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xl/tables/table12.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filterPrivacy="1" defaultThemeVersion="166925"/>
  <xr:revisionPtr revIDLastSave="0" documentId="13_ncr:1_{AF654616-EA40-430D-8FED-2A6FE6975060}" xr6:coauthVersionLast="36" xr6:coauthVersionMax="36" xr10:uidLastSave="{00000000-0000-0000-0000-000000000000}"/>
  <bookViews>
    <workbookView xWindow="-120" yWindow="-120" windowWidth="29040" windowHeight="15840" tabRatio="751" activeTab="1" xr2:uid="{EABF4B3A-1221-41BF-888E-1C40021566C3}"/>
  </bookViews>
  <sheets>
    <sheet name="Sectors" sheetId="5" r:id="rId1"/>
    <sheet name="Stock" sheetId="4" r:id="rId2"/>
    <sheet name="KPI &amp; MOP" sheetId="18" r:id="rId3"/>
    <sheet name="People" sheetId="17" r:id="rId4"/>
    <sheet name="Analysts" sheetId="20" r:id="rId5"/>
    <sheet name="Catalyst" sheetId="21" r:id="rId6"/>
    <sheet name="Taxonomie" sheetId="16" r:id="rId7"/>
    <sheet name="QuarterlyIncome" sheetId="35" r:id="rId8"/>
    <sheet name="QuarterlyBalanceSheet" sheetId="36" r:id="rId9"/>
    <sheet name="QuarterlyCashFlow" sheetId="37" r:id="rId10"/>
    <sheet name="QuarterlyRatios" sheetId="38" r:id="rId11"/>
    <sheet name="YearlyIncome" sheetId="31" r:id="rId12"/>
    <sheet name="YearlyBalanceSheet" sheetId="32" r:id="rId13"/>
    <sheet name="YearlyCashFlow" sheetId="33" r:id="rId14"/>
    <sheet name="YearlyRatios" sheetId="34" r:id="rId15"/>
  </sheets>
  <definedNames>
    <definedName name="_xlnm._FilterDatabase" localSheetId="6" hidden="1">Taxonomie!$C$2:$C$2390</definedName>
    <definedName name="CurrentStock">Stock!$D$2</definedName>
    <definedName name="DonnéesExternes_1" localSheetId="0" hidden="1">Sectors!$A$4:$L$1384</definedName>
    <definedName name="DonnéesExternes_1" localSheetId="6" hidden="1">Taxonomie!$A$2:$O$2390</definedName>
    <definedName name="DonnéesExternes_1" localSheetId="11" hidden="1">YearlyIncome!$A$1:$L$36</definedName>
    <definedName name="DonnéesExternes_2" localSheetId="6" hidden="1">Taxonomie!$Q$2:$Z$1817</definedName>
    <definedName name="DonnéesExternes_2" localSheetId="12" hidden="1">YearlyBalanceSheet!$A$1:$L$34</definedName>
    <definedName name="DonnéesExternes_3" localSheetId="8" hidden="1">QuarterlyBalanceSheet!$A$1:$AP$34</definedName>
    <definedName name="DonnéesExternes_3" localSheetId="13" hidden="1">YearlyCashFlow!$A$1:$L$23</definedName>
    <definedName name="DonnéesExternes_4" localSheetId="9" hidden="1">QuarterlyCashFlow!$A$1:$AP$23</definedName>
    <definedName name="DonnéesExternes_4" localSheetId="6" hidden="1">Taxonomie!#REF!</definedName>
    <definedName name="DonnéesExternes_4" localSheetId="14" hidden="1">YearlyRatios!$A$1:$M$29</definedName>
    <definedName name="DonnéesExternes_5" localSheetId="7" hidden="1">QuarterlyIncome!$A$1:$AP$36</definedName>
    <definedName name="DonnéesExternes_5" localSheetId="10" hidden="1">QuarterlyRatios!$A$1:$AQ$17</definedName>
    <definedName name="QuarterBalanceSheetNames">StockanalysisQuarterlyBalanceSheet[Metrics]</definedName>
    <definedName name="QuarterlyIncomeNames">StockanalysisQuarterlyIncome[Metrics]</definedName>
    <definedName name="QuarterlyRatiosNames">StockanalysisQuarterlyRatios[Metrics]</definedName>
    <definedName name="QuaterlyCashFlowNames">StockanalysisQuarterlyCashFlowStatement[Metrics]</definedName>
    <definedName name="QuaterlyIncomeNames">StockanalysisQuarterlyIncome[Metrics]</definedName>
    <definedName name="YahooIndex">MATCH(CurrentStock, YahooDetails[Ticker],0)</definedName>
    <definedName name="YearlyBalanceSheetNames">StockanalysisYearlyBalanceSheet[Metrics]</definedName>
    <definedName name="YearlyIncomeNames">StockanalysisYearlyIncome[Metrics]</definedName>
    <definedName name="YearlyRatiosNames">StockanalysisYearlyRatios[Metrics]</definedName>
    <definedName name="ZacksScreenerIndex">MATCH(CurrentStock, ZACKS_Screener[Ticker],0)</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ckanalysisYearlyBalanceSheet_fc498e86-d09d-46cd-abfe-42fd6b5c8831" name="StockanalysisYearlyBalanceSheet" connection="Requête - StockanalysisYearlyBalanceSheet"/>
          <x15:modelTable id="StockanalysisQuarterlyBalanceSheet_0ad3c8d2-9b85-4073-ab27-944826ff06ea" name="StockanalysisQuarterlyBalanceSheet" connection="Requête - StockanalysisQuarterlyBalanceSheet"/>
        </x15:modelTables>
      </x15:dataModel>
    </ext>
  </extLst>
</workbook>
</file>

<file path=xl/calcChain.xml><?xml version="1.0" encoding="utf-8"?>
<calcChain xmlns="http://schemas.openxmlformats.org/spreadsheetml/2006/main">
  <c r="M1313" i="5" l="1"/>
  <c r="M207" i="5"/>
  <c r="M957" i="5"/>
  <c r="M1002" i="5"/>
  <c r="M271" i="5"/>
  <c r="M896" i="5"/>
  <c r="M999" i="5"/>
  <c r="M871" i="5"/>
  <c r="M348" i="5"/>
  <c r="M891" i="5"/>
  <c r="M353" i="5"/>
  <c r="M204" i="5"/>
  <c r="M582" i="5"/>
  <c r="M1044" i="5"/>
  <c r="M627" i="5"/>
  <c r="M356" i="5"/>
  <c r="M641" i="5"/>
  <c r="M972" i="5"/>
  <c r="M215" i="5"/>
  <c r="M716" i="5"/>
  <c r="M21" i="5"/>
  <c r="M52" i="5"/>
  <c r="M1275" i="5"/>
  <c r="M1121" i="5"/>
  <c r="M189" i="5"/>
  <c r="M828" i="5"/>
  <c r="M637" i="5"/>
  <c r="M638" i="5"/>
  <c r="M5" i="5"/>
  <c r="M914" i="5"/>
  <c r="M1055" i="5"/>
  <c r="M413" i="5"/>
  <c r="M247" i="5"/>
  <c r="M258" i="5"/>
  <c r="M1088" i="5"/>
  <c r="M565" i="5"/>
  <c r="M967" i="5"/>
  <c r="M1080" i="5"/>
  <c r="M330" i="5"/>
  <c r="M900" i="5"/>
  <c r="M417" i="5"/>
  <c r="M790" i="5"/>
  <c r="M317" i="5"/>
  <c r="M234" i="5"/>
  <c r="M729" i="5"/>
  <c r="M91" i="5"/>
  <c r="M447" i="5"/>
  <c r="M634" i="5"/>
  <c r="M350" i="5"/>
  <c r="M528" i="5"/>
  <c r="M44" i="5"/>
  <c r="M537" i="5"/>
  <c r="M34" i="5"/>
  <c r="M1237" i="5"/>
  <c r="M354" i="5"/>
  <c r="M1060" i="5"/>
  <c r="M380" i="5"/>
  <c r="M534" i="5"/>
  <c r="M254" i="5"/>
  <c r="M835" i="5"/>
  <c r="M1314" i="5"/>
  <c r="M1197" i="5"/>
  <c r="M231" i="5"/>
  <c r="M1001" i="5"/>
  <c r="M800" i="5"/>
  <c r="M977" i="5"/>
  <c r="M650" i="5"/>
  <c r="M349" i="5"/>
  <c r="M1247" i="5"/>
  <c r="M1162" i="5"/>
  <c r="M314" i="5"/>
  <c r="M1227" i="5"/>
  <c r="M805" i="5"/>
  <c r="M381" i="5"/>
  <c r="M927" i="5"/>
  <c r="M1025" i="5"/>
  <c r="M506" i="5"/>
  <c r="M680" i="5"/>
  <c r="M446" i="5"/>
  <c r="M390" i="5"/>
  <c r="M170" i="5"/>
  <c r="M92" i="5"/>
  <c r="M623" i="5"/>
  <c r="M1057" i="5"/>
  <c r="M1306" i="5"/>
  <c r="M1255" i="5"/>
  <c r="M474" i="5"/>
  <c r="M1272" i="5"/>
  <c r="M588" i="5"/>
  <c r="M574" i="5"/>
  <c r="M230" i="5"/>
  <c r="M378" i="5"/>
  <c r="M267" i="5"/>
  <c r="M794" i="5"/>
  <c r="M73" i="5"/>
  <c r="M72" i="5"/>
  <c r="M1138" i="5"/>
  <c r="M439" i="5"/>
  <c r="M1090" i="5"/>
  <c r="M259" i="5"/>
  <c r="M884" i="5"/>
  <c r="M949" i="5"/>
  <c r="M1018" i="5"/>
  <c r="M275" i="5"/>
  <c r="M712" i="5"/>
  <c r="M946" i="5"/>
  <c r="M379" i="5"/>
  <c r="M1234" i="5"/>
  <c r="M69" i="5"/>
  <c r="M815" i="5"/>
  <c r="M518" i="5"/>
  <c r="M1041" i="5"/>
  <c r="M465" i="5"/>
  <c r="M609" i="5"/>
  <c r="M554" i="5"/>
  <c r="M591" i="5"/>
  <c r="M911" i="5"/>
  <c r="M93" i="5"/>
  <c r="M601" i="5"/>
  <c r="M909" i="5"/>
  <c r="M79" i="5"/>
  <c r="M260" i="5"/>
  <c r="M970" i="5"/>
  <c r="M1038" i="5"/>
  <c r="M1087" i="5"/>
  <c r="M703" i="5"/>
  <c r="M351" i="5"/>
  <c r="M699" i="5"/>
  <c r="M197" i="5"/>
  <c r="M293" i="5"/>
  <c r="M493" i="5"/>
  <c r="M795" i="5"/>
  <c r="M94" i="5"/>
  <c r="M655" i="5"/>
  <c r="M6" i="5"/>
  <c r="M1199" i="5"/>
  <c r="M594" i="5"/>
  <c r="M482" i="5"/>
  <c r="M1315" i="5"/>
  <c r="M232" i="5"/>
  <c r="M677" i="5"/>
  <c r="M578" i="5"/>
  <c r="M1377" i="5"/>
  <c r="M487" i="5"/>
  <c r="M610" i="5"/>
  <c r="M448" i="5"/>
  <c r="M95" i="5"/>
  <c r="M667" i="5"/>
  <c r="M1316" i="5"/>
  <c r="M606" i="5"/>
  <c r="M404" i="5"/>
  <c r="M887" i="5"/>
  <c r="M1233" i="5"/>
  <c r="M928" i="5"/>
  <c r="M1047" i="5"/>
  <c r="M508" i="5"/>
  <c r="M630" i="5"/>
  <c r="M489" i="5"/>
  <c r="M512" i="5"/>
  <c r="M253" i="5"/>
  <c r="M1171" i="5"/>
  <c r="M772" i="5"/>
  <c r="M58" i="5"/>
  <c r="M193" i="5"/>
  <c r="M306" i="5"/>
  <c r="M802" i="5"/>
  <c r="M1317" i="5"/>
  <c r="M701" i="5"/>
  <c r="M57" i="5"/>
  <c r="M316" i="5"/>
  <c r="M96" i="5"/>
  <c r="M614" i="5"/>
  <c r="M352" i="5"/>
  <c r="M399" i="5"/>
  <c r="M251" i="5"/>
  <c r="M97" i="5"/>
  <c r="M1318" i="5"/>
  <c r="M514" i="5"/>
  <c r="M7" i="5"/>
  <c r="M791" i="5"/>
  <c r="M908" i="5"/>
  <c r="M1008" i="5"/>
  <c r="M1065" i="5"/>
  <c r="M165" i="5"/>
  <c r="M1180" i="5"/>
  <c r="M728" i="5"/>
  <c r="M1166" i="5"/>
  <c r="M298" i="5"/>
  <c r="M462" i="5"/>
  <c r="M1139" i="5"/>
  <c r="M370" i="5"/>
  <c r="M885" i="5"/>
  <c r="M682" i="5"/>
  <c r="M1319" i="5"/>
  <c r="M769" i="5"/>
  <c r="M1069" i="5"/>
  <c r="M1305" i="5"/>
  <c r="M1122" i="5"/>
  <c r="M481" i="5"/>
  <c r="M929" i="5"/>
  <c r="M749" i="5"/>
  <c r="M395" i="5"/>
  <c r="M1184" i="5"/>
  <c r="M739" i="5"/>
  <c r="M1236" i="5"/>
  <c r="M599" i="5"/>
  <c r="M522" i="5"/>
  <c r="M98" i="5"/>
  <c r="M1320" i="5"/>
  <c r="M584" i="5"/>
  <c r="M504" i="5"/>
  <c r="M718" i="5"/>
  <c r="M437" i="5"/>
  <c r="M1037" i="5"/>
  <c r="M1081" i="5"/>
  <c r="M1077" i="5"/>
  <c r="M776" i="5"/>
  <c r="M1252" i="5"/>
  <c r="M296" i="5"/>
  <c r="M675" i="5"/>
  <c r="M1244" i="5"/>
  <c r="M899" i="5"/>
  <c r="M310" i="5"/>
  <c r="M883" i="5"/>
  <c r="M1066" i="5"/>
  <c r="M688" i="5"/>
  <c r="M342" i="5"/>
  <c r="M705" i="5"/>
  <c r="M183" i="5"/>
  <c r="M1321" i="5"/>
  <c r="M1030" i="5"/>
  <c r="M1078" i="5"/>
  <c r="M538" i="5"/>
  <c r="M1028" i="5"/>
  <c r="M318" i="5"/>
  <c r="M1300" i="5"/>
  <c r="M406" i="5"/>
  <c r="M817" i="5"/>
  <c r="M1186" i="5"/>
  <c r="M842" i="5"/>
  <c r="M934" i="5"/>
  <c r="M793" i="5"/>
  <c r="M8" i="5"/>
  <c r="M620" i="5"/>
  <c r="M855" i="5"/>
  <c r="M986" i="5"/>
  <c r="M863" i="5"/>
  <c r="M523" i="5"/>
  <c r="M1096" i="5"/>
  <c r="M484" i="5"/>
  <c r="M569" i="5"/>
  <c r="M47" i="5"/>
  <c r="M941" i="5"/>
  <c r="M63" i="5"/>
  <c r="M1269" i="5"/>
  <c r="M199" i="5"/>
  <c r="M261" i="5"/>
  <c r="M242" i="5"/>
  <c r="M99" i="5"/>
  <c r="M964" i="5"/>
  <c r="M965" i="5"/>
  <c r="M100" i="5"/>
  <c r="M1005" i="5"/>
  <c r="M519" i="5"/>
  <c r="M172" i="5"/>
  <c r="M646" i="5"/>
  <c r="M1170" i="5"/>
  <c r="M1129" i="5"/>
  <c r="M291" i="5"/>
  <c r="M732" i="5"/>
  <c r="M525" i="5"/>
  <c r="M1293" i="5"/>
  <c r="M579" i="5"/>
  <c r="M335" i="5"/>
  <c r="M1146" i="5"/>
  <c r="M1322" i="5"/>
  <c r="M670" i="5"/>
  <c r="M269" i="5"/>
  <c r="M313" i="5"/>
  <c r="M1064" i="5"/>
  <c r="M820" i="5"/>
  <c r="M1137" i="5"/>
  <c r="M1260" i="5"/>
  <c r="M830" i="5"/>
  <c r="M430" i="5"/>
  <c r="M959" i="5"/>
  <c r="M933" i="5"/>
  <c r="M906" i="5"/>
  <c r="M521" i="5"/>
  <c r="M414" i="5"/>
  <c r="M821" i="5"/>
  <c r="M101" i="5"/>
  <c r="M1016" i="5"/>
  <c r="M344" i="5"/>
  <c r="M485" i="5"/>
  <c r="M1210" i="5"/>
  <c r="M1323" i="5"/>
  <c r="M1222" i="5"/>
  <c r="M864" i="5"/>
  <c r="M1190" i="5"/>
  <c r="M180" i="5"/>
  <c r="M1324" i="5"/>
  <c r="M960" i="5"/>
  <c r="M595" i="5"/>
  <c r="M975" i="5"/>
  <c r="M56" i="5"/>
  <c r="M1011" i="5"/>
  <c r="M200" i="5"/>
  <c r="M202" i="5"/>
  <c r="M659" i="5"/>
  <c r="M175" i="5"/>
  <c r="M1251" i="5"/>
  <c r="M845" i="5"/>
  <c r="M102" i="5"/>
  <c r="M832" i="5"/>
  <c r="M1165" i="5"/>
  <c r="M9" i="5"/>
  <c r="M273" i="5"/>
  <c r="M777" i="5"/>
  <c r="M860" i="5"/>
  <c r="M1208" i="5"/>
  <c r="M1298" i="5"/>
  <c r="M535" i="5"/>
  <c r="M1019" i="5"/>
  <c r="M1295" i="5"/>
  <c r="M585" i="5"/>
  <c r="M50" i="5"/>
  <c r="M386" i="5"/>
  <c r="M1058" i="5"/>
  <c r="M1325" i="5"/>
  <c r="M240" i="5"/>
  <c r="M205" i="5"/>
  <c r="M990" i="5"/>
  <c r="M1238" i="5"/>
  <c r="M1326" i="5"/>
  <c r="M825" i="5"/>
  <c r="M654" i="5"/>
  <c r="M164" i="5"/>
  <c r="M874" i="5"/>
  <c r="M862" i="5"/>
  <c r="M1107" i="5"/>
  <c r="M1189" i="5"/>
  <c r="M1082" i="5"/>
  <c r="M556" i="5"/>
  <c r="M239" i="5"/>
  <c r="M552" i="5"/>
  <c r="M320" i="5"/>
  <c r="M103" i="5"/>
  <c r="M104" i="5"/>
  <c r="M1285" i="5"/>
  <c r="M1250" i="5"/>
  <c r="M801" i="5"/>
  <c r="M695" i="5"/>
  <c r="M74" i="5"/>
  <c r="M19" i="5"/>
  <c r="M1246" i="5"/>
  <c r="M105" i="5"/>
  <c r="M833" i="5"/>
  <c r="M65" i="5"/>
  <c r="M420" i="5"/>
  <c r="M338" i="5"/>
  <c r="M697" i="5"/>
  <c r="M778" i="5"/>
  <c r="M212" i="5"/>
  <c r="M451" i="5"/>
  <c r="M443" i="5"/>
  <c r="M431" i="5"/>
  <c r="M1134" i="5"/>
  <c r="M483" i="5"/>
  <c r="M952" i="5"/>
  <c r="M1126" i="5"/>
  <c r="M1086" i="5"/>
  <c r="M722" i="5"/>
  <c r="M1043" i="5"/>
  <c r="M1074" i="5"/>
  <c r="M1223" i="5"/>
  <c r="M1003" i="5"/>
  <c r="M1280" i="5"/>
  <c r="M277" i="5"/>
  <c r="M549" i="5"/>
  <c r="M564" i="5"/>
  <c r="M245" i="5"/>
  <c r="M214" i="5"/>
  <c r="M978" i="5"/>
  <c r="M1192" i="5"/>
  <c r="M458" i="5"/>
  <c r="M867" i="5"/>
  <c r="M184" i="5"/>
  <c r="M502" i="5"/>
  <c r="M388" i="5"/>
  <c r="M787" i="5"/>
  <c r="M1054" i="5"/>
  <c r="M621" i="5"/>
  <c r="M562" i="5"/>
  <c r="M1182" i="5"/>
  <c r="M1050" i="5"/>
  <c r="M1067" i="5"/>
  <c r="M550" i="5"/>
  <c r="M619" i="5"/>
  <c r="M759" i="5"/>
  <c r="M227" i="5"/>
  <c r="M297" i="5"/>
  <c r="M288" i="5"/>
  <c r="M1127" i="5"/>
  <c r="M893" i="5"/>
  <c r="M1094" i="5"/>
  <c r="M1154" i="5"/>
  <c r="M86" i="5"/>
  <c r="M244" i="5"/>
  <c r="M1135" i="5"/>
  <c r="M551" i="5"/>
  <c r="M612" i="5"/>
  <c r="M445" i="5"/>
  <c r="M1117" i="5"/>
  <c r="M283" i="5"/>
  <c r="M24" i="5"/>
  <c r="M690" i="5"/>
  <c r="M311" i="5"/>
  <c r="M733" i="5"/>
  <c r="M1327" i="5"/>
  <c r="M1153" i="5"/>
  <c r="M75" i="5"/>
  <c r="M771" i="5"/>
  <c r="M744" i="5"/>
  <c r="M280" i="5"/>
  <c r="M507" i="5"/>
  <c r="M1155" i="5"/>
  <c r="M470" i="5"/>
  <c r="M1242" i="5"/>
  <c r="M779" i="5"/>
  <c r="M679" i="5"/>
  <c r="M626" i="5"/>
  <c r="M106" i="5"/>
  <c r="M839" i="5"/>
  <c r="M1181" i="5"/>
  <c r="M1132" i="5"/>
  <c r="M1248" i="5"/>
  <c r="M35" i="5"/>
  <c r="M808" i="5"/>
  <c r="M539" i="5"/>
  <c r="M107" i="5"/>
  <c r="M880" i="5"/>
  <c r="M449" i="5"/>
  <c r="M398" i="5"/>
  <c r="M1048" i="5"/>
  <c r="M853" i="5"/>
  <c r="M40" i="5"/>
  <c r="M1163" i="5"/>
  <c r="M958" i="5"/>
  <c r="M454" i="5"/>
  <c r="M1381" i="5"/>
  <c r="M1308" i="5"/>
  <c r="M1215" i="5"/>
  <c r="M64" i="5"/>
  <c r="M1221" i="5"/>
  <c r="M475" i="5"/>
  <c r="M658" i="5"/>
  <c r="M276" i="5"/>
  <c r="M418" i="5"/>
  <c r="M468" i="5"/>
  <c r="M572" i="5"/>
  <c r="M61" i="5"/>
  <c r="M693" i="5"/>
  <c r="M289" i="5"/>
  <c r="M803" i="5"/>
  <c r="M1152" i="5"/>
  <c r="M947" i="5"/>
  <c r="M882" i="5"/>
  <c r="M653" i="5"/>
  <c r="M735" i="5"/>
  <c r="M87" i="5"/>
  <c r="M747" i="5"/>
  <c r="M633" i="5"/>
  <c r="M467" i="5"/>
  <c r="M992" i="5"/>
  <c r="M662" i="5"/>
  <c r="M963" i="5"/>
  <c r="M624" i="5"/>
  <c r="M984" i="5"/>
  <c r="M1124" i="5"/>
  <c r="M435" i="5"/>
  <c r="M456" i="5"/>
  <c r="M279" i="5"/>
  <c r="M1328" i="5"/>
  <c r="M1264" i="5"/>
  <c r="M711" i="5"/>
  <c r="M198" i="5"/>
  <c r="M895" i="5"/>
  <c r="M82" i="5"/>
  <c r="M192" i="5"/>
  <c r="M233" i="5"/>
  <c r="M1140" i="5"/>
  <c r="M368" i="5"/>
  <c r="M668" i="5"/>
  <c r="M982" i="5"/>
  <c r="M1156" i="5"/>
  <c r="M872" i="5"/>
  <c r="M969" i="5"/>
  <c r="M287" i="5"/>
  <c r="M1239" i="5"/>
  <c r="M196" i="5"/>
  <c r="M945" i="5"/>
  <c r="M647" i="5"/>
  <c r="M1329" i="5"/>
  <c r="M188" i="5"/>
  <c r="M26" i="5"/>
  <c r="M359" i="5"/>
  <c r="M108" i="5"/>
  <c r="M657" i="5"/>
  <c r="M224" i="5"/>
  <c r="M392" i="5"/>
  <c r="M477" i="5"/>
  <c r="M109" i="5"/>
  <c r="M366" i="5"/>
  <c r="M355" i="5"/>
  <c r="M110" i="5"/>
  <c r="M10" i="5"/>
  <c r="M698" i="5"/>
  <c r="M831" i="5"/>
  <c r="M955" i="5"/>
  <c r="M346" i="5"/>
  <c r="M1168" i="5"/>
  <c r="M1307" i="5"/>
  <c r="M640" i="5"/>
  <c r="M491" i="5"/>
  <c r="M1161" i="5"/>
  <c r="M324" i="5"/>
  <c r="M211" i="5"/>
  <c r="M631" i="5"/>
  <c r="M1033" i="5"/>
  <c r="M854" i="5"/>
  <c r="M1111" i="5"/>
  <c r="M1330" i="5"/>
  <c r="M752" i="5"/>
  <c r="M846" i="5"/>
  <c r="M67" i="5"/>
  <c r="M1149" i="5"/>
  <c r="M1083" i="5"/>
  <c r="M490" i="5"/>
  <c r="M325" i="5"/>
  <c r="M1331" i="5"/>
  <c r="M542" i="5"/>
  <c r="M1036" i="5"/>
  <c r="M865" i="5"/>
  <c r="M450" i="5"/>
  <c r="M531" i="5"/>
  <c r="M589" i="5"/>
  <c r="M704" i="5"/>
  <c r="M983" i="5"/>
  <c r="M206" i="5"/>
  <c r="M540" i="5"/>
  <c r="M991" i="5"/>
  <c r="M357" i="5"/>
  <c r="M1332" i="5"/>
  <c r="M824" i="5"/>
  <c r="M513" i="5"/>
  <c r="M649" i="5"/>
  <c r="M919" i="5"/>
  <c r="M409" i="5"/>
  <c r="M1112" i="5"/>
  <c r="M111" i="5"/>
  <c r="M221" i="5"/>
  <c r="M827" i="5"/>
  <c r="M55" i="5"/>
  <c r="M555" i="5"/>
  <c r="M173" i="5"/>
  <c r="M590" i="5"/>
  <c r="M1198" i="5"/>
  <c r="M710" i="5"/>
  <c r="M209" i="5"/>
  <c r="M339" i="5"/>
  <c r="M112" i="5"/>
  <c r="M956" i="5"/>
  <c r="M113" i="5"/>
  <c r="M442" i="5"/>
  <c r="M459" i="5"/>
  <c r="M689" i="5"/>
  <c r="M1200" i="5"/>
  <c r="M1195" i="5"/>
  <c r="M166" i="5"/>
  <c r="M248" i="5"/>
  <c r="M931" i="5"/>
  <c r="M894" i="5"/>
  <c r="M488" i="5"/>
  <c r="M1333" i="5"/>
  <c r="M918" i="5"/>
  <c r="M563" i="5"/>
  <c r="M114" i="5"/>
  <c r="M706" i="5"/>
  <c r="M1334" i="5"/>
  <c r="M993" i="5"/>
  <c r="M904" i="5"/>
  <c r="M423" i="5"/>
  <c r="M850" i="5"/>
  <c r="M225" i="5"/>
  <c r="M472" i="5"/>
  <c r="M327" i="5"/>
  <c r="M89" i="5"/>
  <c r="M915" i="5"/>
  <c r="M717" i="5"/>
  <c r="M236" i="5"/>
  <c r="M18" i="5"/>
  <c r="M290" i="5"/>
  <c r="M877" i="5"/>
  <c r="M466" i="5"/>
  <c r="M479" i="5"/>
  <c r="M182" i="5"/>
  <c r="M337" i="5"/>
  <c r="M916" i="5"/>
  <c r="M115" i="5"/>
  <c r="M1191" i="5"/>
  <c r="M278" i="5"/>
  <c r="M1213" i="5"/>
  <c r="M177" i="5"/>
  <c r="M1288" i="5"/>
  <c r="M1006" i="5"/>
  <c r="M262" i="5"/>
  <c r="M628" i="5"/>
  <c r="M116" i="5"/>
  <c r="M920" i="5"/>
  <c r="M1148" i="5"/>
  <c r="M301" i="5"/>
  <c r="M463" i="5"/>
  <c r="M1335" i="5"/>
  <c r="M844" i="5"/>
  <c r="M608" i="5"/>
  <c r="M1289" i="5"/>
  <c r="M618" i="5"/>
  <c r="M635" i="5"/>
  <c r="M797" i="5"/>
  <c r="M62" i="5"/>
  <c r="M1147" i="5"/>
  <c r="M1209" i="5"/>
  <c r="M424" i="5"/>
  <c r="M117" i="5"/>
  <c r="M685" i="5"/>
  <c r="M1235" i="5"/>
  <c r="M191" i="5"/>
  <c r="M1202" i="5"/>
  <c r="M859" i="5"/>
  <c r="M921" i="5"/>
  <c r="M256" i="5"/>
  <c r="M605" i="5"/>
  <c r="M780" i="5"/>
  <c r="M77" i="5"/>
  <c r="M383" i="5"/>
  <c r="M532" i="5"/>
  <c r="M1128" i="5"/>
  <c r="M925" i="5"/>
  <c r="M725" i="5"/>
  <c r="M371" i="5"/>
  <c r="M118" i="5"/>
  <c r="M1262" i="5"/>
  <c r="M1311" i="5"/>
  <c r="M834" i="5"/>
  <c r="M181" i="5"/>
  <c r="M592" i="5"/>
  <c r="M80" i="5"/>
  <c r="M119" i="5"/>
  <c r="M1336" i="5"/>
  <c r="M673" i="5"/>
  <c r="M408" i="5"/>
  <c r="M391" i="5"/>
  <c r="M935" i="5"/>
  <c r="M577" i="5"/>
  <c r="M223" i="5"/>
  <c r="M524" i="5"/>
  <c r="M425" i="5"/>
  <c r="M217" i="5"/>
  <c r="M336" i="5"/>
  <c r="M566" i="5"/>
  <c r="M120" i="5"/>
  <c r="M1021" i="5"/>
  <c r="M545" i="5"/>
  <c r="M1266" i="5"/>
  <c r="M974" i="5"/>
  <c r="M736" i="5"/>
  <c r="M219" i="5"/>
  <c r="M1102" i="5"/>
  <c r="M1375" i="5"/>
  <c r="M1337" i="5"/>
  <c r="M460" i="5"/>
  <c r="M939" i="5"/>
  <c r="M774" i="5"/>
  <c r="M438" i="5"/>
  <c r="M1157" i="5"/>
  <c r="M639" i="5"/>
  <c r="M517" i="5"/>
  <c r="M968" i="5"/>
  <c r="M121" i="5"/>
  <c r="M194" i="5"/>
  <c r="M1113" i="5"/>
  <c r="M213" i="5"/>
  <c r="M1023" i="5"/>
  <c r="M1299" i="5"/>
  <c r="M169" i="5"/>
  <c r="M436" i="5"/>
  <c r="M11" i="5"/>
  <c r="M281" i="5"/>
  <c r="M122" i="5"/>
  <c r="M1263" i="5"/>
  <c r="M940" i="5"/>
  <c r="M889" i="5"/>
  <c r="M726" i="5"/>
  <c r="M1125" i="5"/>
  <c r="M907" i="5"/>
  <c r="M123" i="5"/>
  <c r="M879" i="5"/>
  <c r="M696" i="5"/>
  <c r="M432" i="5"/>
  <c r="M12" i="5"/>
  <c r="M1338" i="5"/>
  <c r="M373" i="5"/>
  <c r="M124" i="5"/>
  <c r="M1039" i="5"/>
  <c r="M758" i="5"/>
  <c r="M228" i="5"/>
  <c r="M174" i="5"/>
  <c r="M1294" i="5"/>
  <c r="M868" i="5"/>
  <c r="M1339" i="5"/>
  <c r="M843" i="5"/>
  <c r="M265" i="5"/>
  <c r="M1340" i="5"/>
  <c r="M1341" i="5"/>
  <c r="M1342" i="5"/>
  <c r="M473" i="5"/>
  <c r="M1274" i="5"/>
  <c r="M312" i="5"/>
  <c r="M598" i="5"/>
  <c r="M1160" i="5"/>
  <c r="M1309" i="5"/>
  <c r="M1343" i="5"/>
  <c r="M1103" i="5"/>
  <c r="M249" i="5"/>
  <c r="M1101" i="5"/>
  <c r="M1220" i="5"/>
  <c r="M17" i="5"/>
  <c r="M505" i="5"/>
  <c r="M1240" i="5"/>
  <c r="M557" i="5"/>
  <c r="M31" i="5"/>
  <c r="M319" i="5"/>
  <c r="M125" i="5"/>
  <c r="M930" i="5"/>
  <c r="M543" i="5"/>
  <c r="M676" i="5"/>
  <c r="M284" i="5"/>
  <c r="M1292" i="5"/>
  <c r="M421" i="5"/>
  <c r="M126" i="5"/>
  <c r="M1178" i="5"/>
  <c r="M127" i="5"/>
  <c r="M252" i="5"/>
  <c r="M1344" i="5"/>
  <c r="M1257" i="5"/>
  <c r="M441" i="5"/>
  <c r="M128" i="5"/>
  <c r="M720" i="5"/>
  <c r="M129" i="5"/>
  <c r="M499" i="5"/>
  <c r="M71" i="5"/>
  <c r="M1185" i="5"/>
  <c r="M943" i="5"/>
  <c r="M394" i="5"/>
  <c r="M1164" i="5"/>
  <c r="M548" i="5"/>
  <c r="M246" i="5"/>
  <c r="M130" i="5"/>
  <c r="M857" i="5"/>
  <c r="M898" i="5"/>
  <c r="M1297" i="5"/>
  <c r="M998" i="5"/>
  <c r="M1302" i="5"/>
  <c r="M1070" i="5"/>
  <c r="M178" i="5"/>
  <c r="M1212" i="5"/>
  <c r="M901" i="5"/>
  <c r="M1142" i="5"/>
  <c r="M520" i="5"/>
  <c r="M185" i="5"/>
  <c r="M1276" i="5"/>
  <c r="M713" i="5"/>
  <c r="M719" i="5"/>
  <c r="M376" i="5"/>
  <c r="M622" i="5"/>
  <c r="M613" i="5"/>
  <c r="M731" i="5"/>
  <c r="M1254" i="5"/>
  <c r="M878" i="5"/>
  <c r="M651" i="5"/>
  <c r="M1345" i="5"/>
  <c r="M400" i="5"/>
  <c r="M1279" i="5"/>
  <c r="M131" i="5"/>
  <c r="M1346" i="5"/>
  <c r="M285" i="5"/>
  <c r="M600" i="5"/>
  <c r="M913" i="5"/>
  <c r="M645" i="5"/>
  <c r="M28" i="5"/>
  <c r="M132" i="5"/>
  <c r="M51" i="5"/>
  <c r="M341" i="5"/>
  <c r="M1076" i="5"/>
  <c r="M707" i="5"/>
  <c r="M1347" i="5"/>
  <c r="M1379" i="5"/>
  <c r="M1348" i="5"/>
  <c r="M1281" i="5"/>
  <c r="M888" i="5"/>
  <c r="M1013" i="5"/>
  <c r="M841" i="5"/>
  <c r="M1072" i="5"/>
  <c r="M1304" i="5"/>
  <c r="M1141" i="5"/>
  <c r="M476" i="5"/>
  <c r="M669" i="5"/>
  <c r="M734" i="5"/>
  <c r="M133" i="5"/>
  <c r="M1261" i="5"/>
  <c r="M1214" i="5"/>
  <c r="M1053" i="5"/>
  <c r="M1196" i="5"/>
  <c r="M648" i="5"/>
  <c r="M603" i="5"/>
  <c r="M875" i="5"/>
  <c r="M263" i="5"/>
  <c r="M76" i="5"/>
  <c r="M1089" i="5"/>
  <c r="M1104" i="5"/>
  <c r="M544" i="5"/>
  <c r="M433" i="5"/>
  <c r="M903" i="5"/>
  <c r="M163" i="5"/>
  <c r="M396" i="5"/>
  <c r="M671" i="5"/>
  <c r="M305" i="5"/>
  <c r="M134" i="5"/>
  <c r="M369" i="5"/>
  <c r="M1349" i="5"/>
  <c r="M781" i="5"/>
  <c r="M1296" i="5"/>
  <c r="M53" i="5"/>
  <c r="M1350" i="5"/>
  <c r="M60" i="5"/>
  <c r="M308" i="5"/>
  <c r="M36" i="5"/>
  <c r="M989" i="5"/>
  <c r="M461" i="5"/>
  <c r="M1098" i="5"/>
  <c r="M741" i="5"/>
  <c r="M568" i="5"/>
  <c r="M976" i="5"/>
  <c r="M681" i="5"/>
  <c r="M1150" i="5"/>
  <c r="M632" i="5"/>
  <c r="M243" i="5"/>
  <c r="M1351" i="5"/>
  <c r="M757" i="5"/>
  <c r="M498" i="5"/>
  <c r="M950" i="5"/>
  <c r="M856" i="5"/>
  <c r="M41" i="5"/>
  <c r="M765" i="5"/>
  <c r="M866" i="5"/>
  <c r="M813" i="5"/>
  <c r="M678" i="5"/>
  <c r="M961" i="5"/>
  <c r="M135" i="5"/>
  <c r="M715" i="5"/>
  <c r="M397" i="5"/>
  <c r="M586" i="5"/>
  <c r="M136" i="5"/>
  <c r="M1256" i="5"/>
  <c r="M362" i="5"/>
  <c r="M38" i="5"/>
  <c r="M541" i="5"/>
  <c r="M1100" i="5"/>
  <c r="M1378" i="5"/>
  <c r="M573" i="5"/>
  <c r="M1029" i="5"/>
  <c r="M250" i="5"/>
  <c r="M510" i="5"/>
  <c r="M876" i="5"/>
  <c r="M427" i="5"/>
  <c r="M625" i="5"/>
  <c r="M375" i="5"/>
  <c r="M137" i="5"/>
  <c r="M328" i="5"/>
  <c r="M1253" i="5"/>
  <c r="M30" i="5"/>
  <c r="M286" i="5"/>
  <c r="M814" i="5"/>
  <c r="M347" i="5"/>
  <c r="M665" i="5"/>
  <c r="M1352" i="5"/>
  <c r="M754" i="5"/>
  <c r="M1204" i="5"/>
  <c r="M762" i="5"/>
  <c r="M890" i="5"/>
  <c r="M302" i="5"/>
  <c r="M46" i="5"/>
  <c r="M138" i="5"/>
  <c r="M973" i="5"/>
  <c r="M220" i="5"/>
  <c r="M1259" i="5"/>
  <c r="M1217" i="5"/>
  <c r="M343" i="5"/>
  <c r="M1224" i="5"/>
  <c r="M1092" i="5"/>
  <c r="M694" i="5"/>
  <c r="M84" i="5"/>
  <c r="M1175" i="5"/>
  <c r="M203" i="5"/>
  <c r="M1169" i="5"/>
  <c r="M971" i="5"/>
  <c r="M367" i="5"/>
  <c r="M533" i="5"/>
  <c r="M923" i="5"/>
  <c r="M411" i="5"/>
  <c r="M83" i="5"/>
  <c r="M299" i="5"/>
  <c r="M1151" i="5"/>
  <c r="M936" i="5"/>
  <c r="M403" i="5"/>
  <c r="M372" i="5"/>
  <c r="M139" i="5"/>
  <c r="M816" i="5"/>
  <c r="M33" i="5"/>
  <c r="M360" i="5"/>
  <c r="M536" i="5"/>
  <c r="M1000" i="5"/>
  <c r="M340" i="5"/>
  <c r="M571" i="5"/>
  <c r="M1040" i="5"/>
  <c r="M1353" i="5"/>
  <c r="M1206" i="5"/>
  <c r="M70" i="5"/>
  <c r="M140" i="5"/>
  <c r="M1012" i="5"/>
  <c r="M1091" i="5"/>
  <c r="M1270" i="5"/>
  <c r="M740" i="5"/>
  <c r="M1174" i="5"/>
  <c r="M1354" i="5"/>
  <c r="M1303" i="5"/>
  <c r="M190" i="5"/>
  <c r="M656" i="5"/>
  <c r="M708" i="5"/>
  <c r="M25" i="5"/>
  <c r="M714" i="5"/>
  <c r="M560" i="5"/>
  <c r="M737" i="5"/>
  <c r="M90" i="5"/>
  <c r="M23" i="5"/>
  <c r="M45" i="5"/>
  <c r="M208" i="5"/>
  <c r="M1218" i="5"/>
  <c r="M238" i="5"/>
  <c r="M596" i="5"/>
  <c r="M723" i="5"/>
  <c r="M775" i="5"/>
  <c r="M602" i="5"/>
  <c r="M257" i="5"/>
  <c r="M1145" i="5"/>
  <c r="M365" i="5"/>
  <c r="M849" i="5"/>
  <c r="M334" i="5"/>
  <c r="M364" i="5"/>
  <c r="M42" i="5"/>
  <c r="M405" i="5"/>
  <c r="M547" i="5"/>
  <c r="M636" i="5"/>
  <c r="M773" i="5"/>
  <c r="M788" i="5"/>
  <c r="M54" i="5"/>
  <c r="M1203" i="5"/>
  <c r="M1079" i="5"/>
  <c r="M1277" i="5"/>
  <c r="M782" i="5"/>
  <c r="M858" i="5"/>
  <c r="M387" i="5"/>
  <c r="M753" i="5"/>
  <c r="M322" i="5"/>
  <c r="M444" i="5"/>
  <c r="M1384" i="5"/>
  <c r="M1232" i="5"/>
  <c r="M141" i="5"/>
  <c r="M783" i="5"/>
  <c r="M1355" i="5"/>
  <c r="M402" i="5"/>
  <c r="M1376" i="5"/>
  <c r="M495" i="5"/>
  <c r="M660" i="5"/>
  <c r="M321" i="5"/>
  <c r="M68" i="5"/>
  <c r="M201" i="5"/>
  <c r="M905" i="5"/>
  <c r="M558" i="5"/>
  <c r="M763" i="5"/>
  <c r="M85" i="5"/>
  <c r="M942" i="5"/>
  <c r="M1273" i="5"/>
  <c r="M629" i="5"/>
  <c r="M985" i="5"/>
  <c r="M407" i="5"/>
  <c r="M1356" i="5"/>
  <c r="M784" i="5"/>
  <c r="M810" i="5"/>
  <c r="M1093" i="5"/>
  <c r="M478" i="5"/>
  <c r="M666" i="5"/>
  <c r="M583" i="5"/>
  <c r="M1042" i="5"/>
  <c r="M546" i="5"/>
  <c r="M142" i="5"/>
  <c r="M1144" i="5"/>
  <c r="M581" i="5"/>
  <c r="M509" i="5"/>
  <c r="M516" i="5"/>
  <c r="M1167" i="5"/>
  <c r="M553" i="5"/>
  <c r="M674" i="5"/>
  <c r="M1085" i="5"/>
  <c r="M385" i="5"/>
  <c r="M1211" i="5"/>
  <c r="M750" i="5"/>
  <c r="M1249" i="5"/>
  <c r="M486" i="5"/>
  <c r="M304" i="5"/>
  <c r="M1007" i="5"/>
  <c r="M1380" i="5"/>
  <c r="M616" i="5"/>
  <c r="M412" i="5"/>
  <c r="M1075" i="5"/>
  <c r="M1219" i="5"/>
  <c r="M617" i="5"/>
  <c r="M785" i="5"/>
  <c r="M218" i="5"/>
  <c r="M43" i="5"/>
  <c r="M331" i="5"/>
  <c r="M575" i="5"/>
  <c r="M988" i="5"/>
  <c r="M326" i="5"/>
  <c r="M1133" i="5"/>
  <c r="M66" i="5"/>
  <c r="M496" i="5"/>
  <c r="M529" i="5"/>
  <c r="M1268" i="5"/>
  <c r="M1271" i="5"/>
  <c r="M847" i="5"/>
  <c r="M1116" i="5"/>
  <c r="M796" i="5"/>
  <c r="M1383" i="5"/>
  <c r="M1357" i="5"/>
  <c r="M944" i="5"/>
  <c r="M1358" i="5"/>
  <c r="M848" i="5"/>
  <c r="M873" i="5"/>
  <c r="M892" i="5"/>
  <c r="M426" i="5"/>
  <c r="M422" i="5"/>
  <c r="M1230" i="5"/>
  <c r="M309" i="5"/>
  <c r="M922" i="5"/>
  <c r="M897" i="5"/>
  <c r="M587" i="5"/>
  <c r="M434" i="5"/>
  <c r="M1359" i="5"/>
  <c r="M345" i="5"/>
  <c r="M1015" i="5"/>
  <c r="M937" i="5"/>
  <c r="M1123" i="5"/>
  <c r="M672" i="5"/>
  <c r="M953" i="5"/>
  <c r="M1265" i="5"/>
  <c r="M452" i="5"/>
  <c r="M143" i="5"/>
  <c r="M13" i="5"/>
  <c r="M144" i="5"/>
  <c r="M464" i="5"/>
  <c r="M1360" i="5"/>
  <c r="M751" i="5"/>
  <c r="M237" i="5"/>
  <c r="M1361" i="5"/>
  <c r="M1024" i="5"/>
  <c r="M494" i="5"/>
  <c r="M1176" i="5"/>
  <c r="M792" i="5"/>
  <c r="M145" i="5"/>
  <c r="M37" i="5"/>
  <c r="M146" i="5"/>
  <c r="M1027" i="5"/>
  <c r="M1068" i="5"/>
  <c r="M709" i="5"/>
  <c r="M229" i="5"/>
  <c r="M987" i="5"/>
  <c r="M27" i="5"/>
  <c r="M1084" i="5"/>
  <c r="M1046" i="5"/>
  <c r="M410" i="5"/>
  <c r="M1362" i="5"/>
  <c r="M1286" i="5"/>
  <c r="M917" i="5"/>
  <c r="M836" i="5"/>
  <c r="M1109" i="5"/>
  <c r="M1312" i="5"/>
  <c r="M743" i="5"/>
  <c r="M738" i="5"/>
  <c r="M300" i="5"/>
  <c r="M1243" i="5"/>
  <c r="M1130" i="5"/>
  <c r="M819" i="5"/>
  <c r="M1031" i="5"/>
  <c r="M994" i="5"/>
  <c r="M255" i="5"/>
  <c r="M14" i="5"/>
  <c r="M804" i="5"/>
  <c r="M1110" i="5"/>
  <c r="M147" i="5"/>
  <c r="M924" i="5"/>
  <c r="M869" i="5"/>
  <c r="M1284" i="5"/>
  <c r="M745" i="5"/>
  <c r="M1363" i="5"/>
  <c r="M1105" i="5"/>
  <c r="M570" i="5"/>
  <c r="M661" i="5"/>
  <c r="M88" i="5"/>
  <c r="M1004" i="5"/>
  <c r="M966" i="5"/>
  <c r="M727" i="5"/>
  <c r="M266" i="5"/>
  <c r="M1034" i="5"/>
  <c r="M176" i="5"/>
  <c r="M746" i="5"/>
  <c r="M593" i="5"/>
  <c r="M1179" i="5"/>
  <c r="M471" i="5"/>
  <c r="M811" i="5"/>
  <c r="M1073" i="5"/>
  <c r="M480" i="5"/>
  <c r="M148" i="5"/>
  <c r="M323" i="5"/>
  <c r="M210" i="5"/>
  <c r="M981" i="5"/>
  <c r="M149" i="5"/>
  <c r="M580" i="5"/>
  <c r="M39" i="5"/>
  <c r="M766" i="5"/>
  <c r="M951" i="5"/>
  <c r="M1035" i="5"/>
  <c r="M837" i="5"/>
  <c r="M664" i="5"/>
  <c r="M307" i="5"/>
  <c r="M799" i="5"/>
  <c r="M179" i="5"/>
  <c r="M576" i="5"/>
  <c r="M1119" i="5"/>
  <c r="M748" i="5"/>
  <c r="M756" i="5"/>
  <c r="M818" i="5"/>
  <c r="M730" i="5"/>
  <c r="M511" i="5"/>
  <c r="M81" i="5"/>
  <c r="M1063" i="5"/>
  <c r="M150" i="5"/>
  <c r="M561" i="5"/>
  <c r="M615" i="5"/>
  <c r="M1022" i="5"/>
  <c r="M1245" i="5"/>
  <c r="M809" i="5"/>
  <c r="M389" i="5"/>
  <c r="M997" i="5"/>
  <c r="M1172" i="5"/>
  <c r="M15" i="5"/>
  <c r="M1158" i="5"/>
  <c r="M1258" i="5"/>
  <c r="M559" i="5"/>
  <c r="M1364" i="5"/>
  <c r="M1382" i="5"/>
  <c r="M1201" i="5"/>
  <c r="M1136" i="5"/>
  <c r="M151" i="5"/>
  <c r="M1301" i="5"/>
  <c r="M332" i="5"/>
  <c r="M1291" i="5"/>
  <c r="M222" i="5"/>
  <c r="M264" i="5"/>
  <c r="M1290" i="5"/>
  <c r="M29" i="5"/>
  <c r="M910" i="5"/>
  <c r="M429" i="5"/>
  <c r="M162" i="5"/>
  <c r="M20" i="5"/>
  <c r="M607" i="5"/>
  <c r="M1183" i="5"/>
  <c r="M948" i="5"/>
  <c r="M187" i="5"/>
  <c r="M962" i="5"/>
  <c r="M241" i="5"/>
  <c r="M1071" i="5"/>
  <c r="M881" i="5"/>
  <c r="M702" i="5"/>
  <c r="M1205" i="5"/>
  <c r="M1020" i="5"/>
  <c r="M1228" i="5"/>
  <c r="M1278" i="5"/>
  <c r="M303" i="5"/>
  <c r="M78" i="5"/>
  <c r="M440" i="5"/>
  <c r="M492" i="5"/>
  <c r="M363" i="5"/>
  <c r="M235" i="5"/>
  <c r="M358" i="5"/>
  <c r="M1097" i="5"/>
  <c r="M838" i="5"/>
  <c r="M453" i="5"/>
  <c r="M643" i="5"/>
  <c r="M361" i="5"/>
  <c r="M1118" i="5"/>
  <c r="M1226" i="5"/>
  <c r="M1009" i="5"/>
  <c r="M768" i="5"/>
  <c r="M1365" i="5"/>
  <c r="M829" i="5"/>
  <c r="M374" i="5"/>
  <c r="M216" i="5"/>
  <c r="M1366" i="5"/>
  <c r="M270" i="5"/>
  <c r="M604" i="5"/>
  <c r="M1283" i="5"/>
  <c r="M852" i="5"/>
  <c r="M1045" i="5"/>
  <c r="M806" i="5"/>
  <c r="M295" i="5"/>
  <c r="M996" i="5"/>
  <c r="M1114" i="5"/>
  <c r="M500" i="5"/>
  <c r="M419" i="5"/>
  <c r="M1143" i="5"/>
  <c r="M501" i="5"/>
  <c r="M980" i="5"/>
  <c r="M152" i="5"/>
  <c r="M567" i="5"/>
  <c r="M153" i="5"/>
  <c r="M515" i="5"/>
  <c r="M1051" i="5"/>
  <c r="M1052" i="5"/>
  <c r="M455" i="5"/>
  <c r="M154" i="5"/>
  <c r="M1367" i="5"/>
  <c r="M1026" i="5"/>
  <c r="M155" i="5"/>
  <c r="M870" i="5"/>
  <c r="M1014" i="5"/>
  <c r="M851" i="5"/>
  <c r="M1099" i="5"/>
  <c r="M886" i="5"/>
  <c r="M1017" i="5"/>
  <c r="M1032" i="5"/>
  <c r="M186" i="5"/>
  <c r="M789" i="5"/>
  <c r="M1049" i="5"/>
  <c r="M1188" i="5"/>
  <c r="M755" i="5"/>
  <c r="M401" i="5"/>
  <c r="M1368" i="5"/>
  <c r="M226" i="5"/>
  <c r="M416" i="5"/>
  <c r="M611" i="5"/>
  <c r="M377" i="5"/>
  <c r="M822" i="5"/>
  <c r="M721" i="5"/>
  <c r="M1369" i="5"/>
  <c r="M1229" i="5"/>
  <c r="M393" i="5"/>
  <c r="M770" i="5"/>
  <c r="M642" i="5"/>
  <c r="M469" i="5"/>
  <c r="M1173" i="5"/>
  <c r="M1193" i="5"/>
  <c r="M1370" i="5"/>
  <c r="M384" i="5"/>
  <c r="M1131" i="5"/>
  <c r="M282" i="5"/>
  <c r="M652" i="5"/>
  <c r="M1062" i="5"/>
  <c r="M503" i="5"/>
  <c r="M692" i="5"/>
  <c r="M1061" i="5"/>
  <c r="M1115" i="5"/>
  <c r="M932" i="5"/>
  <c r="M1194" i="5"/>
  <c r="M691" i="5"/>
  <c r="M526" i="5"/>
  <c r="M329" i="5"/>
  <c r="M683" i="5"/>
  <c r="M687" i="5"/>
  <c r="M49" i="5"/>
  <c r="M954" i="5"/>
  <c r="M156" i="5"/>
  <c r="M1108" i="5"/>
  <c r="M157" i="5"/>
  <c r="M16" i="5"/>
  <c r="M1241" i="5"/>
  <c r="M195" i="5"/>
  <c r="M1095" i="5"/>
  <c r="M912" i="5"/>
  <c r="M742" i="5"/>
  <c r="M807" i="5"/>
  <c r="M597" i="5"/>
  <c r="M995" i="5"/>
  <c r="M274" i="5"/>
  <c r="M798" i="5"/>
  <c r="M1371" i="5"/>
  <c r="M497" i="5"/>
  <c r="M1159" i="5"/>
  <c r="M979" i="5"/>
  <c r="M684" i="5"/>
  <c r="M1010" i="5"/>
  <c r="M1310" i="5"/>
  <c r="M32" i="5"/>
  <c r="M1231" i="5"/>
  <c r="M764" i="5"/>
  <c r="M294" i="5"/>
  <c r="M457" i="5"/>
  <c r="M1216" i="5"/>
  <c r="M700" i="5"/>
  <c r="M158" i="5"/>
  <c r="M159" i="5"/>
  <c r="M1225" i="5"/>
  <c r="M1120" i="5"/>
  <c r="M926" i="5"/>
  <c r="M530" i="5"/>
  <c r="M1282" i="5"/>
  <c r="M1207" i="5"/>
  <c r="M861" i="5"/>
  <c r="M760" i="5"/>
  <c r="M724" i="5"/>
  <c r="M761" i="5"/>
  <c r="M292" i="5"/>
  <c r="M823" i="5"/>
  <c r="M1056" i="5"/>
  <c r="M767" i="5"/>
  <c r="M1372" i="5"/>
  <c r="M382" i="5"/>
  <c r="M160" i="5"/>
  <c r="M686" i="5"/>
  <c r="M644" i="5"/>
  <c r="M840" i="5"/>
  <c r="M272" i="5"/>
  <c r="M663" i="5"/>
  <c r="M1267" i="5"/>
  <c r="M1187" i="5"/>
  <c r="M428" i="5"/>
  <c r="M315" i="5"/>
  <c r="M812" i="5"/>
  <c r="M1177" i="5"/>
  <c r="M161" i="5"/>
  <c r="M268" i="5"/>
  <c r="M167" i="5"/>
  <c r="M938" i="5"/>
  <c r="M22" i="5"/>
  <c r="M1373" i="5"/>
  <c r="M59" i="5"/>
  <c r="M1106" i="5"/>
  <c r="M171" i="5"/>
  <c r="M1287" i="5"/>
  <c r="M1374" i="5"/>
  <c r="M902" i="5"/>
  <c r="M1059" i="5"/>
  <c r="M168" i="5"/>
  <c r="M527" i="5"/>
  <c r="M333" i="5"/>
  <c r="M826" i="5"/>
  <c r="M48" i="5"/>
  <c r="M415" i="5"/>
  <c r="M786" i="5"/>
  <c r="N1313" i="5"/>
  <c r="N207" i="5"/>
  <c r="N957" i="5"/>
  <c r="N1002" i="5"/>
  <c r="N271" i="5"/>
  <c r="N896" i="5"/>
  <c r="N999" i="5"/>
  <c r="N871" i="5"/>
  <c r="N348" i="5"/>
  <c r="N891" i="5"/>
  <c r="N353" i="5"/>
  <c r="N204" i="5"/>
  <c r="N582" i="5"/>
  <c r="N1044" i="5"/>
  <c r="N627" i="5"/>
  <c r="N356" i="5"/>
  <c r="N641" i="5"/>
  <c r="N972" i="5"/>
  <c r="N215" i="5"/>
  <c r="N716" i="5"/>
  <c r="N21" i="5"/>
  <c r="N52" i="5"/>
  <c r="N1275" i="5"/>
  <c r="N1121" i="5"/>
  <c r="N189" i="5"/>
  <c r="N828" i="5"/>
  <c r="N637" i="5"/>
  <c r="N638" i="5"/>
  <c r="N5" i="5"/>
  <c r="N914" i="5"/>
  <c r="N1055" i="5"/>
  <c r="N413" i="5"/>
  <c r="N247" i="5"/>
  <c r="N258" i="5"/>
  <c r="N1088" i="5"/>
  <c r="N565" i="5"/>
  <c r="N967" i="5"/>
  <c r="N1080" i="5"/>
  <c r="N330" i="5"/>
  <c r="N900" i="5"/>
  <c r="N417" i="5"/>
  <c r="N790" i="5"/>
  <c r="N317" i="5"/>
  <c r="N234" i="5"/>
  <c r="N729" i="5"/>
  <c r="N91" i="5"/>
  <c r="N447" i="5"/>
  <c r="N634" i="5"/>
  <c r="N350" i="5"/>
  <c r="N528" i="5"/>
  <c r="N44" i="5"/>
  <c r="N537" i="5"/>
  <c r="N34" i="5"/>
  <c r="N1237" i="5"/>
  <c r="N354" i="5"/>
  <c r="N1060" i="5"/>
  <c r="N380" i="5"/>
  <c r="N534" i="5"/>
  <c r="N254" i="5"/>
  <c r="N835" i="5"/>
  <c r="N1314" i="5"/>
  <c r="N1197" i="5"/>
  <c r="N231" i="5"/>
  <c r="N1001" i="5"/>
  <c r="N800" i="5"/>
  <c r="N977" i="5"/>
  <c r="N650" i="5"/>
  <c r="N349" i="5"/>
  <c r="N1247" i="5"/>
  <c r="N1162" i="5"/>
  <c r="N314" i="5"/>
  <c r="N1227" i="5"/>
  <c r="N805" i="5"/>
  <c r="N381" i="5"/>
  <c r="N927" i="5"/>
  <c r="N1025" i="5"/>
  <c r="N506" i="5"/>
  <c r="N680" i="5"/>
  <c r="N446" i="5"/>
  <c r="N390" i="5"/>
  <c r="N170" i="5"/>
  <c r="N92" i="5"/>
  <c r="N623" i="5"/>
  <c r="N1057" i="5"/>
  <c r="N1306" i="5"/>
  <c r="N1255" i="5"/>
  <c r="N474" i="5"/>
  <c r="N1272" i="5"/>
  <c r="N588" i="5"/>
  <c r="N574" i="5"/>
  <c r="N230" i="5"/>
  <c r="N378" i="5"/>
  <c r="N267" i="5"/>
  <c r="N794" i="5"/>
  <c r="N73" i="5"/>
  <c r="N72" i="5"/>
  <c r="N1138" i="5"/>
  <c r="N439" i="5"/>
  <c r="N1090" i="5"/>
  <c r="N259" i="5"/>
  <c r="N884" i="5"/>
  <c r="N949" i="5"/>
  <c r="N1018" i="5"/>
  <c r="N275" i="5"/>
  <c r="N712" i="5"/>
  <c r="N946" i="5"/>
  <c r="N379" i="5"/>
  <c r="N1234" i="5"/>
  <c r="N69" i="5"/>
  <c r="N815" i="5"/>
  <c r="N518" i="5"/>
  <c r="N1041" i="5"/>
  <c r="N465" i="5"/>
  <c r="N609" i="5"/>
  <c r="N554" i="5"/>
  <c r="N591" i="5"/>
  <c r="N911" i="5"/>
  <c r="N93" i="5"/>
  <c r="N601" i="5"/>
  <c r="N909" i="5"/>
  <c r="N79" i="5"/>
  <c r="N260" i="5"/>
  <c r="N970" i="5"/>
  <c r="N1038" i="5"/>
  <c r="N1087" i="5"/>
  <c r="N703" i="5"/>
  <c r="N351" i="5"/>
  <c r="N699" i="5"/>
  <c r="N197" i="5"/>
  <c r="N293" i="5"/>
  <c r="N493" i="5"/>
  <c r="N795" i="5"/>
  <c r="N94" i="5"/>
  <c r="N655" i="5"/>
  <c r="N6" i="5"/>
  <c r="N1199" i="5"/>
  <c r="N594" i="5"/>
  <c r="N482" i="5"/>
  <c r="N1315" i="5"/>
  <c r="N232" i="5"/>
  <c r="N677" i="5"/>
  <c r="N578" i="5"/>
  <c r="N1377" i="5"/>
  <c r="N487" i="5"/>
  <c r="N610" i="5"/>
  <c r="N448" i="5"/>
  <c r="N95" i="5"/>
  <c r="N667" i="5"/>
  <c r="N1316" i="5"/>
  <c r="N606" i="5"/>
  <c r="N404" i="5"/>
  <c r="N887" i="5"/>
  <c r="N1233" i="5"/>
  <c r="N928" i="5"/>
  <c r="N1047" i="5"/>
  <c r="N508" i="5"/>
  <c r="N630" i="5"/>
  <c r="N489" i="5"/>
  <c r="N512" i="5"/>
  <c r="N253" i="5"/>
  <c r="N1171" i="5"/>
  <c r="N772" i="5"/>
  <c r="N58" i="5"/>
  <c r="N193" i="5"/>
  <c r="N306" i="5"/>
  <c r="N802" i="5"/>
  <c r="N1317" i="5"/>
  <c r="N701" i="5"/>
  <c r="N57" i="5"/>
  <c r="N316" i="5"/>
  <c r="N96" i="5"/>
  <c r="N614" i="5"/>
  <c r="N352" i="5"/>
  <c r="N399" i="5"/>
  <c r="N251" i="5"/>
  <c r="N97" i="5"/>
  <c r="N1318" i="5"/>
  <c r="N514" i="5"/>
  <c r="N7" i="5"/>
  <c r="N791" i="5"/>
  <c r="N908" i="5"/>
  <c r="N1008" i="5"/>
  <c r="N1065" i="5"/>
  <c r="N165" i="5"/>
  <c r="N1180" i="5"/>
  <c r="N728" i="5"/>
  <c r="N1166" i="5"/>
  <c r="N298" i="5"/>
  <c r="N462" i="5"/>
  <c r="N1139" i="5"/>
  <c r="N370" i="5"/>
  <c r="N885" i="5"/>
  <c r="N682" i="5"/>
  <c r="N1319" i="5"/>
  <c r="N769" i="5"/>
  <c r="N1069" i="5"/>
  <c r="N1305" i="5"/>
  <c r="N1122" i="5"/>
  <c r="N481" i="5"/>
  <c r="N929" i="5"/>
  <c r="N749" i="5"/>
  <c r="N395" i="5"/>
  <c r="N1184" i="5"/>
  <c r="N739" i="5"/>
  <c r="N1236" i="5"/>
  <c r="N599" i="5"/>
  <c r="N522" i="5"/>
  <c r="N98" i="5"/>
  <c r="N1320" i="5"/>
  <c r="N584" i="5"/>
  <c r="N504" i="5"/>
  <c r="N718" i="5"/>
  <c r="N437" i="5"/>
  <c r="N1037" i="5"/>
  <c r="N1081" i="5"/>
  <c r="N1077" i="5"/>
  <c r="N776" i="5"/>
  <c r="N1252" i="5"/>
  <c r="N296" i="5"/>
  <c r="N675" i="5"/>
  <c r="N1244" i="5"/>
  <c r="N899" i="5"/>
  <c r="N310" i="5"/>
  <c r="N883" i="5"/>
  <c r="N1066" i="5"/>
  <c r="N688" i="5"/>
  <c r="N342" i="5"/>
  <c r="N705" i="5"/>
  <c r="N183" i="5"/>
  <c r="N1321" i="5"/>
  <c r="N1030" i="5"/>
  <c r="N1078" i="5"/>
  <c r="N538" i="5"/>
  <c r="N1028" i="5"/>
  <c r="N318" i="5"/>
  <c r="N1300" i="5"/>
  <c r="N406" i="5"/>
  <c r="N817" i="5"/>
  <c r="N1186" i="5"/>
  <c r="N842" i="5"/>
  <c r="N934" i="5"/>
  <c r="N793" i="5"/>
  <c r="N8" i="5"/>
  <c r="N620" i="5"/>
  <c r="N855" i="5"/>
  <c r="N986" i="5"/>
  <c r="N863" i="5"/>
  <c r="N523" i="5"/>
  <c r="N1096" i="5"/>
  <c r="N484" i="5"/>
  <c r="N569" i="5"/>
  <c r="N47" i="5"/>
  <c r="N941" i="5"/>
  <c r="N63" i="5"/>
  <c r="N1269" i="5"/>
  <c r="N199" i="5"/>
  <c r="N261" i="5"/>
  <c r="N242" i="5"/>
  <c r="N99" i="5"/>
  <c r="N964" i="5"/>
  <c r="N965" i="5"/>
  <c r="N100" i="5"/>
  <c r="N1005" i="5"/>
  <c r="N519" i="5"/>
  <c r="N172" i="5"/>
  <c r="N646" i="5"/>
  <c r="N1170" i="5"/>
  <c r="N1129" i="5"/>
  <c r="N291" i="5"/>
  <c r="N732" i="5"/>
  <c r="N525" i="5"/>
  <c r="N1293" i="5"/>
  <c r="N579" i="5"/>
  <c r="N335" i="5"/>
  <c r="N1146" i="5"/>
  <c r="N1322" i="5"/>
  <c r="N670" i="5"/>
  <c r="N269" i="5"/>
  <c r="N313" i="5"/>
  <c r="N1064" i="5"/>
  <c r="N820" i="5"/>
  <c r="N1137" i="5"/>
  <c r="N1260" i="5"/>
  <c r="N830" i="5"/>
  <c r="N430" i="5"/>
  <c r="N959" i="5"/>
  <c r="N933" i="5"/>
  <c r="N906" i="5"/>
  <c r="N521" i="5"/>
  <c r="N414" i="5"/>
  <c r="N821" i="5"/>
  <c r="N101" i="5"/>
  <c r="N1016" i="5"/>
  <c r="N344" i="5"/>
  <c r="N485" i="5"/>
  <c r="N1210" i="5"/>
  <c r="N1323" i="5"/>
  <c r="N1222" i="5"/>
  <c r="N864" i="5"/>
  <c r="N1190" i="5"/>
  <c r="N180" i="5"/>
  <c r="N1324" i="5"/>
  <c r="N960" i="5"/>
  <c r="N595" i="5"/>
  <c r="N975" i="5"/>
  <c r="N56" i="5"/>
  <c r="N1011" i="5"/>
  <c r="N200" i="5"/>
  <c r="N202" i="5"/>
  <c r="N659" i="5"/>
  <c r="N175" i="5"/>
  <c r="N1251" i="5"/>
  <c r="N845" i="5"/>
  <c r="N102" i="5"/>
  <c r="N832" i="5"/>
  <c r="N1165" i="5"/>
  <c r="N9" i="5"/>
  <c r="N273" i="5"/>
  <c r="N777" i="5"/>
  <c r="N860" i="5"/>
  <c r="N1208" i="5"/>
  <c r="N1298" i="5"/>
  <c r="N535" i="5"/>
  <c r="N1019" i="5"/>
  <c r="N1295" i="5"/>
  <c r="N585" i="5"/>
  <c r="N50" i="5"/>
  <c r="N386" i="5"/>
  <c r="N1058" i="5"/>
  <c r="N1325" i="5"/>
  <c r="N240" i="5"/>
  <c r="N205" i="5"/>
  <c r="N990" i="5"/>
  <c r="N1238" i="5"/>
  <c r="N1326" i="5"/>
  <c r="N825" i="5"/>
  <c r="N654" i="5"/>
  <c r="N164" i="5"/>
  <c r="N874" i="5"/>
  <c r="N862" i="5"/>
  <c r="N1107" i="5"/>
  <c r="N1189" i="5"/>
  <c r="N1082" i="5"/>
  <c r="N556" i="5"/>
  <c r="N239" i="5"/>
  <c r="N552" i="5"/>
  <c r="N320" i="5"/>
  <c r="N103" i="5"/>
  <c r="N104" i="5"/>
  <c r="N1285" i="5"/>
  <c r="N1250" i="5"/>
  <c r="N801" i="5"/>
  <c r="N695" i="5"/>
  <c r="N74" i="5"/>
  <c r="N19" i="5"/>
  <c r="N1246" i="5"/>
  <c r="N105" i="5"/>
  <c r="N833" i="5"/>
  <c r="N65" i="5"/>
  <c r="N420" i="5"/>
  <c r="N338" i="5"/>
  <c r="N697" i="5"/>
  <c r="N778" i="5"/>
  <c r="N212" i="5"/>
  <c r="N451" i="5"/>
  <c r="N443" i="5"/>
  <c r="N431" i="5"/>
  <c r="N1134" i="5"/>
  <c r="N483" i="5"/>
  <c r="N952" i="5"/>
  <c r="N1126" i="5"/>
  <c r="N1086" i="5"/>
  <c r="N722" i="5"/>
  <c r="N1043" i="5"/>
  <c r="N1074" i="5"/>
  <c r="N1223" i="5"/>
  <c r="N1003" i="5"/>
  <c r="N1280" i="5"/>
  <c r="N277" i="5"/>
  <c r="N549" i="5"/>
  <c r="N564" i="5"/>
  <c r="N245" i="5"/>
  <c r="N214" i="5"/>
  <c r="N978" i="5"/>
  <c r="N1192" i="5"/>
  <c r="N458" i="5"/>
  <c r="N867" i="5"/>
  <c r="N184" i="5"/>
  <c r="N502" i="5"/>
  <c r="N388" i="5"/>
  <c r="N787" i="5"/>
  <c r="N1054" i="5"/>
  <c r="N621" i="5"/>
  <c r="N562" i="5"/>
  <c r="N1182" i="5"/>
  <c r="N1050" i="5"/>
  <c r="N1067" i="5"/>
  <c r="N550" i="5"/>
  <c r="N619" i="5"/>
  <c r="N759" i="5"/>
  <c r="N227" i="5"/>
  <c r="N297" i="5"/>
  <c r="N288" i="5"/>
  <c r="N1127" i="5"/>
  <c r="N893" i="5"/>
  <c r="N1094" i="5"/>
  <c r="N1154" i="5"/>
  <c r="N86" i="5"/>
  <c r="N244" i="5"/>
  <c r="N1135" i="5"/>
  <c r="N551" i="5"/>
  <c r="N612" i="5"/>
  <c r="N445" i="5"/>
  <c r="N1117" i="5"/>
  <c r="N283" i="5"/>
  <c r="N24" i="5"/>
  <c r="N690" i="5"/>
  <c r="N311" i="5"/>
  <c r="N733" i="5"/>
  <c r="N1327" i="5"/>
  <c r="N1153" i="5"/>
  <c r="N75" i="5"/>
  <c r="N771" i="5"/>
  <c r="N744" i="5"/>
  <c r="N280" i="5"/>
  <c r="N507" i="5"/>
  <c r="N1155" i="5"/>
  <c r="N470" i="5"/>
  <c r="N1242" i="5"/>
  <c r="N779" i="5"/>
  <c r="N679" i="5"/>
  <c r="N626" i="5"/>
  <c r="N106" i="5"/>
  <c r="N839" i="5"/>
  <c r="N1181" i="5"/>
  <c r="N1132" i="5"/>
  <c r="N1248" i="5"/>
  <c r="N35" i="5"/>
  <c r="N808" i="5"/>
  <c r="N539" i="5"/>
  <c r="N107" i="5"/>
  <c r="N880" i="5"/>
  <c r="N449" i="5"/>
  <c r="N398" i="5"/>
  <c r="N1048" i="5"/>
  <c r="N853" i="5"/>
  <c r="N40" i="5"/>
  <c r="N1163" i="5"/>
  <c r="N958" i="5"/>
  <c r="N454" i="5"/>
  <c r="N1381" i="5"/>
  <c r="N1308" i="5"/>
  <c r="N1215" i="5"/>
  <c r="N64" i="5"/>
  <c r="N1221" i="5"/>
  <c r="N475" i="5"/>
  <c r="N658" i="5"/>
  <c r="N276" i="5"/>
  <c r="N418" i="5"/>
  <c r="N468" i="5"/>
  <c r="N572" i="5"/>
  <c r="N61" i="5"/>
  <c r="N693" i="5"/>
  <c r="N289" i="5"/>
  <c r="N803" i="5"/>
  <c r="N1152" i="5"/>
  <c r="N947" i="5"/>
  <c r="N882" i="5"/>
  <c r="N653" i="5"/>
  <c r="N735" i="5"/>
  <c r="N87" i="5"/>
  <c r="N747" i="5"/>
  <c r="N633" i="5"/>
  <c r="N467" i="5"/>
  <c r="N992" i="5"/>
  <c r="N662" i="5"/>
  <c r="N963" i="5"/>
  <c r="N624" i="5"/>
  <c r="N984" i="5"/>
  <c r="N1124" i="5"/>
  <c r="N435" i="5"/>
  <c r="N456" i="5"/>
  <c r="N279" i="5"/>
  <c r="N1328" i="5"/>
  <c r="N1264" i="5"/>
  <c r="N711" i="5"/>
  <c r="N198" i="5"/>
  <c r="N895" i="5"/>
  <c r="N82" i="5"/>
  <c r="N192" i="5"/>
  <c r="N233" i="5"/>
  <c r="N1140" i="5"/>
  <c r="N368" i="5"/>
  <c r="N668" i="5"/>
  <c r="N982" i="5"/>
  <c r="N1156" i="5"/>
  <c r="N872" i="5"/>
  <c r="N969" i="5"/>
  <c r="N287" i="5"/>
  <c r="N1239" i="5"/>
  <c r="N196" i="5"/>
  <c r="N945" i="5"/>
  <c r="N647" i="5"/>
  <c r="N1329" i="5"/>
  <c r="N188" i="5"/>
  <c r="N26" i="5"/>
  <c r="N359" i="5"/>
  <c r="N108" i="5"/>
  <c r="N657" i="5"/>
  <c r="N224" i="5"/>
  <c r="N392" i="5"/>
  <c r="N477" i="5"/>
  <c r="N109" i="5"/>
  <c r="N366" i="5"/>
  <c r="N355" i="5"/>
  <c r="N110" i="5"/>
  <c r="N10" i="5"/>
  <c r="N698" i="5"/>
  <c r="N831" i="5"/>
  <c r="N955" i="5"/>
  <c r="N346" i="5"/>
  <c r="N1168" i="5"/>
  <c r="N1307" i="5"/>
  <c r="N640" i="5"/>
  <c r="N491" i="5"/>
  <c r="N1161" i="5"/>
  <c r="N324" i="5"/>
  <c r="N211" i="5"/>
  <c r="N631" i="5"/>
  <c r="N1033" i="5"/>
  <c r="N854" i="5"/>
  <c r="N1111" i="5"/>
  <c r="N1330" i="5"/>
  <c r="N752" i="5"/>
  <c r="N846" i="5"/>
  <c r="N67" i="5"/>
  <c r="N1149" i="5"/>
  <c r="N1083" i="5"/>
  <c r="N490" i="5"/>
  <c r="N325" i="5"/>
  <c r="N1331" i="5"/>
  <c r="N542" i="5"/>
  <c r="N1036" i="5"/>
  <c r="N865" i="5"/>
  <c r="N450" i="5"/>
  <c r="N531" i="5"/>
  <c r="N589" i="5"/>
  <c r="N704" i="5"/>
  <c r="N983" i="5"/>
  <c r="N206" i="5"/>
  <c r="N540" i="5"/>
  <c r="N991" i="5"/>
  <c r="N357" i="5"/>
  <c r="N1332" i="5"/>
  <c r="N824" i="5"/>
  <c r="N513" i="5"/>
  <c r="N649" i="5"/>
  <c r="N919" i="5"/>
  <c r="N409" i="5"/>
  <c r="N1112" i="5"/>
  <c r="N111" i="5"/>
  <c r="N221" i="5"/>
  <c r="N827" i="5"/>
  <c r="N55" i="5"/>
  <c r="N555" i="5"/>
  <c r="N173" i="5"/>
  <c r="N590" i="5"/>
  <c r="N1198" i="5"/>
  <c r="N710" i="5"/>
  <c r="N209" i="5"/>
  <c r="N339" i="5"/>
  <c r="N112" i="5"/>
  <c r="N956" i="5"/>
  <c r="N113" i="5"/>
  <c r="N442" i="5"/>
  <c r="N459" i="5"/>
  <c r="N689" i="5"/>
  <c r="N1200" i="5"/>
  <c r="N1195" i="5"/>
  <c r="N166" i="5"/>
  <c r="N248" i="5"/>
  <c r="N931" i="5"/>
  <c r="N894" i="5"/>
  <c r="N488" i="5"/>
  <c r="N1333" i="5"/>
  <c r="N918" i="5"/>
  <c r="N563" i="5"/>
  <c r="N114" i="5"/>
  <c r="N706" i="5"/>
  <c r="N1334" i="5"/>
  <c r="N993" i="5"/>
  <c r="N904" i="5"/>
  <c r="N423" i="5"/>
  <c r="N850" i="5"/>
  <c r="N225" i="5"/>
  <c r="N472" i="5"/>
  <c r="N327" i="5"/>
  <c r="N89" i="5"/>
  <c r="N915" i="5"/>
  <c r="N717" i="5"/>
  <c r="N236" i="5"/>
  <c r="N18" i="5"/>
  <c r="N290" i="5"/>
  <c r="N877" i="5"/>
  <c r="N466" i="5"/>
  <c r="N479" i="5"/>
  <c r="N182" i="5"/>
  <c r="N337" i="5"/>
  <c r="N916" i="5"/>
  <c r="N115" i="5"/>
  <c r="N1191" i="5"/>
  <c r="N278" i="5"/>
  <c r="N1213" i="5"/>
  <c r="N177" i="5"/>
  <c r="N1288" i="5"/>
  <c r="N1006" i="5"/>
  <c r="N262" i="5"/>
  <c r="N628" i="5"/>
  <c r="N116" i="5"/>
  <c r="N920" i="5"/>
  <c r="N1148" i="5"/>
  <c r="N301" i="5"/>
  <c r="N463" i="5"/>
  <c r="N1335" i="5"/>
  <c r="N844" i="5"/>
  <c r="N608" i="5"/>
  <c r="N1289" i="5"/>
  <c r="N618" i="5"/>
  <c r="N635" i="5"/>
  <c r="N797" i="5"/>
  <c r="N62" i="5"/>
  <c r="N1147" i="5"/>
  <c r="N1209" i="5"/>
  <c r="N424" i="5"/>
  <c r="N117" i="5"/>
  <c r="N685" i="5"/>
  <c r="N1235" i="5"/>
  <c r="N191" i="5"/>
  <c r="N1202" i="5"/>
  <c r="N859" i="5"/>
  <c r="N921" i="5"/>
  <c r="N256" i="5"/>
  <c r="N605" i="5"/>
  <c r="N780" i="5"/>
  <c r="N77" i="5"/>
  <c r="N383" i="5"/>
  <c r="N532" i="5"/>
  <c r="N1128" i="5"/>
  <c r="N925" i="5"/>
  <c r="N725" i="5"/>
  <c r="N371" i="5"/>
  <c r="N118" i="5"/>
  <c r="N1262" i="5"/>
  <c r="N1311" i="5"/>
  <c r="N834" i="5"/>
  <c r="N181" i="5"/>
  <c r="N592" i="5"/>
  <c r="N80" i="5"/>
  <c r="N119" i="5"/>
  <c r="N1336" i="5"/>
  <c r="N673" i="5"/>
  <c r="N408" i="5"/>
  <c r="N391" i="5"/>
  <c r="N935" i="5"/>
  <c r="N577" i="5"/>
  <c r="N223" i="5"/>
  <c r="N524" i="5"/>
  <c r="N425" i="5"/>
  <c r="N217" i="5"/>
  <c r="N336" i="5"/>
  <c r="N566" i="5"/>
  <c r="N120" i="5"/>
  <c r="N1021" i="5"/>
  <c r="N545" i="5"/>
  <c r="N1266" i="5"/>
  <c r="N974" i="5"/>
  <c r="N736" i="5"/>
  <c r="N219" i="5"/>
  <c r="N1102" i="5"/>
  <c r="N1375" i="5"/>
  <c r="N1337" i="5"/>
  <c r="N460" i="5"/>
  <c r="N939" i="5"/>
  <c r="N774" i="5"/>
  <c r="N438" i="5"/>
  <c r="N1157" i="5"/>
  <c r="N639" i="5"/>
  <c r="N517" i="5"/>
  <c r="N968" i="5"/>
  <c r="N121" i="5"/>
  <c r="N194" i="5"/>
  <c r="N1113" i="5"/>
  <c r="N213" i="5"/>
  <c r="N1023" i="5"/>
  <c r="N1299" i="5"/>
  <c r="N169" i="5"/>
  <c r="N436" i="5"/>
  <c r="N11" i="5"/>
  <c r="N281" i="5"/>
  <c r="N122" i="5"/>
  <c r="N1263" i="5"/>
  <c r="N940" i="5"/>
  <c r="N889" i="5"/>
  <c r="N726" i="5"/>
  <c r="N1125" i="5"/>
  <c r="N907" i="5"/>
  <c r="N123" i="5"/>
  <c r="N879" i="5"/>
  <c r="N696" i="5"/>
  <c r="N432" i="5"/>
  <c r="N12" i="5"/>
  <c r="N1338" i="5"/>
  <c r="N373" i="5"/>
  <c r="N124" i="5"/>
  <c r="N1039" i="5"/>
  <c r="N758" i="5"/>
  <c r="N228" i="5"/>
  <c r="N174" i="5"/>
  <c r="N1294" i="5"/>
  <c r="N868" i="5"/>
  <c r="N1339" i="5"/>
  <c r="N843" i="5"/>
  <c r="N265" i="5"/>
  <c r="N1340" i="5"/>
  <c r="N1341" i="5"/>
  <c r="N1342" i="5"/>
  <c r="N473" i="5"/>
  <c r="N1274" i="5"/>
  <c r="N312" i="5"/>
  <c r="N598" i="5"/>
  <c r="N1160" i="5"/>
  <c r="N1309" i="5"/>
  <c r="N1343" i="5"/>
  <c r="N1103" i="5"/>
  <c r="N249" i="5"/>
  <c r="N1101" i="5"/>
  <c r="N1220" i="5"/>
  <c r="N17" i="5"/>
  <c r="N505" i="5"/>
  <c r="N1240" i="5"/>
  <c r="N557" i="5"/>
  <c r="N31" i="5"/>
  <c r="N319" i="5"/>
  <c r="N125" i="5"/>
  <c r="N930" i="5"/>
  <c r="N543" i="5"/>
  <c r="N676" i="5"/>
  <c r="N284" i="5"/>
  <c r="N1292" i="5"/>
  <c r="N421" i="5"/>
  <c r="N126" i="5"/>
  <c r="N1178" i="5"/>
  <c r="N127" i="5"/>
  <c r="N252" i="5"/>
  <c r="N1344" i="5"/>
  <c r="N1257" i="5"/>
  <c r="N441" i="5"/>
  <c r="N128" i="5"/>
  <c r="N720" i="5"/>
  <c r="N129" i="5"/>
  <c r="N499" i="5"/>
  <c r="N71" i="5"/>
  <c r="N1185" i="5"/>
  <c r="N943" i="5"/>
  <c r="N394" i="5"/>
  <c r="N1164" i="5"/>
  <c r="N548" i="5"/>
  <c r="N246" i="5"/>
  <c r="N130" i="5"/>
  <c r="N857" i="5"/>
  <c r="N898" i="5"/>
  <c r="N1297" i="5"/>
  <c r="N998" i="5"/>
  <c r="N1302" i="5"/>
  <c r="N1070" i="5"/>
  <c r="N178" i="5"/>
  <c r="N1212" i="5"/>
  <c r="N901" i="5"/>
  <c r="N1142" i="5"/>
  <c r="N520" i="5"/>
  <c r="N185" i="5"/>
  <c r="N1276" i="5"/>
  <c r="N713" i="5"/>
  <c r="N719" i="5"/>
  <c r="N376" i="5"/>
  <c r="N622" i="5"/>
  <c r="N613" i="5"/>
  <c r="N731" i="5"/>
  <c r="N1254" i="5"/>
  <c r="N878" i="5"/>
  <c r="N651" i="5"/>
  <c r="N1345" i="5"/>
  <c r="N400" i="5"/>
  <c r="N1279" i="5"/>
  <c r="N131" i="5"/>
  <c r="N1346" i="5"/>
  <c r="N285" i="5"/>
  <c r="N600" i="5"/>
  <c r="N913" i="5"/>
  <c r="N645" i="5"/>
  <c r="N28" i="5"/>
  <c r="N132" i="5"/>
  <c r="N51" i="5"/>
  <c r="N341" i="5"/>
  <c r="N1076" i="5"/>
  <c r="N707" i="5"/>
  <c r="N1347" i="5"/>
  <c r="N1379" i="5"/>
  <c r="N1348" i="5"/>
  <c r="N1281" i="5"/>
  <c r="N888" i="5"/>
  <c r="N1013" i="5"/>
  <c r="N841" i="5"/>
  <c r="N1072" i="5"/>
  <c r="N1304" i="5"/>
  <c r="N1141" i="5"/>
  <c r="N476" i="5"/>
  <c r="N669" i="5"/>
  <c r="N734" i="5"/>
  <c r="N133" i="5"/>
  <c r="N1261" i="5"/>
  <c r="N1214" i="5"/>
  <c r="N1053" i="5"/>
  <c r="N1196" i="5"/>
  <c r="N648" i="5"/>
  <c r="N603" i="5"/>
  <c r="N875" i="5"/>
  <c r="N263" i="5"/>
  <c r="N76" i="5"/>
  <c r="N1089" i="5"/>
  <c r="N1104" i="5"/>
  <c r="N544" i="5"/>
  <c r="N433" i="5"/>
  <c r="N903" i="5"/>
  <c r="N163" i="5"/>
  <c r="N396" i="5"/>
  <c r="N671" i="5"/>
  <c r="N305" i="5"/>
  <c r="N134" i="5"/>
  <c r="N369" i="5"/>
  <c r="N1349" i="5"/>
  <c r="N781" i="5"/>
  <c r="N1296" i="5"/>
  <c r="N53" i="5"/>
  <c r="N1350" i="5"/>
  <c r="N60" i="5"/>
  <c r="N308" i="5"/>
  <c r="N36" i="5"/>
  <c r="N989" i="5"/>
  <c r="N461" i="5"/>
  <c r="N1098" i="5"/>
  <c r="N741" i="5"/>
  <c r="N568" i="5"/>
  <c r="N976" i="5"/>
  <c r="N681" i="5"/>
  <c r="N1150" i="5"/>
  <c r="N632" i="5"/>
  <c r="N243" i="5"/>
  <c r="N1351" i="5"/>
  <c r="N757" i="5"/>
  <c r="N498" i="5"/>
  <c r="N950" i="5"/>
  <c r="N856" i="5"/>
  <c r="N41" i="5"/>
  <c r="N765" i="5"/>
  <c r="N866" i="5"/>
  <c r="N813" i="5"/>
  <c r="N678" i="5"/>
  <c r="N961" i="5"/>
  <c r="N135" i="5"/>
  <c r="N715" i="5"/>
  <c r="N397" i="5"/>
  <c r="N586" i="5"/>
  <c r="N136" i="5"/>
  <c r="N1256" i="5"/>
  <c r="N362" i="5"/>
  <c r="N38" i="5"/>
  <c r="N541" i="5"/>
  <c r="N1100" i="5"/>
  <c r="N1378" i="5"/>
  <c r="N573" i="5"/>
  <c r="N1029" i="5"/>
  <c r="N250" i="5"/>
  <c r="N510" i="5"/>
  <c r="N876" i="5"/>
  <c r="N427" i="5"/>
  <c r="N625" i="5"/>
  <c r="N375" i="5"/>
  <c r="N137" i="5"/>
  <c r="N328" i="5"/>
  <c r="N1253" i="5"/>
  <c r="N30" i="5"/>
  <c r="N286" i="5"/>
  <c r="N814" i="5"/>
  <c r="N347" i="5"/>
  <c r="N665" i="5"/>
  <c r="N1352" i="5"/>
  <c r="N754" i="5"/>
  <c r="N1204" i="5"/>
  <c r="N762" i="5"/>
  <c r="N890" i="5"/>
  <c r="N302" i="5"/>
  <c r="N46" i="5"/>
  <c r="N138" i="5"/>
  <c r="N973" i="5"/>
  <c r="N220" i="5"/>
  <c r="N1259" i="5"/>
  <c r="N1217" i="5"/>
  <c r="N343" i="5"/>
  <c r="N1224" i="5"/>
  <c r="N1092" i="5"/>
  <c r="N694" i="5"/>
  <c r="N84" i="5"/>
  <c r="N1175" i="5"/>
  <c r="N203" i="5"/>
  <c r="N1169" i="5"/>
  <c r="N971" i="5"/>
  <c r="N367" i="5"/>
  <c r="N533" i="5"/>
  <c r="N923" i="5"/>
  <c r="N411" i="5"/>
  <c r="N83" i="5"/>
  <c r="N299" i="5"/>
  <c r="N1151" i="5"/>
  <c r="N936" i="5"/>
  <c r="N403" i="5"/>
  <c r="N372" i="5"/>
  <c r="N139" i="5"/>
  <c r="N816" i="5"/>
  <c r="N33" i="5"/>
  <c r="N360" i="5"/>
  <c r="N536" i="5"/>
  <c r="N1000" i="5"/>
  <c r="N340" i="5"/>
  <c r="N571" i="5"/>
  <c r="N1040" i="5"/>
  <c r="N1353" i="5"/>
  <c r="N1206" i="5"/>
  <c r="N70" i="5"/>
  <c r="N140" i="5"/>
  <c r="N1012" i="5"/>
  <c r="N1091" i="5"/>
  <c r="N1270" i="5"/>
  <c r="N740" i="5"/>
  <c r="N1174" i="5"/>
  <c r="N1354" i="5"/>
  <c r="N1303" i="5"/>
  <c r="N190" i="5"/>
  <c r="N656" i="5"/>
  <c r="N708" i="5"/>
  <c r="N25" i="5"/>
  <c r="N714" i="5"/>
  <c r="N560" i="5"/>
  <c r="N737" i="5"/>
  <c r="N90" i="5"/>
  <c r="N23" i="5"/>
  <c r="N45" i="5"/>
  <c r="N208" i="5"/>
  <c r="N1218" i="5"/>
  <c r="N238" i="5"/>
  <c r="N596" i="5"/>
  <c r="N723" i="5"/>
  <c r="N775" i="5"/>
  <c r="N602" i="5"/>
  <c r="N257" i="5"/>
  <c r="N1145" i="5"/>
  <c r="N365" i="5"/>
  <c r="N849" i="5"/>
  <c r="N334" i="5"/>
  <c r="N364" i="5"/>
  <c r="N42" i="5"/>
  <c r="N405" i="5"/>
  <c r="N547" i="5"/>
  <c r="N636" i="5"/>
  <c r="N773" i="5"/>
  <c r="N788" i="5"/>
  <c r="N54" i="5"/>
  <c r="N1203" i="5"/>
  <c r="N1079" i="5"/>
  <c r="N1277" i="5"/>
  <c r="N782" i="5"/>
  <c r="N858" i="5"/>
  <c r="N387" i="5"/>
  <c r="N753" i="5"/>
  <c r="N322" i="5"/>
  <c r="N444" i="5"/>
  <c r="N1384" i="5"/>
  <c r="N1232" i="5"/>
  <c r="N141" i="5"/>
  <c r="N783" i="5"/>
  <c r="N1355" i="5"/>
  <c r="N402" i="5"/>
  <c r="N1376" i="5"/>
  <c r="N495" i="5"/>
  <c r="N660" i="5"/>
  <c r="N321" i="5"/>
  <c r="N68" i="5"/>
  <c r="N201" i="5"/>
  <c r="N905" i="5"/>
  <c r="N558" i="5"/>
  <c r="N763" i="5"/>
  <c r="N85" i="5"/>
  <c r="N942" i="5"/>
  <c r="N1273" i="5"/>
  <c r="N629" i="5"/>
  <c r="N985" i="5"/>
  <c r="N407" i="5"/>
  <c r="N1356" i="5"/>
  <c r="N784" i="5"/>
  <c r="N810" i="5"/>
  <c r="N1093" i="5"/>
  <c r="N478" i="5"/>
  <c r="N666" i="5"/>
  <c r="N583" i="5"/>
  <c r="N1042" i="5"/>
  <c r="N546" i="5"/>
  <c r="N142" i="5"/>
  <c r="N1144" i="5"/>
  <c r="N581" i="5"/>
  <c r="N509" i="5"/>
  <c r="N516" i="5"/>
  <c r="N1167" i="5"/>
  <c r="N553" i="5"/>
  <c r="N674" i="5"/>
  <c r="N1085" i="5"/>
  <c r="N385" i="5"/>
  <c r="N1211" i="5"/>
  <c r="N750" i="5"/>
  <c r="N1249" i="5"/>
  <c r="N486" i="5"/>
  <c r="N304" i="5"/>
  <c r="N1007" i="5"/>
  <c r="N1380" i="5"/>
  <c r="N616" i="5"/>
  <c r="N412" i="5"/>
  <c r="N1075" i="5"/>
  <c r="N1219" i="5"/>
  <c r="N617" i="5"/>
  <c r="N785" i="5"/>
  <c r="N218" i="5"/>
  <c r="N43" i="5"/>
  <c r="N331" i="5"/>
  <c r="N575" i="5"/>
  <c r="N988" i="5"/>
  <c r="N326" i="5"/>
  <c r="N1133" i="5"/>
  <c r="N66" i="5"/>
  <c r="N496" i="5"/>
  <c r="N529" i="5"/>
  <c r="N1268" i="5"/>
  <c r="N1271" i="5"/>
  <c r="N847" i="5"/>
  <c r="N1116" i="5"/>
  <c r="N796" i="5"/>
  <c r="N1383" i="5"/>
  <c r="N1357" i="5"/>
  <c r="N944" i="5"/>
  <c r="N1358" i="5"/>
  <c r="N848" i="5"/>
  <c r="N873" i="5"/>
  <c r="N892" i="5"/>
  <c r="N426" i="5"/>
  <c r="N422" i="5"/>
  <c r="N1230" i="5"/>
  <c r="N309" i="5"/>
  <c r="N922" i="5"/>
  <c r="N897" i="5"/>
  <c r="N587" i="5"/>
  <c r="N434" i="5"/>
  <c r="N1359" i="5"/>
  <c r="N345" i="5"/>
  <c r="N1015" i="5"/>
  <c r="N937" i="5"/>
  <c r="N1123" i="5"/>
  <c r="N672" i="5"/>
  <c r="N953" i="5"/>
  <c r="N1265" i="5"/>
  <c r="N452" i="5"/>
  <c r="N143" i="5"/>
  <c r="N13" i="5"/>
  <c r="N144" i="5"/>
  <c r="N464" i="5"/>
  <c r="N1360" i="5"/>
  <c r="N751" i="5"/>
  <c r="N237" i="5"/>
  <c r="N1361" i="5"/>
  <c r="N1024" i="5"/>
  <c r="N494" i="5"/>
  <c r="N1176" i="5"/>
  <c r="N792" i="5"/>
  <c r="N145" i="5"/>
  <c r="N37" i="5"/>
  <c r="N146" i="5"/>
  <c r="N1027" i="5"/>
  <c r="N1068" i="5"/>
  <c r="N709" i="5"/>
  <c r="N229" i="5"/>
  <c r="N987" i="5"/>
  <c r="N27" i="5"/>
  <c r="N1084" i="5"/>
  <c r="N1046" i="5"/>
  <c r="N410" i="5"/>
  <c r="N1362" i="5"/>
  <c r="N1286" i="5"/>
  <c r="N917" i="5"/>
  <c r="N836" i="5"/>
  <c r="N1109" i="5"/>
  <c r="N1312" i="5"/>
  <c r="N743" i="5"/>
  <c r="N738" i="5"/>
  <c r="N300" i="5"/>
  <c r="N1243" i="5"/>
  <c r="N1130" i="5"/>
  <c r="N819" i="5"/>
  <c r="N1031" i="5"/>
  <c r="N994" i="5"/>
  <c r="N255" i="5"/>
  <c r="N14" i="5"/>
  <c r="N804" i="5"/>
  <c r="N1110" i="5"/>
  <c r="N147" i="5"/>
  <c r="N924" i="5"/>
  <c r="N869" i="5"/>
  <c r="N1284" i="5"/>
  <c r="N745" i="5"/>
  <c r="N1363" i="5"/>
  <c r="N1105" i="5"/>
  <c r="N570" i="5"/>
  <c r="N661" i="5"/>
  <c r="N88" i="5"/>
  <c r="N1004" i="5"/>
  <c r="N966" i="5"/>
  <c r="N727" i="5"/>
  <c r="N266" i="5"/>
  <c r="N1034" i="5"/>
  <c r="N176" i="5"/>
  <c r="N746" i="5"/>
  <c r="N593" i="5"/>
  <c r="N1179" i="5"/>
  <c r="N471" i="5"/>
  <c r="N811" i="5"/>
  <c r="N1073" i="5"/>
  <c r="N480" i="5"/>
  <c r="N148" i="5"/>
  <c r="N323" i="5"/>
  <c r="N210" i="5"/>
  <c r="N981" i="5"/>
  <c r="N149" i="5"/>
  <c r="N580" i="5"/>
  <c r="N39" i="5"/>
  <c r="N766" i="5"/>
  <c r="N951" i="5"/>
  <c r="N1035" i="5"/>
  <c r="N837" i="5"/>
  <c r="N664" i="5"/>
  <c r="N307" i="5"/>
  <c r="N799" i="5"/>
  <c r="N179" i="5"/>
  <c r="N576" i="5"/>
  <c r="N1119" i="5"/>
  <c r="N748" i="5"/>
  <c r="N756" i="5"/>
  <c r="N818" i="5"/>
  <c r="N730" i="5"/>
  <c r="N511" i="5"/>
  <c r="N81" i="5"/>
  <c r="N1063" i="5"/>
  <c r="N150" i="5"/>
  <c r="N561" i="5"/>
  <c r="N615" i="5"/>
  <c r="N1022" i="5"/>
  <c r="N1245" i="5"/>
  <c r="N809" i="5"/>
  <c r="N389" i="5"/>
  <c r="N997" i="5"/>
  <c r="N1172" i="5"/>
  <c r="N15" i="5"/>
  <c r="N1158" i="5"/>
  <c r="N1258" i="5"/>
  <c r="N559" i="5"/>
  <c r="N1364" i="5"/>
  <c r="N1382" i="5"/>
  <c r="N1201" i="5"/>
  <c r="N1136" i="5"/>
  <c r="N151" i="5"/>
  <c r="N1301" i="5"/>
  <c r="N332" i="5"/>
  <c r="N1291" i="5"/>
  <c r="N222" i="5"/>
  <c r="N264" i="5"/>
  <c r="N1290" i="5"/>
  <c r="N29" i="5"/>
  <c r="N910" i="5"/>
  <c r="N429" i="5"/>
  <c r="N162" i="5"/>
  <c r="N20" i="5"/>
  <c r="N607" i="5"/>
  <c r="N1183" i="5"/>
  <c r="N948" i="5"/>
  <c r="N187" i="5"/>
  <c r="N962" i="5"/>
  <c r="N241" i="5"/>
  <c r="N1071" i="5"/>
  <c r="N881" i="5"/>
  <c r="N702" i="5"/>
  <c r="N1205" i="5"/>
  <c r="N1020" i="5"/>
  <c r="N1228" i="5"/>
  <c r="N1278" i="5"/>
  <c r="N303" i="5"/>
  <c r="N78" i="5"/>
  <c r="N440" i="5"/>
  <c r="N492" i="5"/>
  <c r="N363" i="5"/>
  <c r="N235" i="5"/>
  <c r="N358" i="5"/>
  <c r="N1097" i="5"/>
  <c r="N838" i="5"/>
  <c r="N453" i="5"/>
  <c r="N643" i="5"/>
  <c r="N361" i="5"/>
  <c r="N1118" i="5"/>
  <c r="N1226" i="5"/>
  <c r="N1009" i="5"/>
  <c r="N768" i="5"/>
  <c r="N1365" i="5"/>
  <c r="N829" i="5"/>
  <c r="N374" i="5"/>
  <c r="N216" i="5"/>
  <c r="N1366" i="5"/>
  <c r="N270" i="5"/>
  <c r="N604" i="5"/>
  <c r="N1283" i="5"/>
  <c r="N852" i="5"/>
  <c r="N1045" i="5"/>
  <c r="N806" i="5"/>
  <c r="N295" i="5"/>
  <c r="N996" i="5"/>
  <c r="N1114" i="5"/>
  <c r="N500" i="5"/>
  <c r="N419" i="5"/>
  <c r="N1143" i="5"/>
  <c r="N501" i="5"/>
  <c r="N980" i="5"/>
  <c r="N152" i="5"/>
  <c r="N567" i="5"/>
  <c r="N153" i="5"/>
  <c r="N515" i="5"/>
  <c r="N1051" i="5"/>
  <c r="N1052" i="5"/>
  <c r="N455" i="5"/>
  <c r="N154" i="5"/>
  <c r="N1367" i="5"/>
  <c r="N1026" i="5"/>
  <c r="N155" i="5"/>
  <c r="N870" i="5"/>
  <c r="N1014" i="5"/>
  <c r="N851" i="5"/>
  <c r="N1099" i="5"/>
  <c r="N886" i="5"/>
  <c r="N1017" i="5"/>
  <c r="N1032" i="5"/>
  <c r="N186" i="5"/>
  <c r="N789" i="5"/>
  <c r="N1049" i="5"/>
  <c r="N1188" i="5"/>
  <c r="N755" i="5"/>
  <c r="N401" i="5"/>
  <c r="N1368" i="5"/>
  <c r="N226" i="5"/>
  <c r="N416" i="5"/>
  <c r="N611" i="5"/>
  <c r="N377" i="5"/>
  <c r="N822" i="5"/>
  <c r="N721" i="5"/>
  <c r="N1369" i="5"/>
  <c r="N1229" i="5"/>
  <c r="N393" i="5"/>
  <c r="N770" i="5"/>
  <c r="N642" i="5"/>
  <c r="N469" i="5"/>
  <c r="N1173" i="5"/>
  <c r="N1193" i="5"/>
  <c r="N1370" i="5"/>
  <c r="N384" i="5"/>
  <c r="N1131" i="5"/>
  <c r="N282" i="5"/>
  <c r="N652" i="5"/>
  <c r="N1062" i="5"/>
  <c r="N503" i="5"/>
  <c r="N692" i="5"/>
  <c r="N1061" i="5"/>
  <c r="N1115" i="5"/>
  <c r="N932" i="5"/>
  <c r="N1194" i="5"/>
  <c r="N691" i="5"/>
  <c r="N526" i="5"/>
  <c r="N329" i="5"/>
  <c r="N683" i="5"/>
  <c r="N687" i="5"/>
  <c r="N49" i="5"/>
  <c r="N954" i="5"/>
  <c r="N156" i="5"/>
  <c r="N1108" i="5"/>
  <c r="N157" i="5"/>
  <c r="N16" i="5"/>
  <c r="N1241" i="5"/>
  <c r="N195" i="5"/>
  <c r="N1095" i="5"/>
  <c r="N912" i="5"/>
  <c r="N742" i="5"/>
  <c r="N807" i="5"/>
  <c r="N597" i="5"/>
  <c r="N995" i="5"/>
  <c r="N274" i="5"/>
  <c r="N798" i="5"/>
  <c r="N1371" i="5"/>
  <c r="N497" i="5"/>
  <c r="N1159" i="5"/>
  <c r="N979" i="5"/>
  <c r="N684" i="5"/>
  <c r="N1010" i="5"/>
  <c r="N1310" i="5"/>
  <c r="N32" i="5"/>
  <c r="N1231" i="5"/>
  <c r="N764" i="5"/>
  <c r="N294" i="5"/>
  <c r="N457" i="5"/>
  <c r="N1216" i="5"/>
  <c r="N700" i="5"/>
  <c r="N158" i="5"/>
  <c r="N159" i="5"/>
  <c r="N1225" i="5"/>
  <c r="N1120" i="5"/>
  <c r="N926" i="5"/>
  <c r="N530" i="5"/>
  <c r="N1282" i="5"/>
  <c r="N1207" i="5"/>
  <c r="N861" i="5"/>
  <c r="N760" i="5"/>
  <c r="N724" i="5"/>
  <c r="N761" i="5"/>
  <c r="N292" i="5"/>
  <c r="N823" i="5"/>
  <c r="N1056" i="5"/>
  <c r="N767" i="5"/>
  <c r="N1372" i="5"/>
  <c r="N382" i="5"/>
  <c r="N160" i="5"/>
  <c r="N686" i="5"/>
  <c r="N644" i="5"/>
  <c r="N840" i="5"/>
  <c r="N272" i="5"/>
  <c r="N663" i="5"/>
  <c r="N1267" i="5"/>
  <c r="N1187" i="5"/>
  <c r="N428" i="5"/>
  <c r="N315" i="5"/>
  <c r="N812" i="5"/>
  <c r="N1177" i="5"/>
  <c r="N161" i="5"/>
  <c r="N268" i="5"/>
  <c r="N167" i="5"/>
  <c r="N938" i="5"/>
  <c r="N22" i="5"/>
  <c r="N1373" i="5"/>
  <c r="N59" i="5"/>
  <c r="N1106" i="5"/>
  <c r="N171" i="5"/>
  <c r="N1287" i="5"/>
  <c r="N1374" i="5"/>
  <c r="N902" i="5"/>
  <c r="N1059" i="5"/>
  <c r="N168" i="5"/>
  <c r="N527" i="5"/>
  <c r="N333" i="5"/>
  <c r="N826" i="5"/>
  <c r="N48" i="5"/>
  <c r="N415" i="5"/>
  <c r="N786" i="5"/>
  <c r="O1313" i="5"/>
  <c r="O207" i="5"/>
  <c r="O957" i="5"/>
  <c r="O1002" i="5"/>
  <c r="O271" i="5"/>
  <c r="O896" i="5"/>
  <c r="O999" i="5"/>
  <c r="O871" i="5"/>
  <c r="O348" i="5"/>
  <c r="O891" i="5"/>
  <c r="O353" i="5"/>
  <c r="O204" i="5"/>
  <c r="O582" i="5"/>
  <c r="O1044" i="5"/>
  <c r="O627" i="5"/>
  <c r="O356" i="5"/>
  <c r="O641" i="5"/>
  <c r="O972" i="5"/>
  <c r="O215" i="5"/>
  <c r="O716" i="5"/>
  <c r="O21" i="5"/>
  <c r="O52" i="5"/>
  <c r="O1275" i="5"/>
  <c r="O1121" i="5"/>
  <c r="O189" i="5"/>
  <c r="O828" i="5"/>
  <c r="O637" i="5"/>
  <c r="O638" i="5"/>
  <c r="O5" i="5"/>
  <c r="O914" i="5"/>
  <c r="O1055" i="5"/>
  <c r="O413" i="5"/>
  <c r="O247" i="5"/>
  <c r="O258" i="5"/>
  <c r="O1088" i="5"/>
  <c r="O565" i="5"/>
  <c r="O967" i="5"/>
  <c r="O1080" i="5"/>
  <c r="O330" i="5"/>
  <c r="O900" i="5"/>
  <c r="O417" i="5"/>
  <c r="O790" i="5"/>
  <c r="O317" i="5"/>
  <c r="O234" i="5"/>
  <c r="O729" i="5"/>
  <c r="O91" i="5"/>
  <c r="O447" i="5"/>
  <c r="O634" i="5"/>
  <c r="O350" i="5"/>
  <c r="O528" i="5"/>
  <c r="O44" i="5"/>
  <c r="O537" i="5"/>
  <c r="O34" i="5"/>
  <c r="O1237" i="5"/>
  <c r="O354" i="5"/>
  <c r="O1060" i="5"/>
  <c r="O380" i="5"/>
  <c r="O534" i="5"/>
  <c r="O254" i="5"/>
  <c r="O835" i="5"/>
  <c r="O1314" i="5"/>
  <c r="O1197" i="5"/>
  <c r="O231" i="5"/>
  <c r="O1001" i="5"/>
  <c r="O800" i="5"/>
  <c r="O977" i="5"/>
  <c r="O650" i="5"/>
  <c r="O349" i="5"/>
  <c r="O1247" i="5"/>
  <c r="O1162" i="5"/>
  <c r="O314" i="5"/>
  <c r="O1227" i="5"/>
  <c r="O805" i="5"/>
  <c r="O381" i="5"/>
  <c r="O927" i="5"/>
  <c r="O1025" i="5"/>
  <c r="O506" i="5"/>
  <c r="O680" i="5"/>
  <c r="O446" i="5"/>
  <c r="O390" i="5"/>
  <c r="O170" i="5"/>
  <c r="O92" i="5"/>
  <c r="O623" i="5"/>
  <c r="O1057" i="5"/>
  <c r="O1306" i="5"/>
  <c r="O1255" i="5"/>
  <c r="O474" i="5"/>
  <c r="O1272" i="5"/>
  <c r="O588" i="5"/>
  <c r="O574" i="5"/>
  <c r="O230" i="5"/>
  <c r="O378" i="5"/>
  <c r="O267" i="5"/>
  <c r="O794" i="5"/>
  <c r="O73" i="5"/>
  <c r="O72" i="5"/>
  <c r="O1138" i="5"/>
  <c r="O439" i="5"/>
  <c r="O1090" i="5"/>
  <c r="O259" i="5"/>
  <c r="O884" i="5"/>
  <c r="O949" i="5"/>
  <c r="O1018" i="5"/>
  <c r="O275" i="5"/>
  <c r="O712" i="5"/>
  <c r="O946" i="5"/>
  <c r="O379" i="5"/>
  <c r="O1234" i="5"/>
  <c r="O69" i="5"/>
  <c r="O815" i="5"/>
  <c r="O518" i="5"/>
  <c r="O1041" i="5"/>
  <c r="O465" i="5"/>
  <c r="O609" i="5"/>
  <c r="O554" i="5"/>
  <c r="O591" i="5"/>
  <c r="O911" i="5"/>
  <c r="O93" i="5"/>
  <c r="O601" i="5"/>
  <c r="O909" i="5"/>
  <c r="O79" i="5"/>
  <c r="O260" i="5"/>
  <c r="O970" i="5"/>
  <c r="O1038" i="5"/>
  <c r="O1087" i="5"/>
  <c r="O703" i="5"/>
  <c r="O351" i="5"/>
  <c r="O699" i="5"/>
  <c r="O197" i="5"/>
  <c r="O293" i="5"/>
  <c r="O493" i="5"/>
  <c r="O795" i="5"/>
  <c r="O94" i="5"/>
  <c r="O655" i="5"/>
  <c r="O6" i="5"/>
  <c r="O1199" i="5"/>
  <c r="O594" i="5"/>
  <c r="O482" i="5"/>
  <c r="O1315" i="5"/>
  <c r="O232" i="5"/>
  <c r="O677" i="5"/>
  <c r="O578" i="5"/>
  <c r="O1377" i="5"/>
  <c r="O487" i="5"/>
  <c r="O610" i="5"/>
  <c r="O448" i="5"/>
  <c r="O95" i="5"/>
  <c r="O667" i="5"/>
  <c r="O1316" i="5"/>
  <c r="O606" i="5"/>
  <c r="O404" i="5"/>
  <c r="O887" i="5"/>
  <c r="O1233" i="5"/>
  <c r="O928" i="5"/>
  <c r="O1047" i="5"/>
  <c r="O508" i="5"/>
  <c r="O630" i="5"/>
  <c r="O489" i="5"/>
  <c r="O512" i="5"/>
  <c r="O253" i="5"/>
  <c r="O1171" i="5"/>
  <c r="O772" i="5"/>
  <c r="O58" i="5"/>
  <c r="O193" i="5"/>
  <c r="O306" i="5"/>
  <c r="O802" i="5"/>
  <c r="O1317" i="5"/>
  <c r="O701" i="5"/>
  <c r="O57" i="5"/>
  <c r="O316" i="5"/>
  <c r="O96" i="5"/>
  <c r="O614" i="5"/>
  <c r="O352" i="5"/>
  <c r="O399" i="5"/>
  <c r="O251" i="5"/>
  <c r="O97" i="5"/>
  <c r="O1318" i="5"/>
  <c r="O514" i="5"/>
  <c r="O7" i="5"/>
  <c r="O791" i="5"/>
  <c r="O908" i="5"/>
  <c r="O1008" i="5"/>
  <c r="O1065" i="5"/>
  <c r="O165" i="5"/>
  <c r="O1180" i="5"/>
  <c r="O728" i="5"/>
  <c r="O1166" i="5"/>
  <c r="O298" i="5"/>
  <c r="O462" i="5"/>
  <c r="O1139" i="5"/>
  <c r="O370" i="5"/>
  <c r="O885" i="5"/>
  <c r="O682" i="5"/>
  <c r="O1319" i="5"/>
  <c r="O769" i="5"/>
  <c r="O1069" i="5"/>
  <c r="O1305" i="5"/>
  <c r="O1122" i="5"/>
  <c r="O481" i="5"/>
  <c r="O929" i="5"/>
  <c r="O749" i="5"/>
  <c r="O395" i="5"/>
  <c r="O1184" i="5"/>
  <c r="O739" i="5"/>
  <c r="O1236" i="5"/>
  <c r="O599" i="5"/>
  <c r="O522" i="5"/>
  <c r="O98" i="5"/>
  <c r="O1320" i="5"/>
  <c r="O584" i="5"/>
  <c r="O504" i="5"/>
  <c r="O718" i="5"/>
  <c r="O437" i="5"/>
  <c r="O1037" i="5"/>
  <c r="O1081" i="5"/>
  <c r="O1077" i="5"/>
  <c r="O776" i="5"/>
  <c r="O1252" i="5"/>
  <c r="O296" i="5"/>
  <c r="O675" i="5"/>
  <c r="O1244" i="5"/>
  <c r="O899" i="5"/>
  <c r="O310" i="5"/>
  <c r="O883" i="5"/>
  <c r="O1066" i="5"/>
  <c r="O688" i="5"/>
  <c r="O342" i="5"/>
  <c r="O705" i="5"/>
  <c r="O183" i="5"/>
  <c r="O1321" i="5"/>
  <c r="O1030" i="5"/>
  <c r="O1078" i="5"/>
  <c r="O538" i="5"/>
  <c r="O1028" i="5"/>
  <c r="O318" i="5"/>
  <c r="O1300" i="5"/>
  <c r="O406" i="5"/>
  <c r="O817" i="5"/>
  <c r="O1186" i="5"/>
  <c r="O842" i="5"/>
  <c r="O934" i="5"/>
  <c r="O793" i="5"/>
  <c r="O8" i="5"/>
  <c r="O620" i="5"/>
  <c r="O855" i="5"/>
  <c r="O986" i="5"/>
  <c r="O863" i="5"/>
  <c r="O523" i="5"/>
  <c r="O1096" i="5"/>
  <c r="O484" i="5"/>
  <c r="O569" i="5"/>
  <c r="O47" i="5"/>
  <c r="O941" i="5"/>
  <c r="O63" i="5"/>
  <c r="O1269" i="5"/>
  <c r="O199" i="5"/>
  <c r="O261" i="5"/>
  <c r="O242" i="5"/>
  <c r="O99" i="5"/>
  <c r="O964" i="5"/>
  <c r="O965" i="5"/>
  <c r="O100" i="5"/>
  <c r="O1005" i="5"/>
  <c r="O519" i="5"/>
  <c r="O172" i="5"/>
  <c r="O646" i="5"/>
  <c r="O1170" i="5"/>
  <c r="O1129" i="5"/>
  <c r="O291" i="5"/>
  <c r="O732" i="5"/>
  <c r="O525" i="5"/>
  <c r="O1293" i="5"/>
  <c r="O579" i="5"/>
  <c r="O335" i="5"/>
  <c r="O1146" i="5"/>
  <c r="O1322" i="5"/>
  <c r="O670" i="5"/>
  <c r="O269" i="5"/>
  <c r="O313" i="5"/>
  <c r="O1064" i="5"/>
  <c r="O820" i="5"/>
  <c r="O1137" i="5"/>
  <c r="O1260" i="5"/>
  <c r="O830" i="5"/>
  <c r="O430" i="5"/>
  <c r="O959" i="5"/>
  <c r="O933" i="5"/>
  <c r="O906" i="5"/>
  <c r="O521" i="5"/>
  <c r="O414" i="5"/>
  <c r="O821" i="5"/>
  <c r="O101" i="5"/>
  <c r="O1016" i="5"/>
  <c r="O344" i="5"/>
  <c r="O485" i="5"/>
  <c r="O1210" i="5"/>
  <c r="O1323" i="5"/>
  <c r="O1222" i="5"/>
  <c r="O864" i="5"/>
  <c r="O1190" i="5"/>
  <c r="O180" i="5"/>
  <c r="O1324" i="5"/>
  <c r="O960" i="5"/>
  <c r="O595" i="5"/>
  <c r="O975" i="5"/>
  <c r="O56" i="5"/>
  <c r="O1011" i="5"/>
  <c r="O200" i="5"/>
  <c r="O202" i="5"/>
  <c r="O659" i="5"/>
  <c r="O175" i="5"/>
  <c r="O1251" i="5"/>
  <c r="O845" i="5"/>
  <c r="O102" i="5"/>
  <c r="O832" i="5"/>
  <c r="O1165" i="5"/>
  <c r="O9" i="5"/>
  <c r="O273" i="5"/>
  <c r="O777" i="5"/>
  <c r="O860" i="5"/>
  <c r="O1208" i="5"/>
  <c r="O1298" i="5"/>
  <c r="O535" i="5"/>
  <c r="O1019" i="5"/>
  <c r="O1295" i="5"/>
  <c r="O585" i="5"/>
  <c r="O50" i="5"/>
  <c r="O386" i="5"/>
  <c r="O1058" i="5"/>
  <c r="O1325" i="5"/>
  <c r="O240" i="5"/>
  <c r="O205" i="5"/>
  <c r="O990" i="5"/>
  <c r="O1238" i="5"/>
  <c r="O1326" i="5"/>
  <c r="O825" i="5"/>
  <c r="O654" i="5"/>
  <c r="O164" i="5"/>
  <c r="O874" i="5"/>
  <c r="O862" i="5"/>
  <c r="O1107" i="5"/>
  <c r="O1189" i="5"/>
  <c r="O1082" i="5"/>
  <c r="O556" i="5"/>
  <c r="O239" i="5"/>
  <c r="O552" i="5"/>
  <c r="O320" i="5"/>
  <c r="O103" i="5"/>
  <c r="O104" i="5"/>
  <c r="O1285" i="5"/>
  <c r="O1250" i="5"/>
  <c r="O801" i="5"/>
  <c r="O695" i="5"/>
  <c r="O74" i="5"/>
  <c r="O19" i="5"/>
  <c r="O1246" i="5"/>
  <c r="O105" i="5"/>
  <c r="O833" i="5"/>
  <c r="O65" i="5"/>
  <c r="O420" i="5"/>
  <c r="O338" i="5"/>
  <c r="O697" i="5"/>
  <c r="O778" i="5"/>
  <c r="O212" i="5"/>
  <c r="O451" i="5"/>
  <c r="O443" i="5"/>
  <c r="O431" i="5"/>
  <c r="O1134" i="5"/>
  <c r="O483" i="5"/>
  <c r="O952" i="5"/>
  <c r="O1126" i="5"/>
  <c r="O1086" i="5"/>
  <c r="O722" i="5"/>
  <c r="O1043" i="5"/>
  <c r="O1074" i="5"/>
  <c r="O1223" i="5"/>
  <c r="O1003" i="5"/>
  <c r="O1280" i="5"/>
  <c r="O277" i="5"/>
  <c r="O549" i="5"/>
  <c r="O564" i="5"/>
  <c r="O245" i="5"/>
  <c r="O214" i="5"/>
  <c r="O978" i="5"/>
  <c r="O1192" i="5"/>
  <c r="O458" i="5"/>
  <c r="O867" i="5"/>
  <c r="O184" i="5"/>
  <c r="O502" i="5"/>
  <c r="O388" i="5"/>
  <c r="O787" i="5"/>
  <c r="O1054" i="5"/>
  <c r="O621" i="5"/>
  <c r="O562" i="5"/>
  <c r="O1182" i="5"/>
  <c r="O1050" i="5"/>
  <c r="O1067" i="5"/>
  <c r="O550" i="5"/>
  <c r="O619" i="5"/>
  <c r="O759" i="5"/>
  <c r="O227" i="5"/>
  <c r="O297" i="5"/>
  <c r="O288" i="5"/>
  <c r="O1127" i="5"/>
  <c r="O893" i="5"/>
  <c r="O1094" i="5"/>
  <c r="O1154" i="5"/>
  <c r="O86" i="5"/>
  <c r="O244" i="5"/>
  <c r="O1135" i="5"/>
  <c r="O551" i="5"/>
  <c r="O612" i="5"/>
  <c r="O445" i="5"/>
  <c r="O1117" i="5"/>
  <c r="O283" i="5"/>
  <c r="O24" i="5"/>
  <c r="O690" i="5"/>
  <c r="O311" i="5"/>
  <c r="O733" i="5"/>
  <c r="O1327" i="5"/>
  <c r="O1153" i="5"/>
  <c r="O75" i="5"/>
  <c r="O771" i="5"/>
  <c r="O744" i="5"/>
  <c r="O280" i="5"/>
  <c r="O507" i="5"/>
  <c r="O1155" i="5"/>
  <c r="O470" i="5"/>
  <c r="O1242" i="5"/>
  <c r="O779" i="5"/>
  <c r="O679" i="5"/>
  <c r="O626" i="5"/>
  <c r="O106" i="5"/>
  <c r="O839" i="5"/>
  <c r="O1181" i="5"/>
  <c r="O1132" i="5"/>
  <c r="O1248" i="5"/>
  <c r="O35" i="5"/>
  <c r="O808" i="5"/>
  <c r="O539" i="5"/>
  <c r="O107" i="5"/>
  <c r="O880" i="5"/>
  <c r="O449" i="5"/>
  <c r="O398" i="5"/>
  <c r="O1048" i="5"/>
  <c r="O853" i="5"/>
  <c r="O40" i="5"/>
  <c r="O1163" i="5"/>
  <c r="O958" i="5"/>
  <c r="O454" i="5"/>
  <c r="O1381" i="5"/>
  <c r="O1308" i="5"/>
  <c r="O1215" i="5"/>
  <c r="O64" i="5"/>
  <c r="O1221" i="5"/>
  <c r="O475" i="5"/>
  <c r="O658" i="5"/>
  <c r="O276" i="5"/>
  <c r="O418" i="5"/>
  <c r="O468" i="5"/>
  <c r="O572" i="5"/>
  <c r="O61" i="5"/>
  <c r="O693" i="5"/>
  <c r="O289" i="5"/>
  <c r="O803" i="5"/>
  <c r="O1152" i="5"/>
  <c r="O947" i="5"/>
  <c r="O882" i="5"/>
  <c r="O653" i="5"/>
  <c r="O735" i="5"/>
  <c r="O87" i="5"/>
  <c r="O747" i="5"/>
  <c r="O633" i="5"/>
  <c r="O467" i="5"/>
  <c r="O992" i="5"/>
  <c r="O662" i="5"/>
  <c r="O963" i="5"/>
  <c r="O624" i="5"/>
  <c r="O984" i="5"/>
  <c r="O1124" i="5"/>
  <c r="O435" i="5"/>
  <c r="O456" i="5"/>
  <c r="O279" i="5"/>
  <c r="O1328" i="5"/>
  <c r="O1264" i="5"/>
  <c r="O711" i="5"/>
  <c r="O198" i="5"/>
  <c r="O895" i="5"/>
  <c r="O82" i="5"/>
  <c r="O192" i="5"/>
  <c r="O233" i="5"/>
  <c r="O1140" i="5"/>
  <c r="O368" i="5"/>
  <c r="O668" i="5"/>
  <c r="O982" i="5"/>
  <c r="O1156" i="5"/>
  <c r="O872" i="5"/>
  <c r="O969" i="5"/>
  <c r="O287" i="5"/>
  <c r="O1239" i="5"/>
  <c r="O196" i="5"/>
  <c r="O945" i="5"/>
  <c r="O647" i="5"/>
  <c r="O1329" i="5"/>
  <c r="O188" i="5"/>
  <c r="O26" i="5"/>
  <c r="O359" i="5"/>
  <c r="O108" i="5"/>
  <c r="O657" i="5"/>
  <c r="O224" i="5"/>
  <c r="O392" i="5"/>
  <c r="O477" i="5"/>
  <c r="O109" i="5"/>
  <c r="O366" i="5"/>
  <c r="O355" i="5"/>
  <c r="O110" i="5"/>
  <c r="O10" i="5"/>
  <c r="O698" i="5"/>
  <c r="O831" i="5"/>
  <c r="O955" i="5"/>
  <c r="O346" i="5"/>
  <c r="O1168" i="5"/>
  <c r="O1307" i="5"/>
  <c r="O640" i="5"/>
  <c r="O491" i="5"/>
  <c r="O1161" i="5"/>
  <c r="O324" i="5"/>
  <c r="O211" i="5"/>
  <c r="O631" i="5"/>
  <c r="O1033" i="5"/>
  <c r="O854" i="5"/>
  <c r="O1111" i="5"/>
  <c r="O1330" i="5"/>
  <c r="O752" i="5"/>
  <c r="O846" i="5"/>
  <c r="O67" i="5"/>
  <c r="O1149" i="5"/>
  <c r="O1083" i="5"/>
  <c r="O490" i="5"/>
  <c r="O325" i="5"/>
  <c r="O1331" i="5"/>
  <c r="O542" i="5"/>
  <c r="O1036" i="5"/>
  <c r="O865" i="5"/>
  <c r="O450" i="5"/>
  <c r="O531" i="5"/>
  <c r="O589" i="5"/>
  <c r="O704" i="5"/>
  <c r="O983" i="5"/>
  <c r="O206" i="5"/>
  <c r="O540" i="5"/>
  <c r="O991" i="5"/>
  <c r="O357" i="5"/>
  <c r="O1332" i="5"/>
  <c r="O824" i="5"/>
  <c r="O513" i="5"/>
  <c r="O649" i="5"/>
  <c r="O919" i="5"/>
  <c r="O409" i="5"/>
  <c r="O1112" i="5"/>
  <c r="O111" i="5"/>
  <c r="O221" i="5"/>
  <c r="O827" i="5"/>
  <c r="O55" i="5"/>
  <c r="O555" i="5"/>
  <c r="O173" i="5"/>
  <c r="O590" i="5"/>
  <c r="O1198" i="5"/>
  <c r="O710" i="5"/>
  <c r="O209" i="5"/>
  <c r="O339" i="5"/>
  <c r="O112" i="5"/>
  <c r="O956" i="5"/>
  <c r="O113" i="5"/>
  <c r="O442" i="5"/>
  <c r="O459" i="5"/>
  <c r="O689" i="5"/>
  <c r="O1200" i="5"/>
  <c r="O1195" i="5"/>
  <c r="O166" i="5"/>
  <c r="O248" i="5"/>
  <c r="O931" i="5"/>
  <c r="O894" i="5"/>
  <c r="O488" i="5"/>
  <c r="O1333" i="5"/>
  <c r="O918" i="5"/>
  <c r="O563" i="5"/>
  <c r="O114" i="5"/>
  <c r="O706" i="5"/>
  <c r="O1334" i="5"/>
  <c r="O993" i="5"/>
  <c r="O904" i="5"/>
  <c r="O423" i="5"/>
  <c r="O850" i="5"/>
  <c r="O225" i="5"/>
  <c r="O472" i="5"/>
  <c r="O327" i="5"/>
  <c r="O89" i="5"/>
  <c r="O915" i="5"/>
  <c r="O717" i="5"/>
  <c r="O236" i="5"/>
  <c r="O18" i="5"/>
  <c r="O290" i="5"/>
  <c r="O877" i="5"/>
  <c r="O466" i="5"/>
  <c r="O479" i="5"/>
  <c r="O182" i="5"/>
  <c r="O337" i="5"/>
  <c r="O916" i="5"/>
  <c r="O115" i="5"/>
  <c r="O1191" i="5"/>
  <c r="O278" i="5"/>
  <c r="O1213" i="5"/>
  <c r="O177" i="5"/>
  <c r="O1288" i="5"/>
  <c r="O1006" i="5"/>
  <c r="O262" i="5"/>
  <c r="O628" i="5"/>
  <c r="O116" i="5"/>
  <c r="O920" i="5"/>
  <c r="O1148" i="5"/>
  <c r="O301" i="5"/>
  <c r="O463" i="5"/>
  <c r="O1335" i="5"/>
  <c r="O844" i="5"/>
  <c r="O608" i="5"/>
  <c r="O1289" i="5"/>
  <c r="O618" i="5"/>
  <c r="O635" i="5"/>
  <c r="O797" i="5"/>
  <c r="O62" i="5"/>
  <c r="O1147" i="5"/>
  <c r="O1209" i="5"/>
  <c r="O424" i="5"/>
  <c r="O117" i="5"/>
  <c r="O685" i="5"/>
  <c r="O1235" i="5"/>
  <c r="O191" i="5"/>
  <c r="O1202" i="5"/>
  <c r="O859" i="5"/>
  <c r="O921" i="5"/>
  <c r="O256" i="5"/>
  <c r="O605" i="5"/>
  <c r="O780" i="5"/>
  <c r="O77" i="5"/>
  <c r="O383" i="5"/>
  <c r="O532" i="5"/>
  <c r="O1128" i="5"/>
  <c r="O925" i="5"/>
  <c r="O725" i="5"/>
  <c r="O371" i="5"/>
  <c r="O118" i="5"/>
  <c r="O1262" i="5"/>
  <c r="O1311" i="5"/>
  <c r="O834" i="5"/>
  <c r="O181" i="5"/>
  <c r="O592" i="5"/>
  <c r="O80" i="5"/>
  <c r="O119" i="5"/>
  <c r="O1336" i="5"/>
  <c r="O673" i="5"/>
  <c r="O408" i="5"/>
  <c r="O391" i="5"/>
  <c r="O935" i="5"/>
  <c r="O577" i="5"/>
  <c r="O223" i="5"/>
  <c r="O524" i="5"/>
  <c r="O425" i="5"/>
  <c r="O217" i="5"/>
  <c r="O336" i="5"/>
  <c r="O566" i="5"/>
  <c r="O120" i="5"/>
  <c r="O1021" i="5"/>
  <c r="O545" i="5"/>
  <c r="O1266" i="5"/>
  <c r="O974" i="5"/>
  <c r="O736" i="5"/>
  <c r="O219" i="5"/>
  <c r="O1102" i="5"/>
  <c r="O1375" i="5"/>
  <c r="O1337" i="5"/>
  <c r="O460" i="5"/>
  <c r="O939" i="5"/>
  <c r="O774" i="5"/>
  <c r="O438" i="5"/>
  <c r="O1157" i="5"/>
  <c r="O639" i="5"/>
  <c r="O517" i="5"/>
  <c r="O968" i="5"/>
  <c r="O121" i="5"/>
  <c r="O194" i="5"/>
  <c r="O1113" i="5"/>
  <c r="O213" i="5"/>
  <c r="O1023" i="5"/>
  <c r="O1299" i="5"/>
  <c r="O169" i="5"/>
  <c r="O436" i="5"/>
  <c r="O11" i="5"/>
  <c r="O281" i="5"/>
  <c r="O122" i="5"/>
  <c r="O1263" i="5"/>
  <c r="O940" i="5"/>
  <c r="O889" i="5"/>
  <c r="O726" i="5"/>
  <c r="O1125" i="5"/>
  <c r="O907" i="5"/>
  <c r="O123" i="5"/>
  <c r="O879" i="5"/>
  <c r="O696" i="5"/>
  <c r="O432" i="5"/>
  <c r="O12" i="5"/>
  <c r="O1338" i="5"/>
  <c r="O373" i="5"/>
  <c r="O124" i="5"/>
  <c r="O1039" i="5"/>
  <c r="O758" i="5"/>
  <c r="O228" i="5"/>
  <c r="O174" i="5"/>
  <c r="O1294" i="5"/>
  <c r="O868" i="5"/>
  <c r="O1339" i="5"/>
  <c r="O843" i="5"/>
  <c r="O265" i="5"/>
  <c r="O1340" i="5"/>
  <c r="O1341" i="5"/>
  <c r="O1342" i="5"/>
  <c r="O473" i="5"/>
  <c r="O1274" i="5"/>
  <c r="O312" i="5"/>
  <c r="O598" i="5"/>
  <c r="O1160" i="5"/>
  <c r="O1309" i="5"/>
  <c r="O1343" i="5"/>
  <c r="O1103" i="5"/>
  <c r="O249" i="5"/>
  <c r="O1101" i="5"/>
  <c r="O1220" i="5"/>
  <c r="O17" i="5"/>
  <c r="O505" i="5"/>
  <c r="O1240" i="5"/>
  <c r="O557" i="5"/>
  <c r="O31" i="5"/>
  <c r="O319" i="5"/>
  <c r="O125" i="5"/>
  <c r="O930" i="5"/>
  <c r="O543" i="5"/>
  <c r="O676" i="5"/>
  <c r="O284" i="5"/>
  <c r="O1292" i="5"/>
  <c r="O421" i="5"/>
  <c r="O126" i="5"/>
  <c r="O1178" i="5"/>
  <c r="O127" i="5"/>
  <c r="O252" i="5"/>
  <c r="O1344" i="5"/>
  <c r="O1257" i="5"/>
  <c r="O441" i="5"/>
  <c r="O128" i="5"/>
  <c r="O720" i="5"/>
  <c r="O129" i="5"/>
  <c r="O499" i="5"/>
  <c r="O71" i="5"/>
  <c r="O1185" i="5"/>
  <c r="O943" i="5"/>
  <c r="O394" i="5"/>
  <c r="O1164" i="5"/>
  <c r="O548" i="5"/>
  <c r="O246" i="5"/>
  <c r="O130" i="5"/>
  <c r="O857" i="5"/>
  <c r="O898" i="5"/>
  <c r="O1297" i="5"/>
  <c r="O998" i="5"/>
  <c r="O1302" i="5"/>
  <c r="O1070" i="5"/>
  <c r="O178" i="5"/>
  <c r="O1212" i="5"/>
  <c r="O901" i="5"/>
  <c r="O1142" i="5"/>
  <c r="O520" i="5"/>
  <c r="O185" i="5"/>
  <c r="O1276" i="5"/>
  <c r="O713" i="5"/>
  <c r="O719" i="5"/>
  <c r="O376" i="5"/>
  <c r="O622" i="5"/>
  <c r="O613" i="5"/>
  <c r="O731" i="5"/>
  <c r="O1254" i="5"/>
  <c r="O878" i="5"/>
  <c r="O651" i="5"/>
  <c r="O1345" i="5"/>
  <c r="O400" i="5"/>
  <c r="O1279" i="5"/>
  <c r="O131" i="5"/>
  <c r="O1346" i="5"/>
  <c r="O285" i="5"/>
  <c r="O600" i="5"/>
  <c r="O913" i="5"/>
  <c r="O645" i="5"/>
  <c r="O28" i="5"/>
  <c r="O132" i="5"/>
  <c r="O51" i="5"/>
  <c r="O341" i="5"/>
  <c r="O1076" i="5"/>
  <c r="O707" i="5"/>
  <c r="O1347" i="5"/>
  <c r="O1379" i="5"/>
  <c r="O1348" i="5"/>
  <c r="O1281" i="5"/>
  <c r="O888" i="5"/>
  <c r="O1013" i="5"/>
  <c r="O841" i="5"/>
  <c r="O1072" i="5"/>
  <c r="O1304" i="5"/>
  <c r="O1141" i="5"/>
  <c r="O476" i="5"/>
  <c r="O669" i="5"/>
  <c r="O734" i="5"/>
  <c r="O133" i="5"/>
  <c r="O1261" i="5"/>
  <c r="O1214" i="5"/>
  <c r="O1053" i="5"/>
  <c r="O1196" i="5"/>
  <c r="O648" i="5"/>
  <c r="O603" i="5"/>
  <c r="O875" i="5"/>
  <c r="O263" i="5"/>
  <c r="O76" i="5"/>
  <c r="O1089" i="5"/>
  <c r="O1104" i="5"/>
  <c r="O544" i="5"/>
  <c r="O433" i="5"/>
  <c r="O903" i="5"/>
  <c r="O163" i="5"/>
  <c r="O396" i="5"/>
  <c r="O671" i="5"/>
  <c r="O305" i="5"/>
  <c r="O134" i="5"/>
  <c r="O369" i="5"/>
  <c r="O1349" i="5"/>
  <c r="O781" i="5"/>
  <c r="O1296" i="5"/>
  <c r="O53" i="5"/>
  <c r="O1350" i="5"/>
  <c r="O60" i="5"/>
  <c r="O308" i="5"/>
  <c r="O36" i="5"/>
  <c r="O989" i="5"/>
  <c r="O461" i="5"/>
  <c r="O1098" i="5"/>
  <c r="O741" i="5"/>
  <c r="O568" i="5"/>
  <c r="O976" i="5"/>
  <c r="O681" i="5"/>
  <c r="O1150" i="5"/>
  <c r="O632" i="5"/>
  <c r="O243" i="5"/>
  <c r="O1351" i="5"/>
  <c r="O757" i="5"/>
  <c r="O498" i="5"/>
  <c r="O950" i="5"/>
  <c r="O856" i="5"/>
  <c r="O41" i="5"/>
  <c r="O765" i="5"/>
  <c r="O866" i="5"/>
  <c r="O813" i="5"/>
  <c r="O678" i="5"/>
  <c r="O961" i="5"/>
  <c r="O135" i="5"/>
  <c r="O715" i="5"/>
  <c r="O397" i="5"/>
  <c r="O586" i="5"/>
  <c r="O136" i="5"/>
  <c r="O1256" i="5"/>
  <c r="O362" i="5"/>
  <c r="O38" i="5"/>
  <c r="O541" i="5"/>
  <c r="O1100" i="5"/>
  <c r="O1378" i="5"/>
  <c r="O573" i="5"/>
  <c r="O1029" i="5"/>
  <c r="O250" i="5"/>
  <c r="O510" i="5"/>
  <c r="O876" i="5"/>
  <c r="O427" i="5"/>
  <c r="O625" i="5"/>
  <c r="O375" i="5"/>
  <c r="O137" i="5"/>
  <c r="O328" i="5"/>
  <c r="O1253" i="5"/>
  <c r="O30" i="5"/>
  <c r="O286" i="5"/>
  <c r="O814" i="5"/>
  <c r="O347" i="5"/>
  <c r="O665" i="5"/>
  <c r="O1352" i="5"/>
  <c r="O754" i="5"/>
  <c r="O1204" i="5"/>
  <c r="O762" i="5"/>
  <c r="O890" i="5"/>
  <c r="O302" i="5"/>
  <c r="O46" i="5"/>
  <c r="O138" i="5"/>
  <c r="O973" i="5"/>
  <c r="O220" i="5"/>
  <c r="O1259" i="5"/>
  <c r="O1217" i="5"/>
  <c r="O343" i="5"/>
  <c r="O1224" i="5"/>
  <c r="O1092" i="5"/>
  <c r="O694" i="5"/>
  <c r="O84" i="5"/>
  <c r="O1175" i="5"/>
  <c r="O203" i="5"/>
  <c r="O1169" i="5"/>
  <c r="O971" i="5"/>
  <c r="O367" i="5"/>
  <c r="O533" i="5"/>
  <c r="O923" i="5"/>
  <c r="O411" i="5"/>
  <c r="O83" i="5"/>
  <c r="O299" i="5"/>
  <c r="O1151" i="5"/>
  <c r="O936" i="5"/>
  <c r="O403" i="5"/>
  <c r="O372" i="5"/>
  <c r="O139" i="5"/>
  <c r="O816" i="5"/>
  <c r="O33" i="5"/>
  <c r="O360" i="5"/>
  <c r="O536" i="5"/>
  <c r="O1000" i="5"/>
  <c r="O340" i="5"/>
  <c r="O571" i="5"/>
  <c r="O1040" i="5"/>
  <c r="O1353" i="5"/>
  <c r="O1206" i="5"/>
  <c r="O70" i="5"/>
  <c r="O140" i="5"/>
  <c r="O1012" i="5"/>
  <c r="O1091" i="5"/>
  <c r="O1270" i="5"/>
  <c r="O740" i="5"/>
  <c r="O1174" i="5"/>
  <c r="O1354" i="5"/>
  <c r="O1303" i="5"/>
  <c r="O190" i="5"/>
  <c r="O656" i="5"/>
  <c r="O708" i="5"/>
  <c r="O25" i="5"/>
  <c r="O714" i="5"/>
  <c r="O560" i="5"/>
  <c r="O737" i="5"/>
  <c r="O90" i="5"/>
  <c r="O23" i="5"/>
  <c r="O45" i="5"/>
  <c r="O208" i="5"/>
  <c r="O1218" i="5"/>
  <c r="O238" i="5"/>
  <c r="O596" i="5"/>
  <c r="O723" i="5"/>
  <c r="O775" i="5"/>
  <c r="O602" i="5"/>
  <c r="O257" i="5"/>
  <c r="O1145" i="5"/>
  <c r="O365" i="5"/>
  <c r="O849" i="5"/>
  <c r="O334" i="5"/>
  <c r="O364" i="5"/>
  <c r="O42" i="5"/>
  <c r="O405" i="5"/>
  <c r="O547" i="5"/>
  <c r="O636" i="5"/>
  <c r="O773" i="5"/>
  <c r="O788" i="5"/>
  <c r="O54" i="5"/>
  <c r="O1203" i="5"/>
  <c r="O1079" i="5"/>
  <c r="O1277" i="5"/>
  <c r="O782" i="5"/>
  <c r="O858" i="5"/>
  <c r="O387" i="5"/>
  <c r="O753" i="5"/>
  <c r="O322" i="5"/>
  <c r="O444" i="5"/>
  <c r="O1384" i="5"/>
  <c r="O1232" i="5"/>
  <c r="O141" i="5"/>
  <c r="O783" i="5"/>
  <c r="O1355" i="5"/>
  <c r="O402" i="5"/>
  <c r="O1376" i="5"/>
  <c r="O495" i="5"/>
  <c r="O660" i="5"/>
  <c r="O321" i="5"/>
  <c r="O68" i="5"/>
  <c r="O201" i="5"/>
  <c r="O905" i="5"/>
  <c r="O558" i="5"/>
  <c r="O763" i="5"/>
  <c r="O85" i="5"/>
  <c r="O942" i="5"/>
  <c r="O1273" i="5"/>
  <c r="O629" i="5"/>
  <c r="O985" i="5"/>
  <c r="O407" i="5"/>
  <c r="O1356" i="5"/>
  <c r="O784" i="5"/>
  <c r="O810" i="5"/>
  <c r="O1093" i="5"/>
  <c r="O478" i="5"/>
  <c r="O666" i="5"/>
  <c r="O583" i="5"/>
  <c r="O1042" i="5"/>
  <c r="O546" i="5"/>
  <c r="O142" i="5"/>
  <c r="O1144" i="5"/>
  <c r="O581" i="5"/>
  <c r="O509" i="5"/>
  <c r="O516" i="5"/>
  <c r="O1167" i="5"/>
  <c r="O553" i="5"/>
  <c r="O674" i="5"/>
  <c r="O1085" i="5"/>
  <c r="O385" i="5"/>
  <c r="O1211" i="5"/>
  <c r="O750" i="5"/>
  <c r="O1249" i="5"/>
  <c r="O486" i="5"/>
  <c r="O304" i="5"/>
  <c r="O1007" i="5"/>
  <c r="O1380" i="5"/>
  <c r="O616" i="5"/>
  <c r="O412" i="5"/>
  <c r="O1075" i="5"/>
  <c r="O1219" i="5"/>
  <c r="O617" i="5"/>
  <c r="O785" i="5"/>
  <c r="O218" i="5"/>
  <c r="O43" i="5"/>
  <c r="O331" i="5"/>
  <c r="O575" i="5"/>
  <c r="O988" i="5"/>
  <c r="O326" i="5"/>
  <c r="O1133" i="5"/>
  <c r="O66" i="5"/>
  <c r="O496" i="5"/>
  <c r="O529" i="5"/>
  <c r="O1268" i="5"/>
  <c r="O1271" i="5"/>
  <c r="O847" i="5"/>
  <c r="O1116" i="5"/>
  <c r="O796" i="5"/>
  <c r="O1383" i="5"/>
  <c r="O1357" i="5"/>
  <c r="O944" i="5"/>
  <c r="O1358" i="5"/>
  <c r="O848" i="5"/>
  <c r="O873" i="5"/>
  <c r="O892" i="5"/>
  <c r="O426" i="5"/>
  <c r="O422" i="5"/>
  <c r="O1230" i="5"/>
  <c r="O309" i="5"/>
  <c r="O922" i="5"/>
  <c r="O897" i="5"/>
  <c r="O587" i="5"/>
  <c r="O434" i="5"/>
  <c r="O1359" i="5"/>
  <c r="O345" i="5"/>
  <c r="O1015" i="5"/>
  <c r="O937" i="5"/>
  <c r="O1123" i="5"/>
  <c r="O672" i="5"/>
  <c r="O953" i="5"/>
  <c r="O1265" i="5"/>
  <c r="O452" i="5"/>
  <c r="O143" i="5"/>
  <c r="O13" i="5"/>
  <c r="O144" i="5"/>
  <c r="O464" i="5"/>
  <c r="O1360" i="5"/>
  <c r="O751" i="5"/>
  <c r="O237" i="5"/>
  <c r="O1361" i="5"/>
  <c r="O1024" i="5"/>
  <c r="O494" i="5"/>
  <c r="O1176" i="5"/>
  <c r="O792" i="5"/>
  <c r="O145" i="5"/>
  <c r="O37" i="5"/>
  <c r="O146" i="5"/>
  <c r="O1027" i="5"/>
  <c r="O1068" i="5"/>
  <c r="O709" i="5"/>
  <c r="O229" i="5"/>
  <c r="O987" i="5"/>
  <c r="O27" i="5"/>
  <c r="O1084" i="5"/>
  <c r="O1046" i="5"/>
  <c r="O410" i="5"/>
  <c r="O1362" i="5"/>
  <c r="O1286" i="5"/>
  <c r="O917" i="5"/>
  <c r="O836" i="5"/>
  <c r="O1109" i="5"/>
  <c r="O1312" i="5"/>
  <c r="O743" i="5"/>
  <c r="O738" i="5"/>
  <c r="O300" i="5"/>
  <c r="O1243" i="5"/>
  <c r="O1130" i="5"/>
  <c r="O819" i="5"/>
  <c r="O1031" i="5"/>
  <c r="O994" i="5"/>
  <c r="O255" i="5"/>
  <c r="O14" i="5"/>
  <c r="O804" i="5"/>
  <c r="O1110" i="5"/>
  <c r="O147" i="5"/>
  <c r="O924" i="5"/>
  <c r="O869" i="5"/>
  <c r="O1284" i="5"/>
  <c r="O745" i="5"/>
  <c r="O1363" i="5"/>
  <c r="O1105" i="5"/>
  <c r="O570" i="5"/>
  <c r="O661" i="5"/>
  <c r="O88" i="5"/>
  <c r="O1004" i="5"/>
  <c r="O966" i="5"/>
  <c r="O727" i="5"/>
  <c r="O266" i="5"/>
  <c r="O1034" i="5"/>
  <c r="O176" i="5"/>
  <c r="O746" i="5"/>
  <c r="O593" i="5"/>
  <c r="O1179" i="5"/>
  <c r="O471" i="5"/>
  <c r="O811" i="5"/>
  <c r="O1073" i="5"/>
  <c r="O480" i="5"/>
  <c r="O148" i="5"/>
  <c r="O323" i="5"/>
  <c r="O210" i="5"/>
  <c r="O981" i="5"/>
  <c r="O149" i="5"/>
  <c r="O580" i="5"/>
  <c r="O39" i="5"/>
  <c r="O766" i="5"/>
  <c r="O951" i="5"/>
  <c r="O1035" i="5"/>
  <c r="O837" i="5"/>
  <c r="O664" i="5"/>
  <c r="O307" i="5"/>
  <c r="O799" i="5"/>
  <c r="O179" i="5"/>
  <c r="O576" i="5"/>
  <c r="O1119" i="5"/>
  <c r="O748" i="5"/>
  <c r="O756" i="5"/>
  <c r="O818" i="5"/>
  <c r="O730" i="5"/>
  <c r="O511" i="5"/>
  <c r="O81" i="5"/>
  <c r="O1063" i="5"/>
  <c r="O150" i="5"/>
  <c r="O561" i="5"/>
  <c r="O615" i="5"/>
  <c r="O1022" i="5"/>
  <c r="O1245" i="5"/>
  <c r="O809" i="5"/>
  <c r="O389" i="5"/>
  <c r="O997" i="5"/>
  <c r="O1172" i="5"/>
  <c r="O15" i="5"/>
  <c r="O1158" i="5"/>
  <c r="O1258" i="5"/>
  <c r="O559" i="5"/>
  <c r="O1364" i="5"/>
  <c r="O1382" i="5"/>
  <c r="O1201" i="5"/>
  <c r="O1136" i="5"/>
  <c r="O151" i="5"/>
  <c r="O1301" i="5"/>
  <c r="O332" i="5"/>
  <c r="O1291" i="5"/>
  <c r="O222" i="5"/>
  <c r="O264" i="5"/>
  <c r="O1290" i="5"/>
  <c r="O29" i="5"/>
  <c r="O910" i="5"/>
  <c r="O429" i="5"/>
  <c r="O162" i="5"/>
  <c r="O20" i="5"/>
  <c r="O607" i="5"/>
  <c r="O1183" i="5"/>
  <c r="O948" i="5"/>
  <c r="O187" i="5"/>
  <c r="O962" i="5"/>
  <c r="O241" i="5"/>
  <c r="O1071" i="5"/>
  <c r="O881" i="5"/>
  <c r="O702" i="5"/>
  <c r="O1205" i="5"/>
  <c r="O1020" i="5"/>
  <c r="O1228" i="5"/>
  <c r="O1278" i="5"/>
  <c r="O303" i="5"/>
  <c r="O78" i="5"/>
  <c r="O440" i="5"/>
  <c r="O492" i="5"/>
  <c r="O363" i="5"/>
  <c r="O235" i="5"/>
  <c r="O358" i="5"/>
  <c r="O1097" i="5"/>
  <c r="O838" i="5"/>
  <c r="O453" i="5"/>
  <c r="O643" i="5"/>
  <c r="O361" i="5"/>
  <c r="O1118" i="5"/>
  <c r="O1226" i="5"/>
  <c r="O1009" i="5"/>
  <c r="O768" i="5"/>
  <c r="O1365" i="5"/>
  <c r="O829" i="5"/>
  <c r="O374" i="5"/>
  <c r="O216" i="5"/>
  <c r="O1366" i="5"/>
  <c r="O270" i="5"/>
  <c r="O604" i="5"/>
  <c r="O1283" i="5"/>
  <c r="O852" i="5"/>
  <c r="O1045" i="5"/>
  <c r="O806" i="5"/>
  <c r="O295" i="5"/>
  <c r="O996" i="5"/>
  <c r="O1114" i="5"/>
  <c r="O500" i="5"/>
  <c r="O419" i="5"/>
  <c r="O1143" i="5"/>
  <c r="O501" i="5"/>
  <c r="O980" i="5"/>
  <c r="O152" i="5"/>
  <c r="O567" i="5"/>
  <c r="O153" i="5"/>
  <c r="O515" i="5"/>
  <c r="O1051" i="5"/>
  <c r="O1052" i="5"/>
  <c r="O455" i="5"/>
  <c r="O154" i="5"/>
  <c r="O1367" i="5"/>
  <c r="O1026" i="5"/>
  <c r="O155" i="5"/>
  <c r="O870" i="5"/>
  <c r="O1014" i="5"/>
  <c r="O851" i="5"/>
  <c r="O1099" i="5"/>
  <c r="O886" i="5"/>
  <c r="O1017" i="5"/>
  <c r="O1032" i="5"/>
  <c r="O186" i="5"/>
  <c r="O789" i="5"/>
  <c r="O1049" i="5"/>
  <c r="O1188" i="5"/>
  <c r="O755" i="5"/>
  <c r="O401" i="5"/>
  <c r="O1368" i="5"/>
  <c r="O226" i="5"/>
  <c r="O416" i="5"/>
  <c r="O611" i="5"/>
  <c r="O377" i="5"/>
  <c r="O822" i="5"/>
  <c r="O721" i="5"/>
  <c r="O1369" i="5"/>
  <c r="O1229" i="5"/>
  <c r="O393" i="5"/>
  <c r="O770" i="5"/>
  <c r="O642" i="5"/>
  <c r="O469" i="5"/>
  <c r="O1173" i="5"/>
  <c r="O1193" i="5"/>
  <c r="O1370" i="5"/>
  <c r="O384" i="5"/>
  <c r="O1131" i="5"/>
  <c r="O282" i="5"/>
  <c r="O652" i="5"/>
  <c r="O1062" i="5"/>
  <c r="O503" i="5"/>
  <c r="O692" i="5"/>
  <c r="O1061" i="5"/>
  <c r="O1115" i="5"/>
  <c r="O932" i="5"/>
  <c r="O1194" i="5"/>
  <c r="O691" i="5"/>
  <c r="O526" i="5"/>
  <c r="O329" i="5"/>
  <c r="O683" i="5"/>
  <c r="O687" i="5"/>
  <c r="O49" i="5"/>
  <c r="O954" i="5"/>
  <c r="O156" i="5"/>
  <c r="O1108" i="5"/>
  <c r="O157" i="5"/>
  <c r="O16" i="5"/>
  <c r="O1241" i="5"/>
  <c r="O195" i="5"/>
  <c r="O1095" i="5"/>
  <c r="O912" i="5"/>
  <c r="O742" i="5"/>
  <c r="O807" i="5"/>
  <c r="O597" i="5"/>
  <c r="O995" i="5"/>
  <c r="O274" i="5"/>
  <c r="O798" i="5"/>
  <c r="O1371" i="5"/>
  <c r="O497" i="5"/>
  <c r="O1159" i="5"/>
  <c r="O979" i="5"/>
  <c r="O684" i="5"/>
  <c r="O1010" i="5"/>
  <c r="O1310" i="5"/>
  <c r="O32" i="5"/>
  <c r="O1231" i="5"/>
  <c r="O764" i="5"/>
  <c r="O294" i="5"/>
  <c r="O457" i="5"/>
  <c r="O1216" i="5"/>
  <c r="O700" i="5"/>
  <c r="O158" i="5"/>
  <c r="O159" i="5"/>
  <c r="O1225" i="5"/>
  <c r="O1120" i="5"/>
  <c r="O926" i="5"/>
  <c r="O530" i="5"/>
  <c r="O1282" i="5"/>
  <c r="O1207" i="5"/>
  <c r="O861" i="5"/>
  <c r="O760" i="5"/>
  <c r="O724" i="5"/>
  <c r="O761" i="5"/>
  <c r="O292" i="5"/>
  <c r="O823" i="5"/>
  <c r="O1056" i="5"/>
  <c r="O767" i="5"/>
  <c r="O1372" i="5"/>
  <c r="O382" i="5"/>
  <c r="O160" i="5"/>
  <c r="O686" i="5"/>
  <c r="O644" i="5"/>
  <c r="O840" i="5"/>
  <c r="O272" i="5"/>
  <c r="O663" i="5"/>
  <c r="O1267" i="5"/>
  <c r="O1187" i="5"/>
  <c r="O428" i="5"/>
  <c r="O315" i="5"/>
  <c r="O812" i="5"/>
  <c r="O1177" i="5"/>
  <c r="O161" i="5"/>
  <c r="O268" i="5"/>
  <c r="O167" i="5"/>
  <c r="O938" i="5"/>
  <c r="O22" i="5"/>
  <c r="O1373" i="5"/>
  <c r="O59" i="5"/>
  <c r="O1106" i="5"/>
  <c r="O171" i="5"/>
  <c r="O1287" i="5"/>
  <c r="O1374" i="5"/>
  <c r="O902" i="5"/>
  <c r="O1059" i="5"/>
  <c r="O168" i="5"/>
  <c r="O527" i="5"/>
  <c r="O333" i="5"/>
  <c r="O826" i="5"/>
  <c r="O48" i="5"/>
  <c r="O415" i="5"/>
  <c r="O786" i="5"/>
  <c r="P1313" i="5"/>
  <c r="P207" i="5"/>
  <c r="P957" i="5"/>
  <c r="P1002" i="5"/>
  <c r="P271" i="5"/>
  <c r="P896" i="5"/>
  <c r="P999" i="5"/>
  <c r="P871" i="5"/>
  <c r="P348" i="5"/>
  <c r="P891" i="5"/>
  <c r="P353" i="5"/>
  <c r="P204" i="5"/>
  <c r="P582" i="5"/>
  <c r="P1044" i="5"/>
  <c r="P627" i="5"/>
  <c r="P356" i="5"/>
  <c r="P641" i="5"/>
  <c r="P972" i="5"/>
  <c r="P215" i="5"/>
  <c r="P716" i="5"/>
  <c r="P21" i="5"/>
  <c r="P52" i="5"/>
  <c r="P1275" i="5"/>
  <c r="P1121" i="5"/>
  <c r="P189" i="5"/>
  <c r="P828" i="5"/>
  <c r="P637" i="5"/>
  <c r="P638" i="5"/>
  <c r="P5" i="5"/>
  <c r="P914" i="5"/>
  <c r="P1055" i="5"/>
  <c r="P413" i="5"/>
  <c r="P247" i="5"/>
  <c r="P258" i="5"/>
  <c r="P1088" i="5"/>
  <c r="P565" i="5"/>
  <c r="P967" i="5"/>
  <c r="P1080" i="5"/>
  <c r="P330" i="5"/>
  <c r="P900" i="5"/>
  <c r="P417" i="5"/>
  <c r="P790" i="5"/>
  <c r="P317" i="5"/>
  <c r="P234" i="5"/>
  <c r="P729" i="5"/>
  <c r="P91" i="5"/>
  <c r="P447" i="5"/>
  <c r="P634" i="5"/>
  <c r="P350" i="5"/>
  <c r="P528" i="5"/>
  <c r="P44" i="5"/>
  <c r="P537" i="5"/>
  <c r="P34" i="5"/>
  <c r="P1237" i="5"/>
  <c r="P354" i="5"/>
  <c r="P1060" i="5"/>
  <c r="P380" i="5"/>
  <c r="P534" i="5"/>
  <c r="P254" i="5"/>
  <c r="P835" i="5"/>
  <c r="P1314" i="5"/>
  <c r="P1197" i="5"/>
  <c r="P231" i="5"/>
  <c r="P1001" i="5"/>
  <c r="P800" i="5"/>
  <c r="P977" i="5"/>
  <c r="P650" i="5"/>
  <c r="P349" i="5"/>
  <c r="P1247" i="5"/>
  <c r="P1162" i="5"/>
  <c r="P314" i="5"/>
  <c r="P1227" i="5"/>
  <c r="P805" i="5"/>
  <c r="P381" i="5"/>
  <c r="P927" i="5"/>
  <c r="P1025" i="5"/>
  <c r="P506" i="5"/>
  <c r="P680" i="5"/>
  <c r="P446" i="5"/>
  <c r="P390" i="5"/>
  <c r="P170" i="5"/>
  <c r="P92" i="5"/>
  <c r="P623" i="5"/>
  <c r="P1057" i="5"/>
  <c r="P1306" i="5"/>
  <c r="P1255" i="5"/>
  <c r="P474" i="5"/>
  <c r="P1272" i="5"/>
  <c r="P588" i="5"/>
  <c r="P574" i="5"/>
  <c r="P230" i="5"/>
  <c r="P378" i="5"/>
  <c r="P267" i="5"/>
  <c r="P794" i="5"/>
  <c r="P73" i="5"/>
  <c r="P72" i="5"/>
  <c r="P1138" i="5"/>
  <c r="P439" i="5"/>
  <c r="P1090" i="5"/>
  <c r="P259" i="5"/>
  <c r="P884" i="5"/>
  <c r="P949" i="5"/>
  <c r="P1018" i="5"/>
  <c r="P275" i="5"/>
  <c r="P712" i="5"/>
  <c r="P946" i="5"/>
  <c r="P379" i="5"/>
  <c r="P1234" i="5"/>
  <c r="P69" i="5"/>
  <c r="P815" i="5"/>
  <c r="P518" i="5"/>
  <c r="P1041" i="5"/>
  <c r="P465" i="5"/>
  <c r="P609" i="5"/>
  <c r="P554" i="5"/>
  <c r="P591" i="5"/>
  <c r="P911" i="5"/>
  <c r="P93" i="5"/>
  <c r="P601" i="5"/>
  <c r="P909" i="5"/>
  <c r="P79" i="5"/>
  <c r="P260" i="5"/>
  <c r="P970" i="5"/>
  <c r="P1038" i="5"/>
  <c r="P1087" i="5"/>
  <c r="P703" i="5"/>
  <c r="P351" i="5"/>
  <c r="P699" i="5"/>
  <c r="P197" i="5"/>
  <c r="P293" i="5"/>
  <c r="P493" i="5"/>
  <c r="P795" i="5"/>
  <c r="P94" i="5"/>
  <c r="P655" i="5"/>
  <c r="P6" i="5"/>
  <c r="P1199" i="5"/>
  <c r="P594" i="5"/>
  <c r="P482" i="5"/>
  <c r="P1315" i="5"/>
  <c r="P232" i="5"/>
  <c r="P677" i="5"/>
  <c r="P578" i="5"/>
  <c r="P1377" i="5"/>
  <c r="P487" i="5"/>
  <c r="P610" i="5"/>
  <c r="P448" i="5"/>
  <c r="P95" i="5"/>
  <c r="P667" i="5"/>
  <c r="P1316" i="5"/>
  <c r="P606" i="5"/>
  <c r="P404" i="5"/>
  <c r="P887" i="5"/>
  <c r="P1233" i="5"/>
  <c r="P928" i="5"/>
  <c r="P1047" i="5"/>
  <c r="P508" i="5"/>
  <c r="P630" i="5"/>
  <c r="P489" i="5"/>
  <c r="P512" i="5"/>
  <c r="P253" i="5"/>
  <c r="P1171" i="5"/>
  <c r="P772" i="5"/>
  <c r="P58" i="5"/>
  <c r="P193" i="5"/>
  <c r="P306" i="5"/>
  <c r="P802" i="5"/>
  <c r="P1317" i="5"/>
  <c r="P701" i="5"/>
  <c r="P57" i="5"/>
  <c r="P316" i="5"/>
  <c r="P96" i="5"/>
  <c r="P614" i="5"/>
  <c r="P352" i="5"/>
  <c r="P399" i="5"/>
  <c r="P251" i="5"/>
  <c r="P97" i="5"/>
  <c r="P1318" i="5"/>
  <c r="P514" i="5"/>
  <c r="P7" i="5"/>
  <c r="P791" i="5"/>
  <c r="P908" i="5"/>
  <c r="P1008" i="5"/>
  <c r="P1065" i="5"/>
  <c r="P165" i="5"/>
  <c r="P1180" i="5"/>
  <c r="P728" i="5"/>
  <c r="P1166" i="5"/>
  <c r="P298" i="5"/>
  <c r="P462" i="5"/>
  <c r="P1139" i="5"/>
  <c r="P370" i="5"/>
  <c r="P885" i="5"/>
  <c r="P682" i="5"/>
  <c r="P1319" i="5"/>
  <c r="P769" i="5"/>
  <c r="P1069" i="5"/>
  <c r="P1305" i="5"/>
  <c r="P1122" i="5"/>
  <c r="P481" i="5"/>
  <c r="P929" i="5"/>
  <c r="P749" i="5"/>
  <c r="P395" i="5"/>
  <c r="P1184" i="5"/>
  <c r="P739" i="5"/>
  <c r="P1236" i="5"/>
  <c r="P599" i="5"/>
  <c r="P522" i="5"/>
  <c r="P98" i="5"/>
  <c r="P1320" i="5"/>
  <c r="P584" i="5"/>
  <c r="P504" i="5"/>
  <c r="P718" i="5"/>
  <c r="P437" i="5"/>
  <c r="P1037" i="5"/>
  <c r="P1081" i="5"/>
  <c r="P1077" i="5"/>
  <c r="P776" i="5"/>
  <c r="P1252" i="5"/>
  <c r="P296" i="5"/>
  <c r="P675" i="5"/>
  <c r="P1244" i="5"/>
  <c r="P899" i="5"/>
  <c r="P310" i="5"/>
  <c r="P883" i="5"/>
  <c r="P1066" i="5"/>
  <c r="P688" i="5"/>
  <c r="P342" i="5"/>
  <c r="P705" i="5"/>
  <c r="P183" i="5"/>
  <c r="P1321" i="5"/>
  <c r="P1030" i="5"/>
  <c r="P1078" i="5"/>
  <c r="P538" i="5"/>
  <c r="P1028" i="5"/>
  <c r="P318" i="5"/>
  <c r="P1300" i="5"/>
  <c r="P406" i="5"/>
  <c r="P817" i="5"/>
  <c r="P1186" i="5"/>
  <c r="P842" i="5"/>
  <c r="P934" i="5"/>
  <c r="P793" i="5"/>
  <c r="P8" i="5"/>
  <c r="P620" i="5"/>
  <c r="P855" i="5"/>
  <c r="P986" i="5"/>
  <c r="P863" i="5"/>
  <c r="P523" i="5"/>
  <c r="P1096" i="5"/>
  <c r="P484" i="5"/>
  <c r="P569" i="5"/>
  <c r="P47" i="5"/>
  <c r="P941" i="5"/>
  <c r="P63" i="5"/>
  <c r="P1269" i="5"/>
  <c r="P199" i="5"/>
  <c r="P261" i="5"/>
  <c r="P242" i="5"/>
  <c r="P99" i="5"/>
  <c r="P964" i="5"/>
  <c r="P965" i="5"/>
  <c r="P100" i="5"/>
  <c r="P1005" i="5"/>
  <c r="P519" i="5"/>
  <c r="P172" i="5"/>
  <c r="P646" i="5"/>
  <c r="P1170" i="5"/>
  <c r="P1129" i="5"/>
  <c r="P291" i="5"/>
  <c r="P732" i="5"/>
  <c r="P525" i="5"/>
  <c r="P1293" i="5"/>
  <c r="P579" i="5"/>
  <c r="P335" i="5"/>
  <c r="P1146" i="5"/>
  <c r="P1322" i="5"/>
  <c r="P670" i="5"/>
  <c r="P269" i="5"/>
  <c r="P313" i="5"/>
  <c r="P1064" i="5"/>
  <c r="P820" i="5"/>
  <c r="P1137" i="5"/>
  <c r="P1260" i="5"/>
  <c r="P830" i="5"/>
  <c r="P430" i="5"/>
  <c r="P959" i="5"/>
  <c r="P933" i="5"/>
  <c r="P906" i="5"/>
  <c r="P521" i="5"/>
  <c r="P414" i="5"/>
  <c r="P821" i="5"/>
  <c r="P101" i="5"/>
  <c r="P1016" i="5"/>
  <c r="P344" i="5"/>
  <c r="P485" i="5"/>
  <c r="P1210" i="5"/>
  <c r="P1323" i="5"/>
  <c r="P1222" i="5"/>
  <c r="P864" i="5"/>
  <c r="P1190" i="5"/>
  <c r="P180" i="5"/>
  <c r="P1324" i="5"/>
  <c r="P960" i="5"/>
  <c r="P595" i="5"/>
  <c r="P975" i="5"/>
  <c r="P56" i="5"/>
  <c r="P1011" i="5"/>
  <c r="P200" i="5"/>
  <c r="P202" i="5"/>
  <c r="P659" i="5"/>
  <c r="P175" i="5"/>
  <c r="P1251" i="5"/>
  <c r="P845" i="5"/>
  <c r="P102" i="5"/>
  <c r="P832" i="5"/>
  <c r="P1165" i="5"/>
  <c r="P9" i="5"/>
  <c r="P273" i="5"/>
  <c r="P777" i="5"/>
  <c r="P860" i="5"/>
  <c r="P1208" i="5"/>
  <c r="P1298" i="5"/>
  <c r="P535" i="5"/>
  <c r="P1019" i="5"/>
  <c r="P1295" i="5"/>
  <c r="P585" i="5"/>
  <c r="P50" i="5"/>
  <c r="P386" i="5"/>
  <c r="P1058" i="5"/>
  <c r="P1325" i="5"/>
  <c r="P240" i="5"/>
  <c r="P205" i="5"/>
  <c r="P990" i="5"/>
  <c r="P1238" i="5"/>
  <c r="P1326" i="5"/>
  <c r="P825" i="5"/>
  <c r="P654" i="5"/>
  <c r="P164" i="5"/>
  <c r="P874" i="5"/>
  <c r="P862" i="5"/>
  <c r="P1107" i="5"/>
  <c r="P1189" i="5"/>
  <c r="P1082" i="5"/>
  <c r="P556" i="5"/>
  <c r="P239" i="5"/>
  <c r="P552" i="5"/>
  <c r="P320" i="5"/>
  <c r="P103" i="5"/>
  <c r="P104" i="5"/>
  <c r="P1285" i="5"/>
  <c r="P1250" i="5"/>
  <c r="P801" i="5"/>
  <c r="P695" i="5"/>
  <c r="P74" i="5"/>
  <c r="P19" i="5"/>
  <c r="P1246" i="5"/>
  <c r="P105" i="5"/>
  <c r="P833" i="5"/>
  <c r="P65" i="5"/>
  <c r="P420" i="5"/>
  <c r="P338" i="5"/>
  <c r="P697" i="5"/>
  <c r="P778" i="5"/>
  <c r="P212" i="5"/>
  <c r="P451" i="5"/>
  <c r="P443" i="5"/>
  <c r="P431" i="5"/>
  <c r="P1134" i="5"/>
  <c r="P483" i="5"/>
  <c r="P952" i="5"/>
  <c r="P1126" i="5"/>
  <c r="P1086" i="5"/>
  <c r="P722" i="5"/>
  <c r="P1043" i="5"/>
  <c r="P1074" i="5"/>
  <c r="P1223" i="5"/>
  <c r="P1003" i="5"/>
  <c r="P1280" i="5"/>
  <c r="P277" i="5"/>
  <c r="P549" i="5"/>
  <c r="P564" i="5"/>
  <c r="P245" i="5"/>
  <c r="P214" i="5"/>
  <c r="P978" i="5"/>
  <c r="P1192" i="5"/>
  <c r="P458" i="5"/>
  <c r="P867" i="5"/>
  <c r="P184" i="5"/>
  <c r="P502" i="5"/>
  <c r="P388" i="5"/>
  <c r="P787" i="5"/>
  <c r="P1054" i="5"/>
  <c r="P621" i="5"/>
  <c r="P562" i="5"/>
  <c r="P1182" i="5"/>
  <c r="P1050" i="5"/>
  <c r="P1067" i="5"/>
  <c r="P550" i="5"/>
  <c r="P619" i="5"/>
  <c r="P759" i="5"/>
  <c r="P227" i="5"/>
  <c r="P297" i="5"/>
  <c r="P288" i="5"/>
  <c r="P1127" i="5"/>
  <c r="P893" i="5"/>
  <c r="P1094" i="5"/>
  <c r="P1154" i="5"/>
  <c r="P86" i="5"/>
  <c r="P244" i="5"/>
  <c r="P1135" i="5"/>
  <c r="P551" i="5"/>
  <c r="P612" i="5"/>
  <c r="P445" i="5"/>
  <c r="P1117" i="5"/>
  <c r="P283" i="5"/>
  <c r="P24" i="5"/>
  <c r="P690" i="5"/>
  <c r="P311" i="5"/>
  <c r="P733" i="5"/>
  <c r="P1327" i="5"/>
  <c r="P1153" i="5"/>
  <c r="P75" i="5"/>
  <c r="P771" i="5"/>
  <c r="P744" i="5"/>
  <c r="P280" i="5"/>
  <c r="P507" i="5"/>
  <c r="P1155" i="5"/>
  <c r="P470" i="5"/>
  <c r="P1242" i="5"/>
  <c r="P779" i="5"/>
  <c r="P679" i="5"/>
  <c r="P626" i="5"/>
  <c r="P106" i="5"/>
  <c r="P839" i="5"/>
  <c r="P1181" i="5"/>
  <c r="P1132" i="5"/>
  <c r="P1248" i="5"/>
  <c r="P35" i="5"/>
  <c r="P808" i="5"/>
  <c r="P539" i="5"/>
  <c r="P107" i="5"/>
  <c r="P880" i="5"/>
  <c r="P449" i="5"/>
  <c r="P398" i="5"/>
  <c r="P1048" i="5"/>
  <c r="P853" i="5"/>
  <c r="P40" i="5"/>
  <c r="P1163" i="5"/>
  <c r="P958" i="5"/>
  <c r="P454" i="5"/>
  <c r="P1381" i="5"/>
  <c r="P1308" i="5"/>
  <c r="P1215" i="5"/>
  <c r="P64" i="5"/>
  <c r="P1221" i="5"/>
  <c r="P475" i="5"/>
  <c r="P658" i="5"/>
  <c r="P276" i="5"/>
  <c r="P418" i="5"/>
  <c r="P468" i="5"/>
  <c r="P572" i="5"/>
  <c r="P61" i="5"/>
  <c r="P693" i="5"/>
  <c r="P289" i="5"/>
  <c r="P803" i="5"/>
  <c r="P1152" i="5"/>
  <c r="P947" i="5"/>
  <c r="P882" i="5"/>
  <c r="P653" i="5"/>
  <c r="P735" i="5"/>
  <c r="P87" i="5"/>
  <c r="P747" i="5"/>
  <c r="P633" i="5"/>
  <c r="P467" i="5"/>
  <c r="P992" i="5"/>
  <c r="P662" i="5"/>
  <c r="P963" i="5"/>
  <c r="P624" i="5"/>
  <c r="P984" i="5"/>
  <c r="P1124" i="5"/>
  <c r="P435" i="5"/>
  <c r="P456" i="5"/>
  <c r="P279" i="5"/>
  <c r="P1328" i="5"/>
  <c r="P1264" i="5"/>
  <c r="P711" i="5"/>
  <c r="P198" i="5"/>
  <c r="P895" i="5"/>
  <c r="P82" i="5"/>
  <c r="P192" i="5"/>
  <c r="P233" i="5"/>
  <c r="P1140" i="5"/>
  <c r="P368" i="5"/>
  <c r="P668" i="5"/>
  <c r="P982" i="5"/>
  <c r="P1156" i="5"/>
  <c r="P872" i="5"/>
  <c r="P969" i="5"/>
  <c r="P287" i="5"/>
  <c r="P1239" i="5"/>
  <c r="P196" i="5"/>
  <c r="P945" i="5"/>
  <c r="P647" i="5"/>
  <c r="P1329" i="5"/>
  <c r="P188" i="5"/>
  <c r="P26" i="5"/>
  <c r="P359" i="5"/>
  <c r="P108" i="5"/>
  <c r="P657" i="5"/>
  <c r="P224" i="5"/>
  <c r="P392" i="5"/>
  <c r="P477" i="5"/>
  <c r="P109" i="5"/>
  <c r="P366" i="5"/>
  <c r="P355" i="5"/>
  <c r="P110" i="5"/>
  <c r="P10" i="5"/>
  <c r="P698" i="5"/>
  <c r="P831" i="5"/>
  <c r="P955" i="5"/>
  <c r="P346" i="5"/>
  <c r="P1168" i="5"/>
  <c r="P1307" i="5"/>
  <c r="P640" i="5"/>
  <c r="P491" i="5"/>
  <c r="P1161" i="5"/>
  <c r="P324" i="5"/>
  <c r="P211" i="5"/>
  <c r="P631" i="5"/>
  <c r="P1033" i="5"/>
  <c r="P854" i="5"/>
  <c r="P1111" i="5"/>
  <c r="P1330" i="5"/>
  <c r="P752" i="5"/>
  <c r="P846" i="5"/>
  <c r="P67" i="5"/>
  <c r="P1149" i="5"/>
  <c r="P1083" i="5"/>
  <c r="P490" i="5"/>
  <c r="P325" i="5"/>
  <c r="P1331" i="5"/>
  <c r="P542" i="5"/>
  <c r="P1036" i="5"/>
  <c r="P865" i="5"/>
  <c r="P450" i="5"/>
  <c r="P531" i="5"/>
  <c r="P589" i="5"/>
  <c r="P704" i="5"/>
  <c r="P983" i="5"/>
  <c r="P206" i="5"/>
  <c r="P540" i="5"/>
  <c r="P991" i="5"/>
  <c r="P357" i="5"/>
  <c r="P1332" i="5"/>
  <c r="P824" i="5"/>
  <c r="P513" i="5"/>
  <c r="P649" i="5"/>
  <c r="P919" i="5"/>
  <c r="P409" i="5"/>
  <c r="P1112" i="5"/>
  <c r="P111" i="5"/>
  <c r="P221" i="5"/>
  <c r="P827" i="5"/>
  <c r="P55" i="5"/>
  <c r="P555" i="5"/>
  <c r="P173" i="5"/>
  <c r="P590" i="5"/>
  <c r="P1198" i="5"/>
  <c r="P710" i="5"/>
  <c r="P209" i="5"/>
  <c r="P339" i="5"/>
  <c r="P112" i="5"/>
  <c r="P956" i="5"/>
  <c r="P113" i="5"/>
  <c r="P442" i="5"/>
  <c r="P459" i="5"/>
  <c r="P689" i="5"/>
  <c r="P1200" i="5"/>
  <c r="P1195" i="5"/>
  <c r="P166" i="5"/>
  <c r="P248" i="5"/>
  <c r="P931" i="5"/>
  <c r="P894" i="5"/>
  <c r="P488" i="5"/>
  <c r="P1333" i="5"/>
  <c r="P918" i="5"/>
  <c r="P563" i="5"/>
  <c r="P114" i="5"/>
  <c r="P706" i="5"/>
  <c r="P1334" i="5"/>
  <c r="P993" i="5"/>
  <c r="P904" i="5"/>
  <c r="P423" i="5"/>
  <c r="P850" i="5"/>
  <c r="P225" i="5"/>
  <c r="P472" i="5"/>
  <c r="P327" i="5"/>
  <c r="P89" i="5"/>
  <c r="P915" i="5"/>
  <c r="P717" i="5"/>
  <c r="P236" i="5"/>
  <c r="P18" i="5"/>
  <c r="P290" i="5"/>
  <c r="P877" i="5"/>
  <c r="P466" i="5"/>
  <c r="P479" i="5"/>
  <c r="P182" i="5"/>
  <c r="P337" i="5"/>
  <c r="P916" i="5"/>
  <c r="P115" i="5"/>
  <c r="P1191" i="5"/>
  <c r="P278" i="5"/>
  <c r="P1213" i="5"/>
  <c r="P177" i="5"/>
  <c r="P1288" i="5"/>
  <c r="P1006" i="5"/>
  <c r="P262" i="5"/>
  <c r="P628" i="5"/>
  <c r="P116" i="5"/>
  <c r="P920" i="5"/>
  <c r="P1148" i="5"/>
  <c r="P301" i="5"/>
  <c r="P463" i="5"/>
  <c r="P1335" i="5"/>
  <c r="P844" i="5"/>
  <c r="P608" i="5"/>
  <c r="P1289" i="5"/>
  <c r="P618" i="5"/>
  <c r="P635" i="5"/>
  <c r="P797" i="5"/>
  <c r="P62" i="5"/>
  <c r="P1147" i="5"/>
  <c r="P1209" i="5"/>
  <c r="P424" i="5"/>
  <c r="P117" i="5"/>
  <c r="P685" i="5"/>
  <c r="P1235" i="5"/>
  <c r="P191" i="5"/>
  <c r="P1202" i="5"/>
  <c r="P859" i="5"/>
  <c r="P921" i="5"/>
  <c r="P256" i="5"/>
  <c r="P605" i="5"/>
  <c r="P780" i="5"/>
  <c r="P77" i="5"/>
  <c r="P383" i="5"/>
  <c r="P532" i="5"/>
  <c r="P1128" i="5"/>
  <c r="P925" i="5"/>
  <c r="P725" i="5"/>
  <c r="P371" i="5"/>
  <c r="P118" i="5"/>
  <c r="P1262" i="5"/>
  <c r="P1311" i="5"/>
  <c r="P834" i="5"/>
  <c r="P181" i="5"/>
  <c r="P592" i="5"/>
  <c r="P80" i="5"/>
  <c r="P119" i="5"/>
  <c r="P1336" i="5"/>
  <c r="P673" i="5"/>
  <c r="P408" i="5"/>
  <c r="P391" i="5"/>
  <c r="P935" i="5"/>
  <c r="P577" i="5"/>
  <c r="P223" i="5"/>
  <c r="P524" i="5"/>
  <c r="P425" i="5"/>
  <c r="P217" i="5"/>
  <c r="P336" i="5"/>
  <c r="P566" i="5"/>
  <c r="P120" i="5"/>
  <c r="P1021" i="5"/>
  <c r="P545" i="5"/>
  <c r="P1266" i="5"/>
  <c r="P974" i="5"/>
  <c r="P736" i="5"/>
  <c r="P219" i="5"/>
  <c r="P1102" i="5"/>
  <c r="P1375" i="5"/>
  <c r="P1337" i="5"/>
  <c r="P460" i="5"/>
  <c r="P939" i="5"/>
  <c r="P774" i="5"/>
  <c r="P438" i="5"/>
  <c r="P1157" i="5"/>
  <c r="P639" i="5"/>
  <c r="P517" i="5"/>
  <c r="P968" i="5"/>
  <c r="P121" i="5"/>
  <c r="P194" i="5"/>
  <c r="P1113" i="5"/>
  <c r="P213" i="5"/>
  <c r="P1023" i="5"/>
  <c r="P1299" i="5"/>
  <c r="P169" i="5"/>
  <c r="P436" i="5"/>
  <c r="P11" i="5"/>
  <c r="P281" i="5"/>
  <c r="P122" i="5"/>
  <c r="P1263" i="5"/>
  <c r="P940" i="5"/>
  <c r="P889" i="5"/>
  <c r="P726" i="5"/>
  <c r="P1125" i="5"/>
  <c r="P907" i="5"/>
  <c r="P123" i="5"/>
  <c r="P879" i="5"/>
  <c r="P696" i="5"/>
  <c r="P432" i="5"/>
  <c r="P12" i="5"/>
  <c r="P1338" i="5"/>
  <c r="P373" i="5"/>
  <c r="P124" i="5"/>
  <c r="P1039" i="5"/>
  <c r="P758" i="5"/>
  <c r="P228" i="5"/>
  <c r="P174" i="5"/>
  <c r="P1294" i="5"/>
  <c r="P868" i="5"/>
  <c r="P1339" i="5"/>
  <c r="P843" i="5"/>
  <c r="P265" i="5"/>
  <c r="P1340" i="5"/>
  <c r="P1341" i="5"/>
  <c r="P1342" i="5"/>
  <c r="P473" i="5"/>
  <c r="P1274" i="5"/>
  <c r="P312" i="5"/>
  <c r="P598" i="5"/>
  <c r="P1160" i="5"/>
  <c r="P1309" i="5"/>
  <c r="P1343" i="5"/>
  <c r="P1103" i="5"/>
  <c r="P249" i="5"/>
  <c r="P1101" i="5"/>
  <c r="P1220" i="5"/>
  <c r="P17" i="5"/>
  <c r="P505" i="5"/>
  <c r="P1240" i="5"/>
  <c r="P557" i="5"/>
  <c r="P31" i="5"/>
  <c r="P319" i="5"/>
  <c r="P125" i="5"/>
  <c r="P930" i="5"/>
  <c r="P543" i="5"/>
  <c r="P676" i="5"/>
  <c r="P284" i="5"/>
  <c r="P1292" i="5"/>
  <c r="P421" i="5"/>
  <c r="P126" i="5"/>
  <c r="P1178" i="5"/>
  <c r="P127" i="5"/>
  <c r="P252" i="5"/>
  <c r="P1344" i="5"/>
  <c r="P1257" i="5"/>
  <c r="P441" i="5"/>
  <c r="P128" i="5"/>
  <c r="P720" i="5"/>
  <c r="P129" i="5"/>
  <c r="P499" i="5"/>
  <c r="P71" i="5"/>
  <c r="P1185" i="5"/>
  <c r="P943" i="5"/>
  <c r="P394" i="5"/>
  <c r="P1164" i="5"/>
  <c r="P548" i="5"/>
  <c r="P246" i="5"/>
  <c r="P130" i="5"/>
  <c r="P857" i="5"/>
  <c r="P898" i="5"/>
  <c r="P1297" i="5"/>
  <c r="P998" i="5"/>
  <c r="P1302" i="5"/>
  <c r="P1070" i="5"/>
  <c r="P178" i="5"/>
  <c r="P1212" i="5"/>
  <c r="P901" i="5"/>
  <c r="P1142" i="5"/>
  <c r="P520" i="5"/>
  <c r="P185" i="5"/>
  <c r="P1276" i="5"/>
  <c r="P713" i="5"/>
  <c r="P719" i="5"/>
  <c r="P376" i="5"/>
  <c r="P622" i="5"/>
  <c r="P613" i="5"/>
  <c r="P731" i="5"/>
  <c r="P1254" i="5"/>
  <c r="P878" i="5"/>
  <c r="P651" i="5"/>
  <c r="P1345" i="5"/>
  <c r="P400" i="5"/>
  <c r="P1279" i="5"/>
  <c r="P131" i="5"/>
  <c r="P1346" i="5"/>
  <c r="P285" i="5"/>
  <c r="P600" i="5"/>
  <c r="P913" i="5"/>
  <c r="P645" i="5"/>
  <c r="P28" i="5"/>
  <c r="P132" i="5"/>
  <c r="P51" i="5"/>
  <c r="P341" i="5"/>
  <c r="P1076" i="5"/>
  <c r="P707" i="5"/>
  <c r="P1347" i="5"/>
  <c r="P1379" i="5"/>
  <c r="P1348" i="5"/>
  <c r="P1281" i="5"/>
  <c r="P888" i="5"/>
  <c r="P1013" i="5"/>
  <c r="P841" i="5"/>
  <c r="P1072" i="5"/>
  <c r="P1304" i="5"/>
  <c r="P1141" i="5"/>
  <c r="P476" i="5"/>
  <c r="P669" i="5"/>
  <c r="P734" i="5"/>
  <c r="P133" i="5"/>
  <c r="P1261" i="5"/>
  <c r="P1214" i="5"/>
  <c r="P1053" i="5"/>
  <c r="P1196" i="5"/>
  <c r="P648" i="5"/>
  <c r="P603" i="5"/>
  <c r="P875" i="5"/>
  <c r="P263" i="5"/>
  <c r="P76" i="5"/>
  <c r="P1089" i="5"/>
  <c r="P1104" i="5"/>
  <c r="P544" i="5"/>
  <c r="P433" i="5"/>
  <c r="P903" i="5"/>
  <c r="P163" i="5"/>
  <c r="P396" i="5"/>
  <c r="P671" i="5"/>
  <c r="P305" i="5"/>
  <c r="P134" i="5"/>
  <c r="P369" i="5"/>
  <c r="P1349" i="5"/>
  <c r="P781" i="5"/>
  <c r="P1296" i="5"/>
  <c r="P53" i="5"/>
  <c r="P1350" i="5"/>
  <c r="P60" i="5"/>
  <c r="P308" i="5"/>
  <c r="P36" i="5"/>
  <c r="P989" i="5"/>
  <c r="P461" i="5"/>
  <c r="P1098" i="5"/>
  <c r="P741" i="5"/>
  <c r="P568" i="5"/>
  <c r="P976" i="5"/>
  <c r="P681" i="5"/>
  <c r="P1150" i="5"/>
  <c r="P632" i="5"/>
  <c r="P243" i="5"/>
  <c r="P1351" i="5"/>
  <c r="P757" i="5"/>
  <c r="P498" i="5"/>
  <c r="P950" i="5"/>
  <c r="P856" i="5"/>
  <c r="P41" i="5"/>
  <c r="P765" i="5"/>
  <c r="P866" i="5"/>
  <c r="P813" i="5"/>
  <c r="P678" i="5"/>
  <c r="P961" i="5"/>
  <c r="P135" i="5"/>
  <c r="P715" i="5"/>
  <c r="P397" i="5"/>
  <c r="P586" i="5"/>
  <c r="P136" i="5"/>
  <c r="P1256" i="5"/>
  <c r="P362" i="5"/>
  <c r="P38" i="5"/>
  <c r="P541" i="5"/>
  <c r="P1100" i="5"/>
  <c r="P1378" i="5"/>
  <c r="P573" i="5"/>
  <c r="P1029" i="5"/>
  <c r="P250" i="5"/>
  <c r="P510" i="5"/>
  <c r="P876" i="5"/>
  <c r="P427" i="5"/>
  <c r="P625" i="5"/>
  <c r="P375" i="5"/>
  <c r="P137" i="5"/>
  <c r="P328" i="5"/>
  <c r="P1253" i="5"/>
  <c r="P30" i="5"/>
  <c r="P286" i="5"/>
  <c r="P814" i="5"/>
  <c r="P347" i="5"/>
  <c r="P665" i="5"/>
  <c r="P1352" i="5"/>
  <c r="P754" i="5"/>
  <c r="P1204" i="5"/>
  <c r="P762" i="5"/>
  <c r="P890" i="5"/>
  <c r="P302" i="5"/>
  <c r="P46" i="5"/>
  <c r="P138" i="5"/>
  <c r="P973" i="5"/>
  <c r="P220" i="5"/>
  <c r="P1259" i="5"/>
  <c r="P1217" i="5"/>
  <c r="P343" i="5"/>
  <c r="P1224" i="5"/>
  <c r="P1092" i="5"/>
  <c r="P694" i="5"/>
  <c r="P84" i="5"/>
  <c r="P1175" i="5"/>
  <c r="P203" i="5"/>
  <c r="P1169" i="5"/>
  <c r="P971" i="5"/>
  <c r="P367" i="5"/>
  <c r="P533" i="5"/>
  <c r="P923" i="5"/>
  <c r="P411" i="5"/>
  <c r="P83" i="5"/>
  <c r="P299" i="5"/>
  <c r="P1151" i="5"/>
  <c r="P936" i="5"/>
  <c r="P403" i="5"/>
  <c r="P372" i="5"/>
  <c r="P139" i="5"/>
  <c r="P816" i="5"/>
  <c r="P33" i="5"/>
  <c r="P360" i="5"/>
  <c r="P536" i="5"/>
  <c r="P1000" i="5"/>
  <c r="P340" i="5"/>
  <c r="P571" i="5"/>
  <c r="P1040" i="5"/>
  <c r="P1353" i="5"/>
  <c r="P1206" i="5"/>
  <c r="P70" i="5"/>
  <c r="P140" i="5"/>
  <c r="P1012" i="5"/>
  <c r="P1091" i="5"/>
  <c r="P1270" i="5"/>
  <c r="P740" i="5"/>
  <c r="P1174" i="5"/>
  <c r="P1354" i="5"/>
  <c r="P1303" i="5"/>
  <c r="P190" i="5"/>
  <c r="P656" i="5"/>
  <c r="P708" i="5"/>
  <c r="P25" i="5"/>
  <c r="P714" i="5"/>
  <c r="P560" i="5"/>
  <c r="P737" i="5"/>
  <c r="P90" i="5"/>
  <c r="P23" i="5"/>
  <c r="P45" i="5"/>
  <c r="P208" i="5"/>
  <c r="P1218" i="5"/>
  <c r="P238" i="5"/>
  <c r="P596" i="5"/>
  <c r="P723" i="5"/>
  <c r="P775" i="5"/>
  <c r="P602" i="5"/>
  <c r="P257" i="5"/>
  <c r="P1145" i="5"/>
  <c r="P365" i="5"/>
  <c r="P849" i="5"/>
  <c r="P334" i="5"/>
  <c r="P364" i="5"/>
  <c r="P42" i="5"/>
  <c r="P405" i="5"/>
  <c r="P547" i="5"/>
  <c r="P636" i="5"/>
  <c r="P773" i="5"/>
  <c r="P788" i="5"/>
  <c r="P54" i="5"/>
  <c r="P1203" i="5"/>
  <c r="P1079" i="5"/>
  <c r="P1277" i="5"/>
  <c r="P782" i="5"/>
  <c r="P858" i="5"/>
  <c r="P387" i="5"/>
  <c r="P753" i="5"/>
  <c r="P322" i="5"/>
  <c r="P444" i="5"/>
  <c r="P1384" i="5"/>
  <c r="P1232" i="5"/>
  <c r="P141" i="5"/>
  <c r="P783" i="5"/>
  <c r="P1355" i="5"/>
  <c r="P402" i="5"/>
  <c r="P1376" i="5"/>
  <c r="P495" i="5"/>
  <c r="P660" i="5"/>
  <c r="P321" i="5"/>
  <c r="P68" i="5"/>
  <c r="P201" i="5"/>
  <c r="P905" i="5"/>
  <c r="P558" i="5"/>
  <c r="P763" i="5"/>
  <c r="P85" i="5"/>
  <c r="P942" i="5"/>
  <c r="P1273" i="5"/>
  <c r="P629" i="5"/>
  <c r="P985" i="5"/>
  <c r="P407" i="5"/>
  <c r="P1356" i="5"/>
  <c r="P784" i="5"/>
  <c r="P810" i="5"/>
  <c r="P1093" i="5"/>
  <c r="P478" i="5"/>
  <c r="P666" i="5"/>
  <c r="P583" i="5"/>
  <c r="P1042" i="5"/>
  <c r="P546" i="5"/>
  <c r="P142" i="5"/>
  <c r="P1144" i="5"/>
  <c r="P581" i="5"/>
  <c r="P509" i="5"/>
  <c r="P516" i="5"/>
  <c r="P1167" i="5"/>
  <c r="P553" i="5"/>
  <c r="P674" i="5"/>
  <c r="P1085" i="5"/>
  <c r="P385" i="5"/>
  <c r="P1211" i="5"/>
  <c r="P750" i="5"/>
  <c r="P1249" i="5"/>
  <c r="P486" i="5"/>
  <c r="P304" i="5"/>
  <c r="P1007" i="5"/>
  <c r="P1380" i="5"/>
  <c r="P616" i="5"/>
  <c r="P412" i="5"/>
  <c r="P1075" i="5"/>
  <c r="P1219" i="5"/>
  <c r="P617" i="5"/>
  <c r="P785" i="5"/>
  <c r="P218" i="5"/>
  <c r="P43" i="5"/>
  <c r="P331" i="5"/>
  <c r="P575" i="5"/>
  <c r="P988" i="5"/>
  <c r="P326" i="5"/>
  <c r="P1133" i="5"/>
  <c r="P66" i="5"/>
  <c r="P496" i="5"/>
  <c r="P529" i="5"/>
  <c r="P1268" i="5"/>
  <c r="P1271" i="5"/>
  <c r="P847" i="5"/>
  <c r="P1116" i="5"/>
  <c r="P796" i="5"/>
  <c r="P1383" i="5"/>
  <c r="P1357" i="5"/>
  <c r="P944" i="5"/>
  <c r="P1358" i="5"/>
  <c r="P848" i="5"/>
  <c r="P873" i="5"/>
  <c r="P892" i="5"/>
  <c r="P426" i="5"/>
  <c r="P422" i="5"/>
  <c r="P1230" i="5"/>
  <c r="P309" i="5"/>
  <c r="P922" i="5"/>
  <c r="P897" i="5"/>
  <c r="P587" i="5"/>
  <c r="P434" i="5"/>
  <c r="P1359" i="5"/>
  <c r="P345" i="5"/>
  <c r="P1015" i="5"/>
  <c r="P937" i="5"/>
  <c r="P1123" i="5"/>
  <c r="P672" i="5"/>
  <c r="P953" i="5"/>
  <c r="P1265" i="5"/>
  <c r="P452" i="5"/>
  <c r="P143" i="5"/>
  <c r="P13" i="5"/>
  <c r="P144" i="5"/>
  <c r="P464" i="5"/>
  <c r="P1360" i="5"/>
  <c r="P751" i="5"/>
  <c r="P237" i="5"/>
  <c r="P1361" i="5"/>
  <c r="P1024" i="5"/>
  <c r="P494" i="5"/>
  <c r="P1176" i="5"/>
  <c r="P792" i="5"/>
  <c r="P145" i="5"/>
  <c r="P37" i="5"/>
  <c r="P146" i="5"/>
  <c r="P1027" i="5"/>
  <c r="P1068" i="5"/>
  <c r="P709" i="5"/>
  <c r="P229" i="5"/>
  <c r="P987" i="5"/>
  <c r="P27" i="5"/>
  <c r="P1084" i="5"/>
  <c r="P1046" i="5"/>
  <c r="P410" i="5"/>
  <c r="P1362" i="5"/>
  <c r="P1286" i="5"/>
  <c r="P917" i="5"/>
  <c r="P836" i="5"/>
  <c r="P1109" i="5"/>
  <c r="P1312" i="5"/>
  <c r="P743" i="5"/>
  <c r="P738" i="5"/>
  <c r="P300" i="5"/>
  <c r="P1243" i="5"/>
  <c r="P1130" i="5"/>
  <c r="P819" i="5"/>
  <c r="P1031" i="5"/>
  <c r="P994" i="5"/>
  <c r="P255" i="5"/>
  <c r="P14" i="5"/>
  <c r="P804" i="5"/>
  <c r="P1110" i="5"/>
  <c r="P147" i="5"/>
  <c r="P924" i="5"/>
  <c r="P869" i="5"/>
  <c r="P1284" i="5"/>
  <c r="P745" i="5"/>
  <c r="P1363" i="5"/>
  <c r="P1105" i="5"/>
  <c r="P570" i="5"/>
  <c r="P661" i="5"/>
  <c r="P88" i="5"/>
  <c r="P1004" i="5"/>
  <c r="P966" i="5"/>
  <c r="P727" i="5"/>
  <c r="P266" i="5"/>
  <c r="P1034" i="5"/>
  <c r="P176" i="5"/>
  <c r="P746" i="5"/>
  <c r="P593" i="5"/>
  <c r="P1179" i="5"/>
  <c r="P471" i="5"/>
  <c r="P811" i="5"/>
  <c r="P1073" i="5"/>
  <c r="P480" i="5"/>
  <c r="P148" i="5"/>
  <c r="P323" i="5"/>
  <c r="P210" i="5"/>
  <c r="P981" i="5"/>
  <c r="P149" i="5"/>
  <c r="P580" i="5"/>
  <c r="P39" i="5"/>
  <c r="P766" i="5"/>
  <c r="P951" i="5"/>
  <c r="P1035" i="5"/>
  <c r="P837" i="5"/>
  <c r="P664" i="5"/>
  <c r="P307" i="5"/>
  <c r="P799" i="5"/>
  <c r="P179" i="5"/>
  <c r="P576" i="5"/>
  <c r="P1119" i="5"/>
  <c r="P748" i="5"/>
  <c r="P756" i="5"/>
  <c r="P818" i="5"/>
  <c r="P730" i="5"/>
  <c r="P511" i="5"/>
  <c r="P81" i="5"/>
  <c r="P1063" i="5"/>
  <c r="P150" i="5"/>
  <c r="P561" i="5"/>
  <c r="P615" i="5"/>
  <c r="P1022" i="5"/>
  <c r="P1245" i="5"/>
  <c r="P809" i="5"/>
  <c r="P389" i="5"/>
  <c r="P997" i="5"/>
  <c r="P1172" i="5"/>
  <c r="P15" i="5"/>
  <c r="P1158" i="5"/>
  <c r="P1258" i="5"/>
  <c r="P559" i="5"/>
  <c r="P1364" i="5"/>
  <c r="P1382" i="5"/>
  <c r="P1201" i="5"/>
  <c r="P1136" i="5"/>
  <c r="P151" i="5"/>
  <c r="P1301" i="5"/>
  <c r="P332" i="5"/>
  <c r="P1291" i="5"/>
  <c r="P222" i="5"/>
  <c r="P264" i="5"/>
  <c r="P1290" i="5"/>
  <c r="P29" i="5"/>
  <c r="P910" i="5"/>
  <c r="P429" i="5"/>
  <c r="P162" i="5"/>
  <c r="P20" i="5"/>
  <c r="P607" i="5"/>
  <c r="P1183" i="5"/>
  <c r="P948" i="5"/>
  <c r="P187" i="5"/>
  <c r="P962" i="5"/>
  <c r="P241" i="5"/>
  <c r="P1071" i="5"/>
  <c r="P881" i="5"/>
  <c r="P702" i="5"/>
  <c r="P1205" i="5"/>
  <c r="P1020" i="5"/>
  <c r="P1228" i="5"/>
  <c r="P1278" i="5"/>
  <c r="P303" i="5"/>
  <c r="P78" i="5"/>
  <c r="P440" i="5"/>
  <c r="P492" i="5"/>
  <c r="P363" i="5"/>
  <c r="P235" i="5"/>
  <c r="P358" i="5"/>
  <c r="P1097" i="5"/>
  <c r="P838" i="5"/>
  <c r="P453" i="5"/>
  <c r="P643" i="5"/>
  <c r="P361" i="5"/>
  <c r="P1118" i="5"/>
  <c r="P1226" i="5"/>
  <c r="P1009" i="5"/>
  <c r="P768" i="5"/>
  <c r="P1365" i="5"/>
  <c r="P829" i="5"/>
  <c r="P374" i="5"/>
  <c r="P216" i="5"/>
  <c r="P1366" i="5"/>
  <c r="P270" i="5"/>
  <c r="P604" i="5"/>
  <c r="P1283" i="5"/>
  <c r="P852" i="5"/>
  <c r="P1045" i="5"/>
  <c r="P806" i="5"/>
  <c r="P295" i="5"/>
  <c r="P996" i="5"/>
  <c r="P1114" i="5"/>
  <c r="P500" i="5"/>
  <c r="P419" i="5"/>
  <c r="P1143" i="5"/>
  <c r="P501" i="5"/>
  <c r="P980" i="5"/>
  <c r="P152" i="5"/>
  <c r="P567" i="5"/>
  <c r="P153" i="5"/>
  <c r="P515" i="5"/>
  <c r="P1051" i="5"/>
  <c r="P1052" i="5"/>
  <c r="P455" i="5"/>
  <c r="P154" i="5"/>
  <c r="P1367" i="5"/>
  <c r="P1026" i="5"/>
  <c r="P155" i="5"/>
  <c r="P870" i="5"/>
  <c r="P1014" i="5"/>
  <c r="P851" i="5"/>
  <c r="P1099" i="5"/>
  <c r="P886" i="5"/>
  <c r="P1017" i="5"/>
  <c r="P1032" i="5"/>
  <c r="P186" i="5"/>
  <c r="P789" i="5"/>
  <c r="P1049" i="5"/>
  <c r="P1188" i="5"/>
  <c r="P755" i="5"/>
  <c r="P401" i="5"/>
  <c r="P1368" i="5"/>
  <c r="P226" i="5"/>
  <c r="P416" i="5"/>
  <c r="P611" i="5"/>
  <c r="P377" i="5"/>
  <c r="P822" i="5"/>
  <c r="P721" i="5"/>
  <c r="P1369" i="5"/>
  <c r="P1229" i="5"/>
  <c r="P393" i="5"/>
  <c r="P770" i="5"/>
  <c r="P642" i="5"/>
  <c r="P469" i="5"/>
  <c r="P1173" i="5"/>
  <c r="P1193" i="5"/>
  <c r="P1370" i="5"/>
  <c r="P384" i="5"/>
  <c r="P1131" i="5"/>
  <c r="P282" i="5"/>
  <c r="P652" i="5"/>
  <c r="P1062" i="5"/>
  <c r="P503" i="5"/>
  <c r="P692" i="5"/>
  <c r="P1061" i="5"/>
  <c r="P1115" i="5"/>
  <c r="P932" i="5"/>
  <c r="P1194" i="5"/>
  <c r="P691" i="5"/>
  <c r="P526" i="5"/>
  <c r="P329" i="5"/>
  <c r="P683" i="5"/>
  <c r="P687" i="5"/>
  <c r="P49" i="5"/>
  <c r="P954" i="5"/>
  <c r="P156" i="5"/>
  <c r="P1108" i="5"/>
  <c r="P157" i="5"/>
  <c r="P16" i="5"/>
  <c r="P1241" i="5"/>
  <c r="P195" i="5"/>
  <c r="P1095" i="5"/>
  <c r="P912" i="5"/>
  <c r="P742" i="5"/>
  <c r="P807" i="5"/>
  <c r="P597" i="5"/>
  <c r="P995" i="5"/>
  <c r="P274" i="5"/>
  <c r="P798" i="5"/>
  <c r="P1371" i="5"/>
  <c r="P497" i="5"/>
  <c r="P1159" i="5"/>
  <c r="P979" i="5"/>
  <c r="P684" i="5"/>
  <c r="P1010" i="5"/>
  <c r="P1310" i="5"/>
  <c r="P32" i="5"/>
  <c r="P1231" i="5"/>
  <c r="P764" i="5"/>
  <c r="P294" i="5"/>
  <c r="P457" i="5"/>
  <c r="P1216" i="5"/>
  <c r="P700" i="5"/>
  <c r="P158" i="5"/>
  <c r="P159" i="5"/>
  <c r="P1225" i="5"/>
  <c r="P1120" i="5"/>
  <c r="P926" i="5"/>
  <c r="P530" i="5"/>
  <c r="P1282" i="5"/>
  <c r="P1207" i="5"/>
  <c r="P861" i="5"/>
  <c r="P760" i="5"/>
  <c r="P724" i="5"/>
  <c r="P761" i="5"/>
  <c r="P292" i="5"/>
  <c r="P823" i="5"/>
  <c r="P1056" i="5"/>
  <c r="P767" i="5"/>
  <c r="P1372" i="5"/>
  <c r="P382" i="5"/>
  <c r="P160" i="5"/>
  <c r="P686" i="5"/>
  <c r="P644" i="5"/>
  <c r="P840" i="5"/>
  <c r="P272" i="5"/>
  <c r="P663" i="5"/>
  <c r="P1267" i="5"/>
  <c r="P1187" i="5"/>
  <c r="P428" i="5"/>
  <c r="P315" i="5"/>
  <c r="P812" i="5"/>
  <c r="P1177" i="5"/>
  <c r="P161" i="5"/>
  <c r="P268" i="5"/>
  <c r="P167" i="5"/>
  <c r="P938" i="5"/>
  <c r="P22" i="5"/>
  <c r="P1373" i="5"/>
  <c r="P59" i="5"/>
  <c r="P1106" i="5"/>
  <c r="P171" i="5"/>
  <c r="P1287" i="5"/>
  <c r="P1374" i="5"/>
  <c r="P902" i="5"/>
  <c r="P1059" i="5"/>
  <c r="P168" i="5"/>
  <c r="P527" i="5"/>
  <c r="P333" i="5"/>
  <c r="P826" i="5"/>
  <c r="P48" i="5"/>
  <c r="P415" i="5"/>
  <c r="P786" i="5"/>
  <c r="Q1313" i="5"/>
  <c r="Q207" i="5"/>
  <c r="Q957" i="5"/>
  <c r="Q1002" i="5"/>
  <c r="Q271" i="5"/>
  <c r="Q896" i="5"/>
  <c r="Q999" i="5"/>
  <c r="Q871" i="5"/>
  <c r="Q348" i="5"/>
  <c r="Q891" i="5"/>
  <c r="Q353" i="5"/>
  <c r="Q204" i="5"/>
  <c r="Q582" i="5"/>
  <c r="Q1044" i="5"/>
  <c r="Q627" i="5"/>
  <c r="Q356" i="5"/>
  <c r="Q641" i="5"/>
  <c r="Q972" i="5"/>
  <c r="Q215" i="5"/>
  <c r="Q716" i="5"/>
  <c r="Q21" i="5"/>
  <c r="Q52" i="5"/>
  <c r="Q1275" i="5"/>
  <c r="Q1121" i="5"/>
  <c r="Q189" i="5"/>
  <c r="Q828" i="5"/>
  <c r="Q637" i="5"/>
  <c r="Q638" i="5"/>
  <c r="Q5" i="5"/>
  <c r="Q914" i="5"/>
  <c r="Q1055" i="5"/>
  <c r="Q413" i="5"/>
  <c r="Q247" i="5"/>
  <c r="Q258" i="5"/>
  <c r="Q1088" i="5"/>
  <c r="Q565" i="5"/>
  <c r="Q967" i="5"/>
  <c r="Q1080" i="5"/>
  <c r="Q330" i="5"/>
  <c r="Q900" i="5"/>
  <c r="Q417" i="5"/>
  <c r="Q790" i="5"/>
  <c r="Q317" i="5"/>
  <c r="Q234" i="5"/>
  <c r="Q729" i="5"/>
  <c r="Q91" i="5"/>
  <c r="Q447" i="5"/>
  <c r="Q634" i="5"/>
  <c r="Q350" i="5"/>
  <c r="Q528" i="5"/>
  <c r="Q44" i="5"/>
  <c r="Q537" i="5"/>
  <c r="Q34" i="5"/>
  <c r="Q1237" i="5"/>
  <c r="Q354" i="5"/>
  <c r="Q1060" i="5"/>
  <c r="Q380" i="5"/>
  <c r="Q534" i="5"/>
  <c r="Q254" i="5"/>
  <c r="Q835" i="5"/>
  <c r="Q1314" i="5"/>
  <c r="Q1197" i="5"/>
  <c r="Q231" i="5"/>
  <c r="Q1001" i="5"/>
  <c r="Q800" i="5"/>
  <c r="Q977" i="5"/>
  <c r="Q650" i="5"/>
  <c r="Q349" i="5"/>
  <c r="Q1247" i="5"/>
  <c r="Q1162" i="5"/>
  <c r="Q314" i="5"/>
  <c r="Q1227" i="5"/>
  <c r="Q805" i="5"/>
  <c r="Q381" i="5"/>
  <c r="Q927" i="5"/>
  <c r="Q1025" i="5"/>
  <c r="Q506" i="5"/>
  <c r="Q680" i="5"/>
  <c r="Q446" i="5"/>
  <c r="Q390" i="5"/>
  <c r="Q170" i="5"/>
  <c r="Q92" i="5"/>
  <c r="Q623" i="5"/>
  <c r="Q1057" i="5"/>
  <c r="Q1306" i="5"/>
  <c r="Q1255" i="5"/>
  <c r="Q474" i="5"/>
  <c r="Q1272" i="5"/>
  <c r="Q588" i="5"/>
  <c r="Q574" i="5"/>
  <c r="Q230" i="5"/>
  <c r="Q378" i="5"/>
  <c r="Q267" i="5"/>
  <c r="Q794" i="5"/>
  <c r="Q73" i="5"/>
  <c r="Q72" i="5"/>
  <c r="Q1138" i="5"/>
  <c r="Q439" i="5"/>
  <c r="Q1090" i="5"/>
  <c r="Q259" i="5"/>
  <c r="Q884" i="5"/>
  <c r="Q949" i="5"/>
  <c r="Q1018" i="5"/>
  <c r="Q275" i="5"/>
  <c r="Q712" i="5"/>
  <c r="Q946" i="5"/>
  <c r="Q379" i="5"/>
  <c r="Q1234" i="5"/>
  <c r="Q69" i="5"/>
  <c r="Q815" i="5"/>
  <c r="Q518" i="5"/>
  <c r="Q1041" i="5"/>
  <c r="Q465" i="5"/>
  <c r="Q609" i="5"/>
  <c r="Q554" i="5"/>
  <c r="Q591" i="5"/>
  <c r="Q911" i="5"/>
  <c r="Q93" i="5"/>
  <c r="Q601" i="5"/>
  <c r="Q909" i="5"/>
  <c r="Q79" i="5"/>
  <c r="Q260" i="5"/>
  <c r="Q970" i="5"/>
  <c r="Q1038" i="5"/>
  <c r="Q1087" i="5"/>
  <c r="Q703" i="5"/>
  <c r="Q351" i="5"/>
  <c r="Q699" i="5"/>
  <c r="Q197" i="5"/>
  <c r="Q293" i="5"/>
  <c r="Q493" i="5"/>
  <c r="Q795" i="5"/>
  <c r="Q94" i="5"/>
  <c r="Q655" i="5"/>
  <c r="Q6" i="5"/>
  <c r="Q1199" i="5"/>
  <c r="Q594" i="5"/>
  <c r="Q482" i="5"/>
  <c r="Q1315" i="5"/>
  <c r="Q232" i="5"/>
  <c r="Q677" i="5"/>
  <c r="Q578" i="5"/>
  <c r="Q1377" i="5"/>
  <c r="Q487" i="5"/>
  <c r="Q610" i="5"/>
  <c r="Q448" i="5"/>
  <c r="Q95" i="5"/>
  <c r="Q667" i="5"/>
  <c r="Q1316" i="5"/>
  <c r="Q606" i="5"/>
  <c r="Q404" i="5"/>
  <c r="Q887" i="5"/>
  <c r="Q1233" i="5"/>
  <c r="Q928" i="5"/>
  <c r="Q1047" i="5"/>
  <c r="Q508" i="5"/>
  <c r="Q630" i="5"/>
  <c r="Q489" i="5"/>
  <c r="Q512" i="5"/>
  <c r="Q253" i="5"/>
  <c r="Q1171" i="5"/>
  <c r="Q772" i="5"/>
  <c r="Q58" i="5"/>
  <c r="Q193" i="5"/>
  <c r="Q306" i="5"/>
  <c r="Q802" i="5"/>
  <c r="Q1317" i="5"/>
  <c r="Q701" i="5"/>
  <c r="Q57" i="5"/>
  <c r="Q316" i="5"/>
  <c r="Q96" i="5"/>
  <c r="Q614" i="5"/>
  <c r="Q352" i="5"/>
  <c r="Q399" i="5"/>
  <c r="Q251" i="5"/>
  <c r="Q97" i="5"/>
  <c r="Q1318" i="5"/>
  <c r="Q514" i="5"/>
  <c r="Q7" i="5"/>
  <c r="Q791" i="5"/>
  <c r="Q908" i="5"/>
  <c r="Q1008" i="5"/>
  <c r="Q1065" i="5"/>
  <c r="Q165" i="5"/>
  <c r="Q1180" i="5"/>
  <c r="Q728" i="5"/>
  <c r="Q1166" i="5"/>
  <c r="Q298" i="5"/>
  <c r="Q462" i="5"/>
  <c r="Q1139" i="5"/>
  <c r="Q370" i="5"/>
  <c r="Q885" i="5"/>
  <c r="Q682" i="5"/>
  <c r="Q1319" i="5"/>
  <c r="Q769" i="5"/>
  <c r="Q1069" i="5"/>
  <c r="Q1305" i="5"/>
  <c r="Q1122" i="5"/>
  <c r="Q481" i="5"/>
  <c r="Q929" i="5"/>
  <c r="Q749" i="5"/>
  <c r="Q395" i="5"/>
  <c r="Q1184" i="5"/>
  <c r="Q739" i="5"/>
  <c r="Q1236" i="5"/>
  <c r="Q599" i="5"/>
  <c r="Q522" i="5"/>
  <c r="Q98" i="5"/>
  <c r="Q1320" i="5"/>
  <c r="Q584" i="5"/>
  <c r="Q504" i="5"/>
  <c r="Q718" i="5"/>
  <c r="Q437" i="5"/>
  <c r="Q1037" i="5"/>
  <c r="Q1081" i="5"/>
  <c r="Q1077" i="5"/>
  <c r="Q776" i="5"/>
  <c r="Q1252" i="5"/>
  <c r="Q296" i="5"/>
  <c r="Q675" i="5"/>
  <c r="Q1244" i="5"/>
  <c r="Q899" i="5"/>
  <c r="Q310" i="5"/>
  <c r="Q883" i="5"/>
  <c r="Q1066" i="5"/>
  <c r="Q688" i="5"/>
  <c r="Q342" i="5"/>
  <c r="Q705" i="5"/>
  <c r="Q183" i="5"/>
  <c r="Q1321" i="5"/>
  <c r="Q1030" i="5"/>
  <c r="Q1078" i="5"/>
  <c r="Q538" i="5"/>
  <c r="Q1028" i="5"/>
  <c r="Q318" i="5"/>
  <c r="Q1300" i="5"/>
  <c r="Q406" i="5"/>
  <c r="Q817" i="5"/>
  <c r="Q1186" i="5"/>
  <c r="Q842" i="5"/>
  <c r="Q934" i="5"/>
  <c r="Q793" i="5"/>
  <c r="Q8" i="5"/>
  <c r="Q620" i="5"/>
  <c r="Q855" i="5"/>
  <c r="Q986" i="5"/>
  <c r="Q863" i="5"/>
  <c r="Q523" i="5"/>
  <c r="Q1096" i="5"/>
  <c r="Q484" i="5"/>
  <c r="Q569" i="5"/>
  <c r="Q47" i="5"/>
  <c r="Q941" i="5"/>
  <c r="Q63" i="5"/>
  <c r="Q1269" i="5"/>
  <c r="Q199" i="5"/>
  <c r="Q261" i="5"/>
  <c r="Q242" i="5"/>
  <c r="Q99" i="5"/>
  <c r="Q964" i="5"/>
  <c r="Q965" i="5"/>
  <c r="Q100" i="5"/>
  <c r="Q1005" i="5"/>
  <c r="Q519" i="5"/>
  <c r="Q172" i="5"/>
  <c r="Q646" i="5"/>
  <c r="Q1170" i="5"/>
  <c r="Q1129" i="5"/>
  <c r="Q291" i="5"/>
  <c r="Q732" i="5"/>
  <c r="Q525" i="5"/>
  <c r="Q1293" i="5"/>
  <c r="Q579" i="5"/>
  <c r="Q335" i="5"/>
  <c r="Q1146" i="5"/>
  <c r="Q1322" i="5"/>
  <c r="Q670" i="5"/>
  <c r="Q269" i="5"/>
  <c r="Q313" i="5"/>
  <c r="Q1064" i="5"/>
  <c r="Q820" i="5"/>
  <c r="Q1137" i="5"/>
  <c r="Q1260" i="5"/>
  <c r="Q830" i="5"/>
  <c r="Q430" i="5"/>
  <c r="Q959" i="5"/>
  <c r="Q933" i="5"/>
  <c r="Q906" i="5"/>
  <c r="Q521" i="5"/>
  <c r="Q414" i="5"/>
  <c r="Q821" i="5"/>
  <c r="Q101" i="5"/>
  <c r="Q1016" i="5"/>
  <c r="Q344" i="5"/>
  <c r="Q485" i="5"/>
  <c r="Q1210" i="5"/>
  <c r="Q1323" i="5"/>
  <c r="Q1222" i="5"/>
  <c r="Q864" i="5"/>
  <c r="Q1190" i="5"/>
  <c r="Q180" i="5"/>
  <c r="Q1324" i="5"/>
  <c r="Q960" i="5"/>
  <c r="Q595" i="5"/>
  <c r="Q975" i="5"/>
  <c r="Q56" i="5"/>
  <c r="Q1011" i="5"/>
  <c r="Q200" i="5"/>
  <c r="Q202" i="5"/>
  <c r="Q659" i="5"/>
  <c r="Q175" i="5"/>
  <c r="Q1251" i="5"/>
  <c r="Q845" i="5"/>
  <c r="Q102" i="5"/>
  <c r="Q832" i="5"/>
  <c r="Q1165" i="5"/>
  <c r="Q9" i="5"/>
  <c r="Q273" i="5"/>
  <c r="Q777" i="5"/>
  <c r="Q860" i="5"/>
  <c r="Q1208" i="5"/>
  <c r="Q1298" i="5"/>
  <c r="Q535" i="5"/>
  <c r="Q1019" i="5"/>
  <c r="Q1295" i="5"/>
  <c r="Q585" i="5"/>
  <c r="Q50" i="5"/>
  <c r="Q386" i="5"/>
  <c r="Q1058" i="5"/>
  <c r="Q1325" i="5"/>
  <c r="Q240" i="5"/>
  <c r="Q205" i="5"/>
  <c r="Q990" i="5"/>
  <c r="Q1238" i="5"/>
  <c r="Q1326" i="5"/>
  <c r="Q825" i="5"/>
  <c r="Q654" i="5"/>
  <c r="Q164" i="5"/>
  <c r="Q874" i="5"/>
  <c r="Q862" i="5"/>
  <c r="Q1107" i="5"/>
  <c r="Q1189" i="5"/>
  <c r="Q1082" i="5"/>
  <c r="Q556" i="5"/>
  <c r="Q239" i="5"/>
  <c r="Q552" i="5"/>
  <c r="Q320" i="5"/>
  <c r="Q103" i="5"/>
  <c r="Q104" i="5"/>
  <c r="Q1285" i="5"/>
  <c r="Q1250" i="5"/>
  <c r="Q801" i="5"/>
  <c r="Q695" i="5"/>
  <c r="Q74" i="5"/>
  <c r="Q19" i="5"/>
  <c r="Q1246" i="5"/>
  <c r="Q105" i="5"/>
  <c r="Q833" i="5"/>
  <c r="Q65" i="5"/>
  <c r="Q420" i="5"/>
  <c r="Q338" i="5"/>
  <c r="Q697" i="5"/>
  <c r="Q778" i="5"/>
  <c r="Q212" i="5"/>
  <c r="Q451" i="5"/>
  <c r="Q443" i="5"/>
  <c r="Q431" i="5"/>
  <c r="Q1134" i="5"/>
  <c r="Q483" i="5"/>
  <c r="Q952" i="5"/>
  <c r="Q1126" i="5"/>
  <c r="Q1086" i="5"/>
  <c r="Q722" i="5"/>
  <c r="Q1043" i="5"/>
  <c r="Q1074" i="5"/>
  <c r="Q1223" i="5"/>
  <c r="Q1003" i="5"/>
  <c r="Q1280" i="5"/>
  <c r="Q277" i="5"/>
  <c r="Q549" i="5"/>
  <c r="Q564" i="5"/>
  <c r="Q245" i="5"/>
  <c r="Q214" i="5"/>
  <c r="Q978" i="5"/>
  <c r="Q1192" i="5"/>
  <c r="Q458" i="5"/>
  <c r="Q867" i="5"/>
  <c r="Q184" i="5"/>
  <c r="Q502" i="5"/>
  <c r="Q388" i="5"/>
  <c r="Q787" i="5"/>
  <c r="Q1054" i="5"/>
  <c r="Q621" i="5"/>
  <c r="Q562" i="5"/>
  <c r="Q1182" i="5"/>
  <c r="Q1050" i="5"/>
  <c r="Q1067" i="5"/>
  <c r="Q550" i="5"/>
  <c r="Q619" i="5"/>
  <c r="Q759" i="5"/>
  <c r="Q227" i="5"/>
  <c r="Q297" i="5"/>
  <c r="Q288" i="5"/>
  <c r="Q1127" i="5"/>
  <c r="Q893" i="5"/>
  <c r="Q1094" i="5"/>
  <c r="Q1154" i="5"/>
  <c r="Q86" i="5"/>
  <c r="Q244" i="5"/>
  <c r="Q1135" i="5"/>
  <c r="Q551" i="5"/>
  <c r="Q612" i="5"/>
  <c r="Q445" i="5"/>
  <c r="Q1117" i="5"/>
  <c r="Q283" i="5"/>
  <c r="Q24" i="5"/>
  <c r="Q690" i="5"/>
  <c r="Q311" i="5"/>
  <c r="Q733" i="5"/>
  <c r="Q1327" i="5"/>
  <c r="Q1153" i="5"/>
  <c r="Q75" i="5"/>
  <c r="Q771" i="5"/>
  <c r="Q744" i="5"/>
  <c r="Q280" i="5"/>
  <c r="Q507" i="5"/>
  <c r="Q1155" i="5"/>
  <c r="Q470" i="5"/>
  <c r="Q1242" i="5"/>
  <c r="Q779" i="5"/>
  <c r="Q679" i="5"/>
  <c r="Q626" i="5"/>
  <c r="Q106" i="5"/>
  <c r="Q839" i="5"/>
  <c r="Q1181" i="5"/>
  <c r="Q1132" i="5"/>
  <c r="Q1248" i="5"/>
  <c r="Q35" i="5"/>
  <c r="Q808" i="5"/>
  <c r="Q539" i="5"/>
  <c r="Q107" i="5"/>
  <c r="Q880" i="5"/>
  <c r="Q449" i="5"/>
  <c r="Q398" i="5"/>
  <c r="Q1048" i="5"/>
  <c r="Q853" i="5"/>
  <c r="Q40" i="5"/>
  <c r="Q1163" i="5"/>
  <c r="Q958" i="5"/>
  <c r="Q454" i="5"/>
  <c r="Q1381" i="5"/>
  <c r="Q1308" i="5"/>
  <c r="Q1215" i="5"/>
  <c r="Q64" i="5"/>
  <c r="Q1221" i="5"/>
  <c r="Q475" i="5"/>
  <c r="Q658" i="5"/>
  <c r="Q276" i="5"/>
  <c r="Q418" i="5"/>
  <c r="Q468" i="5"/>
  <c r="Q572" i="5"/>
  <c r="Q61" i="5"/>
  <c r="Q693" i="5"/>
  <c r="Q289" i="5"/>
  <c r="Q803" i="5"/>
  <c r="Q1152" i="5"/>
  <c r="Q947" i="5"/>
  <c r="Q882" i="5"/>
  <c r="Q653" i="5"/>
  <c r="Q735" i="5"/>
  <c r="Q87" i="5"/>
  <c r="Q747" i="5"/>
  <c r="Q633" i="5"/>
  <c r="Q467" i="5"/>
  <c r="Q992" i="5"/>
  <c r="Q662" i="5"/>
  <c r="Q963" i="5"/>
  <c r="Q624" i="5"/>
  <c r="Q984" i="5"/>
  <c r="Q1124" i="5"/>
  <c r="Q435" i="5"/>
  <c r="Q456" i="5"/>
  <c r="Q279" i="5"/>
  <c r="Q1328" i="5"/>
  <c r="Q1264" i="5"/>
  <c r="Q711" i="5"/>
  <c r="Q198" i="5"/>
  <c r="Q895" i="5"/>
  <c r="Q82" i="5"/>
  <c r="Q192" i="5"/>
  <c r="Q233" i="5"/>
  <c r="Q1140" i="5"/>
  <c r="Q368" i="5"/>
  <c r="Q668" i="5"/>
  <c r="Q982" i="5"/>
  <c r="Q1156" i="5"/>
  <c r="Q872" i="5"/>
  <c r="Q969" i="5"/>
  <c r="Q287" i="5"/>
  <c r="Q1239" i="5"/>
  <c r="Q196" i="5"/>
  <c r="Q945" i="5"/>
  <c r="Q647" i="5"/>
  <c r="Q1329" i="5"/>
  <c r="Q188" i="5"/>
  <c r="Q26" i="5"/>
  <c r="Q359" i="5"/>
  <c r="Q108" i="5"/>
  <c r="Q657" i="5"/>
  <c r="Q224" i="5"/>
  <c r="Q392" i="5"/>
  <c r="Q477" i="5"/>
  <c r="Q109" i="5"/>
  <c r="Q366" i="5"/>
  <c r="Q355" i="5"/>
  <c r="Q110" i="5"/>
  <c r="Q10" i="5"/>
  <c r="Q698" i="5"/>
  <c r="Q831" i="5"/>
  <c r="Q955" i="5"/>
  <c r="Q346" i="5"/>
  <c r="Q1168" i="5"/>
  <c r="Q1307" i="5"/>
  <c r="Q640" i="5"/>
  <c r="Q491" i="5"/>
  <c r="Q1161" i="5"/>
  <c r="Q324" i="5"/>
  <c r="Q211" i="5"/>
  <c r="Q631" i="5"/>
  <c r="Q1033" i="5"/>
  <c r="Q854" i="5"/>
  <c r="Q1111" i="5"/>
  <c r="Q1330" i="5"/>
  <c r="Q752" i="5"/>
  <c r="Q846" i="5"/>
  <c r="Q67" i="5"/>
  <c r="Q1149" i="5"/>
  <c r="Q1083" i="5"/>
  <c r="Q490" i="5"/>
  <c r="Q325" i="5"/>
  <c r="Q1331" i="5"/>
  <c r="Q542" i="5"/>
  <c r="Q1036" i="5"/>
  <c r="Q865" i="5"/>
  <c r="Q450" i="5"/>
  <c r="Q531" i="5"/>
  <c r="Q589" i="5"/>
  <c r="Q704" i="5"/>
  <c r="Q983" i="5"/>
  <c r="Q206" i="5"/>
  <c r="Q540" i="5"/>
  <c r="Q991" i="5"/>
  <c r="Q357" i="5"/>
  <c r="Q1332" i="5"/>
  <c r="Q824" i="5"/>
  <c r="Q513" i="5"/>
  <c r="Q649" i="5"/>
  <c r="Q919" i="5"/>
  <c r="Q409" i="5"/>
  <c r="Q1112" i="5"/>
  <c r="Q111" i="5"/>
  <c r="Q221" i="5"/>
  <c r="Q827" i="5"/>
  <c r="Q55" i="5"/>
  <c r="Q555" i="5"/>
  <c r="Q173" i="5"/>
  <c r="Q590" i="5"/>
  <c r="Q1198" i="5"/>
  <c r="Q710" i="5"/>
  <c r="Q209" i="5"/>
  <c r="Q339" i="5"/>
  <c r="Q112" i="5"/>
  <c r="Q956" i="5"/>
  <c r="Q113" i="5"/>
  <c r="Q442" i="5"/>
  <c r="Q459" i="5"/>
  <c r="Q689" i="5"/>
  <c r="Q1200" i="5"/>
  <c r="Q1195" i="5"/>
  <c r="Q166" i="5"/>
  <c r="Q248" i="5"/>
  <c r="Q931" i="5"/>
  <c r="Q894" i="5"/>
  <c r="Q488" i="5"/>
  <c r="Q1333" i="5"/>
  <c r="Q918" i="5"/>
  <c r="Q563" i="5"/>
  <c r="Q114" i="5"/>
  <c r="Q706" i="5"/>
  <c r="Q1334" i="5"/>
  <c r="Q993" i="5"/>
  <c r="Q904" i="5"/>
  <c r="Q423" i="5"/>
  <c r="Q850" i="5"/>
  <c r="Q225" i="5"/>
  <c r="Q472" i="5"/>
  <c r="Q327" i="5"/>
  <c r="Q89" i="5"/>
  <c r="Q915" i="5"/>
  <c r="Q717" i="5"/>
  <c r="Q236" i="5"/>
  <c r="Q18" i="5"/>
  <c r="Q290" i="5"/>
  <c r="Q877" i="5"/>
  <c r="Q466" i="5"/>
  <c r="Q479" i="5"/>
  <c r="Q182" i="5"/>
  <c r="Q337" i="5"/>
  <c r="Q916" i="5"/>
  <c r="Q115" i="5"/>
  <c r="Q1191" i="5"/>
  <c r="Q278" i="5"/>
  <c r="Q1213" i="5"/>
  <c r="Q177" i="5"/>
  <c r="Q1288" i="5"/>
  <c r="Q1006" i="5"/>
  <c r="Q262" i="5"/>
  <c r="Q628" i="5"/>
  <c r="Q116" i="5"/>
  <c r="Q920" i="5"/>
  <c r="Q1148" i="5"/>
  <c r="Q301" i="5"/>
  <c r="Q463" i="5"/>
  <c r="Q1335" i="5"/>
  <c r="Q844" i="5"/>
  <c r="Q608" i="5"/>
  <c r="Q1289" i="5"/>
  <c r="Q618" i="5"/>
  <c r="Q635" i="5"/>
  <c r="Q797" i="5"/>
  <c r="Q62" i="5"/>
  <c r="Q1147" i="5"/>
  <c r="Q1209" i="5"/>
  <c r="Q424" i="5"/>
  <c r="Q117" i="5"/>
  <c r="Q685" i="5"/>
  <c r="Q1235" i="5"/>
  <c r="Q191" i="5"/>
  <c r="Q1202" i="5"/>
  <c r="Q859" i="5"/>
  <c r="Q921" i="5"/>
  <c r="Q256" i="5"/>
  <c r="Q605" i="5"/>
  <c r="Q780" i="5"/>
  <c r="Q77" i="5"/>
  <c r="Q383" i="5"/>
  <c r="Q532" i="5"/>
  <c r="Q1128" i="5"/>
  <c r="Q925" i="5"/>
  <c r="Q725" i="5"/>
  <c r="Q371" i="5"/>
  <c r="Q118" i="5"/>
  <c r="Q1262" i="5"/>
  <c r="Q1311" i="5"/>
  <c r="Q834" i="5"/>
  <c r="Q181" i="5"/>
  <c r="Q592" i="5"/>
  <c r="Q80" i="5"/>
  <c r="Q119" i="5"/>
  <c r="Q1336" i="5"/>
  <c r="Q673" i="5"/>
  <c r="Q408" i="5"/>
  <c r="Q391" i="5"/>
  <c r="Q935" i="5"/>
  <c r="Q577" i="5"/>
  <c r="Q223" i="5"/>
  <c r="Q524" i="5"/>
  <c r="Q425" i="5"/>
  <c r="Q217" i="5"/>
  <c r="Q336" i="5"/>
  <c r="Q566" i="5"/>
  <c r="Q120" i="5"/>
  <c r="Q1021" i="5"/>
  <c r="Q545" i="5"/>
  <c r="Q1266" i="5"/>
  <c r="Q974" i="5"/>
  <c r="Q736" i="5"/>
  <c r="Q219" i="5"/>
  <c r="Q1102" i="5"/>
  <c r="Q1375" i="5"/>
  <c r="Q1337" i="5"/>
  <c r="Q460" i="5"/>
  <c r="Q939" i="5"/>
  <c r="Q774" i="5"/>
  <c r="Q438" i="5"/>
  <c r="Q1157" i="5"/>
  <c r="Q639" i="5"/>
  <c r="Q517" i="5"/>
  <c r="Q968" i="5"/>
  <c r="Q121" i="5"/>
  <c r="Q194" i="5"/>
  <c r="Q1113" i="5"/>
  <c r="Q213" i="5"/>
  <c r="Q1023" i="5"/>
  <c r="Q1299" i="5"/>
  <c r="Q169" i="5"/>
  <c r="Q436" i="5"/>
  <c r="Q11" i="5"/>
  <c r="Q281" i="5"/>
  <c r="Q122" i="5"/>
  <c r="Q1263" i="5"/>
  <c r="Q940" i="5"/>
  <c r="Q889" i="5"/>
  <c r="Q726" i="5"/>
  <c r="Q1125" i="5"/>
  <c r="Q907" i="5"/>
  <c r="Q123" i="5"/>
  <c r="Q879" i="5"/>
  <c r="Q696" i="5"/>
  <c r="Q432" i="5"/>
  <c r="Q12" i="5"/>
  <c r="Q1338" i="5"/>
  <c r="Q373" i="5"/>
  <c r="Q124" i="5"/>
  <c r="Q1039" i="5"/>
  <c r="Q758" i="5"/>
  <c r="Q228" i="5"/>
  <c r="Q174" i="5"/>
  <c r="Q1294" i="5"/>
  <c r="Q868" i="5"/>
  <c r="Q1339" i="5"/>
  <c r="Q843" i="5"/>
  <c r="Q265" i="5"/>
  <c r="Q1340" i="5"/>
  <c r="Q1341" i="5"/>
  <c r="Q1342" i="5"/>
  <c r="Q473" i="5"/>
  <c r="Q1274" i="5"/>
  <c r="Q312" i="5"/>
  <c r="Q598" i="5"/>
  <c r="Q1160" i="5"/>
  <c r="Q1309" i="5"/>
  <c r="Q1343" i="5"/>
  <c r="Q1103" i="5"/>
  <c r="Q249" i="5"/>
  <c r="Q1101" i="5"/>
  <c r="Q1220" i="5"/>
  <c r="Q17" i="5"/>
  <c r="Q505" i="5"/>
  <c r="Q1240" i="5"/>
  <c r="Q557" i="5"/>
  <c r="Q31" i="5"/>
  <c r="Q319" i="5"/>
  <c r="Q125" i="5"/>
  <c r="Q930" i="5"/>
  <c r="Q543" i="5"/>
  <c r="Q676" i="5"/>
  <c r="Q284" i="5"/>
  <c r="Q1292" i="5"/>
  <c r="Q421" i="5"/>
  <c r="Q126" i="5"/>
  <c r="Q1178" i="5"/>
  <c r="Q127" i="5"/>
  <c r="Q252" i="5"/>
  <c r="Q1344" i="5"/>
  <c r="Q1257" i="5"/>
  <c r="Q441" i="5"/>
  <c r="Q128" i="5"/>
  <c r="Q720" i="5"/>
  <c r="Q129" i="5"/>
  <c r="Q499" i="5"/>
  <c r="Q71" i="5"/>
  <c r="Q1185" i="5"/>
  <c r="Q943" i="5"/>
  <c r="Q394" i="5"/>
  <c r="Q1164" i="5"/>
  <c r="Q548" i="5"/>
  <c r="Q246" i="5"/>
  <c r="Q130" i="5"/>
  <c r="Q857" i="5"/>
  <c r="Q898" i="5"/>
  <c r="Q1297" i="5"/>
  <c r="Q998" i="5"/>
  <c r="Q1302" i="5"/>
  <c r="Q1070" i="5"/>
  <c r="Q178" i="5"/>
  <c r="Q1212" i="5"/>
  <c r="Q901" i="5"/>
  <c r="Q1142" i="5"/>
  <c r="Q520" i="5"/>
  <c r="Q185" i="5"/>
  <c r="Q1276" i="5"/>
  <c r="Q713" i="5"/>
  <c r="Q719" i="5"/>
  <c r="Q376" i="5"/>
  <c r="Q622" i="5"/>
  <c r="Q613" i="5"/>
  <c r="Q731" i="5"/>
  <c r="Q1254" i="5"/>
  <c r="Q878" i="5"/>
  <c r="Q651" i="5"/>
  <c r="Q1345" i="5"/>
  <c r="Q400" i="5"/>
  <c r="Q1279" i="5"/>
  <c r="Q131" i="5"/>
  <c r="Q1346" i="5"/>
  <c r="Q285" i="5"/>
  <c r="Q600" i="5"/>
  <c r="Q913" i="5"/>
  <c r="Q645" i="5"/>
  <c r="Q28" i="5"/>
  <c r="Q132" i="5"/>
  <c r="Q51" i="5"/>
  <c r="Q341" i="5"/>
  <c r="Q1076" i="5"/>
  <c r="Q707" i="5"/>
  <c r="Q1347" i="5"/>
  <c r="Q1379" i="5"/>
  <c r="Q1348" i="5"/>
  <c r="Q1281" i="5"/>
  <c r="Q888" i="5"/>
  <c r="Q1013" i="5"/>
  <c r="Q841" i="5"/>
  <c r="Q1072" i="5"/>
  <c r="Q1304" i="5"/>
  <c r="Q1141" i="5"/>
  <c r="Q476" i="5"/>
  <c r="Q669" i="5"/>
  <c r="Q734" i="5"/>
  <c r="Q133" i="5"/>
  <c r="Q1261" i="5"/>
  <c r="Q1214" i="5"/>
  <c r="Q1053" i="5"/>
  <c r="Q1196" i="5"/>
  <c r="Q648" i="5"/>
  <c r="Q603" i="5"/>
  <c r="Q875" i="5"/>
  <c r="Q263" i="5"/>
  <c r="Q76" i="5"/>
  <c r="Q1089" i="5"/>
  <c r="Q1104" i="5"/>
  <c r="Q544" i="5"/>
  <c r="Q433" i="5"/>
  <c r="Q903" i="5"/>
  <c r="Q163" i="5"/>
  <c r="Q396" i="5"/>
  <c r="Q671" i="5"/>
  <c r="Q305" i="5"/>
  <c r="Q134" i="5"/>
  <c r="Q369" i="5"/>
  <c r="Q1349" i="5"/>
  <c r="Q781" i="5"/>
  <c r="Q1296" i="5"/>
  <c r="Q53" i="5"/>
  <c r="Q1350" i="5"/>
  <c r="Q60" i="5"/>
  <c r="Q308" i="5"/>
  <c r="Q36" i="5"/>
  <c r="Q989" i="5"/>
  <c r="Q461" i="5"/>
  <c r="Q1098" i="5"/>
  <c r="Q741" i="5"/>
  <c r="Q568" i="5"/>
  <c r="Q976" i="5"/>
  <c r="Q681" i="5"/>
  <c r="Q1150" i="5"/>
  <c r="Q632" i="5"/>
  <c r="Q243" i="5"/>
  <c r="Q1351" i="5"/>
  <c r="Q757" i="5"/>
  <c r="Q498" i="5"/>
  <c r="Q950" i="5"/>
  <c r="Q856" i="5"/>
  <c r="Q41" i="5"/>
  <c r="Q765" i="5"/>
  <c r="Q866" i="5"/>
  <c r="Q813" i="5"/>
  <c r="Q678" i="5"/>
  <c r="Q961" i="5"/>
  <c r="Q135" i="5"/>
  <c r="Q715" i="5"/>
  <c r="Q397" i="5"/>
  <c r="Q586" i="5"/>
  <c r="Q136" i="5"/>
  <c r="Q1256" i="5"/>
  <c r="Q362" i="5"/>
  <c r="Q38" i="5"/>
  <c r="Q541" i="5"/>
  <c r="Q1100" i="5"/>
  <c r="Q1378" i="5"/>
  <c r="Q573" i="5"/>
  <c r="Q1029" i="5"/>
  <c r="Q250" i="5"/>
  <c r="Q510" i="5"/>
  <c r="Q876" i="5"/>
  <c r="Q427" i="5"/>
  <c r="Q625" i="5"/>
  <c r="Q375" i="5"/>
  <c r="Q137" i="5"/>
  <c r="Q328" i="5"/>
  <c r="Q1253" i="5"/>
  <c r="Q30" i="5"/>
  <c r="Q286" i="5"/>
  <c r="Q814" i="5"/>
  <c r="Q347" i="5"/>
  <c r="Q665" i="5"/>
  <c r="Q1352" i="5"/>
  <c r="Q754" i="5"/>
  <c r="Q1204" i="5"/>
  <c r="Q762" i="5"/>
  <c r="Q890" i="5"/>
  <c r="Q302" i="5"/>
  <c r="Q46" i="5"/>
  <c r="Q138" i="5"/>
  <c r="Q973" i="5"/>
  <c r="Q220" i="5"/>
  <c r="Q1259" i="5"/>
  <c r="Q1217" i="5"/>
  <c r="Q343" i="5"/>
  <c r="Q1224" i="5"/>
  <c r="Q1092" i="5"/>
  <c r="Q694" i="5"/>
  <c r="Q84" i="5"/>
  <c r="Q1175" i="5"/>
  <c r="Q203" i="5"/>
  <c r="Q1169" i="5"/>
  <c r="Q971" i="5"/>
  <c r="Q367" i="5"/>
  <c r="Q533" i="5"/>
  <c r="Q923" i="5"/>
  <c r="Q411" i="5"/>
  <c r="Q83" i="5"/>
  <c r="Q299" i="5"/>
  <c r="Q1151" i="5"/>
  <c r="Q936" i="5"/>
  <c r="Q403" i="5"/>
  <c r="Q372" i="5"/>
  <c r="Q139" i="5"/>
  <c r="Q816" i="5"/>
  <c r="Q33" i="5"/>
  <c r="Q360" i="5"/>
  <c r="Q536" i="5"/>
  <c r="Q1000" i="5"/>
  <c r="Q340" i="5"/>
  <c r="Q571" i="5"/>
  <c r="Q1040" i="5"/>
  <c r="Q1353" i="5"/>
  <c r="Q1206" i="5"/>
  <c r="Q70" i="5"/>
  <c r="Q140" i="5"/>
  <c r="Q1012" i="5"/>
  <c r="Q1091" i="5"/>
  <c r="Q1270" i="5"/>
  <c r="Q740" i="5"/>
  <c r="Q1174" i="5"/>
  <c r="Q1354" i="5"/>
  <c r="Q1303" i="5"/>
  <c r="Q190" i="5"/>
  <c r="Q656" i="5"/>
  <c r="Q708" i="5"/>
  <c r="Q25" i="5"/>
  <c r="Q714" i="5"/>
  <c r="Q560" i="5"/>
  <c r="Q737" i="5"/>
  <c r="Q90" i="5"/>
  <c r="Q23" i="5"/>
  <c r="Q45" i="5"/>
  <c r="Q208" i="5"/>
  <c r="Q1218" i="5"/>
  <c r="Q238" i="5"/>
  <c r="Q596" i="5"/>
  <c r="Q723" i="5"/>
  <c r="Q775" i="5"/>
  <c r="Q602" i="5"/>
  <c r="Q257" i="5"/>
  <c r="Q1145" i="5"/>
  <c r="Q365" i="5"/>
  <c r="Q849" i="5"/>
  <c r="Q334" i="5"/>
  <c r="Q364" i="5"/>
  <c r="Q42" i="5"/>
  <c r="Q405" i="5"/>
  <c r="Q547" i="5"/>
  <c r="Q636" i="5"/>
  <c r="Q773" i="5"/>
  <c r="Q788" i="5"/>
  <c r="Q54" i="5"/>
  <c r="Q1203" i="5"/>
  <c r="Q1079" i="5"/>
  <c r="Q1277" i="5"/>
  <c r="Q782" i="5"/>
  <c r="Q858" i="5"/>
  <c r="Q387" i="5"/>
  <c r="Q753" i="5"/>
  <c r="Q322" i="5"/>
  <c r="Q444" i="5"/>
  <c r="Q1384" i="5"/>
  <c r="Q1232" i="5"/>
  <c r="Q141" i="5"/>
  <c r="Q783" i="5"/>
  <c r="Q1355" i="5"/>
  <c r="Q402" i="5"/>
  <c r="Q1376" i="5"/>
  <c r="Q495" i="5"/>
  <c r="Q660" i="5"/>
  <c r="Q321" i="5"/>
  <c r="Q68" i="5"/>
  <c r="Q201" i="5"/>
  <c r="Q905" i="5"/>
  <c r="Q558" i="5"/>
  <c r="Q763" i="5"/>
  <c r="Q85" i="5"/>
  <c r="Q942" i="5"/>
  <c r="Q1273" i="5"/>
  <c r="Q629" i="5"/>
  <c r="Q985" i="5"/>
  <c r="Q407" i="5"/>
  <c r="Q1356" i="5"/>
  <c r="Q784" i="5"/>
  <c r="Q810" i="5"/>
  <c r="Q1093" i="5"/>
  <c r="Q478" i="5"/>
  <c r="Q666" i="5"/>
  <c r="Q583" i="5"/>
  <c r="Q1042" i="5"/>
  <c r="Q546" i="5"/>
  <c r="Q142" i="5"/>
  <c r="Q1144" i="5"/>
  <c r="Q581" i="5"/>
  <c r="Q509" i="5"/>
  <c r="Q516" i="5"/>
  <c r="Q1167" i="5"/>
  <c r="Q553" i="5"/>
  <c r="Q674" i="5"/>
  <c r="Q1085" i="5"/>
  <c r="Q385" i="5"/>
  <c r="Q1211" i="5"/>
  <c r="Q750" i="5"/>
  <c r="Q1249" i="5"/>
  <c r="Q486" i="5"/>
  <c r="Q304" i="5"/>
  <c r="Q1007" i="5"/>
  <c r="Q1380" i="5"/>
  <c r="Q616" i="5"/>
  <c r="Q412" i="5"/>
  <c r="Q1075" i="5"/>
  <c r="Q1219" i="5"/>
  <c r="Q617" i="5"/>
  <c r="Q785" i="5"/>
  <c r="Q218" i="5"/>
  <c r="Q43" i="5"/>
  <c r="Q331" i="5"/>
  <c r="Q575" i="5"/>
  <c r="Q988" i="5"/>
  <c r="Q326" i="5"/>
  <c r="Q1133" i="5"/>
  <c r="Q66" i="5"/>
  <c r="Q496" i="5"/>
  <c r="Q529" i="5"/>
  <c r="Q1268" i="5"/>
  <c r="Q1271" i="5"/>
  <c r="Q847" i="5"/>
  <c r="Q1116" i="5"/>
  <c r="Q796" i="5"/>
  <c r="Q1383" i="5"/>
  <c r="Q1357" i="5"/>
  <c r="Q944" i="5"/>
  <c r="Q1358" i="5"/>
  <c r="Q848" i="5"/>
  <c r="Q873" i="5"/>
  <c r="Q892" i="5"/>
  <c r="Q426" i="5"/>
  <c r="Q422" i="5"/>
  <c r="Q1230" i="5"/>
  <c r="Q309" i="5"/>
  <c r="Q922" i="5"/>
  <c r="Q897" i="5"/>
  <c r="Q587" i="5"/>
  <c r="Q434" i="5"/>
  <c r="Q1359" i="5"/>
  <c r="Q345" i="5"/>
  <c r="Q1015" i="5"/>
  <c r="Q937" i="5"/>
  <c r="Q1123" i="5"/>
  <c r="Q672" i="5"/>
  <c r="Q953" i="5"/>
  <c r="Q1265" i="5"/>
  <c r="Q452" i="5"/>
  <c r="Q143" i="5"/>
  <c r="Q13" i="5"/>
  <c r="Q144" i="5"/>
  <c r="Q464" i="5"/>
  <c r="Q1360" i="5"/>
  <c r="Q751" i="5"/>
  <c r="Q237" i="5"/>
  <c r="Q1361" i="5"/>
  <c r="Q1024" i="5"/>
  <c r="Q494" i="5"/>
  <c r="Q1176" i="5"/>
  <c r="Q792" i="5"/>
  <c r="Q145" i="5"/>
  <c r="Q37" i="5"/>
  <c r="Q146" i="5"/>
  <c r="Q1027" i="5"/>
  <c r="Q1068" i="5"/>
  <c r="Q709" i="5"/>
  <c r="Q229" i="5"/>
  <c r="Q987" i="5"/>
  <c r="Q27" i="5"/>
  <c r="Q1084" i="5"/>
  <c r="Q1046" i="5"/>
  <c r="Q410" i="5"/>
  <c r="Q1362" i="5"/>
  <c r="Q1286" i="5"/>
  <c r="Q917" i="5"/>
  <c r="Q836" i="5"/>
  <c r="Q1109" i="5"/>
  <c r="Q1312" i="5"/>
  <c r="Q743" i="5"/>
  <c r="Q738" i="5"/>
  <c r="Q300" i="5"/>
  <c r="Q1243" i="5"/>
  <c r="Q1130" i="5"/>
  <c r="Q819" i="5"/>
  <c r="Q1031" i="5"/>
  <c r="Q994" i="5"/>
  <c r="Q255" i="5"/>
  <c r="Q14" i="5"/>
  <c r="Q804" i="5"/>
  <c r="Q1110" i="5"/>
  <c r="Q147" i="5"/>
  <c r="Q924" i="5"/>
  <c r="Q869" i="5"/>
  <c r="Q1284" i="5"/>
  <c r="Q745" i="5"/>
  <c r="Q1363" i="5"/>
  <c r="Q1105" i="5"/>
  <c r="Q570" i="5"/>
  <c r="Q661" i="5"/>
  <c r="Q88" i="5"/>
  <c r="Q1004" i="5"/>
  <c r="Q966" i="5"/>
  <c r="Q727" i="5"/>
  <c r="Q266" i="5"/>
  <c r="Q1034" i="5"/>
  <c r="Q176" i="5"/>
  <c r="Q746" i="5"/>
  <c r="Q593" i="5"/>
  <c r="Q1179" i="5"/>
  <c r="Q471" i="5"/>
  <c r="Q811" i="5"/>
  <c r="Q1073" i="5"/>
  <c r="Q480" i="5"/>
  <c r="Q148" i="5"/>
  <c r="Q323" i="5"/>
  <c r="Q210" i="5"/>
  <c r="Q981" i="5"/>
  <c r="Q149" i="5"/>
  <c r="Q580" i="5"/>
  <c r="Q39" i="5"/>
  <c r="Q766" i="5"/>
  <c r="Q951" i="5"/>
  <c r="Q1035" i="5"/>
  <c r="Q837" i="5"/>
  <c r="Q664" i="5"/>
  <c r="Q307" i="5"/>
  <c r="Q799" i="5"/>
  <c r="Q179" i="5"/>
  <c r="Q576" i="5"/>
  <c r="Q1119" i="5"/>
  <c r="Q748" i="5"/>
  <c r="Q756" i="5"/>
  <c r="Q818" i="5"/>
  <c r="Q730" i="5"/>
  <c r="Q511" i="5"/>
  <c r="Q81" i="5"/>
  <c r="Q1063" i="5"/>
  <c r="Q150" i="5"/>
  <c r="Q561" i="5"/>
  <c r="Q615" i="5"/>
  <c r="Q1022" i="5"/>
  <c r="Q1245" i="5"/>
  <c r="Q809" i="5"/>
  <c r="Q389" i="5"/>
  <c r="Q997" i="5"/>
  <c r="Q1172" i="5"/>
  <c r="Q15" i="5"/>
  <c r="Q1158" i="5"/>
  <c r="Q1258" i="5"/>
  <c r="Q559" i="5"/>
  <c r="Q1364" i="5"/>
  <c r="Q1382" i="5"/>
  <c r="Q1201" i="5"/>
  <c r="Q1136" i="5"/>
  <c r="Q151" i="5"/>
  <c r="Q1301" i="5"/>
  <c r="Q332" i="5"/>
  <c r="Q1291" i="5"/>
  <c r="Q222" i="5"/>
  <c r="Q264" i="5"/>
  <c r="Q1290" i="5"/>
  <c r="Q29" i="5"/>
  <c r="Q910" i="5"/>
  <c r="Q429" i="5"/>
  <c r="Q162" i="5"/>
  <c r="Q20" i="5"/>
  <c r="Q607" i="5"/>
  <c r="Q1183" i="5"/>
  <c r="Q948" i="5"/>
  <c r="Q187" i="5"/>
  <c r="Q962" i="5"/>
  <c r="Q241" i="5"/>
  <c r="Q1071" i="5"/>
  <c r="Q881" i="5"/>
  <c r="Q702" i="5"/>
  <c r="Q1205" i="5"/>
  <c r="Q1020" i="5"/>
  <c r="Q1228" i="5"/>
  <c r="Q1278" i="5"/>
  <c r="Q303" i="5"/>
  <c r="Q78" i="5"/>
  <c r="Q440" i="5"/>
  <c r="Q492" i="5"/>
  <c r="Q363" i="5"/>
  <c r="Q235" i="5"/>
  <c r="Q358" i="5"/>
  <c r="Q1097" i="5"/>
  <c r="Q838" i="5"/>
  <c r="Q453" i="5"/>
  <c r="Q643" i="5"/>
  <c r="Q361" i="5"/>
  <c r="Q1118" i="5"/>
  <c r="Q1226" i="5"/>
  <c r="Q1009" i="5"/>
  <c r="Q768" i="5"/>
  <c r="Q1365" i="5"/>
  <c r="Q829" i="5"/>
  <c r="Q374" i="5"/>
  <c r="Q216" i="5"/>
  <c r="Q1366" i="5"/>
  <c r="Q270" i="5"/>
  <c r="Q604" i="5"/>
  <c r="Q1283" i="5"/>
  <c r="Q852" i="5"/>
  <c r="Q1045" i="5"/>
  <c r="Q806" i="5"/>
  <c r="Q295" i="5"/>
  <c r="Q996" i="5"/>
  <c r="Q1114" i="5"/>
  <c r="Q500" i="5"/>
  <c r="Q419" i="5"/>
  <c r="Q1143" i="5"/>
  <c r="Q501" i="5"/>
  <c r="Q980" i="5"/>
  <c r="Q152" i="5"/>
  <c r="Q567" i="5"/>
  <c r="Q153" i="5"/>
  <c r="Q515" i="5"/>
  <c r="Q1051" i="5"/>
  <c r="Q1052" i="5"/>
  <c r="Q455" i="5"/>
  <c r="Q154" i="5"/>
  <c r="Q1367" i="5"/>
  <c r="Q1026" i="5"/>
  <c r="Q155" i="5"/>
  <c r="Q870" i="5"/>
  <c r="Q1014" i="5"/>
  <c r="Q851" i="5"/>
  <c r="Q1099" i="5"/>
  <c r="Q886" i="5"/>
  <c r="Q1017" i="5"/>
  <c r="Q1032" i="5"/>
  <c r="Q186" i="5"/>
  <c r="Q789" i="5"/>
  <c r="Q1049" i="5"/>
  <c r="Q1188" i="5"/>
  <c r="Q755" i="5"/>
  <c r="Q401" i="5"/>
  <c r="Q1368" i="5"/>
  <c r="Q226" i="5"/>
  <c r="Q416" i="5"/>
  <c r="Q611" i="5"/>
  <c r="Q377" i="5"/>
  <c r="Q822" i="5"/>
  <c r="Q721" i="5"/>
  <c r="Q1369" i="5"/>
  <c r="Q1229" i="5"/>
  <c r="Q393" i="5"/>
  <c r="Q770" i="5"/>
  <c r="Q642" i="5"/>
  <c r="Q469" i="5"/>
  <c r="Q1173" i="5"/>
  <c r="Q1193" i="5"/>
  <c r="Q1370" i="5"/>
  <c r="Q384" i="5"/>
  <c r="Q1131" i="5"/>
  <c r="Q282" i="5"/>
  <c r="Q652" i="5"/>
  <c r="Q1062" i="5"/>
  <c r="Q503" i="5"/>
  <c r="Q692" i="5"/>
  <c r="Q1061" i="5"/>
  <c r="Q1115" i="5"/>
  <c r="Q932" i="5"/>
  <c r="Q1194" i="5"/>
  <c r="Q691" i="5"/>
  <c r="Q526" i="5"/>
  <c r="Q329" i="5"/>
  <c r="Q683" i="5"/>
  <c r="Q687" i="5"/>
  <c r="Q49" i="5"/>
  <c r="Q954" i="5"/>
  <c r="Q156" i="5"/>
  <c r="Q1108" i="5"/>
  <c r="Q157" i="5"/>
  <c r="Q16" i="5"/>
  <c r="Q1241" i="5"/>
  <c r="Q195" i="5"/>
  <c r="Q1095" i="5"/>
  <c r="Q912" i="5"/>
  <c r="Q742" i="5"/>
  <c r="Q807" i="5"/>
  <c r="Q597" i="5"/>
  <c r="Q995" i="5"/>
  <c r="Q274" i="5"/>
  <c r="Q798" i="5"/>
  <c r="Q1371" i="5"/>
  <c r="Q497" i="5"/>
  <c r="Q1159" i="5"/>
  <c r="Q979" i="5"/>
  <c r="Q684" i="5"/>
  <c r="Q1010" i="5"/>
  <c r="Q1310" i="5"/>
  <c r="Q32" i="5"/>
  <c r="Q1231" i="5"/>
  <c r="Q764" i="5"/>
  <c r="Q294" i="5"/>
  <c r="Q457" i="5"/>
  <c r="Q1216" i="5"/>
  <c r="Q700" i="5"/>
  <c r="Q158" i="5"/>
  <c r="Q159" i="5"/>
  <c r="Q1225" i="5"/>
  <c r="Q1120" i="5"/>
  <c r="Q926" i="5"/>
  <c r="Q530" i="5"/>
  <c r="Q1282" i="5"/>
  <c r="Q1207" i="5"/>
  <c r="Q861" i="5"/>
  <c r="Q760" i="5"/>
  <c r="Q724" i="5"/>
  <c r="Q761" i="5"/>
  <c r="Q292" i="5"/>
  <c r="Q823" i="5"/>
  <c r="Q1056" i="5"/>
  <c r="Q767" i="5"/>
  <c r="Q1372" i="5"/>
  <c r="Q382" i="5"/>
  <c r="Q160" i="5"/>
  <c r="Q686" i="5"/>
  <c r="Q644" i="5"/>
  <c r="Q840" i="5"/>
  <c r="Q272" i="5"/>
  <c r="Q663" i="5"/>
  <c r="Q1267" i="5"/>
  <c r="Q1187" i="5"/>
  <c r="Q428" i="5"/>
  <c r="Q315" i="5"/>
  <c r="Q812" i="5"/>
  <c r="Q1177" i="5"/>
  <c r="Q161" i="5"/>
  <c r="Q268" i="5"/>
  <c r="Q167" i="5"/>
  <c r="Q938" i="5"/>
  <c r="Q22" i="5"/>
  <c r="Q1373" i="5"/>
  <c r="Q59" i="5"/>
  <c r="Q1106" i="5"/>
  <c r="Q171" i="5"/>
  <c r="Q1287" i="5"/>
  <c r="Q1374" i="5"/>
  <c r="Q902" i="5"/>
  <c r="Q1059" i="5"/>
  <c r="Q168" i="5"/>
  <c r="Q527" i="5"/>
  <c r="Q333" i="5"/>
  <c r="Q826" i="5"/>
  <c r="Q48" i="5"/>
  <c r="Q415" i="5"/>
  <c r="Q786" i="5"/>
  <c r="R1313" i="5"/>
  <c r="R207" i="5"/>
  <c r="R957" i="5"/>
  <c r="R1002" i="5"/>
  <c r="R271" i="5"/>
  <c r="R896" i="5"/>
  <c r="R999" i="5"/>
  <c r="R871" i="5"/>
  <c r="R348" i="5"/>
  <c r="R891" i="5"/>
  <c r="R353" i="5"/>
  <c r="R204" i="5"/>
  <c r="R582" i="5"/>
  <c r="R1044" i="5"/>
  <c r="R627" i="5"/>
  <c r="R356" i="5"/>
  <c r="R641" i="5"/>
  <c r="R972" i="5"/>
  <c r="R215" i="5"/>
  <c r="R716" i="5"/>
  <c r="R21" i="5"/>
  <c r="R52" i="5"/>
  <c r="R1275" i="5"/>
  <c r="R1121" i="5"/>
  <c r="R189" i="5"/>
  <c r="R828" i="5"/>
  <c r="R637" i="5"/>
  <c r="R638" i="5"/>
  <c r="R5" i="5"/>
  <c r="R914" i="5"/>
  <c r="R1055" i="5"/>
  <c r="R413" i="5"/>
  <c r="R247" i="5"/>
  <c r="R258" i="5"/>
  <c r="R1088" i="5"/>
  <c r="R565" i="5"/>
  <c r="R967" i="5"/>
  <c r="R1080" i="5"/>
  <c r="R330" i="5"/>
  <c r="R900" i="5"/>
  <c r="R417" i="5"/>
  <c r="R790" i="5"/>
  <c r="R317" i="5"/>
  <c r="R234" i="5"/>
  <c r="R729" i="5"/>
  <c r="R91" i="5"/>
  <c r="R447" i="5"/>
  <c r="R634" i="5"/>
  <c r="R350" i="5"/>
  <c r="R528" i="5"/>
  <c r="R44" i="5"/>
  <c r="R537" i="5"/>
  <c r="R34" i="5"/>
  <c r="R1237" i="5"/>
  <c r="R354" i="5"/>
  <c r="R1060" i="5"/>
  <c r="R380" i="5"/>
  <c r="R534" i="5"/>
  <c r="R254" i="5"/>
  <c r="R835" i="5"/>
  <c r="R1314" i="5"/>
  <c r="R1197" i="5"/>
  <c r="R231" i="5"/>
  <c r="R1001" i="5"/>
  <c r="R800" i="5"/>
  <c r="R977" i="5"/>
  <c r="R650" i="5"/>
  <c r="R349" i="5"/>
  <c r="R1247" i="5"/>
  <c r="R1162" i="5"/>
  <c r="R314" i="5"/>
  <c r="R1227" i="5"/>
  <c r="R805" i="5"/>
  <c r="R381" i="5"/>
  <c r="R927" i="5"/>
  <c r="R1025" i="5"/>
  <c r="R506" i="5"/>
  <c r="R680" i="5"/>
  <c r="R446" i="5"/>
  <c r="R390" i="5"/>
  <c r="R170" i="5"/>
  <c r="R92" i="5"/>
  <c r="R623" i="5"/>
  <c r="R1057" i="5"/>
  <c r="R1306" i="5"/>
  <c r="R1255" i="5"/>
  <c r="R474" i="5"/>
  <c r="R1272" i="5"/>
  <c r="R588" i="5"/>
  <c r="R574" i="5"/>
  <c r="R230" i="5"/>
  <c r="R378" i="5"/>
  <c r="R267" i="5"/>
  <c r="R794" i="5"/>
  <c r="R73" i="5"/>
  <c r="R72" i="5"/>
  <c r="R1138" i="5"/>
  <c r="R439" i="5"/>
  <c r="R1090" i="5"/>
  <c r="R259" i="5"/>
  <c r="R884" i="5"/>
  <c r="R949" i="5"/>
  <c r="R1018" i="5"/>
  <c r="R275" i="5"/>
  <c r="R712" i="5"/>
  <c r="R946" i="5"/>
  <c r="R379" i="5"/>
  <c r="R1234" i="5"/>
  <c r="R69" i="5"/>
  <c r="R815" i="5"/>
  <c r="R518" i="5"/>
  <c r="R1041" i="5"/>
  <c r="R465" i="5"/>
  <c r="R609" i="5"/>
  <c r="R554" i="5"/>
  <c r="R591" i="5"/>
  <c r="R911" i="5"/>
  <c r="R93" i="5"/>
  <c r="R601" i="5"/>
  <c r="R909" i="5"/>
  <c r="R79" i="5"/>
  <c r="R260" i="5"/>
  <c r="R970" i="5"/>
  <c r="R1038" i="5"/>
  <c r="R1087" i="5"/>
  <c r="R703" i="5"/>
  <c r="R351" i="5"/>
  <c r="R699" i="5"/>
  <c r="R197" i="5"/>
  <c r="R293" i="5"/>
  <c r="R493" i="5"/>
  <c r="R795" i="5"/>
  <c r="R94" i="5"/>
  <c r="R655" i="5"/>
  <c r="R6" i="5"/>
  <c r="R1199" i="5"/>
  <c r="R594" i="5"/>
  <c r="R482" i="5"/>
  <c r="R1315" i="5"/>
  <c r="R232" i="5"/>
  <c r="R677" i="5"/>
  <c r="R578" i="5"/>
  <c r="R1377" i="5"/>
  <c r="R487" i="5"/>
  <c r="R610" i="5"/>
  <c r="R448" i="5"/>
  <c r="R95" i="5"/>
  <c r="R667" i="5"/>
  <c r="R1316" i="5"/>
  <c r="R606" i="5"/>
  <c r="R404" i="5"/>
  <c r="R887" i="5"/>
  <c r="R1233" i="5"/>
  <c r="R928" i="5"/>
  <c r="R1047" i="5"/>
  <c r="R508" i="5"/>
  <c r="R630" i="5"/>
  <c r="R489" i="5"/>
  <c r="R512" i="5"/>
  <c r="R253" i="5"/>
  <c r="R1171" i="5"/>
  <c r="R772" i="5"/>
  <c r="R58" i="5"/>
  <c r="R193" i="5"/>
  <c r="R306" i="5"/>
  <c r="R802" i="5"/>
  <c r="R1317" i="5"/>
  <c r="R701" i="5"/>
  <c r="R57" i="5"/>
  <c r="R316" i="5"/>
  <c r="R96" i="5"/>
  <c r="R614" i="5"/>
  <c r="R352" i="5"/>
  <c r="R399" i="5"/>
  <c r="R251" i="5"/>
  <c r="R97" i="5"/>
  <c r="R1318" i="5"/>
  <c r="R514" i="5"/>
  <c r="R7" i="5"/>
  <c r="R791" i="5"/>
  <c r="R908" i="5"/>
  <c r="R1008" i="5"/>
  <c r="R1065" i="5"/>
  <c r="R165" i="5"/>
  <c r="R1180" i="5"/>
  <c r="R728" i="5"/>
  <c r="R1166" i="5"/>
  <c r="R298" i="5"/>
  <c r="R462" i="5"/>
  <c r="R1139" i="5"/>
  <c r="R370" i="5"/>
  <c r="R885" i="5"/>
  <c r="R682" i="5"/>
  <c r="R1319" i="5"/>
  <c r="R769" i="5"/>
  <c r="R1069" i="5"/>
  <c r="R1305" i="5"/>
  <c r="R1122" i="5"/>
  <c r="R481" i="5"/>
  <c r="R929" i="5"/>
  <c r="R749" i="5"/>
  <c r="R395" i="5"/>
  <c r="R1184" i="5"/>
  <c r="R739" i="5"/>
  <c r="R1236" i="5"/>
  <c r="R599" i="5"/>
  <c r="R522" i="5"/>
  <c r="R98" i="5"/>
  <c r="R1320" i="5"/>
  <c r="R584" i="5"/>
  <c r="R504" i="5"/>
  <c r="R718" i="5"/>
  <c r="R437" i="5"/>
  <c r="R1037" i="5"/>
  <c r="R1081" i="5"/>
  <c r="R1077" i="5"/>
  <c r="R776" i="5"/>
  <c r="R1252" i="5"/>
  <c r="R296" i="5"/>
  <c r="R675" i="5"/>
  <c r="R1244" i="5"/>
  <c r="R899" i="5"/>
  <c r="R310" i="5"/>
  <c r="R883" i="5"/>
  <c r="R1066" i="5"/>
  <c r="R688" i="5"/>
  <c r="R342" i="5"/>
  <c r="R705" i="5"/>
  <c r="R183" i="5"/>
  <c r="R1321" i="5"/>
  <c r="R1030" i="5"/>
  <c r="R1078" i="5"/>
  <c r="R538" i="5"/>
  <c r="R1028" i="5"/>
  <c r="R318" i="5"/>
  <c r="R1300" i="5"/>
  <c r="R406" i="5"/>
  <c r="R817" i="5"/>
  <c r="R1186" i="5"/>
  <c r="R842" i="5"/>
  <c r="R934" i="5"/>
  <c r="R793" i="5"/>
  <c r="R8" i="5"/>
  <c r="R620" i="5"/>
  <c r="R855" i="5"/>
  <c r="R986" i="5"/>
  <c r="R863" i="5"/>
  <c r="R523" i="5"/>
  <c r="R1096" i="5"/>
  <c r="R484" i="5"/>
  <c r="R569" i="5"/>
  <c r="R47" i="5"/>
  <c r="R941" i="5"/>
  <c r="R63" i="5"/>
  <c r="R1269" i="5"/>
  <c r="R199" i="5"/>
  <c r="R261" i="5"/>
  <c r="R242" i="5"/>
  <c r="R99" i="5"/>
  <c r="R964" i="5"/>
  <c r="R965" i="5"/>
  <c r="R100" i="5"/>
  <c r="R1005" i="5"/>
  <c r="R519" i="5"/>
  <c r="R172" i="5"/>
  <c r="R646" i="5"/>
  <c r="R1170" i="5"/>
  <c r="R1129" i="5"/>
  <c r="R291" i="5"/>
  <c r="R732" i="5"/>
  <c r="R525" i="5"/>
  <c r="R1293" i="5"/>
  <c r="R579" i="5"/>
  <c r="R335" i="5"/>
  <c r="R1146" i="5"/>
  <c r="R1322" i="5"/>
  <c r="R670" i="5"/>
  <c r="R269" i="5"/>
  <c r="R313" i="5"/>
  <c r="R1064" i="5"/>
  <c r="R820" i="5"/>
  <c r="R1137" i="5"/>
  <c r="R1260" i="5"/>
  <c r="R830" i="5"/>
  <c r="R430" i="5"/>
  <c r="R959" i="5"/>
  <c r="R933" i="5"/>
  <c r="R906" i="5"/>
  <c r="R521" i="5"/>
  <c r="R414" i="5"/>
  <c r="R821" i="5"/>
  <c r="R101" i="5"/>
  <c r="R1016" i="5"/>
  <c r="R344" i="5"/>
  <c r="R485" i="5"/>
  <c r="R1210" i="5"/>
  <c r="R1323" i="5"/>
  <c r="R1222" i="5"/>
  <c r="R864" i="5"/>
  <c r="R1190" i="5"/>
  <c r="R180" i="5"/>
  <c r="R1324" i="5"/>
  <c r="R960" i="5"/>
  <c r="R595" i="5"/>
  <c r="R975" i="5"/>
  <c r="R56" i="5"/>
  <c r="R1011" i="5"/>
  <c r="R200" i="5"/>
  <c r="R202" i="5"/>
  <c r="R659" i="5"/>
  <c r="R175" i="5"/>
  <c r="R1251" i="5"/>
  <c r="R845" i="5"/>
  <c r="R102" i="5"/>
  <c r="R832" i="5"/>
  <c r="R1165" i="5"/>
  <c r="R9" i="5"/>
  <c r="R273" i="5"/>
  <c r="R777" i="5"/>
  <c r="R860" i="5"/>
  <c r="R1208" i="5"/>
  <c r="R1298" i="5"/>
  <c r="R535" i="5"/>
  <c r="R1019" i="5"/>
  <c r="R1295" i="5"/>
  <c r="R585" i="5"/>
  <c r="R50" i="5"/>
  <c r="R386" i="5"/>
  <c r="R1058" i="5"/>
  <c r="R1325" i="5"/>
  <c r="R240" i="5"/>
  <c r="R205" i="5"/>
  <c r="R990" i="5"/>
  <c r="R1238" i="5"/>
  <c r="R1326" i="5"/>
  <c r="R825" i="5"/>
  <c r="R654" i="5"/>
  <c r="R164" i="5"/>
  <c r="R874" i="5"/>
  <c r="R862" i="5"/>
  <c r="R1107" i="5"/>
  <c r="R1189" i="5"/>
  <c r="R1082" i="5"/>
  <c r="R556" i="5"/>
  <c r="R239" i="5"/>
  <c r="R552" i="5"/>
  <c r="R320" i="5"/>
  <c r="R103" i="5"/>
  <c r="R104" i="5"/>
  <c r="R1285" i="5"/>
  <c r="R1250" i="5"/>
  <c r="R801" i="5"/>
  <c r="R695" i="5"/>
  <c r="R74" i="5"/>
  <c r="R19" i="5"/>
  <c r="R1246" i="5"/>
  <c r="R105" i="5"/>
  <c r="R833" i="5"/>
  <c r="R65" i="5"/>
  <c r="R420" i="5"/>
  <c r="R338" i="5"/>
  <c r="R697" i="5"/>
  <c r="R778" i="5"/>
  <c r="R212" i="5"/>
  <c r="R451" i="5"/>
  <c r="R443" i="5"/>
  <c r="R431" i="5"/>
  <c r="R1134" i="5"/>
  <c r="R483" i="5"/>
  <c r="R952" i="5"/>
  <c r="R1126" i="5"/>
  <c r="R1086" i="5"/>
  <c r="R722" i="5"/>
  <c r="R1043" i="5"/>
  <c r="R1074" i="5"/>
  <c r="R1223" i="5"/>
  <c r="R1003" i="5"/>
  <c r="R1280" i="5"/>
  <c r="R277" i="5"/>
  <c r="R549" i="5"/>
  <c r="R564" i="5"/>
  <c r="R245" i="5"/>
  <c r="R214" i="5"/>
  <c r="R978" i="5"/>
  <c r="R1192" i="5"/>
  <c r="R458" i="5"/>
  <c r="R867" i="5"/>
  <c r="R184" i="5"/>
  <c r="R502" i="5"/>
  <c r="R388" i="5"/>
  <c r="R787" i="5"/>
  <c r="R1054" i="5"/>
  <c r="R621" i="5"/>
  <c r="R562" i="5"/>
  <c r="R1182" i="5"/>
  <c r="R1050" i="5"/>
  <c r="R1067" i="5"/>
  <c r="R550" i="5"/>
  <c r="R619" i="5"/>
  <c r="R759" i="5"/>
  <c r="R227" i="5"/>
  <c r="R297" i="5"/>
  <c r="R288" i="5"/>
  <c r="R1127" i="5"/>
  <c r="R893" i="5"/>
  <c r="R1094" i="5"/>
  <c r="R1154" i="5"/>
  <c r="R86" i="5"/>
  <c r="R244" i="5"/>
  <c r="R1135" i="5"/>
  <c r="R551" i="5"/>
  <c r="R612" i="5"/>
  <c r="R445" i="5"/>
  <c r="R1117" i="5"/>
  <c r="R283" i="5"/>
  <c r="R24" i="5"/>
  <c r="R690" i="5"/>
  <c r="R311" i="5"/>
  <c r="R733" i="5"/>
  <c r="R1327" i="5"/>
  <c r="R1153" i="5"/>
  <c r="R75" i="5"/>
  <c r="R771" i="5"/>
  <c r="R744" i="5"/>
  <c r="R280" i="5"/>
  <c r="R507" i="5"/>
  <c r="R1155" i="5"/>
  <c r="R470" i="5"/>
  <c r="R1242" i="5"/>
  <c r="R779" i="5"/>
  <c r="R679" i="5"/>
  <c r="R626" i="5"/>
  <c r="R106" i="5"/>
  <c r="R839" i="5"/>
  <c r="R1181" i="5"/>
  <c r="R1132" i="5"/>
  <c r="R1248" i="5"/>
  <c r="R35" i="5"/>
  <c r="R808" i="5"/>
  <c r="R539" i="5"/>
  <c r="R107" i="5"/>
  <c r="R880" i="5"/>
  <c r="R449" i="5"/>
  <c r="R398" i="5"/>
  <c r="R1048" i="5"/>
  <c r="R853" i="5"/>
  <c r="R40" i="5"/>
  <c r="R1163" i="5"/>
  <c r="R958" i="5"/>
  <c r="R454" i="5"/>
  <c r="R1381" i="5"/>
  <c r="R1308" i="5"/>
  <c r="R1215" i="5"/>
  <c r="R64" i="5"/>
  <c r="R1221" i="5"/>
  <c r="R475" i="5"/>
  <c r="R658" i="5"/>
  <c r="R276" i="5"/>
  <c r="R418" i="5"/>
  <c r="R468" i="5"/>
  <c r="R572" i="5"/>
  <c r="R61" i="5"/>
  <c r="R693" i="5"/>
  <c r="R289" i="5"/>
  <c r="R803" i="5"/>
  <c r="R1152" i="5"/>
  <c r="R947" i="5"/>
  <c r="R882" i="5"/>
  <c r="R653" i="5"/>
  <c r="R735" i="5"/>
  <c r="R87" i="5"/>
  <c r="R747" i="5"/>
  <c r="R633" i="5"/>
  <c r="R467" i="5"/>
  <c r="R992" i="5"/>
  <c r="R662" i="5"/>
  <c r="R963" i="5"/>
  <c r="R624" i="5"/>
  <c r="R984" i="5"/>
  <c r="R1124" i="5"/>
  <c r="R435" i="5"/>
  <c r="R456" i="5"/>
  <c r="R279" i="5"/>
  <c r="R1328" i="5"/>
  <c r="R1264" i="5"/>
  <c r="R711" i="5"/>
  <c r="R198" i="5"/>
  <c r="R895" i="5"/>
  <c r="R82" i="5"/>
  <c r="R192" i="5"/>
  <c r="R233" i="5"/>
  <c r="R1140" i="5"/>
  <c r="R368" i="5"/>
  <c r="R668" i="5"/>
  <c r="R982" i="5"/>
  <c r="R1156" i="5"/>
  <c r="R872" i="5"/>
  <c r="R969" i="5"/>
  <c r="R287" i="5"/>
  <c r="R1239" i="5"/>
  <c r="R196" i="5"/>
  <c r="R945" i="5"/>
  <c r="R647" i="5"/>
  <c r="R1329" i="5"/>
  <c r="R188" i="5"/>
  <c r="R26" i="5"/>
  <c r="R359" i="5"/>
  <c r="R108" i="5"/>
  <c r="R657" i="5"/>
  <c r="R224" i="5"/>
  <c r="R392" i="5"/>
  <c r="R477" i="5"/>
  <c r="R109" i="5"/>
  <c r="R366" i="5"/>
  <c r="R355" i="5"/>
  <c r="R110" i="5"/>
  <c r="R10" i="5"/>
  <c r="R698" i="5"/>
  <c r="R831" i="5"/>
  <c r="R955" i="5"/>
  <c r="R346" i="5"/>
  <c r="R1168" i="5"/>
  <c r="R1307" i="5"/>
  <c r="R640" i="5"/>
  <c r="R491" i="5"/>
  <c r="R1161" i="5"/>
  <c r="R324" i="5"/>
  <c r="R211" i="5"/>
  <c r="R631" i="5"/>
  <c r="R1033" i="5"/>
  <c r="R854" i="5"/>
  <c r="R1111" i="5"/>
  <c r="R1330" i="5"/>
  <c r="R752" i="5"/>
  <c r="R846" i="5"/>
  <c r="R67" i="5"/>
  <c r="R1149" i="5"/>
  <c r="R1083" i="5"/>
  <c r="R490" i="5"/>
  <c r="R325" i="5"/>
  <c r="R1331" i="5"/>
  <c r="R542" i="5"/>
  <c r="R1036" i="5"/>
  <c r="R865" i="5"/>
  <c r="R450" i="5"/>
  <c r="R531" i="5"/>
  <c r="R589" i="5"/>
  <c r="R704" i="5"/>
  <c r="R983" i="5"/>
  <c r="R206" i="5"/>
  <c r="R540" i="5"/>
  <c r="R991" i="5"/>
  <c r="R357" i="5"/>
  <c r="R1332" i="5"/>
  <c r="R824" i="5"/>
  <c r="R513" i="5"/>
  <c r="R649" i="5"/>
  <c r="R919" i="5"/>
  <c r="R409" i="5"/>
  <c r="R1112" i="5"/>
  <c r="R111" i="5"/>
  <c r="R221" i="5"/>
  <c r="R827" i="5"/>
  <c r="R55" i="5"/>
  <c r="R555" i="5"/>
  <c r="R173" i="5"/>
  <c r="R590" i="5"/>
  <c r="R1198" i="5"/>
  <c r="R710" i="5"/>
  <c r="R209" i="5"/>
  <c r="R339" i="5"/>
  <c r="R112" i="5"/>
  <c r="R956" i="5"/>
  <c r="R113" i="5"/>
  <c r="R442" i="5"/>
  <c r="R459" i="5"/>
  <c r="R689" i="5"/>
  <c r="R1200" i="5"/>
  <c r="R1195" i="5"/>
  <c r="R166" i="5"/>
  <c r="R248" i="5"/>
  <c r="R931" i="5"/>
  <c r="R894" i="5"/>
  <c r="R488" i="5"/>
  <c r="R1333" i="5"/>
  <c r="R918" i="5"/>
  <c r="R563" i="5"/>
  <c r="R114" i="5"/>
  <c r="R706" i="5"/>
  <c r="R1334" i="5"/>
  <c r="R993" i="5"/>
  <c r="R904" i="5"/>
  <c r="R423" i="5"/>
  <c r="R850" i="5"/>
  <c r="R225" i="5"/>
  <c r="R472" i="5"/>
  <c r="R327" i="5"/>
  <c r="R89" i="5"/>
  <c r="R915" i="5"/>
  <c r="R717" i="5"/>
  <c r="R236" i="5"/>
  <c r="R18" i="5"/>
  <c r="R290" i="5"/>
  <c r="R877" i="5"/>
  <c r="R466" i="5"/>
  <c r="R479" i="5"/>
  <c r="R182" i="5"/>
  <c r="R337" i="5"/>
  <c r="R916" i="5"/>
  <c r="R115" i="5"/>
  <c r="R1191" i="5"/>
  <c r="R278" i="5"/>
  <c r="R1213" i="5"/>
  <c r="R177" i="5"/>
  <c r="R1288" i="5"/>
  <c r="R1006" i="5"/>
  <c r="R262" i="5"/>
  <c r="R628" i="5"/>
  <c r="R116" i="5"/>
  <c r="R920" i="5"/>
  <c r="R1148" i="5"/>
  <c r="R301" i="5"/>
  <c r="R463" i="5"/>
  <c r="R1335" i="5"/>
  <c r="R844" i="5"/>
  <c r="R608" i="5"/>
  <c r="R1289" i="5"/>
  <c r="R618" i="5"/>
  <c r="R635" i="5"/>
  <c r="R797" i="5"/>
  <c r="R62" i="5"/>
  <c r="R1147" i="5"/>
  <c r="R1209" i="5"/>
  <c r="R424" i="5"/>
  <c r="R117" i="5"/>
  <c r="R685" i="5"/>
  <c r="R1235" i="5"/>
  <c r="R191" i="5"/>
  <c r="R1202" i="5"/>
  <c r="R859" i="5"/>
  <c r="R921" i="5"/>
  <c r="R256" i="5"/>
  <c r="R605" i="5"/>
  <c r="R780" i="5"/>
  <c r="R77" i="5"/>
  <c r="R383" i="5"/>
  <c r="R532" i="5"/>
  <c r="R1128" i="5"/>
  <c r="R925" i="5"/>
  <c r="R725" i="5"/>
  <c r="R371" i="5"/>
  <c r="R118" i="5"/>
  <c r="R1262" i="5"/>
  <c r="R1311" i="5"/>
  <c r="R834" i="5"/>
  <c r="R181" i="5"/>
  <c r="R592" i="5"/>
  <c r="R80" i="5"/>
  <c r="R119" i="5"/>
  <c r="R1336" i="5"/>
  <c r="R673" i="5"/>
  <c r="R408" i="5"/>
  <c r="R391" i="5"/>
  <c r="R935" i="5"/>
  <c r="R577" i="5"/>
  <c r="R223" i="5"/>
  <c r="R524" i="5"/>
  <c r="R425" i="5"/>
  <c r="R217" i="5"/>
  <c r="R336" i="5"/>
  <c r="R566" i="5"/>
  <c r="R120" i="5"/>
  <c r="R1021" i="5"/>
  <c r="R545" i="5"/>
  <c r="R1266" i="5"/>
  <c r="R974" i="5"/>
  <c r="R736" i="5"/>
  <c r="R219" i="5"/>
  <c r="R1102" i="5"/>
  <c r="R1375" i="5"/>
  <c r="R1337" i="5"/>
  <c r="R460" i="5"/>
  <c r="R939" i="5"/>
  <c r="R774" i="5"/>
  <c r="R438" i="5"/>
  <c r="R1157" i="5"/>
  <c r="R639" i="5"/>
  <c r="R517" i="5"/>
  <c r="R968" i="5"/>
  <c r="R121" i="5"/>
  <c r="R194" i="5"/>
  <c r="R1113" i="5"/>
  <c r="R213" i="5"/>
  <c r="R1023" i="5"/>
  <c r="R1299" i="5"/>
  <c r="R169" i="5"/>
  <c r="R436" i="5"/>
  <c r="R11" i="5"/>
  <c r="R281" i="5"/>
  <c r="R122" i="5"/>
  <c r="R1263" i="5"/>
  <c r="R940" i="5"/>
  <c r="R889" i="5"/>
  <c r="R726" i="5"/>
  <c r="R1125" i="5"/>
  <c r="R907" i="5"/>
  <c r="R123" i="5"/>
  <c r="R879" i="5"/>
  <c r="R696" i="5"/>
  <c r="R432" i="5"/>
  <c r="R12" i="5"/>
  <c r="R1338" i="5"/>
  <c r="R373" i="5"/>
  <c r="R124" i="5"/>
  <c r="R1039" i="5"/>
  <c r="R758" i="5"/>
  <c r="R228" i="5"/>
  <c r="R174" i="5"/>
  <c r="R1294" i="5"/>
  <c r="R868" i="5"/>
  <c r="R1339" i="5"/>
  <c r="R843" i="5"/>
  <c r="R265" i="5"/>
  <c r="R1340" i="5"/>
  <c r="R1341" i="5"/>
  <c r="R1342" i="5"/>
  <c r="R473" i="5"/>
  <c r="R1274" i="5"/>
  <c r="R312" i="5"/>
  <c r="R598" i="5"/>
  <c r="R1160" i="5"/>
  <c r="R1309" i="5"/>
  <c r="R1343" i="5"/>
  <c r="R1103" i="5"/>
  <c r="R249" i="5"/>
  <c r="R1101" i="5"/>
  <c r="R1220" i="5"/>
  <c r="R17" i="5"/>
  <c r="R505" i="5"/>
  <c r="R1240" i="5"/>
  <c r="R557" i="5"/>
  <c r="R31" i="5"/>
  <c r="R319" i="5"/>
  <c r="R125" i="5"/>
  <c r="R930" i="5"/>
  <c r="R543" i="5"/>
  <c r="R676" i="5"/>
  <c r="R284" i="5"/>
  <c r="R1292" i="5"/>
  <c r="R421" i="5"/>
  <c r="R126" i="5"/>
  <c r="R1178" i="5"/>
  <c r="R127" i="5"/>
  <c r="R252" i="5"/>
  <c r="R1344" i="5"/>
  <c r="R1257" i="5"/>
  <c r="R441" i="5"/>
  <c r="R128" i="5"/>
  <c r="R720" i="5"/>
  <c r="R129" i="5"/>
  <c r="R499" i="5"/>
  <c r="R71" i="5"/>
  <c r="R1185" i="5"/>
  <c r="R943" i="5"/>
  <c r="R394" i="5"/>
  <c r="R1164" i="5"/>
  <c r="R548" i="5"/>
  <c r="R246" i="5"/>
  <c r="R130" i="5"/>
  <c r="R857" i="5"/>
  <c r="R898" i="5"/>
  <c r="R1297" i="5"/>
  <c r="R998" i="5"/>
  <c r="R1302" i="5"/>
  <c r="R1070" i="5"/>
  <c r="R178" i="5"/>
  <c r="R1212" i="5"/>
  <c r="R901" i="5"/>
  <c r="R1142" i="5"/>
  <c r="R520" i="5"/>
  <c r="R185" i="5"/>
  <c r="R1276" i="5"/>
  <c r="R713" i="5"/>
  <c r="R719" i="5"/>
  <c r="R376" i="5"/>
  <c r="R622" i="5"/>
  <c r="R613" i="5"/>
  <c r="R731" i="5"/>
  <c r="R1254" i="5"/>
  <c r="R878" i="5"/>
  <c r="R651" i="5"/>
  <c r="R1345" i="5"/>
  <c r="R400" i="5"/>
  <c r="R1279" i="5"/>
  <c r="R131" i="5"/>
  <c r="R1346" i="5"/>
  <c r="R285" i="5"/>
  <c r="R600" i="5"/>
  <c r="R913" i="5"/>
  <c r="R645" i="5"/>
  <c r="R28" i="5"/>
  <c r="R132" i="5"/>
  <c r="R51" i="5"/>
  <c r="R341" i="5"/>
  <c r="R1076" i="5"/>
  <c r="R707" i="5"/>
  <c r="R1347" i="5"/>
  <c r="R1379" i="5"/>
  <c r="R1348" i="5"/>
  <c r="R1281" i="5"/>
  <c r="R888" i="5"/>
  <c r="R1013" i="5"/>
  <c r="R841" i="5"/>
  <c r="R1072" i="5"/>
  <c r="R1304" i="5"/>
  <c r="R1141" i="5"/>
  <c r="R476" i="5"/>
  <c r="R669" i="5"/>
  <c r="R734" i="5"/>
  <c r="R133" i="5"/>
  <c r="R1261" i="5"/>
  <c r="R1214" i="5"/>
  <c r="R1053" i="5"/>
  <c r="R1196" i="5"/>
  <c r="R648" i="5"/>
  <c r="R603" i="5"/>
  <c r="R875" i="5"/>
  <c r="R263" i="5"/>
  <c r="R76" i="5"/>
  <c r="R1089" i="5"/>
  <c r="R1104" i="5"/>
  <c r="R544" i="5"/>
  <c r="R433" i="5"/>
  <c r="R903" i="5"/>
  <c r="R163" i="5"/>
  <c r="R396" i="5"/>
  <c r="R671" i="5"/>
  <c r="R305" i="5"/>
  <c r="R134" i="5"/>
  <c r="R369" i="5"/>
  <c r="R1349" i="5"/>
  <c r="R781" i="5"/>
  <c r="R1296" i="5"/>
  <c r="R53" i="5"/>
  <c r="R1350" i="5"/>
  <c r="R60" i="5"/>
  <c r="R308" i="5"/>
  <c r="R36" i="5"/>
  <c r="R989" i="5"/>
  <c r="R461" i="5"/>
  <c r="R1098" i="5"/>
  <c r="R741" i="5"/>
  <c r="R568" i="5"/>
  <c r="R976" i="5"/>
  <c r="R681" i="5"/>
  <c r="R1150" i="5"/>
  <c r="R632" i="5"/>
  <c r="R243" i="5"/>
  <c r="R1351" i="5"/>
  <c r="R757" i="5"/>
  <c r="R498" i="5"/>
  <c r="R950" i="5"/>
  <c r="R856" i="5"/>
  <c r="R41" i="5"/>
  <c r="R765" i="5"/>
  <c r="R866" i="5"/>
  <c r="R813" i="5"/>
  <c r="R678" i="5"/>
  <c r="R961" i="5"/>
  <c r="R135" i="5"/>
  <c r="R715" i="5"/>
  <c r="R397" i="5"/>
  <c r="R586" i="5"/>
  <c r="R136" i="5"/>
  <c r="R1256" i="5"/>
  <c r="R362" i="5"/>
  <c r="R38" i="5"/>
  <c r="R541" i="5"/>
  <c r="R1100" i="5"/>
  <c r="R1378" i="5"/>
  <c r="R573" i="5"/>
  <c r="R1029" i="5"/>
  <c r="R250" i="5"/>
  <c r="R510" i="5"/>
  <c r="R876" i="5"/>
  <c r="R427" i="5"/>
  <c r="R625" i="5"/>
  <c r="R375" i="5"/>
  <c r="R137" i="5"/>
  <c r="R328" i="5"/>
  <c r="R1253" i="5"/>
  <c r="R30" i="5"/>
  <c r="R286" i="5"/>
  <c r="R814" i="5"/>
  <c r="R347" i="5"/>
  <c r="R665" i="5"/>
  <c r="R1352" i="5"/>
  <c r="R754" i="5"/>
  <c r="R1204" i="5"/>
  <c r="R762" i="5"/>
  <c r="R890" i="5"/>
  <c r="R302" i="5"/>
  <c r="R46" i="5"/>
  <c r="R138" i="5"/>
  <c r="R973" i="5"/>
  <c r="R220" i="5"/>
  <c r="R1259" i="5"/>
  <c r="R1217" i="5"/>
  <c r="R343" i="5"/>
  <c r="R1224" i="5"/>
  <c r="R1092" i="5"/>
  <c r="R694" i="5"/>
  <c r="R84" i="5"/>
  <c r="R1175" i="5"/>
  <c r="R203" i="5"/>
  <c r="R1169" i="5"/>
  <c r="R971" i="5"/>
  <c r="R367" i="5"/>
  <c r="R533" i="5"/>
  <c r="R923" i="5"/>
  <c r="R411" i="5"/>
  <c r="R83" i="5"/>
  <c r="R299" i="5"/>
  <c r="R1151" i="5"/>
  <c r="R936" i="5"/>
  <c r="R403" i="5"/>
  <c r="R372" i="5"/>
  <c r="R139" i="5"/>
  <c r="R816" i="5"/>
  <c r="R33" i="5"/>
  <c r="R360" i="5"/>
  <c r="R536" i="5"/>
  <c r="R1000" i="5"/>
  <c r="R340" i="5"/>
  <c r="R571" i="5"/>
  <c r="R1040" i="5"/>
  <c r="R1353" i="5"/>
  <c r="R1206" i="5"/>
  <c r="R70" i="5"/>
  <c r="R140" i="5"/>
  <c r="R1012" i="5"/>
  <c r="R1091" i="5"/>
  <c r="R1270" i="5"/>
  <c r="R740" i="5"/>
  <c r="R1174" i="5"/>
  <c r="R1354" i="5"/>
  <c r="R1303" i="5"/>
  <c r="R190" i="5"/>
  <c r="R656" i="5"/>
  <c r="R708" i="5"/>
  <c r="R25" i="5"/>
  <c r="R714" i="5"/>
  <c r="R560" i="5"/>
  <c r="R737" i="5"/>
  <c r="R90" i="5"/>
  <c r="R23" i="5"/>
  <c r="R45" i="5"/>
  <c r="R208" i="5"/>
  <c r="R1218" i="5"/>
  <c r="R238" i="5"/>
  <c r="R596" i="5"/>
  <c r="R723" i="5"/>
  <c r="R775" i="5"/>
  <c r="R602" i="5"/>
  <c r="R257" i="5"/>
  <c r="R1145" i="5"/>
  <c r="R365" i="5"/>
  <c r="R849" i="5"/>
  <c r="R334" i="5"/>
  <c r="R364" i="5"/>
  <c r="R42" i="5"/>
  <c r="R405" i="5"/>
  <c r="R547" i="5"/>
  <c r="R636" i="5"/>
  <c r="R773" i="5"/>
  <c r="R788" i="5"/>
  <c r="R54" i="5"/>
  <c r="R1203" i="5"/>
  <c r="R1079" i="5"/>
  <c r="R1277" i="5"/>
  <c r="R782" i="5"/>
  <c r="R858" i="5"/>
  <c r="R387" i="5"/>
  <c r="R753" i="5"/>
  <c r="R322" i="5"/>
  <c r="R444" i="5"/>
  <c r="R1384" i="5"/>
  <c r="R1232" i="5"/>
  <c r="R141" i="5"/>
  <c r="R783" i="5"/>
  <c r="R1355" i="5"/>
  <c r="R402" i="5"/>
  <c r="R1376" i="5"/>
  <c r="R495" i="5"/>
  <c r="R660" i="5"/>
  <c r="R321" i="5"/>
  <c r="R68" i="5"/>
  <c r="R201" i="5"/>
  <c r="R905" i="5"/>
  <c r="R558" i="5"/>
  <c r="R763" i="5"/>
  <c r="R85" i="5"/>
  <c r="R942" i="5"/>
  <c r="R1273" i="5"/>
  <c r="R629" i="5"/>
  <c r="R985" i="5"/>
  <c r="R407" i="5"/>
  <c r="R1356" i="5"/>
  <c r="R784" i="5"/>
  <c r="R810" i="5"/>
  <c r="R1093" i="5"/>
  <c r="R478" i="5"/>
  <c r="R666" i="5"/>
  <c r="R583" i="5"/>
  <c r="R1042" i="5"/>
  <c r="R546" i="5"/>
  <c r="R142" i="5"/>
  <c r="R1144" i="5"/>
  <c r="R581" i="5"/>
  <c r="R509" i="5"/>
  <c r="R516" i="5"/>
  <c r="R1167" i="5"/>
  <c r="R553" i="5"/>
  <c r="R674" i="5"/>
  <c r="R1085" i="5"/>
  <c r="R385" i="5"/>
  <c r="R1211" i="5"/>
  <c r="R750" i="5"/>
  <c r="R1249" i="5"/>
  <c r="R486" i="5"/>
  <c r="R304" i="5"/>
  <c r="R1007" i="5"/>
  <c r="R1380" i="5"/>
  <c r="R616" i="5"/>
  <c r="R412" i="5"/>
  <c r="R1075" i="5"/>
  <c r="R1219" i="5"/>
  <c r="R617" i="5"/>
  <c r="R785" i="5"/>
  <c r="R218" i="5"/>
  <c r="R43" i="5"/>
  <c r="R331" i="5"/>
  <c r="R575" i="5"/>
  <c r="R988" i="5"/>
  <c r="R326" i="5"/>
  <c r="R1133" i="5"/>
  <c r="R66" i="5"/>
  <c r="R496" i="5"/>
  <c r="R529" i="5"/>
  <c r="R1268" i="5"/>
  <c r="R1271" i="5"/>
  <c r="R847" i="5"/>
  <c r="R1116" i="5"/>
  <c r="R796" i="5"/>
  <c r="R1383" i="5"/>
  <c r="R1357" i="5"/>
  <c r="R944" i="5"/>
  <c r="R1358" i="5"/>
  <c r="R848" i="5"/>
  <c r="R873" i="5"/>
  <c r="R892" i="5"/>
  <c r="R426" i="5"/>
  <c r="R422" i="5"/>
  <c r="R1230" i="5"/>
  <c r="R309" i="5"/>
  <c r="R922" i="5"/>
  <c r="R897" i="5"/>
  <c r="R587" i="5"/>
  <c r="R434" i="5"/>
  <c r="R1359" i="5"/>
  <c r="R345" i="5"/>
  <c r="R1015" i="5"/>
  <c r="R937" i="5"/>
  <c r="R1123" i="5"/>
  <c r="R672" i="5"/>
  <c r="R953" i="5"/>
  <c r="R1265" i="5"/>
  <c r="R452" i="5"/>
  <c r="R143" i="5"/>
  <c r="R13" i="5"/>
  <c r="R144" i="5"/>
  <c r="R464" i="5"/>
  <c r="R1360" i="5"/>
  <c r="R751" i="5"/>
  <c r="R237" i="5"/>
  <c r="R1361" i="5"/>
  <c r="R1024" i="5"/>
  <c r="R494" i="5"/>
  <c r="R1176" i="5"/>
  <c r="R792" i="5"/>
  <c r="R145" i="5"/>
  <c r="R37" i="5"/>
  <c r="R146" i="5"/>
  <c r="R1027" i="5"/>
  <c r="R1068" i="5"/>
  <c r="R709" i="5"/>
  <c r="R229" i="5"/>
  <c r="R987" i="5"/>
  <c r="R27" i="5"/>
  <c r="R1084" i="5"/>
  <c r="R1046" i="5"/>
  <c r="R410" i="5"/>
  <c r="R1362" i="5"/>
  <c r="R1286" i="5"/>
  <c r="R917" i="5"/>
  <c r="R836" i="5"/>
  <c r="R1109" i="5"/>
  <c r="R1312" i="5"/>
  <c r="R743" i="5"/>
  <c r="R738" i="5"/>
  <c r="R300" i="5"/>
  <c r="R1243" i="5"/>
  <c r="R1130" i="5"/>
  <c r="R819" i="5"/>
  <c r="R1031" i="5"/>
  <c r="R994" i="5"/>
  <c r="R255" i="5"/>
  <c r="R14" i="5"/>
  <c r="R804" i="5"/>
  <c r="R1110" i="5"/>
  <c r="R147" i="5"/>
  <c r="R924" i="5"/>
  <c r="R869" i="5"/>
  <c r="R1284" i="5"/>
  <c r="R745" i="5"/>
  <c r="R1363" i="5"/>
  <c r="R1105" i="5"/>
  <c r="R570" i="5"/>
  <c r="R661" i="5"/>
  <c r="R88" i="5"/>
  <c r="R1004" i="5"/>
  <c r="R966" i="5"/>
  <c r="R727" i="5"/>
  <c r="R266" i="5"/>
  <c r="R1034" i="5"/>
  <c r="R176" i="5"/>
  <c r="R746" i="5"/>
  <c r="R593" i="5"/>
  <c r="R1179" i="5"/>
  <c r="R471" i="5"/>
  <c r="R811" i="5"/>
  <c r="R1073" i="5"/>
  <c r="R480" i="5"/>
  <c r="R148" i="5"/>
  <c r="R323" i="5"/>
  <c r="R210" i="5"/>
  <c r="R981" i="5"/>
  <c r="R149" i="5"/>
  <c r="R580" i="5"/>
  <c r="R39" i="5"/>
  <c r="R766" i="5"/>
  <c r="R951" i="5"/>
  <c r="R1035" i="5"/>
  <c r="R837" i="5"/>
  <c r="R664" i="5"/>
  <c r="R307" i="5"/>
  <c r="R799" i="5"/>
  <c r="R179" i="5"/>
  <c r="R576" i="5"/>
  <c r="R1119" i="5"/>
  <c r="R748" i="5"/>
  <c r="R756" i="5"/>
  <c r="R818" i="5"/>
  <c r="R730" i="5"/>
  <c r="R511" i="5"/>
  <c r="R81" i="5"/>
  <c r="R1063" i="5"/>
  <c r="R150" i="5"/>
  <c r="R561" i="5"/>
  <c r="R615" i="5"/>
  <c r="R1022" i="5"/>
  <c r="R1245" i="5"/>
  <c r="R809" i="5"/>
  <c r="R389" i="5"/>
  <c r="R997" i="5"/>
  <c r="R1172" i="5"/>
  <c r="R15" i="5"/>
  <c r="R1158" i="5"/>
  <c r="R1258" i="5"/>
  <c r="R559" i="5"/>
  <c r="R1364" i="5"/>
  <c r="R1382" i="5"/>
  <c r="R1201" i="5"/>
  <c r="R1136" i="5"/>
  <c r="R151" i="5"/>
  <c r="R1301" i="5"/>
  <c r="R332" i="5"/>
  <c r="R1291" i="5"/>
  <c r="R222" i="5"/>
  <c r="R264" i="5"/>
  <c r="R1290" i="5"/>
  <c r="R29" i="5"/>
  <c r="R910" i="5"/>
  <c r="R429" i="5"/>
  <c r="R162" i="5"/>
  <c r="R20" i="5"/>
  <c r="R607" i="5"/>
  <c r="R1183" i="5"/>
  <c r="R948" i="5"/>
  <c r="R187" i="5"/>
  <c r="R962" i="5"/>
  <c r="R241" i="5"/>
  <c r="R1071" i="5"/>
  <c r="R881" i="5"/>
  <c r="R702" i="5"/>
  <c r="R1205" i="5"/>
  <c r="R1020" i="5"/>
  <c r="R1228" i="5"/>
  <c r="R1278" i="5"/>
  <c r="R303" i="5"/>
  <c r="R78" i="5"/>
  <c r="R440" i="5"/>
  <c r="R492" i="5"/>
  <c r="R363" i="5"/>
  <c r="R235" i="5"/>
  <c r="R358" i="5"/>
  <c r="R1097" i="5"/>
  <c r="R838" i="5"/>
  <c r="R453" i="5"/>
  <c r="R643" i="5"/>
  <c r="R361" i="5"/>
  <c r="R1118" i="5"/>
  <c r="R1226" i="5"/>
  <c r="R1009" i="5"/>
  <c r="R768" i="5"/>
  <c r="R1365" i="5"/>
  <c r="R829" i="5"/>
  <c r="R374" i="5"/>
  <c r="R216" i="5"/>
  <c r="R1366" i="5"/>
  <c r="R270" i="5"/>
  <c r="R604" i="5"/>
  <c r="R1283" i="5"/>
  <c r="R852" i="5"/>
  <c r="R1045" i="5"/>
  <c r="R806" i="5"/>
  <c r="R295" i="5"/>
  <c r="R996" i="5"/>
  <c r="R1114" i="5"/>
  <c r="R500" i="5"/>
  <c r="R419" i="5"/>
  <c r="R1143" i="5"/>
  <c r="R501" i="5"/>
  <c r="R980" i="5"/>
  <c r="R152" i="5"/>
  <c r="R567" i="5"/>
  <c r="R153" i="5"/>
  <c r="R515" i="5"/>
  <c r="R1051" i="5"/>
  <c r="R1052" i="5"/>
  <c r="R455" i="5"/>
  <c r="R154" i="5"/>
  <c r="R1367" i="5"/>
  <c r="R1026" i="5"/>
  <c r="R155" i="5"/>
  <c r="R870" i="5"/>
  <c r="R1014" i="5"/>
  <c r="R851" i="5"/>
  <c r="R1099" i="5"/>
  <c r="R886" i="5"/>
  <c r="R1017" i="5"/>
  <c r="R1032" i="5"/>
  <c r="R186" i="5"/>
  <c r="R789" i="5"/>
  <c r="R1049" i="5"/>
  <c r="R1188" i="5"/>
  <c r="R755" i="5"/>
  <c r="R401" i="5"/>
  <c r="R1368" i="5"/>
  <c r="R226" i="5"/>
  <c r="R416" i="5"/>
  <c r="R611" i="5"/>
  <c r="R377" i="5"/>
  <c r="R822" i="5"/>
  <c r="R721" i="5"/>
  <c r="R1369" i="5"/>
  <c r="R1229" i="5"/>
  <c r="R393" i="5"/>
  <c r="R770" i="5"/>
  <c r="R642" i="5"/>
  <c r="R469" i="5"/>
  <c r="R1173" i="5"/>
  <c r="R1193" i="5"/>
  <c r="R1370" i="5"/>
  <c r="R384" i="5"/>
  <c r="R1131" i="5"/>
  <c r="R282" i="5"/>
  <c r="R652" i="5"/>
  <c r="R1062" i="5"/>
  <c r="R503" i="5"/>
  <c r="R692" i="5"/>
  <c r="R1061" i="5"/>
  <c r="R1115" i="5"/>
  <c r="R932" i="5"/>
  <c r="R1194" i="5"/>
  <c r="R691" i="5"/>
  <c r="R526" i="5"/>
  <c r="R329" i="5"/>
  <c r="R683" i="5"/>
  <c r="R687" i="5"/>
  <c r="R49" i="5"/>
  <c r="R954" i="5"/>
  <c r="R156" i="5"/>
  <c r="R1108" i="5"/>
  <c r="R157" i="5"/>
  <c r="R16" i="5"/>
  <c r="R1241" i="5"/>
  <c r="R195" i="5"/>
  <c r="R1095" i="5"/>
  <c r="R912" i="5"/>
  <c r="R742" i="5"/>
  <c r="R807" i="5"/>
  <c r="R597" i="5"/>
  <c r="R995" i="5"/>
  <c r="R274" i="5"/>
  <c r="R798" i="5"/>
  <c r="R1371" i="5"/>
  <c r="R497" i="5"/>
  <c r="R1159" i="5"/>
  <c r="R979" i="5"/>
  <c r="R684" i="5"/>
  <c r="R1010" i="5"/>
  <c r="R1310" i="5"/>
  <c r="R32" i="5"/>
  <c r="R1231" i="5"/>
  <c r="R764" i="5"/>
  <c r="R294" i="5"/>
  <c r="R457" i="5"/>
  <c r="R1216" i="5"/>
  <c r="R700" i="5"/>
  <c r="R158" i="5"/>
  <c r="R159" i="5"/>
  <c r="R1225" i="5"/>
  <c r="R1120" i="5"/>
  <c r="R926" i="5"/>
  <c r="R530" i="5"/>
  <c r="R1282" i="5"/>
  <c r="R1207" i="5"/>
  <c r="R861" i="5"/>
  <c r="R760" i="5"/>
  <c r="R724" i="5"/>
  <c r="R761" i="5"/>
  <c r="R292" i="5"/>
  <c r="R823" i="5"/>
  <c r="R1056" i="5"/>
  <c r="R767" i="5"/>
  <c r="R1372" i="5"/>
  <c r="R382" i="5"/>
  <c r="R160" i="5"/>
  <c r="R686" i="5"/>
  <c r="R644" i="5"/>
  <c r="R840" i="5"/>
  <c r="R272" i="5"/>
  <c r="R663" i="5"/>
  <c r="R1267" i="5"/>
  <c r="R1187" i="5"/>
  <c r="R428" i="5"/>
  <c r="R315" i="5"/>
  <c r="R812" i="5"/>
  <c r="R1177" i="5"/>
  <c r="R161" i="5"/>
  <c r="R268" i="5"/>
  <c r="R167" i="5"/>
  <c r="R938" i="5"/>
  <c r="R22" i="5"/>
  <c r="R1373" i="5"/>
  <c r="R59" i="5"/>
  <c r="R1106" i="5"/>
  <c r="R171" i="5"/>
  <c r="R1287" i="5"/>
  <c r="R1374" i="5"/>
  <c r="R902" i="5"/>
  <c r="R1059" i="5"/>
  <c r="R168" i="5"/>
  <c r="R527" i="5"/>
  <c r="R333" i="5"/>
  <c r="R826" i="5"/>
  <c r="R48" i="5"/>
  <c r="R415" i="5"/>
  <c r="R786" i="5"/>
  <c r="S1313" i="5"/>
  <c r="S207" i="5"/>
  <c r="S957" i="5"/>
  <c r="S1002" i="5"/>
  <c r="S271" i="5"/>
  <c r="S896" i="5"/>
  <c r="S999" i="5"/>
  <c r="S871" i="5"/>
  <c r="S348" i="5"/>
  <c r="S891" i="5"/>
  <c r="S353" i="5"/>
  <c r="S204" i="5"/>
  <c r="S582" i="5"/>
  <c r="S1044" i="5"/>
  <c r="S627" i="5"/>
  <c r="S356" i="5"/>
  <c r="S641" i="5"/>
  <c r="S972" i="5"/>
  <c r="S215" i="5"/>
  <c r="S716" i="5"/>
  <c r="S21" i="5"/>
  <c r="S52" i="5"/>
  <c r="S1275" i="5"/>
  <c r="S1121" i="5"/>
  <c r="S189" i="5"/>
  <c r="S828" i="5"/>
  <c r="S637" i="5"/>
  <c r="S638" i="5"/>
  <c r="S5" i="5"/>
  <c r="S914" i="5"/>
  <c r="S1055" i="5"/>
  <c r="S413" i="5"/>
  <c r="S247" i="5"/>
  <c r="S258" i="5"/>
  <c r="S1088" i="5"/>
  <c r="S565" i="5"/>
  <c r="S967" i="5"/>
  <c r="S1080" i="5"/>
  <c r="S330" i="5"/>
  <c r="S900" i="5"/>
  <c r="S417" i="5"/>
  <c r="S790" i="5"/>
  <c r="S317" i="5"/>
  <c r="S234" i="5"/>
  <c r="S729" i="5"/>
  <c r="S91" i="5"/>
  <c r="S447" i="5"/>
  <c r="S634" i="5"/>
  <c r="S350" i="5"/>
  <c r="S528" i="5"/>
  <c r="S44" i="5"/>
  <c r="S537" i="5"/>
  <c r="S34" i="5"/>
  <c r="S1237" i="5"/>
  <c r="S354" i="5"/>
  <c r="S1060" i="5"/>
  <c r="S380" i="5"/>
  <c r="S534" i="5"/>
  <c r="S254" i="5"/>
  <c r="S835" i="5"/>
  <c r="S1314" i="5"/>
  <c r="S1197" i="5"/>
  <c r="S231" i="5"/>
  <c r="S1001" i="5"/>
  <c r="S800" i="5"/>
  <c r="S977" i="5"/>
  <c r="S650" i="5"/>
  <c r="S349" i="5"/>
  <c r="S1247" i="5"/>
  <c r="S1162" i="5"/>
  <c r="S314" i="5"/>
  <c r="S1227" i="5"/>
  <c r="S805" i="5"/>
  <c r="S381" i="5"/>
  <c r="S927" i="5"/>
  <c r="S1025" i="5"/>
  <c r="S506" i="5"/>
  <c r="S680" i="5"/>
  <c r="S446" i="5"/>
  <c r="S390" i="5"/>
  <c r="S170" i="5"/>
  <c r="S92" i="5"/>
  <c r="S623" i="5"/>
  <c r="S1057" i="5"/>
  <c r="S1306" i="5"/>
  <c r="S1255" i="5"/>
  <c r="S474" i="5"/>
  <c r="S1272" i="5"/>
  <c r="S588" i="5"/>
  <c r="S574" i="5"/>
  <c r="S230" i="5"/>
  <c r="S378" i="5"/>
  <c r="S267" i="5"/>
  <c r="S794" i="5"/>
  <c r="S73" i="5"/>
  <c r="S72" i="5"/>
  <c r="S1138" i="5"/>
  <c r="S439" i="5"/>
  <c r="S1090" i="5"/>
  <c r="S259" i="5"/>
  <c r="S884" i="5"/>
  <c r="S949" i="5"/>
  <c r="S1018" i="5"/>
  <c r="S275" i="5"/>
  <c r="S712" i="5"/>
  <c r="S946" i="5"/>
  <c r="S379" i="5"/>
  <c r="S1234" i="5"/>
  <c r="S69" i="5"/>
  <c r="S815" i="5"/>
  <c r="S518" i="5"/>
  <c r="S1041" i="5"/>
  <c r="S465" i="5"/>
  <c r="S609" i="5"/>
  <c r="S554" i="5"/>
  <c r="S591" i="5"/>
  <c r="S911" i="5"/>
  <c r="S93" i="5"/>
  <c r="S601" i="5"/>
  <c r="S909" i="5"/>
  <c r="S79" i="5"/>
  <c r="S260" i="5"/>
  <c r="S970" i="5"/>
  <c r="S1038" i="5"/>
  <c r="S1087" i="5"/>
  <c r="S703" i="5"/>
  <c r="S351" i="5"/>
  <c r="S699" i="5"/>
  <c r="S197" i="5"/>
  <c r="S293" i="5"/>
  <c r="S493" i="5"/>
  <c r="S795" i="5"/>
  <c r="S94" i="5"/>
  <c r="S655" i="5"/>
  <c r="S6" i="5"/>
  <c r="S1199" i="5"/>
  <c r="S594" i="5"/>
  <c r="S482" i="5"/>
  <c r="S1315" i="5"/>
  <c r="S232" i="5"/>
  <c r="S677" i="5"/>
  <c r="S578" i="5"/>
  <c r="S1377" i="5"/>
  <c r="S487" i="5"/>
  <c r="S610" i="5"/>
  <c r="S448" i="5"/>
  <c r="S95" i="5"/>
  <c r="S667" i="5"/>
  <c r="S1316" i="5"/>
  <c r="S606" i="5"/>
  <c r="S404" i="5"/>
  <c r="S887" i="5"/>
  <c r="S1233" i="5"/>
  <c r="S928" i="5"/>
  <c r="S1047" i="5"/>
  <c r="S508" i="5"/>
  <c r="S630" i="5"/>
  <c r="S489" i="5"/>
  <c r="S512" i="5"/>
  <c r="S253" i="5"/>
  <c r="S1171" i="5"/>
  <c r="S772" i="5"/>
  <c r="S58" i="5"/>
  <c r="S193" i="5"/>
  <c r="S306" i="5"/>
  <c r="S802" i="5"/>
  <c r="S1317" i="5"/>
  <c r="S701" i="5"/>
  <c r="S57" i="5"/>
  <c r="S316" i="5"/>
  <c r="S96" i="5"/>
  <c r="S614" i="5"/>
  <c r="S352" i="5"/>
  <c r="S399" i="5"/>
  <c r="S251" i="5"/>
  <c r="S97" i="5"/>
  <c r="S1318" i="5"/>
  <c r="S514" i="5"/>
  <c r="S7" i="5"/>
  <c r="S791" i="5"/>
  <c r="S908" i="5"/>
  <c r="S1008" i="5"/>
  <c r="S1065" i="5"/>
  <c r="S165" i="5"/>
  <c r="S1180" i="5"/>
  <c r="S728" i="5"/>
  <c r="S1166" i="5"/>
  <c r="S298" i="5"/>
  <c r="S462" i="5"/>
  <c r="S1139" i="5"/>
  <c r="S370" i="5"/>
  <c r="S885" i="5"/>
  <c r="S682" i="5"/>
  <c r="S1319" i="5"/>
  <c r="S769" i="5"/>
  <c r="S1069" i="5"/>
  <c r="S1305" i="5"/>
  <c r="S1122" i="5"/>
  <c r="S481" i="5"/>
  <c r="S929" i="5"/>
  <c r="S749" i="5"/>
  <c r="S395" i="5"/>
  <c r="S1184" i="5"/>
  <c r="S739" i="5"/>
  <c r="S1236" i="5"/>
  <c r="S599" i="5"/>
  <c r="S522" i="5"/>
  <c r="S98" i="5"/>
  <c r="S1320" i="5"/>
  <c r="S584" i="5"/>
  <c r="S504" i="5"/>
  <c r="S718" i="5"/>
  <c r="S437" i="5"/>
  <c r="S1037" i="5"/>
  <c r="S1081" i="5"/>
  <c r="S1077" i="5"/>
  <c r="S776" i="5"/>
  <c r="S1252" i="5"/>
  <c r="S296" i="5"/>
  <c r="S675" i="5"/>
  <c r="S1244" i="5"/>
  <c r="S899" i="5"/>
  <c r="S310" i="5"/>
  <c r="S883" i="5"/>
  <c r="S1066" i="5"/>
  <c r="S688" i="5"/>
  <c r="S342" i="5"/>
  <c r="S705" i="5"/>
  <c r="S183" i="5"/>
  <c r="S1321" i="5"/>
  <c r="S1030" i="5"/>
  <c r="S1078" i="5"/>
  <c r="S538" i="5"/>
  <c r="S1028" i="5"/>
  <c r="S318" i="5"/>
  <c r="S1300" i="5"/>
  <c r="S406" i="5"/>
  <c r="S817" i="5"/>
  <c r="S1186" i="5"/>
  <c r="S842" i="5"/>
  <c r="S934" i="5"/>
  <c r="S793" i="5"/>
  <c r="S8" i="5"/>
  <c r="S620" i="5"/>
  <c r="S855" i="5"/>
  <c r="S986" i="5"/>
  <c r="S863" i="5"/>
  <c r="S523" i="5"/>
  <c r="S1096" i="5"/>
  <c r="S484" i="5"/>
  <c r="S569" i="5"/>
  <c r="S47" i="5"/>
  <c r="S941" i="5"/>
  <c r="S63" i="5"/>
  <c r="S1269" i="5"/>
  <c r="S199" i="5"/>
  <c r="S261" i="5"/>
  <c r="S242" i="5"/>
  <c r="S99" i="5"/>
  <c r="S964" i="5"/>
  <c r="S965" i="5"/>
  <c r="S100" i="5"/>
  <c r="S1005" i="5"/>
  <c r="S519" i="5"/>
  <c r="S172" i="5"/>
  <c r="S646" i="5"/>
  <c r="S1170" i="5"/>
  <c r="S1129" i="5"/>
  <c r="S291" i="5"/>
  <c r="S732" i="5"/>
  <c r="S525" i="5"/>
  <c r="S1293" i="5"/>
  <c r="S579" i="5"/>
  <c r="S335" i="5"/>
  <c r="S1146" i="5"/>
  <c r="S1322" i="5"/>
  <c r="S670" i="5"/>
  <c r="S269" i="5"/>
  <c r="S313" i="5"/>
  <c r="S1064" i="5"/>
  <c r="S820" i="5"/>
  <c r="S1137" i="5"/>
  <c r="S1260" i="5"/>
  <c r="S830" i="5"/>
  <c r="S430" i="5"/>
  <c r="S959" i="5"/>
  <c r="S933" i="5"/>
  <c r="S906" i="5"/>
  <c r="S521" i="5"/>
  <c r="S414" i="5"/>
  <c r="S821" i="5"/>
  <c r="S101" i="5"/>
  <c r="S1016" i="5"/>
  <c r="S344" i="5"/>
  <c r="S485" i="5"/>
  <c r="S1210" i="5"/>
  <c r="S1323" i="5"/>
  <c r="S1222" i="5"/>
  <c r="S864" i="5"/>
  <c r="S1190" i="5"/>
  <c r="S180" i="5"/>
  <c r="S1324" i="5"/>
  <c r="S960" i="5"/>
  <c r="S595" i="5"/>
  <c r="S975" i="5"/>
  <c r="S56" i="5"/>
  <c r="S1011" i="5"/>
  <c r="S200" i="5"/>
  <c r="S202" i="5"/>
  <c r="S659" i="5"/>
  <c r="S175" i="5"/>
  <c r="S1251" i="5"/>
  <c r="S845" i="5"/>
  <c r="S102" i="5"/>
  <c r="S832" i="5"/>
  <c r="S1165" i="5"/>
  <c r="S9" i="5"/>
  <c r="S273" i="5"/>
  <c r="S777" i="5"/>
  <c r="S860" i="5"/>
  <c r="S1208" i="5"/>
  <c r="S1298" i="5"/>
  <c r="S535" i="5"/>
  <c r="S1019" i="5"/>
  <c r="S1295" i="5"/>
  <c r="S585" i="5"/>
  <c r="S50" i="5"/>
  <c r="S386" i="5"/>
  <c r="S1058" i="5"/>
  <c r="S1325" i="5"/>
  <c r="S240" i="5"/>
  <c r="S205" i="5"/>
  <c r="S990" i="5"/>
  <c r="S1238" i="5"/>
  <c r="S1326" i="5"/>
  <c r="S825" i="5"/>
  <c r="S654" i="5"/>
  <c r="S164" i="5"/>
  <c r="S874" i="5"/>
  <c r="S862" i="5"/>
  <c r="S1107" i="5"/>
  <c r="S1189" i="5"/>
  <c r="S1082" i="5"/>
  <c r="S556" i="5"/>
  <c r="S239" i="5"/>
  <c r="S552" i="5"/>
  <c r="S320" i="5"/>
  <c r="S103" i="5"/>
  <c r="S104" i="5"/>
  <c r="S1285" i="5"/>
  <c r="S1250" i="5"/>
  <c r="S801" i="5"/>
  <c r="S695" i="5"/>
  <c r="S74" i="5"/>
  <c r="S19" i="5"/>
  <c r="S1246" i="5"/>
  <c r="S105" i="5"/>
  <c r="S833" i="5"/>
  <c r="S65" i="5"/>
  <c r="S420" i="5"/>
  <c r="S338" i="5"/>
  <c r="S697" i="5"/>
  <c r="S778" i="5"/>
  <c r="S212" i="5"/>
  <c r="S451" i="5"/>
  <c r="S443" i="5"/>
  <c r="S431" i="5"/>
  <c r="S1134" i="5"/>
  <c r="S483" i="5"/>
  <c r="S952" i="5"/>
  <c r="S1126" i="5"/>
  <c r="S1086" i="5"/>
  <c r="S722" i="5"/>
  <c r="S1043" i="5"/>
  <c r="S1074" i="5"/>
  <c r="S1223" i="5"/>
  <c r="S1003" i="5"/>
  <c r="S1280" i="5"/>
  <c r="S277" i="5"/>
  <c r="S549" i="5"/>
  <c r="S564" i="5"/>
  <c r="S245" i="5"/>
  <c r="S214" i="5"/>
  <c r="S978" i="5"/>
  <c r="S1192" i="5"/>
  <c r="S458" i="5"/>
  <c r="S867" i="5"/>
  <c r="S184" i="5"/>
  <c r="S502" i="5"/>
  <c r="S388" i="5"/>
  <c r="S787" i="5"/>
  <c r="S1054" i="5"/>
  <c r="S621" i="5"/>
  <c r="S562" i="5"/>
  <c r="S1182" i="5"/>
  <c r="S1050" i="5"/>
  <c r="S1067" i="5"/>
  <c r="S550" i="5"/>
  <c r="S619" i="5"/>
  <c r="S759" i="5"/>
  <c r="S227" i="5"/>
  <c r="S297" i="5"/>
  <c r="S288" i="5"/>
  <c r="S1127" i="5"/>
  <c r="S893" i="5"/>
  <c r="S1094" i="5"/>
  <c r="S1154" i="5"/>
  <c r="S86" i="5"/>
  <c r="S244" i="5"/>
  <c r="S1135" i="5"/>
  <c r="S551" i="5"/>
  <c r="S612" i="5"/>
  <c r="S445" i="5"/>
  <c r="S1117" i="5"/>
  <c r="S283" i="5"/>
  <c r="S24" i="5"/>
  <c r="S690" i="5"/>
  <c r="S311" i="5"/>
  <c r="S733" i="5"/>
  <c r="S1327" i="5"/>
  <c r="S1153" i="5"/>
  <c r="S75" i="5"/>
  <c r="S771" i="5"/>
  <c r="S744" i="5"/>
  <c r="S280" i="5"/>
  <c r="S507" i="5"/>
  <c r="S1155" i="5"/>
  <c r="S470" i="5"/>
  <c r="S1242" i="5"/>
  <c r="S779" i="5"/>
  <c r="S679" i="5"/>
  <c r="S626" i="5"/>
  <c r="S106" i="5"/>
  <c r="S839" i="5"/>
  <c r="S1181" i="5"/>
  <c r="S1132" i="5"/>
  <c r="S1248" i="5"/>
  <c r="S35" i="5"/>
  <c r="S808" i="5"/>
  <c r="S539" i="5"/>
  <c r="S107" i="5"/>
  <c r="S880" i="5"/>
  <c r="S449" i="5"/>
  <c r="S398" i="5"/>
  <c r="S1048" i="5"/>
  <c r="S853" i="5"/>
  <c r="S40" i="5"/>
  <c r="S1163" i="5"/>
  <c r="S958" i="5"/>
  <c r="S454" i="5"/>
  <c r="S1381" i="5"/>
  <c r="S1308" i="5"/>
  <c r="S1215" i="5"/>
  <c r="S64" i="5"/>
  <c r="S1221" i="5"/>
  <c r="S475" i="5"/>
  <c r="S658" i="5"/>
  <c r="S276" i="5"/>
  <c r="S418" i="5"/>
  <c r="S468" i="5"/>
  <c r="S572" i="5"/>
  <c r="S61" i="5"/>
  <c r="S693" i="5"/>
  <c r="S289" i="5"/>
  <c r="S803" i="5"/>
  <c r="S1152" i="5"/>
  <c r="S947" i="5"/>
  <c r="S882" i="5"/>
  <c r="S653" i="5"/>
  <c r="S735" i="5"/>
  <c r="S87" i="5"/>
  <c r="S747" i="5"/>
  <c r="S633" i="5"/>
  <c r="S467" i="5"/>
  <c r="S992" i="5"/>
  <c r="S662" i="5"/>
  <c r="S963" i="5"/>
  <c r="S624" i="5"/>
  <c r="S984" i="5"/>
  <c r="S1124" i="5"/>
  <c r="S435" i="5"/>
  <c r="S456" i="5"/>
  <c r="S279" i="5"/>
  <c r="S1328" i="5"/>
  <c r="S1264" i="5"/>
  <c r="S711" i="5"/>
  <c r="S198" i="5"/>
  <c r="S895" i="5"/>
  <c r="S82" i="5"/>
  <c r="S192" i="5"/>
  <c r="S233" i="5"/>
  <c r="S1140" i="5"/>
  <c r="S368" i="5"/>
  <c r="S668" i="5"/>
  <c r="S982" i="5"/>
  <c r="S1156" i="5"/>
  <c r="S872" i="5"/>
  <c r="S969" i="5"/>
  <c r="S287" i="5"/>
  <c r="S1239" i="5"/>
  <c r="S196" i="5"/>
  <c r="S945" i="5"/>
  <c r="S647" i="5"/>
  <c r="S1329" i="5"/>
  <c r="S188" i="5"/>
  <c r="S26" i="5"/>
  <c r="S359" i="5"/>
  <c r="S108" i="5"/>
  <c r="S657" i="5"/>
  <c r="S224" i="5"/>
  <c r="S392" i="5"/>
  <c r="S477" i="5"/>
  <c r="S109" i="5"/>
  <c r="S366" i="5"/>
  <c r="S355" i="5"/>
  <c r="S110" i="5"/>
  <c r="S10" i="5"/>
  <c r="S698" i="5"/>
  <c r="S831" i="5"/>
  <c r="S955" i="5"/>
  <c r="S346" i="5"/>
  <c r="S1168" i="5"/>
  <c r="S1307" i="5"/>
  <c r="S640" i="5"/>
  <c r="S491" i="5"/>
  <c r="S1161" i="5"/>
  <c r="S324" i="5"/>
  <c r="S211" i="5"/>
  <c r="S631" i="5"/>
  <c r="S1033" i="5"/>
  <c r="S854" i="5"/>
  <c r="S1111" i="5"/>
  <c r="S1330" i="5"/>
  <c r="S752" i="5"/>
  <c r="S846" i="5"/>
  <c r="S67" i="5"/>
  <c r="S1149" i="5"/>
  <c r="S1083" i="5"/>
  <c r="S490" i="5"/>
  <c r="S325" i="5"/>
  <c r="S1331" i="5"/>
  <c r="S542" i="5"/>
  <c r="S1036" i="5"/>
  <c r="S865" i="5"/>
  <c r="S450" i="5"/>
  <c r="S531" i="5"/>
  <c r="S589" i="5"/>
  <c r="S704" i="5"/>
  <c r="S983" i="5"/>
  <c r="S206" i="5"/>
  <c r="S540" i="5"/>
  <c r="S991" i="5"/>
  <c r="S357" i="5"/>
  <c r="S1332" i="5"/>
  <c r="S824" i="5"/>
  <c r="S513" i="5"/>
  <c r="S649" i="5"/>
  <c r="S919" i="5"/>
  <c r="S409" i="5"/>
  <c r="S1112" i="5"/>
  <c r="S111" i="5"/>
  <c r="S221" i="5"/>
  <c r="S827" i="5"/>
  <c r="S55" i="5"/>
  <c r="S555" i="5"/>
  <c r="S173" i="5"/>
  <c r="S590" i="5"/>
  <c r="S1198" i="5"/>
  <c r="S710" i="5"/>
  <c r="S209" i="5"/>
  <c r="S339" i="5"/>
  <c r="S112" i="5"/>
  <c r="S956" i="5"/>
  <c r="S113" i="5"/>
  <c r="S442" i="5"/>
  <c r="S459" i="5"/>
  <c r="S689" i="5"/>
  <c r="S1200" i="5"/>
  <c r="S1195" i="5"/>
  <c r="S166" i="5"/>
  <c r="S248" i="5"/>
  <c r="S931" i="5"/>
  <c r="S894" i="5"/>
  <c r="S488" i="5"/>
  <c r="S1333" i="5"/>
  <c r="S918" i="5"/>
  <c r="S563" i="5"/>
  <c r="S114" i="5"/>
  <c r="S706" i="5"/>
  <c r="S1334" i="5"/>
  <c r="S993" i="5"/>
  <c r="S904" i="5"/>
  <c r="S423" i="5"/>
  <c r="S850" i="5"/>
  <c r="S225" i="5"/>
  <c r="S472" i="5"/>
  <c r="S327" i="5"/>
  <c r="S89" i="5"/>
  <c r="S915" i="5"/>
  <c r="S717" i="5"/>
  <c r="S236" i="5"/>
  <c r="S18" i="5"/>
  <c r="S290" i="5"/>
  <c r="S877" i="5"/>
  <c r="S466" i="5"/>
  <c r="S479" i="5"/>
  <c r="S182" i="5"/>
  <c r="S337" i="5"/>
  <c r="S916" i="5"/>
  <c r="S115" i="5"/>
  <c r="S1191" i="5"/>
  <c r="S278" i="5"/>
  <c r="S1213" i="5"/>
  <c r="S177" i="5"/>
  <c r="S1288" i="5"/>
  <c r="S1006" i="5"/>
  <c r="S262" i="5"/>
  <c r="S628" i="5"/>
  <c r="S116" i="5"/>
  <c r="S920" i="5"/>
  <c r="S1148" i="5"/>
  <c r="S301" i="5"/>
  <c r="S463" i="5"/>
  <c r="S1335" i="5"/>
  <c r="S844" i="5"/>
  <c r="S608" i="5"/>
  <c r="S1289" i="5"/>
  <c r="S618" i="5"/>
  <c r="S635" i="5"/>
  <c r="S797" i="5"/>
  <c r="S62" i="5"/>
  <c r="S1147" i="5"/>
  <c r="S1209" i="5"/>
  <c r="S424" i="5"/>
  <c r="S117" i="5"/>
  <c r="S685" i="5"/>
  <c r="S1235" i="5"/>
  <c r="S191" i="5"/>
  <c r="S1202" i="5"/>
  <c r="S859" i="5"/>
  <c r="S921" i="5"/>
  <c r="S256" i="5"/>
  <c r="S605" i="5"/>
  <c r="S780" i="5"/>
  <c r="S77" i="5"/>
  <c r="S383" i="5"/>
  <c r="S532" i="5"/>
  <c r="S1128" i="5"/>
  <c r="S925" i="5"/>
  <c r="S725" i="5"/>
  <c r="S371" i="5"/>
  <c r="S118" i="5"/>
  <c r="S1262" i="5"/>
  <c r="S1311" i="5"/>
  <c r="S834" i="5"/>
  <c r="S181" i="5"/>
  <c r="S592" i="5"/>
  <c r="S80" i="5"/>
  <c r="S119" i="5"/>
  <c r="S1336" i="5"/>
  <c r="S673" i="5"/>
  <c r="S408" i="5"/>
  <c r="S391" i="5"/>
  <c r="S935" i="5"/>
  <c r="S577" i="5"/>
  <c r="S223" i="5"/>
  <c r="S524" i="5"/>
  <c r="S425" i="5"/>
  <c r="S217" i="5"/>
  <c r="S336" i="5"/>
  <c r="S566" i="5"/>
  <c r="S120" i="5"/>
  <c r="S1021" i="5"/>
  <c r="S545" i="5"/>
  <c r="S1266" i="5"/>
  <c r="S974" i="5"/>
  <c r="S736" i="5"/>
  <c r="S219" i="5"/>
  <c r="S1102" i="5"/>
  <c r="S1375" i="5"/>
  <c r="S1337" i="5"/>
  <c r="S460" i="5"/>
  <c r="S939" i="5"/>
  <c r="S774" i="5"/>
  <c r="S438" i="5"/>
  <c r="S1157" i="5"/>
  <c r="S639" i="5"/>
  <c r="S517" i="5"/>
  <c r="S968" i="5"/>
  <c r="S121" i="5"/>
  <c r="S194" i="5"/>
  <c r="S1113" i="5"/>
  <c r="S213" i="5"/>
  <c r="S1023" i="5"/>
  <c r="S1299" i="5"/>
  <c r="S169" i="5"/>
  <c r="S436" i="5"/>
  <c r="S11" i="5"/>
  <c r="S281" i="5"/>
  <c r="S122" i="5"/>
  <c r="S1263" i="5"/>
  <c r="S940" i="5"/>
  <c r="S889" i="5"/>
  <c r="S726" i="5"/>
  <c r="S1125" i="5"/>
  <c r="S907" i="5"/>
  <c r="S123" i="5"/>
  <c r="S879" i="5"/>
  <c r="S696" i="5"/>
  <c r="S432" i="5"/>
  <c r="S12" i="5"/>
  <c r="S1338" i="5"/>
  <c r="S373" i="5"/>
  <c r="S124" i="5"/>
  <c r="S1039" i="5"/>
  <c r="S758" i="5"/>
  <c r="S228" i="5"/>
  <c r="S174" i="5"/>
  <c r="S1294" i="5"/>
  <c r="S868" i="5"/>
  <c r="S1339" i="5"/>
  <c r="S843" i="5"/>
  <c r="S265" i="5"/>
  <c r="S1340" i="5"/>
  <c r="S1341" i="5"/>
  <c r="S1342" i="5"/>
  <c r="S473" i="5"/>
  <c r="S1274" i="5"/>
  <c r="S312" i="5"/>
  <c r="S598" i="5"/>
  <c r="S1160" i="5"/>
  <c r="S1309" i="5"/>
  <c r="S1343" i="5"/>
  <c r="S1103" i="5"/>
  <c r="S249" i="5"/>
  <c r="S1101" i="5"/>
  <c r="S1220" i="5"/>
  <c r="S17" i="5"/>
  <c r="S505" i="5"/>
  <c r="S1240" i="5"/>
  <c r="S557" i="5"/>
  <c r="S31" i="5"/>
  <c r="S319" i="5"/>
  <c r="S125" i="5"/>
  <c r="S930" i="5"/>
  <c r="S543" i="5"/>
  <c r="S676" i="5"/>
  <c r="S284" i="5"/>
  <c r="S1292" i="5"/>
  <c r="S421" i="5"/>
  <c r="S126" i="5"/>
  <c r="S1178" i="5"/>
  <c r="S127" i="5"/>
  <c r="S252" i="5"/>
  <c r="S1344" i="5"/>
  <c r="S1257" i="5"/>
  <c r="S441" i="5"/>
  <c r="S128" i="5"/>
  <c r="S720" i="5"/>
  <c r="S129" i="5"/>
  <c r="S499" i="5"/>
  <c r="S71" i="5"/>
  <c r="S1185" i="5"/>
  <c r="S943" i="5"/>
  <c r="S394" i="5"/>
  <c r="S1164" i="5"/>
  <c r="S548" i="5"/>
  <c r="S246" i="5"/>
  <c r="S130" i="5"/>
  <c r="S857" i="5"/>
  <c r="S898" i="5"/>
  <c r="S1297" i="5"/>
  <c r="S998" i="5"/>
  <c r="S1302" i="5"/>
  <c r="S1070" i="5"/>
  <c r="S178" i="5"/>
  <c r="S1212" i="5"/>
  <c r="S901" i="5"/>
  <c r="S1142" i="5"/>
  <c r="S520" i="5"/>
  <c r="S185" i="5"/>
  <c r="S1276" i="5"/>
  <c r="S713" i="5"/>
  <c r="S719" i="5"/>
  <c r="S376" i="5"/>
  <c r="S622" i="5"/>
  <c r="S613" i="5"/>
  <c r="S731" i="5"/>
  <c r="S1254" i="5"/>
  <c r="S878" i="5"/>
  <c r="S651" i="5"/>
  <c r="S1345" i="5"/>
  <c r="S400" i="5"/>
  <c r="S1279" i="5"/>
  <c r="S131" i="5"/>
  <c r="S1346" i="5"/>
  <c r="S285" i="5"/>
  <c r="S600" i="5"/>
  <c r="S913" i="5"/>
  <c r="S645" i="5"/>
  <c r="S28" i="5"/>
  <c r="S132" i="5"/>
  <c r="S51" i="5"/>
  <c r="S341" i="5"/>
  <c r="S1076" i="5"/>
  <c r="S707" i="5"/>
  <c r="S1347" i="5"/>
  <c r="S1379" i="5"/>
  <c r="S1348" i="5"/>
  <c r="S1281" i="5"/>
  <c r="S888" i="5"/>
  <c r="S1013" i="5"/>
  <c r="S841" i="5"/>
  <c r="S1072" i="5"/>
  <c r="S1304" i="5"/>
  <c r="S1141" i="5"/>
  <c r="S476" i="5"/>
  <c r="S669" i="5"/>
  <c r="S734" i="5"/>
  <c r="S133" i="5"/>
  <c r="S1261" i="5"/>
  <c r="S1214" i="5"/>
  <c r="S1053" i="5"/>
  <c r="S1196" i="5"/>
  <c r="S648" i="5"/>
  <c r="S603" i="5"/>
  <c r="S875" i="5"/>
  <c r="S263" i="5"/>
  <c r="S76" i="5"/>
  <c r="S1089" i="5"/>
  <c r="S1104" i="5"/>
  <c r="S544" i="5"/>
  <c r="S433" i="5"/>
  <c r="S903" i="5"/>
  <c r="S163" i="5"/>
  <c r="S396" i="5"/>
  <c r="S671" i="5"/>
  <c r="S305" i="5"/>
  <c r="S134" i="5"/>
  <c r="S369" i="5"/>
  <c r="S1349" i="5"/>
  <c r="S781" i="5"/>
  <c r="S1296" i="5"/>
  <c r="S53" i="5"/>
  <c r="S1350" i="5"/>
  <c r="S60" i="5"/>
  <c r="S308" i="5"/>
  <c r="S36" i="5"/>
  <c r="S989" i="5"/>
  <c r="S461" i="5"/>
  <c r="S1098" i="5"/>
  <c r="S741" i="5"/>
  <c r="S568" i="5"/>
  <c r="S976" i="5"/>
  <c r="S681" i="5"/>
  <c r="S1150" i="5"/>
  <c r="S632" i="5"/>
  <c r="S243" i="5"/>
  <c r="S1351" i="5"/>
  <c r="S757" i="5"/>
  <c r="S498" i="5"/>
  <c r="S950" i="5"/>
  <c r="S856" i="5"/>
  <c r="S41" i="5"/>
  <c r="S765" i="5"/>
  <c r="S866" i="5"/>
  <c r="S813" i="5"/>
  <c r="S678" i="5"/>
  <c r="S961" i="5"/>
  <c r="S135" i="5"/>
  <c r="S715" i="5"/>
  <c r="S397" i="5"/>
  <c r="S586" i="5"/>
  <c r="S136" i="5"/>
  <c r="S1256" i="5"/>
  <c r="S362" i="5"/>
  <c r="S38" i="5"/>
  <c r="S541" i="5"/>
  <c r="S1100" i="5"/>
  <c r="S1378" i="5"/>
  <c r="S573" i="5"/>
  <c r="S1029" i="5"/>
  <c r="S250" i="5"/>
  <c r="S510" i="5"/>
  <c r="S876" i="5"/>
  <c r="S427" i="5"/>
  <c r="S625" i="5"/>
  <c r="S375" i="5"/>
  <c r="S137" i="5"/>
  <c r="S328" i="5"/>
  <c r="S1253" i="5"/>
  <c r="S30" i="5"/>
  <c r="S286" i="5"/>
  <c r="S814" i="5"/>
  <c r="S347" i="5"/>
  <c r="S665" i="5"/>
  <c r="S1352" i="5"/>
  <c r="S754" i="5"/>
  <c r="S1204" i="5"/>
  <c r="S762" i="5"/>
  <c r="S890" i="5"/>
  <c r="S302" i="5"/>
  <c r="S46" i="5"/>
  <c r="S138" i="5"/>
  <c r="S973" i="5"/>
  <c r="S220" i="5"/>
  <c r="S1259" i="5"/>
  <c r="S1217" i="5"/>
  <c r="S343" i="5"/>
  <c r="S1224" i="5"/>
  <c r="S1092" i="5"/>
  <c r="S694" i="5"/>
  <c r="S84" i="5"/>
  <c r="S1175" i="5"/>
  <c r="S203" i="5"/>
  <c r="S1169" i="5"/>
  <c r="S971" i="5"/>
  <c r="S367" i="5"/>
  <c r="S533" i="5"/>
  <c r="S923" i="5"/>
  <c r="S411" i="5"/>
  <c r="S83" i="5"/>
  <c r="S299" i="5"/>
  <c r="S1151" i="5"/>
  <c r="S936" i="5"/>
  <c r="S403" i="5"/>
  <c r="S372" i="5"/>
  <c r="S139" i="5"/>
  <c r="S816" i="5"/>
  <c r="S33" i="5"/>
  <c r="S360" i="5"/>
  <c r="S536" i="5"/>
  <c r="S1000" i="5"/>
  <c r="S340" i="5"/>
  <c r="S571" i="5"/>
  <c r="S1040" i="5"/>
  <c r="S1353" i="5"/>
  <c r="S1206" i="5"/>
  <c r="S70" i="5"/>
  <c r="S140" i="5"/>
  <c r="S1012" i="5"/>
  <c r="S1091" i="5"/>
  <c r="S1270" i="5"/>
  <c r="S740" i="5"/>
  <c r="S1174" i="5"/>
  <c r="S1354" i="5"/>
  <c r="S1303" i="5"/>
  <c r="S190" i="5"/>
  <c r="S656" i="5"/>
  <c r="S708" i="5"/>
  <c r="S25" i="5"/>
  <c r="S714" i="5"/>
  <c r="S560" i="5"/>
  <c r="S737" i="5"/>
  <c r="S90" i="5"/>
  <c r="S23" i="5"/>
  <c r="S45" i="5"/>
  <c r="S208" i="5"/>
  <c r="S1218" i="5"/>
  <c r="S238" i="5"/>
  <c r="S596" i="5"/>
  <c r="S723" i="5"/>
  <c r="S775" i="5"/>
  <c r="S602" i="5"/>
  <c r="S257" i="5"/>
  <c r="S1145" i="5"/>
  <c r="S365" i="5"/>
  <c r="S849" i="5"/>
  <c r="S334" i="5"/>
  <c r="S364" i="5"/>
  <c r="S42" i="5"/>
  <c r="S405" i="5"/>
  <c r="S547" i="5"/>
  <c r="S636" i="5"/>
  <c r="S773" i="5"/>
  <c r="S788" i="5"/>
  <c r="S54" i="5"/>
  <c r="S1203" i="5"/>
  <c r="S1079" i="5"/>
  <c r="S1277" i="5"/>
  <c r="S782" i="5"/>
  <c r="S858" i="5"/>
  <c r="S387" i="5"/>
  <c r="S753" i="5"/>
  <c r="S322" i="5"/>
  <c r="S444" i="5"/>
  <c r="S1384" i="5"/>
  <c r="S1232" i="5"/>
  <c r="S141" i="5"/>
  <c r="S783" i="5"/>
  <c r="S1355" i="5"/>
  <c r="S402" i="5"/>
  <c r="S1376" i="5"/>
  <c r="S495" i="5"/>
  <c r="S660" i="5"/>
  <c r="S321" i="5"/>
  <c r="S68" i="5"/>
  <c r="S201" i="5"/>
  <c r="S905" i="5"/>
  <c r="S558" i="5"/>
  <c r="S763" i="5"/>
  <c r="S85" i="5"/>
  <c r="S942" i="5"/>
  <c r="S1273" i="5"/>
  <c r="S629" i="5"/>
  <c r="S985" i="5"/>
  <c r="S407" i="5"/>
  <c r="S1356" i="5"/>
  <c r="S784" i="5"/>
  <c r="S810" i="5"/>
  <c r="S1093" i="5"/>
  <c r="S478" i="5"/>
  <c r="S666" i="5"/>
  <c r="S583" i="5"/>
  <c r="S1042" i="5"/>
  <c r="S546" i="5"/>
  <c r="S142" i="5"/>
  <c r="S1144" i="5"/>
  <c r="S581" i="5"/>
  <c r="S509" i="5"/>
  <c r="S516" i="5"/>
  <c r="S1167" i="5"/>
  <c r="S553" i="5"/>
  <c r="S674" i="5"/>
  <c r="S1085" i="5"/>
  <c r="S385" i="5"/>
  <c r="S1211" i="5"/>
  <c r="S750" i="5"/>
  <c r="S1249" i="5"/>
  <c r="S486" i="5"/>
  <c r="S304" i="5"/>
  <c r="S1007" i="5"/>
  <c r="S1380" i="5"/>
  <c r="S616" i="5"/>
  <c r="S412" i="5"/>
  <c r="S1075" i="5"/>
  <c r="S1219" i="5"/>
  <c r="S617" i="5"/>
  <c r="S785" i="5"/>
  <c r="S218" i="5"/>
  <c r="S43" i="5"/>
  <c r="S331" i="5"/>
  <c r="S575" i="5"/>
  <c r="S988" i="5"/>
  <c r="S326" i="5"/>
  <c r="S1133" i="5"/>
  <c r="S66" i="5"/>
  <c r="S496" i="5"/>
  <c r="S529" i="5"/>
  <c r="S1268" i="5"/>
  <c r="S1271" i="5"/>
  <c r="S847" i="5"/>
  <c r="S1116" i="5"/>
  <c r="S796" i="5"/>
  <c r="S1383" i="5"/>
  <c r="S1357" i="5"/>
  <c r="S944" i="5"/>
  <c r="S1358" i="5"/>
  <c r="S848" i="5"/>
  <c r="S873" i="5"/>
  <c r="S892" i="5"/>
  <c r="S426" i="5"/>
  <c r="S422" i="5"/>
  <c r="S1230" i="5"/>
  <c r="S309" i="5"/>
  <c r="S922" i="5"/>
  <c r="S897" i="5"/>
  <c r="S587" i="5"/>
  <c r="S434" i="5"/>
  <c r="S1359" i="5"/>
  <c r="S345" i="5"/>
  <c r="S1015" i="5"/>
  <c r="S937" i="5"/>
  <c r="S1123" i="5"/>
  <c r="S672" i="5"/>
  <c r="S953" i="5"/>
  <c r="S1265" i="5"/>
  <c r="S452" i="5"/>
  <c r="S143" i="5"/>
  <c r="S13" i="5"/>
  <c r="S144" i="5"/>
  <c r="S464" i="5"/>
  <c r="S1360" i="5"/>
  <c r="S751" i="5"/>
  <c r="S237" i="5"/>
  <c r="S1361" i="5"/>
  <c r="S1024" i="5"/>
  <c r="S494" i="5"/>
  <c r="S1176" i="5"/>
  <c r="S792" i="5"/>
  <c r="S145" i="5"/>
  <c r="S37" i="5"/>
  <c r="S146" i="5"/>
  <c r="S1027" i="5"/>
  <c r="S1068" i="5"/>
  <c r="S709" i="5"/>
  <c r="S229" i="5"/>
  <c r="S987" i="5"/>
  <c r="S27" i="5"/>
  <c r="S1084" i="5"/>
  <c r="S1046" i="5"/>
  <c r="S410" i="5"/>
  <c r="S1362" i="5"/>
  <c r="S1286" i="5"/>
  <c r="S917" i="5"/>
  <c r="S836" i="5"/>
  <c r="S1109" i="5"/>
  <c r="S1312" i="5"/>
  <c r="S743" i="5"/>
  <c r="S738" i="5"/>
  <c r="S300" i="5"/>
  <c r="S1243" i="5"/>
  <c r="S1130" i="5"/>
  <c r="S819" i="5"/>
  <c r="S1031" i="5"/>
  <c r="S994" i="5"/>
  <c r="S255" i="5"/>
  <c r="S14" i="5"/>
  <c r="S804" i="5"/>
  <c r="S1110" i="5"/>
  <c r="S147" i="5"/>
  <c r="S924" i="5"/>
  <c r="S869" i="5"/>
  <c r="S1284" i="5"/>
  <c r="S745" i="5"/>
  <c r="S1363" i="5"/>
  <c r="S1105" i="5"/>
  <c r="S570" i="5"/>
  <c r="S661" i="5"/>
  <c r="S88" i="5"/>
  <c r="S1004" i="5"/>
  <c r="S966" i="5"/>
  <c r="S727" i="5"/>
  <c r="S266" i="5"/>
  <c r="S1034" i="5"/>
  <c r="S176" i="5"/>
  <c r="S746" i="5"/>
  <c r="S593" i="5"/>
  <c r="S1179" i="5"/>
  <c r="S471" i="5"/>
  <c r="S811" i="5"/>
  <c r="S1073" i="5"/>
  <c r="S480" i="5"/>
  <c r="S148" i="5"/>
  <c r="S323" i="5"/>
  <c r="S210" i="5"/>
  <c r="S981" i="5"/>
  <c r="S149" i="5"/>
  <c r="S580" i="5"/>
  <c r="S39" i="5"/>
  <c r="S766" i="5"/>
  <c r="S951" i="5"/>
  <c r="S1035" i="5"/>
  <c r="S837" i="5"/>
  <c r="S664" i="5"/>
  <c r="S307" i="5"/>
  <c r="S799" i="5"/>
  <c r="S179" i="5"/>
  <c r="S576" i="5"/>
  <c r="S1119" i="5"/>
  <c r="S748" i="5"/>
  <c r="S756" i="5"/>
  <c r="S818" i="5"/>
  <c r="S730" i="5"/>
  <c r="S511" i="5"/>
  <c r="S81" i="5"/>
  <c r="S1063" i="5"/>
  <c r="S150" i="5"/>
  <c r="S561" i="5"/>
  <c r="S615" i="5"/>
  <c r="S1022" i="5"/>
  <c r="S1245" i="5"/>
  <c r="S809" i="5"/>
  <c r="S389" i="5"/>
  <c r="S997" i="5"/>
  <c r="S1172" i="5"/>
  <c r="S15" i="5"/>
  <c r="S1158" i="5"/>
  <c r="S1258" i="5"/>
  <c r="S559" i="5"/>
  <c r="S1364" i="5"/>
  <c r="S1382" i="5"/>
  <c r="S1201" i="5"/>
  <c r="S1136" i="5"/>
  <c r="S151" i="5"/>
  <c r="S1301" i="5"/>
  <c r="S332" i="5"/>
  <c r="S1291" i="5"/>
  <c r="S222" i="5"/>
  <c r="S264" i="5"/>
  <c r="S1290" i="5"/>
  <c r="S29" i="5"/>
  <c r="S910" i="5"/>
  <c r="S429" i="5"/>
  <c r="S162" i="5"/>
  <c r="S20" i="5"/>
  <c r="S607" i="5"/>
  <c r="S1183" i="5"/>
  <c r="S948" i="5"/>
  <c r="S187" i="5"/>
  <c r="S962" i="5"/>
  <c r="S241" i="5"/>
  <c r="S1071" i="5"/>
  <c r="S881" i="5"/>
  <c r="S702" i="5"/>
  <c r="S1205" i="5"/>
  <c r="S1020" i="5"/>
  <c r="S1228" i="5"/>
  <c r="S1278" i="5"/>
  <c r="S303" i="5"/>
  <c r="S78" i="5"/>
  <c r="S440" i="5"/>
  <c r="S492" i="5"/>
  <c r="S363" i="5"/>
  <c r="S235" i="5"/>
  <c r="S358" i="5"/>
  <c r="S1097" i="5"/>
  <c r="S838" i="5"/>
  <c r="S453" i="5"/>
  <c r="S643" i="5"/>
  <c r="S361" i="5"/>
  <c r="S1118" i="5"/>
  <c r="S1226" i="5"/>
  <c r="S1009" i="5"/>
  <c r="S768" i="5"/>
  <c r="S1365" i="5"/>
  <c r="S829" i="5"/>
  <c r="S374" i="5"/>
  <c r="S216" i="5"/>
  <c r="S1366" i="5"/>
  <c r="S270" i="5"/>
  <c r="S604" i="5"/>
  <c r="S1283" i="5"/>
  <c r="S852" i="5"/>
  <c r="S1045" i="5"/>
  <c r="S806" i="5"/>
  <c r="S295" i="5"/>
  <c r="S996" i="5"/>
  <c r="S1114" i="5"/>
  <c r="S500" i="5"/>
  <c r="S419" i="5"/>
  <c r="S1143" i="5"/>
  <c r="S501" i="5"/>
  <c r="S980" i="5"/>
  <c r="S152" i="5"/>
  <c r="S567" i="5"/>
  <c r="S153" i="5"/>
  <c r="S515" i="5"/>
  <c r="S1051" i="5"/>
  <c r="S1052" i="5"/>
  <c r="S455" i="5"/>
  <c r="S154" i="5"/>
  <c r="S1367" i="5"/>
  <c r="S1026" i="5"/>
  <c r="S155" i="5"/>
  <c r="S870" i="5"/>
  <c r="S1014" i="5"/>
  <c r="S851" i="5"/>
  <c r="S1099" i="5"/>
  <c r="S886" i="5"/>
  <c r="S1017" i="5"/>
  <c r="S1032" i="5"/>
  <c r="S186" i="5"/>
  <c r="S789" i="5"/>
  <c r="S1049" i="5"/>
  <c r="S1188" i="5"/>
  <c r="S755" i="5"/>
  <c r="S401" i="5"/>
  <c r="S1368" i="5"/>
  <c r="S226" i="5"/>
  <c r="S416" i="5"/>
  <c r="S611" i="5"/>
  <c r="S377" i="5"/>
  <c r="S822" i="5"/>
  <c r="S721" i="5"/>
  <c r="S1369" i="5"/>
  <c r="S1229" i="5"/>
  <c r="S393" i="5"/>
  <c r="S770" i="5"/>
  <c r="S642" i="5"/>
  <c r="S469" i="5"/>
  <c r="S1173" i="5"/>
  <c r="S1193" i="5"/>
  <c r="S1370" i="5"/>
  <c r="S384" i="5"/>
  <c r="S1131" i="5"/>
  <c r="S282" i="5"/>
  <c r="S652" i="5"/>
  <c r="S1062" i="5"/>
  <c r="S503" i="5"/>
  <c r="S692" i="5"/>
  <c r="S1061" i="5"/>
  <c r="S1115" i="5"/>
  <c r="S932" i="5"/>
  <c r="S1194" i="5"/>
  <c r="S691" i="5"/>
  <c r="S526" i="5"/>
  <c r="S329" i="5"/>
  <c r="S683" i="5"/>
  <c r="S687" i="5"/>
  <c r="S49" i="5"/>
  <c r="S954" i="5"/>
  <c r="S156" i="5"/>
  <c r="S1108" i="5"/>
  <c r="S157" i="5"/>
  <c r="S16" i="5"/>
  <c r="S1241" i="5"/>
  <c r="S195" i="5"/>
  <c r="S1095" i="5"/>
  <c r="S912" i="5"/>
  <c r="S742" i="5"/>
  <c r="S807" i="5"/>
  <c r="S597" i="5"/>
  <c r="S995" i="5"/>
  <c r="S274" i="5"/>
  <c r="S798" i="5"/>
  <c r="S1371" i="5"/>
  <c r="S497" i="5"/>
  <c r="S1159" i="5"/>
  <c r="S979" i="5"/>
  <c r="S684" i="5"/>
  <c r="S1010" i="5"/>
  <c r="S1310" i="5"/>
  <c r="S32" i="5"/>
  <c r="S1231" i="5"/>
  <c r="S764" i="5"/>
  <c r="S294" i="5"/>
  <c r="S457" i="5"/>
  <c r="S1216" i="5"/>
  <c r="S700" i="5"/>
  <c r="S158" i="5"/>
  <c r="S159" i="5"/>
  <c r="S1225" i="5"/>
  <c r="S1120" i="5"/>
  <c r="S926" i="5"/>
  <c r="S530" i="5"/>
  <c r="S1282" i="5"/>
  <c r="S1207" i="5"/>
  <c r="S861" i="5"/>
  <c r="S760" i="5"/>
  <c r="S724" i="5"/>
  <c r="S761" i="5"/>
  <c r="S292" i="5"/>
  <c r="S823" i="5"/>
  <c r="S1056" i="5"/>
  <c r="S767" i="5"/>
  <c r="S1372" i="5"/>
  <c r="S382" i="5"/>
  <c r="S160" i="5"/>
  <c r="S686" i="5"/>
  <c r="S644" i="5"/>
  <c r="S840" i="5"/>
  <c r="S272" i="5"/>
  <c r="S663" i="5"/>
  <c r="S1267" i="5"/>
  <c r="S1187" i="5"/>
  <c r="S428" i="5"/>
  <c r="S315" i="5"/>
  <c r="S812" i="5"/>
  <c r="S1177" i="5"/>
  <c r="S161" i="5"/>
  <c r="S268" i="5"/>
  <c r="S167" i="5"/>
  <c r="S938" i="5"/>
  <c r="S22" i="5"/>
  <c r="S1373" i="5"/>
  <c r="S59" i="5"/>
  <c r="S1106" i="5"/>
  <c r="S171" i="5"/>
  <c r="S1287" i="5"/>
  <c r="S1374" i="5"/>
  <c r="S902" i="5"/>
  <c r="S1059" i="5"/>
  <c r="S168" i="5"/>
  <c r="S527" i="5"/>
  <c r="S333" i="5"/>
  <c r="S826" i="5"/>
  <c r="S48" i="5"/>
  <c r="S415" i="5"/>
  <c r="S786" i="5"/>
  <c r="T1313" i="5"/>
  <c r="T207" i="5"/>
  <c r="T957" i="5"/>
  <c r="T1002" i="5"/>
  <c r="T271" i="5"/>
  <c r="T896" i="5"/>
  <c r="T999" i="5"/>
  <c r="T871" i="5"/>
  <c r="T348" i="5"/>
  <c r="T891" i="5"/>
  <c r="T353" i="5"/>
  <c r="T204" i="5"/>
  <c r="T582" i="5"/>
  <c r="T1044" i="5"/>
  <c r="T627" i="5"/>
  <c r="T356" i="5"/>
  <c r="T641" i="5"/>
  <c r="T972" i="5"/>
  <c r="T215" i="5"/>
  <c r="T716" i="5"/>
  <c r="T21" i="5"/>
  <c r="T52" i="5"/>
  <c r="T1275" i="5"/>
  <c r="T1121" i="5"/>
  <c r="T189" i="5"/>
  <c r="T828" i="5"/>
  <c r="T637" i="5"/>
  <c r="T638" i="5"/>
  <c r="T5" i="5"/>
  <c r="T914" i="5"/>
  <c r="T1055" i="5"/>
  <c r="T413" i="5"/>
  <c r="T247" i="5"/>
  <c r="T258" i="5"/>
  <c r="T1088" i="5"/>
  <c r="T565" i="5"/>
  <c r="T967" i="5"/>
  <c r="T1080" i="5"/>
  <c r="T330" i="5"/>
  <c r="T900" i="5"/>
  <c r="T417" i="5"/>
  <c r="T790" i="5"/>
  <c r="T317" i="5"/>
  <c r="T234" i="5"/>
  <c r="T729" i="5"/>
  <c r="T91" i="5"/>
  <c r="T447" i="5"/>
  <c r="T634" i="5"/>
  <c r="T350" i="5"/>
  <c r="T528" i="5"/>
  <c r="T44" i="5"/>
  <c r="T537" i="5"/>
  <c r="T34" i="5"/>
  <c r="T1237" i="5"/>
  <c r="T354" i="5"/>
  <c r="T1060" i="5"/>
  <c r="T380" i="5"/>
  <c r="T534" i="5"/>
  <c r="T254" i="5"/>
  <c r="T835" i="5"/>
  <c r="T1314" i="5"/>
  <c r="T1197" i="5"/>
  <c r="T231" i="5"/>
  <c r="T1001" i="5"/>
  <c r="T800" i="5"/>
  <c r="T977" i="5"/>
  <c r="T650" i="5"/>
  <c r="T349" i="5"/>
  <c r="T1247" i="5"/>
  <c r="T1162" i="5"/>
  <c r="T314" i="5"/>
  <c r="T1227" i="5"/>
  <c r="T805" i="5"/>
  <c r="T381" i="5"/>
  <c r="T927" i="5"/>
  <c r="T1025" i="5"/>
  <c r="T506" i="5"/>
  <c r="T680" i="5"/>
  <c r="T446" i="5"/>
  <c r="T390" i="5"/>
  <c r="T170" i="5"/>
  <c r="T92" i="5"/>
  <c r="T623" i="5"/>
  <c r="T1057" i="5"/>
  <c r="T1306" i="5"/>
  <c r="T1255" i="5"/>
  <c r="T474" i="5"/>
  <c r="T1272" i="5"/>
  <c r="T588" i="5"/>
  <c r="T574" i="5"/>
  <c r="T230" i="5"/>
  <c r="T378" i="5"/>
  <c r="T267" i="5"/>
  <c r="T794" i="5"/>
  <c r="T73" i="5"/>
  <c r="T72" i="5"/>
  <c r="T1138" i="5"/>
  <c r="T439" i="5"/>
  <c r="T1090" i="5"/>
  <c r="T259" i="5"/>
  <c r="T884" i="5"/>
  <c r="T949" i="5"/>
  <c r="T1018" i="5"/>
  <c r="T275" i="5"/>
  <c r="T712" i="5"/>
  <c r="T946" i="5"/>
  <c r="T379" i="5"/>
  <c r="T1234" i="5"/>
  <c r="T69" i="5"/>
  <c r="T815" i="5"/>
  <c r="T518" i="5"/>
  <c r="T1041" i="5"/>
  <c r="T465" i="5"/>
  <c r="T609" i="5"/>
  <c r="T554" i="5"/>
  <c r="T591" i="5"/>
  <c r="T911" i="5"/>
  <c r="T93" i="5"/>
  <c r="T601" i="5"/>
  <c r="T909" i="5"/>
  <c r="T79" i="5"/>
  <c r="T260" i="5"/>
  <c r="T970" i="5"/>
  <c r="T1038" i="5"/>
  <c r="T1087" i="5"/>
  <c r="T703" i="5"/>
  <c r="T351" i="5"/>
  <c r="T699" i="5"/>
  <c r="T197" i="5"/>
  <c r="T293" i="5"/>
  <c r="T493" i="5"/>
  <c r="T795" i="5"/>
  <c r="T94" i="5"/>
  <c r="T655" i="5"/>
  <c r="T6" i="5"/>
  <c r="T1199" i="5"/>
  <c r="T594" i="5"/>
  <c r="T482" i="5"/>
  <c r="T1315" i="5"/>
  <c r="T232" i="5"/>
  <c r="T677" i="5"/>
  <c r="T578" i="5"/>
  <c r="T1377" i="5"/>
  <c r="T487" i="5"/>
  <c r="T610" i="5"/>
  <c r="T448" i="5"/>
  <c r="T95" i="5"/>
  <c r="T667" i="5"/>
  <c r="T1316" i="5"/>
  <c r="T606" i="5"/>
  <c r="T404" i="5"/>
  <c r="T887" i="5"/>
  <c r="T1233" i="5"/>
  <c r="T928" i="5"/>
  <c r="T1047" i="5"/>
  <c r="T508" i="5"/>
  <c r="T630" i="5"/>
  <c r="T489" i="5"/>
  <c r="T512" i="5"/>
  <c r="T253" i="5"/>
  <c r="T1171" i="5"/>
  <c r="T772" i="5"/>
  <c r="T58" i="5"/>
  <c r="T193" i="5"/>
  <c r="T306" i="5"/>
  <c r="T802" i="5"/>
  <c r="T1317" i="5"/>
  <c r="T701" i="5"/>
  <c r="T57" i="5"/>
  <c r="T316" i="5"/>
  <c r="T96" i="5"/>
  <c r="T614" i="5"/>
  <c r="T352" i="5"/>
  <c r="T399" i="5"/>
  <c r="T251" i="5"/>
  <c r="T97" i="5"/>
  <c r="T1318" i="5"/>
  <c r="T514" i="5"/>
  <c r="T7" i="5"/>
  <c r="T791" i="5"/>
  <c r="T908" i="5"/>
  <c r="T1008" i="5"/>
  <c r="T1065" i="5"/>
  <c r="T165" i="5"/>
  <c r="T1180" i="5"/>
  <c r="T728" i="5"/>
  <c r="T1166" i="5"/>
  <c r="T298" i="5"/>
  <c r="T462" i="5"/>
  <c r="T1139" i="5"/>
  <c r="T370" i="5"/>
  <c r="T885" i="5"/>
  <c r="T682" i="5"/>
  <c r="T1319" i="5"/>
  <c r="T769" i="5"/>
  <c r="T1069" i="5"/>
  <c r="T1305" i="5"/>
  <c r="T1122" i="5"/>
  <c r="T481" i="5"/>
  <c r="T929" i="5"/>
  <c r="T749" i="5"/>
  <c r="T395" i="5"/>
  <c r="T1184" i="5"/>
  <c r="T739" i="5"/>
  <c r="T1236" i="5"/>
  <c r="T599" i="5"/>
  <c r="T522" i="5"/>
  <c r="T98" i="5"/>
  <c r="T1320" i="5"/>
  <c r="T584" i="5"/>
  <c r="T504" i="5"/>
  <c r="T718" i="5"/>
  <c r="T437" i="5"/>
  <c r="T1037" i="5"/>
  <c r="T1081" i="5"/>
  <c r="T1077" i="5"/>
  <c r="T776" i="5"/>
  <c r="T1252" i="5"/>
  <c r="T296" i="5"/>
  <c r="T675" i="5"/>
  <c r="T1244" i="5"/>
  <c r="T899" i="5"/>
  <c r="T310" i="5"/>
  <c r="T883" i="5"/>
  <c r="T1066" i="5"/>
  <c r="T688" i="5"/>
  <c r="T342" i="5"/>
  <c r="T705" i="5"/>
  <c r="T183" i="5"/>
  <c r="T1321" i="5"/>
  <c r="T1030" i="5"/>
  <c r="T1078" i="5"/>
  <c r="T538" i="5"/>
  <c r="T1028" i="5"/>
  <c r="T318" i="5"/>
  <c r="T1300" i="5"/>
  <c r="T406" i="5"/>
  <c r="T817" i="5"/>
  <c r="T1186" i="5"/>
  <c r="T842" i="5"/>
  <c r="T934" i="5"/>
  <c r="T793" i="5"/>
  <c r="T8" i="5"/>
  <c r="T620" i="5"/>
  <c r="T855" i="5"/>
  <c r="T986" i="5"/>
  <c r="T863" i="5"/>
  <c r="T523" i="5"/>
  <c r="T1096" i="5"/>
  <c r="T484" i="5"/>
  <c r="T569" i="5"/>
  <c r="T47" i="5"/>
  <c r="T941" i="5"/>
  <c r="T63" i="5"/>
  <c r="T1269" i="5"/>
  <c r="T199" i="5"/>
  <c r="T261" i="5"/>
  <c r="T242" i="5"/>
  <c r="T99" i="5"/>
  <c r="T964" i="5"/>
  <c r="T965" i="5"/>
  <c r="T100" i="5"/>
  <c r="T1005" i="5"/>
  <c r="T519" i="5"/>
  <c r="T172" i="5"/>
  <c r="T646" i="5"/>
  <c r="T1170" i="5"/>
  <c r="T1129" i="5"/>
  <c r="T291" i="5"/>
  <c r="T732" i="5"/>
  <c r="T525" i="5"/>
  <c r="T1293" i="5"/>
  <c r="T579" i="5"/>
  <c r="T335" i="5"/>
  <c r="T1146" i="5"/>
  <c r="T1322" i="5"/>
  <c r="T670" i="5"/>
  <c r="T269" i="5"/>
  <c r="T313" i="5"/>
  <c r="T1064" i="5"/>
  <c r="T820" i="5"/>
  <c r="T1137" i="5"/>
  <c r="T1260" i="5"/>
  <c r="T830" i="5"/>
  <c r="T430" i="5"/>
  <c r="T959" i="5"/>
  <c r="T933" i="5"/>
  <c r="T906" i="5"/>
  <c r="T521" i="5"/>
  <c r="T414" i="5"/>
  <c r="T821" i="5"/>
  <c r="T101" i="5"/>
  <c r="T1016" i="5"/>
  <c r="T344" i="5"/>
  <c r="T485" i="5"/>
  <c r="T1210" i="5"/>
  <c r="T1323" i="5"/>
  <c r="T1222" i="5"/>
  <c r="T864" i="5"/>
  <c r="T1190" i="5"/>
  <c r="T180" i="5"/>
  <c r="T1324" i="5"/>
  <c r="T960" i="5"/>
  <c r="T595" i="5"/>
  <c r="T975" i="5"/>
  <c r="T56" i="5"/>
  <c r="T1011" i="5"/>
  <c r="T200" i="5"/>
  <c r="T202" i="5"/>
  <c r="T659" i="5"/>
  <c r="T175" i="5"/>
  <c r="T1251" i="5"/>
  <c r="T845" i="5"/>
  <c r="T102" i="5"/>
  <c r="T832" i="5"/>
  <c r="T1165" i="5"/>
  <c r="T9" i="5"/>
  <c r="T273" i="5"/>
  <c r="T777" i="5"/>
  <c r="T860" i="5"/>
  <c r="T1208" i="5"/>
  <c r="T1298" i="5"/>
  <c r="T535" i="5"/>
  <c r="T1019" i="5"/>
  <c r="T1295" i="5"/>
  <c r="T585" i="5"/>
  <c r="T50" i="5"/>
  <c r="T386" i="5"/>
  <c r="T1058" i="5"/>
  <c r="T1325" i="5"/>
  <c r="T240" i="5"/>
  <c r="T205" i="5"/>
  <c r="T990" i="5"/>
  <c r="T1238" i="5"/>
  <c r="T1326" i="5"/>
  <c r="T825" i="5"/>
  <c r="T654" i="5"/>
  <c r="T164" i="5"/>
  <c r="T874" i="5"/>
  <c r="T862" i="5"/>
  <c r="T1107" i="5"/>
  <c r="T1189" i="5"/>
  <c r="T1082" i="5"/>
  <c r="T556" i="5"/>
  <c r="T239" i="5"/>
  <c r="T552" i="5"/>
  <c r="T320" i="5"/>
  <c r="T103" i="5"/>
  <c r="T104" i="5"/>
  <c r="T1285" i="5"/>
  <c r="T1250" i="5"/>
  <c r="T801" i="5"/>
  <c r="T695" i="5"/>
  <c r="T74" i="5"/>
  <c r="T19" i="5"/>
  <c r="T1246" i="5"/>
  <c r="T105" i="5"/>
  <c r="T833" i="5"/>
  <c r="T65" i="5"/>
  <c r="T420" i="5"/>
  <c r="T338" i="5"/>
  <c r="T697" i="5"/>
  <c r="T778" i="5"/>
  <c r="T212" i="5"/>
  <c r="T451" i="5"/>
  <c r="T443" i="5"/>
  <c r="T431" i="5"/>
  <c r="T1134" i="5"/>
  <c r="T483" i="5"/>
  <c r="T952" i="5"/>
  <c r="T1126" i="5"/>
  <c r="T1086" i="5"/>
  <c r="T722" i="5"/>
  <c r="T1043" i="5"/>
  <c r="T1074" i="5"/>
  <c r="T1223" i="5"/>
  <c r="T1003" i="5"/>
  <c r="T1280" i="5"/>
  <c r="T277" i="5"/>
  <c r="T549" i="5"/>
  <c r="T564" i="5"/>
  <c r="T245" i="5"/>
  <c r="T214" i="5"/>
  <c r="T978" i="5"/>
  <c r="T1192" i="5"/>
  <c r="T458" i="5"/>
  <c r="T867" i="5"/>
  <c r="T184" i="5"/>
  <c r="T502" i="5"/>
  <c r="T388" i="5"/>
  <c r="T787" i="5"/>
  <c r="T1054" i="5"/>
  <c r="T621" i="5"/>
  <c r="T562" i="5"/>
  <c r="T1182" i="5"/>
  <c r="T1050" i="5"/>
  <c r="T1067" i="5"/>
  <c r="T550" i="5"/>
  <c r="T619" i="5"/>
  <c r="T759" i="5"/>
  <c r="T227" i="5"/>
  <c r="T297" i="5"/>
  <c r="T288" i="5"/>
  <c r="T1127" i="5"/>
  <c r="T893" i="5"/>
  <c r="T1094" i="5"/>
  <c r="T1154" i="5"/>
  <c r="T86" i="5"/>
  <c r="T244" i="5"/>
  <c r="T1135" i="5"/>
  <c r="T551" i="5"/>
  <c r="T612" i="5"/>
  <c r="T445" i="5"/>
  <c r="T1117" i="5"/>
  <c r="T283" i="5"/>
  <c r="T24" i="5"/>
  <c r="T690" i="5"/>
  <c r="T311" i="5"/>
  <c r="T733" i="5"/>
  <c r="T1327" i="5"/>
  <c r="T1153" i="5"/>
  <c r="T75" i="5"/>
  <c r="T771" i="5"/>
  <c r="T744" i="5"/>
  <c r="T280" i="5"/>
  <c r="T507" i="5"/>
  <c r="T1155" i="5"/>
  <c r="T470" i="5"/>
  <c r="T1242" i="5"/>
  <c r="T779" i="5"/>
  <c r="T679" i="5"/>
  <c r="T626" i="5"/>
  <c r="T106" i="5"/>
  <c r="T839" i="5"/>
  <c r="T1181" i="5"/>
  <c r="T1132" i="5"/>
  <c r="T1248" i="5"/>
  <c r="T35" i="5"/>
  <c r="T808" i="5"/>
  <c r="T539" i="5"/>
  <c r="T107" i="5"/>
  <c r="T880" i="5"/>
  <c r="T449" i="5"/>
  <c r="T398" i="5"/>
  <c r="T1048" i="5"/>
  <c r="T853" i="5"/>
  <c r="T40" i="5"/>
  <c r="T1163" i="5"/>
  <c r="T958" i="5"/>
  <c r="T454" i="5"/>
  <c r="T1381" i="5"/>
  <c r="T1308" i="5"/>
  <c r="T1215" i="5"/>
  <c r="T64" i="5"/>
  <c r="T1221" i="5"/>
  <c r="T475" i="5"/>
  <c r="T658" i="5"/>
  <c r="T276" i="5"/>
  <c r="T418" i="5"/>
  <c r="T468" i="5"/>
  <c r="T572" i="5"/>
  <c r="T61" i="5"/>
  <c r="T693" i="5"/>
  <c r="T289" i="5"/>
  <c r="T803" i="5"/>
  <c r="T1152" i="5"/>
  <c r="T947" i="5"/>
  <c r="T882" i="5"/>
  <c r="T653" i="5"/>
  <c r="T735" i="5"/>
  <c r="T87" i="5"/>
  <c r="T747" i="5"/>
  <c r="T633" i="5"/>
  <c r="T467" i="5"/>
  <c r="T992" i="5"/>
  <c r="T662" i="5"/>
  <c r="T963" i="5"/>
  <c r="T624" i="5"/>
  <c r="T984" i="5"/>
  <c r="T1124" i="5"/>
  <c r="T435" i="5"/>
  <c r="T456" i="5"/>
  <c r="T279" i="5"/>
  <c r="T1328" i="5"/>
  <c r="T1264" i="5"/>
  <c r="T711" i="5"/>
  <c r="T198" i="5"/>
  <c r="T895" i="5"/>
  <c r="T82" i="5"/>
  <c r="T192" i="5"/>
  <c r="T233" i="5"/>
  <c r="T1140" i="5"/>
  <c r="T368" i="5"/>
  <c r="T668" i="5"/>
  <c r="T982" i="5"/>
  <c r="T1156" i="5"/>
  <c r="T872" i="5"/>
  <c r="T969" i="5"/>
  <c r="T287" i="5"/>
  <c r="T1239" i="5"/>
  <c r="T196" i="5"/>
  <c r="T945" i="5"/>
  <c r="T647" i="5"/>
  <c r="T1329" i="5"/>
  <c r="T188" i="5"/>
  <c r="T26" i="5"/>
  <c r="T359" i="5"/>
  <c r="T108" i="5"/>
  <c r="T657" i="5"/>
  <c r="T224" i="5"/>
  <c r="T392" i="5"/>
  <c r="T477" i="5"/>
  <c r="T109" i="5"/>
  <c r="T366" i="5"/>
  <c r="T355" i="5"/>
  <c r="T110" i="5"/>
  <c r="T10" i="5"/>
  <c r="T698" i="5"/>
  <c r="T831" i="5"/>
  <c r="T955" i="5"/>
  <c r="T346" i="5"/>
  <c r="T1168" i="5"/>
  <c r="T1307" i="5"/>
  <c r="T640" i="5"/>
  <c r="T491" i="5"/>
  <c r="T1161" i="5"/>
  <c r="T324" i="5"/>
  <c r="T211" i="5"/>
  <c r="T631" i="5"/>
  <c r="T1033" i="5"/>
  <c r="T854" i="5"/>
  <c r="T1111" i="5"/>
  <c r="T1330" i="5"/>
  <c r="T752" i="5"/>
  <c r="T846" i="5"/>
  <c r="T67" i="5"/>
  <c r="T1149" i="5"/>
  <c r="T1083" i="5"/>
  <c r="T490" i="5"/>
  <c r="T325" i="5"/>
  <c r="T1331" i="5"/>
  <c r="T542" i="5"/>
  <c r="T1036" i="5"/>
  <c r="T865" i="5"/>
  <c r="T450" i="5"/>
  <c r="T531" i="5"/>
  <c r="T589" i="5"/>
  <c r="T704" i="5"/>
  <c r="T983" i="5"/>
  <c r="T206" i="5"/>
  <c r="T540" i="5"/>
  <c r="T991" i="5"/>
  <c r="T357" i="5"/>
  <c r="T1332" i="5"/>
  <c r="T824" i="5"/>
  <c r="T513" i="5"/>
  <c r="T649" i="5"/>
  <c r="T919" i="5"/>
  <c r="T409" i="5"/>
  <c r="T1112" i="5"/>
  <c r="T111" i="5"/>
  <c r="T221" i="5"/>
  <c r="T827" i="5"/>
  <c r="T55" i="5"/>
  <c r="T555" i="5"/>
  <c r="T173" i="5"/>
  <c r="T590" i="5"/>
  <c r="T1198" i="5"/>
  <c r="T710" i="5"/>
  <c r="T209" i="5"/>
  <c r="T339" i="5"/>
  <c r="T112" i="5"/>
  <c r="T956" i="5"/>
  <c r="T113" i="5"/>
  <c r="T442" i="5"/>
  <c r="T459" i="5"/>
  <c r="T689" i="5"/>
  <c r="T1200" i="5"/>
  <c r="T1195" i="5"/>
  <c r="T166" i="5"/>
  <c r="T248" i="5"/>
  <c r="T931" i="5"/>
  <c r="T894" i="5"/>
  <c r="T488" i="5"/>
  <c r="T1333" i="5"/>
  <c r="T918" i="5"/>
  <c r="T563" i="5"/>
  <c r="T114" i="5"/>
  <c r="T706" i="5"/>
  <c r="T1334" i="5"/>
  <c r="T993" i="5"/>
  <c r="T904" i="5"/>
  <c r="T423" i="5"/>
  <c r="T850" i="5"/>
  <c r="T225" i="5"/>
  <c r="T472" i="5"/>
  <c r="T327" i="5"/>
  <c r="T89" i="5"/>
  <c r="T915" i="5"/>
  <c r="T717" i="5"/>
  <c r="T236" i="5"/>
  <c r="T18" i="5"/>
  <c r="T290" i="5"/>
  <c r="T877" i="5"/>
  <c r="T466" i="5"/>
  <c r="T479" i="5"/>
  <c r="T182" i="5"/>
  <c r="T337" i="5"/>
  <c r="T916" i="5"/>
  <c r="T115" i="5"/>
  <c r="T1191" i="5"/>
  <c r="T278" i="5"/>
  <c r="T1213" i="5"/>
  <c r="T177" i="5"/>
  <c r="T1288" i="5"/>
  <c r="T1006" i="5"/>
  <c r="T262" i="5"/>
  <c r="T628" i="5"/>
  <c r="T116" i="5"/>
  <c r="T920" i="5"/>
  <c r="T1148" i="5"/>
  <c r="T301" i="5"/>
  <c r="T463" i="5"/>
  <c r="T1335" i="5"/>
  <c r="T844" i="5"/>
  <c r="T608" i="5"/>
  <c r="T1289" i="5"/>
  <c r="T618" i="5"/>
  <c r="T635" i="5"/>
  <c r="T797" i="5"/>
  <c r="T62" i="5"/>
  <c r="T1147" i="5"/>
  <c r="T1209" i="5"/>
  <c r="T424" i="5"/>
  <c r="T117" i="5"/>
  <c r="T685" i="5"/>
  <c r="T1235" i="5"/>
  <c r="T191" i="5"/>
  <c r="T1202" i="5"/>
  <c r="T859" i="5"/>
  <c r="T921" i="5"/>
  <c r="T256" i="5"/>
  <c r="T605" i="5"/>
  <c r="T780" i="5"/>
  <c r="T77" i="5"/>
  <c r="T383" i="5"/>
  <c r="T532" i="5"/>
  <c r="T1128" i="5"/>
  <c r="T925" i="5"/>
  <c r="T725" i="5"/>
  <c r="T371" i="5"/>
  <c r="T118" i="5"/>
  <c r="T1262" i="5"/>
  <c r="T1311" i="5"/>
  <c r="T834" i="5"/>
  <c r="T181" i="5"/>
  <c r="T592" i="5"/>
  <c r="T80" i="5"/>
  <c r="T119" i="5"/>
  <c r="T1336" i="5"/>
  <c r="T673" i="5"/>
  <c r="T408" i="5"/>
  <c r="T391" i="5"/>
  <c r="T935" i="5"/>
  <c r="T577" i="5"/>
  <c r="T223" i="5"/>
  <c r="T524" i="5"/>
  <c r="T425" i="5"/>
  <c r="T217" i="5"/>
  <c r="T336" i="5"/>
  <c r="T566" i="5"/>
  <c r="T120" i="5"/>
  <c r="T1021" i="5"/>
  <c r="T545" i="5"/>
  <c r="T1266" i="5"/>
  <c r="T974" i="5"/>
  <c r="T736" i="5"/>
  <c r="T219" i="5"/>
  <c r="T1102" i="5"/>
  <c r="T1375" i="5"/>
  <c r="T1337" i="5"/>
  <c r="T460" i="5"/>
  <c r="T939" i="5"/>
  <c r="T774" i="5"/>
  <c r="T438" i="5"/>
  <c r="T1157" i="5"/>
  <c r="T639" i="5"/>
  <c r="T517" i="5"/>
  <c r="T968" i="5"/>
  <c r="T121" i="5"/>
  <c r="T194" i="5"/>
  <c r="T1113" i="5"/>
  <c r="T213" i="5"/>
  <c r="T1023" i="5"/>
  <c r="T1299" i="5"/>
  <c r="T169" i="5"/>
  <c r="T436" i="5"/>
  <c r="T11" i="5"/>
  <c r="T281" i="5"/>
  <c r="T122" i="5"/>
  <c r="T1263" i="5"/>
  <c r="T940" i="5"/>
  <c r="T889" i="5"/>
  <c r="T726" i="5"/>
  <c r="T1125" i="5"/>
  <c r="T907" i="5"/>
  <c r="T123" i="5"/>
  <c r="T879" i="5"/>
  <c r="T696" i="5"/>
  <c r="T432" i="5"/>
  <c r="T12" i="5"/>
  <c r="T1338" i="5"/>
  <c r="T373" i="5"/>
  <c r="T124" i="5"/>
  <c r="T1039" i="5"/>
  <c r="T758" i="5"/>
  <c r="T228" i="5"/>
  <c r="T174" i="5"/>
  <c r="T1294" i="5"/>
  <c r="T868" i="5"/>
  <c r="T1339" i="5"/>
  <c r="T843" i="5"/>
  <c r="T265" i="5"/>
  <c r="T1340" i="5"/>
  <c r="T1341" i="5"/>
  <c r="T1342" i="5"/>
  <c r="T473" i="5"/>
  <c r="T1274" i="5"/>
  <c r="T312" i="5"/>
  <c r="T598" i="5"/>
  <c r="T1160" i="5"/>
  <c r="T1309" i="5"/>
  <c r="T1343" i="5"/>
  <c r="T1103" i="5"/>
  <c r="T249" i="5"/>
  <c r="T1101" i="5"/>
  <c r="T1220" i="5"/>
  <c r="T17" i="5"/>
  <c r="T505" i="5"/>
  <c r="T1240" i="5"/>
  <c r="T557" i="5"/>
  <c r="T31" i="5"/>
  <c r="T319" i="5"/>
  <c r="T125" i="5"/>
  <c r="T930" i="5"/>
  <c r="T543" i="5"/>
  <c r="T676" i="5"/>
  <c r="T284" i="5"/>
  <c r="T1292" i="5"/>
  <c r="T421" i="5"/>
  <c r="T126" i="5"/>
  <c r="T1178" i="5"/>
  <c r="T127" i="5"/>
  <c r="T252" i="5"/>
  <c r="T1344" i="5"/>
  <c r="T1257" i="5"/>
  <c r="T441" i="5"/>
  <c r="T128" i="5"/>
  <c r="T720" i="5"/>
  <c r="T129" i="5"/>
  <c r="T499" i="5"/>
  <c r="T71" i="5"/>
  <c r="T1185" i="5"/>
  <c r="T943" i="5"/>
  <c r="T394" i="5"/>
  <c r="T1164" i="5"/>
  <c r="T548" i="5"/>
  <c r="T246" i="5"/>
  <c r="T130" i="5"/>
  <c r="T857" i="5"/>
  <c r="T898" i="5"/>
  <c r="T1297" i="5"/>
  <c r="T998" i="5"/>
  <c r="T1302" i="5"/>
  <c r="T1070" i="5"/>
  <c r="T178" i="5"/>
  <c r="T1212" i="5"/>
  <c r="T901" i="5"/>
  <c r="T1142" i="5"/>
  <c r="T520" i="5"/>
  <c r="T185" i="5"/>
  <c r="T1276" i="5"/>
  <c r="T713" i="5"/>
  <c r="T719" i="5"/>
  <c r="T376" i="5"/>
  <c r="T622" i="5"/>
  <c r="T613" i="5"/>
  <c r="T731" i="5"/>
  <c r="T1254" i="5"/>
  <c r="T878" i="5"/>
  <c r="T651" i="5"/>
  <c r="T1345" i="5"/>
  <c r="T400" i="5"/>
  <c r="T1279" i="5"/>
  <c r="T131" i="5"/>
  <c r="T1346" i="5"/>
  <c r="T285" i="5"/>
  <c r="T600" i="5"/>
  <c r="T913" i="5"/>
  <c r="T645" i="5"/>
  <c r="T28" i="5"/>
  <c r="T132" i="5"/>
  <c r="T51" i="5"/>
  <c r="T341" i="5"/>
  <c r="T1076" i="5"/>
  <c r="T707" i="5"/>
  <c r="T1347" i="5"/>
  <c r="T1379" i="5"/>
  <c r="T1348" i="5"/>
  <c r="T1281" i="5"/>
  <c r="T888" i="5"/>
  <c r="T1013" i="5"/>
  <c r="T841" i="5"/>
  <c r="T1072" i="5"/>
  <c r="T1304" i="5"/>
  <c r="T1141" i="5"/>
  <c r="T476" i="5"/>
  <c r="T669" i="5"/>
  <c r="T734" i="5"/>
  <c r="T133" i="5"/>
  <c r="T1261" i="5"/>
  <c r="T1214" i="5"/>
  <c r="T1053" i="5"/>
  <c r="T1196" i="5"/>
  <c r="T648" i="5"/>
  <c r="T603" i="5"/>
  <c r="T875" i="5"/>
  <c r="T263" i="5"/>
  <c r="T76" i="5"/>
  <c r="T1089" i="5"/>
  <c r="T1104" i="5"/>
  <c r="T544" i="5"/>
  <c r="T433" i="5"/>
  <c r="T903" i="5"/>
  <c r="T163" i="5"/>
  <c r="T396" i="5"/>
  <c r="T671" i="5"/>
  <c r="T305" i="5"/>
  <c r="T134" i="5"/>
  <c r="T369" i="5"/>
  <c r="T1349" i="5"/>
  <c r="T781" i="5"/>
  <c r="T1296" i="5"/>
  <c r="T53" i="5"/>
  <c r="T1350" i="5"/>
  <c r="T60" i="5"/>
  <c r="T308" i="5"/>
  <c r="T36" i="5"/>
  <c r="T989" i="5"/>
  <c r="T461" i="5"/>
  <c r="T1098" i="5"/>
  <c r="T741" i="5"/>
  <c r="T568" i="5"/>
  <c r="T976" i="5"/>
  <c r="T681" i="5"/>
  <c r="T1150" i="5"/>
  <c r="T632" i="5"/>
  <c r="T243" i="5"/>
  <c r="T1351" i="5"/>
  <c r="T757" i="5"/>
  <c r="T498" i="5"/>
  <c r="T950" i="5"/>
  <c r="T856" i="5"/>
  <c r="T41" i="5"/>
  <c r="T765" i="5"/>
  <c r="T866" i="5"/>
  <c r="T813" i="5"/>
  <c r="T678" i="5"/>
  <c r="T961" i="5"/>
  <c r="T135" i="5"/>
  <c r="T715" i="5"/>
  <c r="T397" i="5"/>
  <c r="T586" i="5"/>
  <c r="T136" i="5"/>
  <c r="T1256" i="5"/>
  <c r="T362" i="5"/>
  <c r="T38" i="5"/>
  <c r="T541" i="5"/>
  <c r="T1100" i="5"/>
  <c r="T1378" i="5"/>
  <c r="T573" i="5"/>
  <c r="T1029" i="5"/>
  <c r="T250" i="5"/>
  <c r="T510" i="5"/>
  <c r="T876" i="5"/>
  <c r="T427" i="5"/>
  <c r="T625" i="5"/>
  <c r="T375" i="5"/>
  <c r="T137" i="5"/>
  <c r="T328" i="5"/>
  <c r="T1253" i="5"/>
  <c r="T30" i="5"/>
  <c r="T286" i="5"/>
  <c r="T814" i="5"/>
  <c r="T347" i="5"/>
  <c r="T665" i="5"/>
  <c r="T1352" i="5"/>
  <c r="T754" i="5"/>
  <c r="T1204" i="5"/>
  <c r="T762" i="5"/>
  <c r="T890" i="5"/>
  <c r="T302" i="5"/>
  <c r="T46" i="5"/>
  <c r="T138" i="5"/>
  <c r="T973" i="5"/>
  <c r="T220" i="5"/>
  <c r="T1259" i="5"/>
  <c r="T1217" i="5"/>
  <c r="T343" i="5"/>
  <c r="T1224" i="5"/>
  <c r="T1092" i="5"/>
  <c r="T694" i="5"/>
  <c r="T84" i="5"/>
  <c r="T1175" i="5"/>
  <c r="T203" i="5"/>
  <c r="T1169" i="5"/>
  <c r="T971" i="5"/>
  <c r="T367" i="5"/>
  <c r="T533" i="5"/>
  <c r="T923" i="5"/>
  <c r="T411" i="5"/>
  <c r="T83" i="5"/>
  <c r="T299" i="5"/>
  <c r="T1151" i="5"/>
  <c r="T936" i="5"/>
  <c r="T403" i="5"/>
  <c r="T372" i="5"/>
  <c r="T139" i="5"/>
  <c r="T816" i="5"/>
  <c r="T33" i="5"/>
  <c r="T360" i="5"/>
  <c r="T536" i="5"/>
  <c r="T1000" i="5"/>
  <c r="T340" i="5"/>
  <c r="T571" i="5"/>
  <c r="T1040" i="5"/>
  <c r="T1353" i="5"/>
  <c r="T1206" i="5"/>
  <c r="T70" i="5"/>
  <c r="T140" i="5"/>
  <c r="T1012" i="5"/>
  <c r="T1091" i="5"/>
  <c r="T1270" i="5"/>
  <c r="T740" i="5"/>
  <c r="T1174" i="5"/>
  <c r="T1354" i="5"/>
  <c r="T1303" i="5"/>
  <c r="T190" i="5"/>
  <c r="T656" i="5"/>
  <c r="T708" i="5"/>
  <c r="T25" i="5"/>
  <c r="T714" i="5"/>
  <c r="T560" i="5"/>
  <c r="T737" i="5"/>
  <c r="T90" i="5"/>
  <c r="T23" i="5"/>
  <c r="T45" i="5"/>
  <c r="T208" i="5"/>
  <c r="T1218" i="5"/>
  <c r="T238" i="5"/>
  <c r="T596" i="5"/>
  <c r="T723" i="5"/>
  <c r="T775" i="5"/>
  <c r="T602" i="5"/>
  <c r="T257" i="5"/>
  <c r="T1145" i="5"/>
  <c r="T365" i="5"/>
  <c r="T849" i="5"/>
  <c r="T334" i="5"/>
  <c r="T364" i="5"/>
  <c r="T42" i="5"/>
  <c r="T405" i="5"/>
  <c r="T547" i="5"/>
  <c r="T636" i="5"/>
  <c r="T773" i="5"/>
  <c r="T788" i="5"/>
  <c r="T54" i="5"/>
  <c r="T1203" i="5"/>
  <c r="T1079" i="5"/>
  <c r="T1277" i="5"/>
  <c r="T782" i="5"/>
  <c r="T858" i="5"/>
  <c r="T387" i="5"/>
  <c r="T753" i="5"/>
  <c r="T322" i="5"/>
  <c r="T444" i="5"/>
  <c r="T1384" i="5"/>
  <c r="T1232" i="5"/>
  <c r="T141" i="5"/>
  <c r="T783" i="5"/>
  <c r="T1355" i="5"/>
  <c r="T402" i="5"/>
  <c r="T1376" i="5"/>
  <c r="T495" i="5"/>
  <c r="T660" i="5"/>
  <c r="T321" i="5"/>
  <c r="T68" i="5"/>
  <c r="T201" i="5"/>
  <c r="T905" i="5"/>
  <c r="T558" i="5"/>
  <c r="T763" i="5"/>
  <c r="T85" i="5"/>
  <c r="T942" i="5"/>
  <c r="T1273" i="5"/>
  <c r="T629" i="5"/>
  <c r="T985" i="5"/>
  <c r="T407" i="5"/>
  <c r="T1356" i="5"/>
  <c r="T784" i="5"/>
  <c r="T810" i="5"/>
  <c r="T1093" i="5"/>
  <c r="T478" i="5"/>
  <c r="T666" i="5"/>
  <c r="T583" i="5"/>
  <c r="T1042" i="5"/>
  <c r="T546" i="5"/>
  <c r="T142" i="5"/>
  <c r="T1144" i="5"/>
  <c r="T581" i="5"/>
  <c r="T509" i="5"/>
  <c r="T516" i="5"/>
  <c r="T1167" i="5"/>
  <c r="T553" i="5"/>
  <c r="T674" i="5"/>
  <c r="T1085" i="5"/>
  <c r="T385" i="5"/>
  <c r="T1211" i="5"/>
  <c r="T750" i="5"/>
  <c r="T1249" i="5"/>
  <c r="T486" i="5"/>
  <c r="T304" i="5"/>
  <c r="T1007" i="5"/>
  <c r="T1380" i="5"/>
  <c r="T616" i="5"/>
  <c r="T412" i="5"/>
  <c r="T1075" i="5"/>
  <c r="T1219" i="5"/>
  <c r="T617" i="5"/>
  <c r="T785" i="5"/>
  <c r="T218" i="5"/>
  <c r="T43" i="5"/>
  <c r="T331" i="5"/>
  <c r="T575" i="5"/>
  <c r="T988" i="5"/>
  <c r="T326" i="5"/>
  <c r="T1133" i="5"/>
  <c r="T66" i="5"/>
  <c r="T496" i="5"/>
  <c r="T529" i="5"/>
  <c r="T1268" i="5"/>
  <c r="T1271" i="5"/>
  <c r="T847" i="5"/>
  <c r="T1116" i="5"/>
  <c r="T796" i="5"/>
  <c r="T1383" i="5"/>
  <c r="T1357" i="5"/>
  <c r="T944" i="5"/>
  <c r="T1358" i="5"/>
  <c r="T848" i="5"/>
  <c r="T873" i="5"/>
  <c r="T892" i="5"/>
  <c r="T426" i="5"/>
  <c r="T422" i="5"/>
  <c r="T1230" i="5"/>
  <c r="T309" i="5"/>
  <c r="T922" i="5"/>
  <c r="T897" i="5"/>
  <c r="T587" i="5"/>
  <c r="T434" i="5"/>
  <c r="T1359" i="5"/>
  <c r="T345" i="5"/>
  <c r="T1015" i="5"/>
  <c r="T937" i="5"/>
  <c r="T1123" i="5"/>
  <c r="T672" i="5"/>
  <c r="T953" i="5"/>
  <c r="T1265" i="5"/>
  <c r="T452" i="5"/>
  <c r="T143" i="5"/>
  <c r="T13" i="5"/>
  <c r="T144" i="5"/>
  <c r="T464" i="5"/>
  <c r="T1360" i="5"/>
  <c r="T751" i="5"/>
  <c r="T237" i="5"/>
  <c r="T1361" i="5"/>
  <c r="T1024" i="5"/>
  <c r="T494" i="5"/>
  <c r="T1176" i="5"/>
  <c r="T792" i="5"/>
  <c r="T145" i="5"/>
  <c r="T37" i="5"/>
  <c r="T146" i="5"/>
  <c r="T1027" i="5"/>
  <c r="T1068" i="5"/>
  <c r="T709" i="5"/>
  <c r="T229" i="5"/>
  <c r="T987" i="5"/>
  <c r="T27" i="5"/>
  <c r="T1084" i="5"/>
  <c r="T1046" i="5"/>
  <c r="T410" i="5"/>
  <c r="T1362" i="5"/>
  <c r="T1286" i="5"/>
  <c r="T917" i="5"/>
  <c r="T836" i="5"/>
  <c r="T1109" i="5"/>
  <c r="T1312" i="5"/>
  <c r="T743" i="5"/>
  <c r="T738" i="5"/>
  <c r="T300" i="5"/>
  <c r="T1243" i="5"/>
  <c r="T1130" i="5"/>
  <c r="T819" i="5"/>
  <c r="T1031" i="5"/>
  <c r="T994" i="5"/>
  <c r="T255" i="5"/>
  <c r="T14" i="5"/>
  <c r="T804" i="5"/>
  <c r="T1110" i="5"/>
  <c r="T147" i="5"/>
  <c r="T924" i="5"/>
  <c r="T869" i="5"/>
  <c r="T1284" i="5"/>
  <c r="T745" i="5"/>
  <c r="T1363" i="5"/>
  <c r="T1105" i="5"/>
  <c r="T570" i="5"/>
  <c r="T661" i="5"/>
  <c r="T88" i="5"/>
  <c r="T1004" i="5"/>
  <c r="T966" i="5"/>
  <c r="T727" i="5"/>
  <c r="T266" i="5"/>
  <c r="T1034" i="5"/>
  <c r="T176" i="5"/>
  <c r="T746" i="5"/>
  <c r="T593" i="5"/>
  <c r="T1179" i="5"/>
  <c r="T471" i="5"/>
  <c r="T811" i="5"/>
  <c r="T1073" i="5"/>
  <c r="T480" i="5"/>
  <c r="T148" i="5"/>
  <c r="T323" i="5"/>
  <c r="T210" i="5"/>
  <c r="T981" i="5"/>
  <c r="T149" i="5"/>
  <c r="T580" i="5"/>
  <c r="T39" i="5"/>
  <c r="T766" i="5"/>
  <c r="T951" i="5"/>
  <c r="T1035" i="5"/>
  <c r="T837" i="5"/>
  <c r="T664" i="5"/>
  <c r="T307" i="5"/>
  <c r="T799" i="5"/>
  <c r="T179" i="5"/>
  <c r="T576" i="5"/>
  <c r="T1119" i="5"/>
  <c r="T748" i="5"/>
  <c r="T756" i="5"/>
  <c r="T818" i="5"/>
  <c r="T730" i="5"/>
  <c r="T511" i="5"/>
  <c r="T81" i="5"/>
  <c r="T1063" i="5"/>
  <c r="T150" i="5"/>
  <c r="T561" i="5"/>
  <c r="T615" i="5"/>
  <c r="T1022" i="5"/>
  <c r="T1245" i="5"/>
  <c r="T809" i="5"/>
  <c r="T389" i="5"/>
  <c r="T997" i="5"/>
  <c r="T1172" i="5"/>
  <c r="T15" i="5"/>
  <c r="T1158" i="5"/>
  <c r="T1258" i="5"/>
  <c r="T559" i="5"/>
  <c r="T1364" i="5"/>
  <c r="T1382" i="5"/>
  <c r="T1201" i="5"/>
  <c r="T1136" i="5"/>
  <c r="T151" i="5"/>
  <c r="T1301" i="5"/>
  <c r="T332" i="5"/>
  <c r="T1291" i="5"/>
  <c r="T222" i="5"/>
  <c r="T264" i="5"/>
  <c r="T1290" i="5"/>
  <c r="T29" i="5"/>
  <c r="T910" i="5"/>
  <c r="T429" i="5"/>
  <c r="T162" i="5"/>
  <c r="T20" i="5"/>
  <c r="T607" i="5"/>
  <c r="T1183" i="5"/>
  <c r="T948" i="5"/>
  <c r="T187" i="5"/>
  <c r="T962" i="5"/>
  <c r="T241" i="5"/>
  <c r="T1071" i="5"/>
  <c r="T881" i="5"/>
  <c r="T702" i="5"/>
  <c r="T1205" i="5"/>
  <c r="T1020" i="5"/>
  <c r="T1228" i="5"/>
  <c r="T1278" i="5"/>
  <c r="T303" i="5"/>
  <c r="T78" i="5"/>
  <c r="T440" i="5"/>
  <c r="T492" i="5"/>
  <c r="T363" i="5"/>
  <c r="T235" i="5"/>
  <c r="T358" i="5"/>
  <c r="T1097" i="5"/>
  <c r="T838" i="5"/>
  <c r="T453" i="5"/>
  <c r="T643" i="5"/>
  <c r="T361" i="5"/>
  <c r="T1118" i="5"/>
  <c r="T1226" i="5"/>
  <c r="T1009" i="5"/>
  <c r="T768" i="5"/>
  <c r="T1365" i="5"/>
  <c r="T829" i="5"/>
  <c r="T374" i="5"/>
  <c r="T216" i="5"/>
  <c r="T1366" i="5"/>
  <c r="T270" i="5"/>
  <c r="T604" i="5"/>
  <c r="T1283" i="5"/>
  <c r="T852" i="5"/>
  <c r="T1045" i="5"/>
  <c r="T806" i="5"/>
  <c r="T295" i="5"/>
  <c r="T996" i="5"/>
  <c r="T1114" i="5"/>
  <c r="T500" i="5"/>
  <c r="T419" i="5"/>
  <c r="T1143" i="5"/>
  <c r="T501" i="5"/>
  <c r="T980" i="5"/>
  <c r="T152" i="5"/>
  <c r="T567" i="5"/>
  <c r="T153" i="5"/>
  <c r="T515" i="5"/>
  <c r="T1051" i="5"/>
  <c r="T1052" i="5"/>
  <c r="T455" i="5"/>
  <c r="T154" i="5"/>
  <c r="T1367" i="5"/>
  <c r="T1026" i="5"/>
  <c r="T155" i="5"/>
  <c r="T870" i="5"/>
  <c r="T1014" i="5"/>
  <c r="T851" i="5"/>
  <c r="T1099" i="5"/>
  <c r="T886" i="5"/>
  <c r="T1017" i="5"/>
  <c r="T1032" i="5"/>
  <c r="T186" i="5"/>
  <c r="T789" i="5"/>
  <c r="T1049" i="5"/>
  <c r="T1188" i="5"/>
  <c r="T755" i="5"/>
  <c r="T401" i="5"/>
  <c r="T1368" i="5"/>
  <c r="T226" i="5"/>
  <c r="T416" i="5"/>
  <c r="T611" i="5"/>
  <c r="T377" i="5"/>
  <c r="T822" i="5"/>
  <c r="T721" i="5"/>
  <c r="T1369" i="5"/>
  <c r="T1229" i="5"/>
  <c r="T393" i="5"/>
  <c r="T770" i="5"/>
  <c r="T642" i="5"/>
  <c r="T469" i="5"/>
  <c r="T1173" i="5"/>
  <c r="T1193" i="5"/>
  <c r="T1370" i="5"/>
  <c r="T384" i="5"/>
  <c r="T1131" i="5"/>
  <c r="T282" i="5"/>
  <c r="T652" i="5"/>
  <c r="T1062" i="5"/>
  <c r="T503" i="5"/>
  <c r="T692" i="5"/>
  <c r="T1061" i="5"/>
  <c r="T1115" i="5"/>
  <c r="T932" i="5"/>
  <c r="T1194" i="5"/>
  <c r="T691" i="5"/>
  <c r="T526" i="5"/>
  <c r="T329" i="5"/>
  <c r="T683" i="5"/>
  <c r="T687" i="5"/>
  <c r="T49" i="5"/>
  <c r="T954" i="5"/>
  <c r="T156" i="5"/>
  <c r="T1108" i="5"/>
  <c r="T157" i="5"/>
  <c r="T16" i="5"/>
  <c r="T1241" i="5"/>
  <c r="T195" i="5"/>
  <c r="T1095" i="5"/>
  <c r="T912" i="5"/>
  <c r="T742" i="5"/>
  <c r="T807" i="5"/>
  <c r="T597" i="5"/>
  <c r="T995" i="5"/>
  <c r="T274" i="5"/>
  <c r="T798" i="5"/>
  <c r="T1371" i="5"/>
  <c r="T497" i="5"/>
  <c r="T1159" i="5"/>
  <c r="T979" i="5"/>
  <c r="T684" i="5"/>
  <c r="T1010" i="5"/>
  <c r="T1310" i="5"/>
  <c r="T32" i="5"/>
  <c r="T1231" i="5"/>
  <c r="T764" i="5"/>
  <c r="T294" i="5"/>
  <c r="T457" i="5"/>
  <c r="T1216" i="5"/>
  <c r="T700" i="5"/>
  <c r="T158" i="5"/>
  <c r="T159" i="5"/>
  <c r="T1225" i="5"/>
  <c r="T1120" i="5"/>
  <c r="T926" i="5"/>
  <c r="T530" i="5"/>
  <c r="T1282" i="5"/>
  <c r="T1207" i="5"/>
  <c r="T861" i="5"/>
  <c r="T760" i="5"/>
  <c r="T724" i="5"/>
  <c r="T761" i="5"/>
  <c r="T292" i="5"/>
  <c r="T823" i="5"/>
  <c r="T1056" i="5"/>
  <c r="T767" i="5"/>
  <c r="T1372" i="5"/>
  <c r="T382" i="5"/>
  <c r="T160" i="5"/>
  <c r="T686" i="5"/>
  <c r="T644" i="5"/>
  <c r="T840" i="5"/>
  <c r="T272" i="5"/>
  <c r="T663" i="5"/>
  <c r="T1267" i="5"/>
  <c r="T1187" i="5"/>
  <c r="T428" i="5"/>
  <c r="T315" i="5"/>
  <c r="T812" i="5"/>
  <c r="T1177" i="5"/>
  <c r="T161" i="5"/>
  <c r="T268" i="5"/>
  <c r="T167" i="5"/>
  <c r="T938" i="5"/>
  <c r="T22" i="5"/>
  <c r="T1373" i="5"/>
  <c r="T59" i="5"/>
  <c r="T1106" i="5"/>
  <c r="T171" i="5"/>
  <c r="T1287" i="5"/>
  <c r="T1374" i="5"/>
  <c r="T902" i="5"/>
  <c r="T1059" i="5"/>
  <c r="T168" i="5"/>
  <c r="T527" i="5"/>
  <c r="T333" i="5"/>
  <c r="T826" i="5"/>
  <c r="T48" i="5"/>
  <c r="T415" i="5"/>
  <c r="T786" i="5"/>
  <c r="D3" i="4" l="1"/>
  <c r="J3" i="4"/>
  <c r="J2" i="4"/>
  <c r="D7" i="4"/>
  <c r="F60" i="4" l="1"/>
  <c r="G60" i="4"/>
  <c r="H60" i="4"/>
  <c r="I60" i="4"/>
  <c r="J60" i="4"/>
  <c r="K60" i="4"/>
  <c r="L60" i="4"/>
  <c r="M60" i="4"/>
  <c r="N60" i="4"/>
  <c r="O60" i="4"/>
  <c r="F61" i="4"/>
  <c r="G61" i="4"/>
  <c r="H61" i="4"/>
  <c r="I61" i="4"/>
  <c r="J61" i="4"/>
  <c r="K61" i="4"/>
  <c r="L61" i="4"/>
  <c r="M61" i="4"/>
  <c r="N61" i="4"/>
  <c r="O61" i="4"/>
  <c r="F62" i="4"/>
  <c r="G62" i="4"/>
  <c r="H62" i="4"/>
  <c r="I62" i="4"/>
  <c r="J62" i="4"/>
  <c r="K62" i="4"/>
  <c r="L62" i="4"/>
  <c r="M62" i="4"/>
  <c r="N62" i="4"/>
  <c r="O62" i="4"/>
  <c r="E62" i="4"/>
  <c r="E61" i="4"/>
  <c r="F54" i="4"/>
  <c r="F55" i="4" s="1"/>
  <c r="G54" i="4"/>
  <c r="G55" i="4" s="1"/>
  <c r="H54" i="4"/>
  <c r="H55" i="4" s="1"/>
  <c r="I54" i="4"/>
  <c r="I55" i="4" s="1"/>
  <c r="J54" i="4"/>
  <c r="K54" i="4"/>
  <c r="K55" i="4" s="1"/>
  <c r="L54" i="4"/>
  <c r="L55" i="4" s="1"/>
  <c r="M54" i="4"/>
  <c r="M55" i="4" s="1"/>
  <c r="N54" i="4"/>
  <c r="N55" i="4" s="1"/>
  <c r="O54" i="4"/>
  <c r="O55" i="4" s="1"/>
  <c r="P54" i="4"/>
  <c r="P55" i="4" s="1"/>
  <c r="Q54" i="4"/>
  <c r="Q55" i="4" s="1"/>
  <c r="R54" i="4"/>
  <c r="R55" i="4" s="1"/>
  <c r="S54" i="4"/>
  <c r="S55" i="4" s="1"/>
  <c r="T54" i="4"/>
  <c r="T55" i="4" s="1"/>
  <c r="U54" i="4"/>
  <c r="U55" i="4" s="1"/>
  <c r="V54" i="4"/>
  <c r="V55" i="4" s="1"/>
  <c r="W54" i="4"/>
  <c r="W55" i="4" s="1"/>
  <c r="X54" i="4"/>
  <c r="X55" i="4" s="1"/>
  <c r="Y54" i="4"/>
  <c r="Y55" i="4" s="1"/>
  <c r="Z54" i="4"/>
  <c r="Z55" i="4" s="1"/>
  <c r="AA54" i="4"/>
  <c r="AA55" i="4" s="1"/>
  <c r="AB54" i="4"/>
  <c r="AB55" i="4" s="1"/>
  <c r="AC54" i="4"/>
  <c r="AC55" i="4" s="1"/>
  <c r="AD54" i="4"/>
  <c r="AD55" i="4" s="1"/>
  <c r="AE54" i="4"/>
  <c r="AE55" i="4" s="1"/>
  <c r="AF54" i="4"/>
  <c r="AF55" i="4" s="1"/>
  <c r="AG54" i="4"/>
  <c r="AG55" i="4" s="1"/>
  <c r="AH54" i="4"/>
  <c r="AH55" i="4" s="1"/>
  <c r="AI54" i="4"/>
  <c r="AI55" i="4" s="1"/>
  <c r="J55" i="4"/>
  <c r="E54" i="4"/>
  <c r="E55" i="4" s="1"/>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F46" i="4"/>
  <c r="F47" i="4"/>
  <c r="F48" i="4"/>
  <c r="F49" i="4"/>
  <c r="F50" i="4"/>
  <c r="F51" i="4"/>
  <c r="E51" i="4"/>
  <c r="E50" i="4"/>
  <c r="E49" i="4"/>
  <c r="E48" i="4"/>
  <c r="E47" i="4"/>
  <c r="E46"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E43" i="4"/>
  <c r="E42" i="4"/>
  <c r="E41"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E36" i="4"/>
  <c r="E35" i="4"/>
  <c r="E34" i="4"/>
  <c r="E33" i="4"/>
  <c r="AG32" i="4"/>
  <c r="AH32" i="4"/>
  <c r="AI32" i="4"/>
  <c r="G32" i="4"/>
  <c r="H32" i="4"/>
  <c r="I32" i="4"/>
  <c r="J32" i="4"/>
  <c r="K32" i="4"/>
  <c r="L32" i="4"/>
  <c r="M32" i="4"/>
  <c r="N32" i="4"/>
  <c r="O32" i="4"/>
  <c r="P32" i="4"/>
  <c r="Q32" i="4"/>
  <c r="R32" i="4"/>
  <c r="S32" i="4"/>
  <c r="T32" i="4"/>
  <c r="U32" i="4"/>
  <c r="V32" i="4"/>
  <c r="W32" i="4"/>
  <c r="X32" i="4"/>
  <c r="Y32" i="4"/>
  <c r="Z32" i="4"/>
  <c r="AA32" i="4"/>
  <c r="AB32" i="4"/>
  <c r="AC32" i="4"/>
  <c r="AD32" i="4"/>
  <c r="AE32" i="4"/>
  <c r="AF32" i="4"/>
  <c r="F32" i="4"/>
  <c r="AG31" i="4"/>
  <c r="AH31" i="4"/>
  <c r="AI31" i="4" s="1"/>
  <c r="AC31" i="4"/>
  <c r="AD31" i="4"/>
  <c r="AE31" i="4"/>
  <c r="AF31" i="4" s="1"/>
  <c r="X31" i="4"/>
  <c r="Y31" i="4"/>
  <c r="Z31" i="4" s="1"/>
  <c r="AA31" i="4" s="1"/>
  <c r="AB31" i="4" s="1"/>
  <c r="G38" i="4" l="1"/>
  <c r="O38" i="4"/>
  <c r="J37" i="4"/>
  <c r="H37" i="4"/>
  <c r="L37" i="4"/>
  <c r="K37" i="4"/>
  <c r="AA37" i="4"/>
  <c r="AA38" i="4"/>
  <c r="S38" i="4"/>
  <c r="K38" i="4"/>
  <c r="AB37" i="4"/>
  <c r="L38" i="4"/>
  <c r="U38" i="4"/>
  <c r="AI38" i="4"/>
  <c r="AI37" i="4"/>
  <c r="S37" i="4"/>
  <c r="N37" i="4"/>
  <c r="P38" i="4"/>
  <c r="H38" i="4"/>
  <c r="AH37" i="4"/>
  <c r="X37" i="4"/>
  <c r="R38" i="4"/>
  <c r="J38" i="4"/>
  <c r="R37" i="4"/>
  <c r="X38" i="4"/>
  <c r="AH38" i="4"/>
  <c r="AF37" i="4"/>
  <c r="AF38" i="4"/>
  <c r="Z38" i="4"/>
  <c r="P37" i="4"/>
  <c r="AC37" i="4"/>
  <c r="U37" i="4"/>
  <c r="M37" i="4"/>
  <c r="AC38" i="4"/>
  <c r="M38" i="4"/>
  <c r="AB38" i="4"/>
  <c r="T38" i="4"/>
  <c r="Z37" i="4"/>
  <c r="W38" i="4"/>
  <c r="AD37" i="4"/>
  <c r="V37" i="4"/>
  <c r="F37" i="4"/>
  <c r="AG38" i="4"/>
  <c r="Y38" i="4"/>
  <c r="Q38" i="4"/>
  <c r="I38" i="4"/>
  <c r="F38" i="4"/>
  <c r="AE38" i="4"/>
  <c r="AD38" i="4"/>
  <c r="V38" i="4"/>
  <c r="N38" i="4"/>
  <c r="T37" i="4"/>
  <c r="E37" i="4"/>
  <c r="AG37" i="4"/>
  <c r="E38" i="4"/>
  <c r="Y37" i="4"/>
  <c r="Q37" i="4"/>
  <c r="I37" i="4"/>
  <c r="AE37" i="4"/>
  <c r="W37" i="4"/>
  <c r="O37" i="4"/>
  <c r="G37" i="4"/>
  <c r="D6" i="4" l="1"/>
  <c r="D5" i="4"/>
  <c r="D4" i="4"/>
  <c r="E60" i="4" l="1"/>
  <c r="F56" i="4" l="1"/>
  <c r="T56" i="4"/>
  <c r="I56" i="4"/>
  <c r="V56" i="4"/>
  <c r="J56" i="4"/>
  <c r="Y56" i="4"/>
  <c r="K56" i="4"/>
  <c r="AA56" i="4"/>
  <c r="L56" i="4"/>
  <c r="AB56" i="4"/>
  <c r="N56" i="4"/>
  <c r="AG56" i="4"/>
  <c r="Q56" i="4"/>
  <c r="AI56" i="4"/>
  <c r="S56" i="4"/>
  <c r="E56" i="4"/>
  <c r="G56" i="4"/>
  <c r="AF56" i="4"/>
  <c r="AC56" i="4"/>
  <c r="AE56" i="4"/>
  <c r="U56" i="4"/>
  <c r="R56" i="4"/>
  <c r="M56" i="4"/>
  <c r="Z56" i="4"/>
  <c r="AH56" i="4"/>
  <c r="H56" i="4"/>
  <c r="AD56" i="4"/>
  <c r="O56" i="4"/>
  <c r="X56" i="4"/>
  <c r="P56" i="4"/>
  <c r="W56" i="4"/>
  <c r="Z4" i="4"/>
  <c r="F31" i="4"/>
  <c r="G31" i="4" l="1"/>
  <c r="F58" i="4"/>
  <c r="H31" i="4" l="1"/>
  <c r="G58" i="4"/>
  <c r="I31" i="4" l="1"/>
  <c r="H58" i="4"/>
  <c r="J31" i="4" l="1"/>
  <c r="I58" i="4"/>
  <c r="K31" i="4" l="1"/>
  <c r="J58" i="4"/>
  <c r="L31" i="4" l="1"/>
  <c r="K58" i="4"/>
  <c r="M31" i="4" l="1"/>
  <c r="L58" i="4"/>
  <c r="N31" i="4" l="1"/>
  <c r="M58" i="4"/>
  <c r="N58" i="4" l="1"/>
  <c r="O31" i="4"/>
  <c r="P31" i="4" l="1"/>
  <c r="O58" i="4"/>
  <c r="Q31" i="4" l="1"/>
  <c r="B3" i="18"/>
  <c r="B2" i="18"/>
  <c r="R31" i="4" l="1"/>
  <c r="AD4" i="4"/>
  <c r="AC4" i="4"/>
  <c r="AA4" i="4"/>
  <c r="S31" i="4" l="1"/>
  <c r="O2" i="5"/>
  <c r="AA3" i="4" s="1"/>
  <c r="P2" i="5"/>
  <c r="AB3" i="4" s="1"/>
  <c r="Q2" i="5"/>
  <c r="AC3" i="4" s="1"/>
  <c r="R2" i="5"/>
  <c r="AD3" i="4" s="1"/>
  <c r="AB4" i="4"/>
  <c r="AF4" i="4"/>
  <c r="AE4" i="4"/>
  <c r="T31" i="4" l="1"/>
  <c r="S2" i="5"/>
  <c r="AE3" i="4" s="1"/>
  <c r="T2" i="5"/>
  <c r="AF3" i="4" s="1"/>
  <c r="U31" i="4" l="1"/>
  <c r="V31" i="4" l="1"/>
  <c r="W3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34" authorId="0" shapeId="0" xr:uid="{1A7C8FF9-DCEB-46B7-8B91-16AECF7D5085}">
      <text>
        <r>
          <rPr>
            <b/>
            <sz val="9"/>
            <color indexed="81"/>
            <rFont val="Tahoma"/>
            <family val="2"/>
          </rPr>
          <t>Auteur:</t>
        </r>
        <r>
          <rPr>
            <sz val="9"/>
            <color indexed="81"/>
            <rFont val="Tahoma"/>
            <family val="2"/>
          </rPr>
          <t xml:space="preserve">
Capture the value of a company in theory if it were to be taken over.</t>
        </r>
      </text>
    </comment>
    <comment ref="B35" authorId="0" shapeId="0" xr:uid="{C2A9A719-3204-48C5-A7C4-5B73F0170D4E}">
      <text>
        <r>
          <rPr>
            <b/>
            <sz val="9"/>
            <color indexed="81"/>
            <rFont val="Tahoma"/>
            <family val="2"/>
          </rPr>
          <t>Auteur:</t>
        </r>
        <r>
          <rPr>
            <sz val="9"/>
            <color indexed="81"/>
            <rFont val="Tahoma"/>
            <family val="2"/>
          </rPr>
          <t xml:space="preserve">
Compare company in same sector on EBIT and EBITDA to measure which ones have struggles in the past operationally
Often refered as "Operating Income" (company earning before creditor &amp; taxes)
Oil &amp; Gas, Mining, Manufacturing &amp; Infrastructure sectors because they have large depreciation</t>
        </r>
      </text>
    </comment>
    <comment ref="B36" authorId="0" shapeId="0" xr:uid="{88B5BD9A-77CD-4B33-941D-92AD897D7A10}">
      <text>
        <r>
          <rPr>
            <b/>
            <sz val="9"/>
            <color indexed="81"/>
            <rFont val="Tahoma"/>
            <family val="2"/>
          </rPr>
          <t>Auteur:</t>
        </r>
        <r>
          <rPr>
            <sz val="9"/>
            <color indexed="81"/>
            <rFont val="Tahoma"/>
            <family val="2"/>
          </rPr>
          <t xml:space="preserve">
Compare company in same sector on EBIT and EBITDA to measure which ones have struggles in the past operationally
Useful in industries with low CapEX</t>
        </r>
      </text>
    </comment>
    <comment ref="B46" authorId="0" shapeId="0" xr:uid="{5530D57F-DA3A-4B29-96E0-AFF3326109CF}">
      <text>
        <r>
          <rPr>
            <b/>
            <sz val="9"/>
            <color indexed="81"/>
            <rFont val="Tahoma"/>
            <family val="2"/>
          </rPr>
          <t>Auteur:</t>
        </r>
        <r>
          <rPr>
            <sz val="9"/>
            <color indexed="81"/>
            <rFont val="Tahoma"/>
            <family val="2"/>
          </rPr>
          <t xml:space="preserve">
D/E Ratio = Total Debt / Shareholders Equity
 OR
D/E Ratio = (Short Term Debt + Long Term Debt + Other Fixed Payments) / Shareholders Equity
&gt;2 : Dangerous, especialy if financing contracting operations
&lt;= 1 : Facilitate turn-around</t>
        </r>
      </text>
    </comment>
    <comment ref="B47" authorId="0" shapeId="0" xr:uid="{30A7E664-736F-4B55-AF39-255D0C6A292A}">
      <text>
        <r>
          <rPr>
            <b/>
            <sz val="9"/>
            <color indexed="81"/>
            <rFont val="Tahoma"/>
            <family val="2"/>
          </rPr>
          <t>Auteur:</t>
        </r>
        <r>
          <rPr>
            <sz val="9"/>
            <color indexed="81"/>
            <rFont val="Tahoma"/>
            <family val="2"/>
          </rPr>
          <t xml:space="preserve">
Interest Coverage Ratio = EBIT / Interest Expense
&gt;2 is considered acceptable in most industries (can vary)
Use by rating agency </t>
        </r>
      </text>
    </comment>
    <comment ref="B48" authorId="0" shapeId="0" xr:uid="{860677D9-2A8E-42D3-B0E2-1E1FD6BE5400}">
      <text>
        <r>
          <rPr>
            <b/>
            <sz val="9"/>
            <color indexed="81"/>
            <rFont val="Tahoma"/>
            <family val="2"/>
          </rPr>
          <t>Auteur:</t>
        </r>
        <r>
          <rPr>
            <sz val="9"/>
            <color indexed="81"/>
            <rFont val="Tahoma"/>
            <family val="2"/>
          </rPr>
          <t xml:space="preserve">
Current Ratio = Current Assets / Current Liabilities
Measure ability to meet short-term obligation (1 year)
Less than 1 means no capital to meet short-term obligations</t>
        </r>
      </text>
    </comment>
    <comment ref="B49" authorId="0" shapeId="0" xr:uid="{ACD0408A-1DBF-474F-A97F-D2B89E8B6F8C}">
      <text>
        <r>
          <rPr>
            <b/>
            <sz val="9"/>
            <color indexed="81"/>
            <rFont val="Tahoma"/>
            <family val="2"/>
          </rPr>
          <t>Auteur:</t>
        </r>
        <r>
          <rPr>
            <sz val="9"/>
            <color indexed="81"/>
            <rFont val="Tahoma"/>
            <family val="2"/>
          </rPr>
          <t xml:space="preserve">
Quick Ratio = (Cash &amp; cash equivalents + Marketable Securities + Accounts Receivable) / Current Liabilities
 OR
Quick Ratio = (Cash &amp; cash equivalents + Marketable Securities + Accounts Receivable) / Accounts Payable
More liquid focused version of the Current Ratio
Measure ability to pay short term liabilities with asset readlily convertible to cash</t>
        </r>
      </text>
    </comment>
    <comment ref="B50" authorId="0" shapeId="0" xr:uid="{757C0234-112A-4CB3-BAEE-DCB0D03253AE}">
      <text>
        <r>
          <rPr>
            <b/>
            <sz val="9"/>
            <color indexed="81"/>
            <rFont val="Tahoma"/>
            <family val="2"/>
          </rPr>
          <t>Auteur:</t>
        </r>
        <r>
          <rPr>
            <sz val="9"/>
            <color indexed="81"/>
            <rFont val="Tahoma"/>
            <family val="2"/>
          </rPr>
          <t xml:space="preserve">
Working Capital = Working Capital / Total Assets = (Current Assets - Current Liabilities) / Total Assets
&gt; 30% : Very Good
15% to 30% : Satisfactory
0% to 15% : Unsatisfactory
&lt;0% : Critical</t>
        </r>
      </text>
    </comment>
    <comment ref="B51" authorId="0" shapeId="0" xr:uid="{A3F68DFC-FEED-4048-87D9-C16212D6CFE8}">
      <text>
        <r>
          <rPr>
            <b/>
            <sz val="9"/>
            <color indexed="81"/>
            <rFont val="Tahoma"/>
            <family val="2"/>
          </rPr>
          <t>Auteur:</t>
        </r>
        <r>
          <rPr>
            <sz val="9"/>
            <color indexed="81"/>
            <rFont val="Tahoma"/>
            <family val="2"/>
          </rPr>
          <t xml:space="preserve">
Ratio of equity available to common stockholders against nb of shares outstanding
Company can increase BVPS with stocks buyback </t>
        </r>
      </text>
    </comment>
    <comment ref="B56" authorId="0" shapeId="0" xr:uid="{B3A5B4B7-4C2C-4D49-BA09-13BC7CFDCD9C}">
      <text>
        <r>
          <rPr>
            <b/>
            <sz val="9"/>
            <color indexed="81"/>
            <rFont val="Tahoma"/>
            <family val="2"/>
          </rPr>
          <t>Auteur:</t>
        </r>
        <r>
          <rPr>
            <sz val="9"/>
            <color indexed="81"/>
            <rFont val="Tahoma"/>
            <family val="2"/>
          </rPr>
          <t xml:space="preserve">
Multiple the market is willing to pay for the company Free Cash Flow</t>
        </r>
      </text>
    </comment>
    <comment ref="B60" authorId="0" shapeId="0" xr:uid="{3CA33B8B-86F3-49AE-A192-C83857B1C24A}">
      <text>
        <r>
          <rPr>
            <b/>
            <sz val="9"/>
            <color indexed="81"/>
            <rFont val="Tahoma"/>
            <family val="2"/>
          </rPr>
          <t>Auteur:</t>
        </r>
        <r>
          <rPr>
            <sz val="9"/>
            <color indexed="81"/>
            <rFont val="Tahoma"/>
            <family val="2"/>
          </rPr>
          <t xml:space="preserve">
Sales to Assets Ratio = Net Sales / Average Total Assets
 WITH
Average Total Assets = (Assert at start of year + Assert at end of Year) / 2
The higher the better
Warning: compare stock with the same sector (wildly differ from one to another)</t>
        </r>
      </text>
    </comment>
    <comment ref="B61" authorId="0" shapeId="0" xr:uid="{AFA4180E-8ADB-4AC6-8B53-1928218E5C52}">
      <text>
        <r>
          <rPr>
            <b/>
            <sz val="9"/>
            <color indexed="81"/>
            <rFont val="Tahoma"/>
            <family val="2"/>
          </rPr>
          <t>Auteur:</t>
        </r>
        <r>
          <rPr>
            <sz val="9"/>
            <color indexed="81"/>
            <rFont val="Tahoma"/>
            <family val="2"/>
          </rPr>
          <t xml:space="preserve">
Return On Asset = Net Income / Total Assets
 OR
Return On Asset = Net Income / Average Total Assets
Efficency metrics to company peers
Profitability measure</t>
        </r>
      </text>
    </comment>
    <comment ref="B62" authorId="0" shapeId="0" xr:uid="{6355589F-847E-4923-93BC-5BB49BC634D0}">
      <text>
        <r>
          <rPr>
            <b/>
            <sz val="9"/>
            <color indexed="81"/>
            <rFont val="Tahoma"/>
            <family val="2"/>
          </rPr>
          <t>Auteur:</t>
        </r>
        <r>
          <rPr>
            <sz val="9"/>
            <color indexed="81"/>
            <rFont val="Tahoma"/>
            <family val="2"/>
          </rPr>
          <t xml:space="preserve">
Return On Equity = Net Income / Shareholders Equity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3" authorId="0" shapeId="0" xr:uid="{5947C06F-1F0C-4E89-BA6F-7F779EC51923}">
      <text>
        <r>
          <rPr>
            <b/>
            <sz val="9"/>
            <color indexed="81"/>
            <rFont val="Tahoma"/>
            <family val="2"/>
          </rPr>
          <t>Auteur:</t>
        </r>
        <r>
          <rPr>
            <sz val="9"/>
            <color indexed="81"/>
            <rFont val="Tahoma"/>
            <family val="2"/>
          </rPr>
          <t xml:space="preserve">
Who is the Alpha (CEO or someone else)?
How long have they been with the company?
Have they led a team before?
Have they been involved in success story before?
How much stock and stock options do they own?
Where did they go to school and what did they do?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BFF23A-F5CE-463F-9583-91CB7833DA74}" keepAlive="1" name="ModelConnection_DonnéesExternes_2" description="Modèle de données" type="5" refreshedVersion="6" minRefreshableVersion="5" saveData="1">
    <dbPr connection="Data Model Connection" command="StockanalysisYearlyBalanceSheet" commandType="3"/>
    <extLst>
      <ext xmlns:x15="http://schemas.microsoft.com/office/spreadsheetml/2010/11/main" uri="{DE250136-89BD-433C-8126-D09CA5730AF9}">
        <x15:connection id="" model="1"/>
      </ext>
    </extLst>
  </connection>
  <connection id="2" xr16:uid="{9F633527-2ACE-4A2E-BCA6-30CA840B9EF2}" keepAlive="1" name="ModelConnection_DonnéesExternes_3" description="Modèle de données" type="5" refreshedVersion="6" minRefreshableVersion="5" saveData="1">
    <dbPr connection="Data Model Connection" command="StockanalysisQuarterlyBalanceSheet" commandType="3"/>
    <extLst>
      <ext xmlns:x15="http://schemas.microsoft.com/office/spreadsheetml/2010/11/main" uri="{DE250136-89BD-433C-8126-D09CA5730AF9}">
        <x15:connection id="" model="1"/>
      </ext>
    </extLst>
  </connection>
  <connection id="3" xr16:uid="{C498013F-52A3-450F-AFD4-1963623084B9}" keepAlive="1" name="Requête - DNBDetails" description="Connexion à la requête « DNBDetails » dans le classeur." type="5" refreshedVersion="6" background="1" saveData="1">
    <dbPr connection="Provider=Microsoft.Mashup.OleDb.1;Data Source=$Workbook$;Location=DNBDetails;Extended Properties=&quot;&quot;" command="SELECT * FROM [DNBDetails]"/>
  </connection>
  <connection id="4" xr16:uid="{1A086F8C-9B6E-45FA-B62E-DAF1C1C43C4D}" keepAlive="1" name="Requête - GetNamedRangeValue" description="Connexion à la requête « GetNamedRangeValue » dans le classeur." type="5" refreshedVersion="0" background="1">
    <dbPr connection="Provider=Microsoft.Mashup.OleDb.1;Data Source=$Workbook$;Location=GetNamedRangeValue;Extended Properties=&quot;&quot;" command="SELECT * FROM [GetNamedRangeValue]"/>
  </connection>
  <connection id="5" xr16:uid="{F4BA2405-E6B4-4481-BE0E-3B031E0CD68B}" keepAlive="1" name="Requête - GetStockAnalysis" description="Connexion à la requête « GetStockAnalysis » dans le classeur." type="5" refreshedVersion="0" background="1">
    <dbPr connection="Provider=Microsoft.Mashup.OleDb.1;Data Source=$Workbook$;Location=GetStockAnalysis;Extended Properties=&quot;&quot;" command="SELECT * FROM [GetStockAnalysis]"/>
  </connection>
  <connection id="6" xr16:uid="{E784EFA7-3FEF-4B4E-BD4D-5593FFC16697}" keepAlive="1" name="Requête - GetYahooData" description="Connexion à la requête « GetYahooData » dans le classeur." type="5" refreshedVersion="6" background="1">
    <dbPr connection="Provider=Microsoft.Mashup.OleDb.1;Data Source=$Workbook$;Location=GetYahooData;Extended Properties=&quot;&quot;" command="SELECT * FROM [GetYahooData]"/>
  </connection>
  <connection id="7" xr16:uid="{DE51ACC1-2C0F-4719-8597-D0D8F2C790C3}" keepAlive="1" name="Requête - GetZacksStockDetails" description="Connexion à la requête « GetZacksStockDetails » dans le classeur." type="5" refreshedVersion="0" background="1">
    <dbPr connection="Provider=Microsoft.Mashup.OleDb.1;Data Source=$Workbook$;Location=GetZacksStockDetails;Extended Properties=&quot;&quot;" command="SELECT * FROM [GetZacksStockDetails]"/>
  </connection>
  <connection id="8" xr16:uid="{16D2C284-2DB3-41EB-84DB-517FBFDC4999}" keepAlive="1" name="Requête - NAICS_Structure" description="Connexion à la requête « NAICS_Structure » dans le classeur." type="5" refreshedVersion="6" background="1" saveData="1">
    <dbPr connection="Provider=Microsoft.Mashup.OleDb.1;Data Source=$Workbook$;Location=NAICS_Structure;Extended Properties=&quot;&quot;" command="SELECT * FROM [NAICS_Structure]"/>
  </connection>
  <connection id="9" xr16:uid="{EF6D94AF-C718-44A7-876F-CDC0717E4AD6}" name="Requête - StockanalysisQuarterlyBalanceSheet" description="Connexion à la requête « StockanalysisQuarterlyBalanceSheet » dans le classeur." type="100" refreshedVersion="6" minRefreshableVersion="5">
    <extLst>
      <ext xmlns:x15="http://schemas.microsoft.com/office/spreadsheetml/2010/11/main" uri="{DE250136-89BD-433C-8126-D09CA5730AF9}">
        <x15:connection id="44dbea04-3db1-4968-b88f-cc6a98a95343"/>
      </ext>
    </extLst>
  </connection>
  <connection id="10" xr16:uid="{9AE566FF-3121-40FB-8514-3F798B268F94}" keepAlive="1" name="Requête - StockanalysisQuarterlyCashFlowStatement" description="Connexion à la requête « StockanalysisQuarterlyCashFlowStatement » dans le classeur." type="5" refreshedVersion="6" background="1" saveData="1">
    <dbPr connection="Provider=Microsoft.Mashup.OleDb.1;Data Source=$Workbook$;Location=StockanalysisQuarterlyCashFlowStatement;Extended Properties=&quot;&quot;" command="SELECT * FROM [StockanalysisQuarterlyCashFlowStatement]"/>
  </connection>
  <connection id="11" xr16:uid="{2E5AA551-0116-4769-99CD-518CF6967568}" keepAlive="1" name="Requête - StockanalysisQuarterlyIncome" description="Connexion à la requête « StockanalysisQuarterlyIncome » dans le classeur." type="5" refreshedVersion="6" background="1" saveData="1">
    <dbPr connection="Provider=Microsoft.Mashup.OleDb.1;Data Source=$Workbook$;Location=StockanalysisQuarterlyIncome;Extended Properties=&quot;&quot;" command="SELECT * FROM [StockanalysisQuarterlyIncome]"/>
  </connection>
  <connection id="12" xr16:uid="{980A51C3-BAAA-4FF1-AB5C-A71811D225BC}" keepAlive="1" name="Requête - StockanalysisQuarterlyRatios" description="Connexion à la requête « StockanalysisQuarterlyRatios » dans le classeur." type="5" refreshedVersion="6" background="1" saveData="1">
    <dbPr connection="Provider=Microsoft.Mashup.OleDb.1;Data Source=$Workbook$;Location=StockanalysisQuarterlyRatios;Extended Properties=&quot;&quot;" command="SELECT * FROM [StockanalysisQuarterlyRatios]"/>
  </connection>
  <connection id="13" xr16:uid="{A9B5995D-E516-4E99-B573-6A012D915A28}" name="Requête - StockanalysisYearlyBalanceSheet" description="Connexion à la requête « StockanalysisYearlyBalanceSheet » dans le classeur." type="100" refreshedVersion="6" minRefreshableVersion="5">
    <extLst>
      <ext xmlns:x15="http://schemas.microsoft.com/office/spreadsheetml/2010/11/main" uri="{DE250136-89BD-433C-8126-D09CA5730AF9}">
        <x15:connection id="581036ab-a24f-458a-af0c-c0d4922a58ac"/>
      </ext>
    </extLst>
  </connection>
  <connection id="14" xr16:uid="{2E27D434-56A6-46A6-A2BE-CFBBB68203BC}" keepAlive="1" name="Requête - StockanalysisYearlyCashFlowStatement" description="Connexion à la requête « StockanalysisYearlyCashFlowStatement » dans le classeur." type="5" refreshedVersion="6" background="1" saveData="1">
    <dbPr connection="Provider=Microsoft.Mashup.OleDb.1;Data Source=$Workbook$;Location=StockanalysisYearlyCashFlowStatement;Extended Properties=&quot;&quot;" command="SELECT * FROM [StockanalysisYearlyCashFlowStatement]"/>
  </connection>
  <connection id="15" xr16:uid="{4AF091FC-DB6F-47AB-AFCC-5BA373D5D466}" keepAlive="1" name="Requête - StockanalysisYearlyIncome" description="Connexion à la requête « StockanalysisYearlyIncome » dans le classeur." type="5" refreshedVersion="6" background="1" saveData="1">
    <dbPr connection="Provider=Microsoft.Mashup.OleDb.1;Data Source=$Workbook$;Location=StockanalysisYearlyIncome;Extended Properties=&quot;&quot;" command="SELECT * FROM [StockanalysisYearlyIncome]"/>
  </connection>
  <connection id="16" xr16:uid="{44AFC753-192B-40D3-A662-5EEE46D20D99}" keepAlive="1" name="Requête - StockanalysisYearlyRatios" description="Connexion à la requête « StockanalysisYearlyRatios » dans le classeur." type="5" refreshedVersion="6" background="1" saveData="1">
    <dbPr connection="Provider=Microsoft.Mashup.OleDb.1;Data Source=$Workbook$;Location=StockanalysisYearlyRatios;Extended Properties=&quot;&quot;" command="SELECT * FROM [StockanalysisYearlyRatios]"/>
  </connection>
  <connection id="17" xr16:uid="{E5FB5553-E136-4DC5-8682-30EF7B6F5FA1}" keepAlive="1" name="Requête - YahooDetails" description="Connexion à la requête « YahooDetails » dans le classeur." type="5" refreshedVersion="6" background="1" saveData="1">
    <dbPr connection="Provider=Microsoft.Mashup.OleDb.1;Data Source=$Workbook$;Location=YahooDetails;Extended Properties=&quot;&quot;" command="SELECT * FROM [YahooDetails]"/>
  </connection>
  <connection id="18" xr16:uid="{482728E8-C633-4176-B2BB-E3F1D6DEB8DE}" keepAlive="1" name="Requête - YahooGetMontlyPrice" description="Connexion à la requête « YahooGetMontlyPrice » dans le classeur." type="5" refreshedVersion="0" background="1">
    <dbPr connection="Provider=Microsoft.Mashup.OleDb.1;Data Source=$Workbook$;Location=YahooGetMontlyPrice;Extended Properties=&quot;&quot;" command="SELECT * FROM [YahooGetMontlyPrice]"/>
  </connection>
  <connection id="19" xr16:uid="{CE2449C1-1910-4B22-94A4-3E1EF2F8D652}" keepAlive="1" name="Requête - ZACKS Screener" description="Connexion à la requête « ZACKS Screener » dans le classeur." type="5" refreshedVersion="6" background="1" saveData="1">
    <dbPr connection="Provider=Microsoft.Mashup.OleDb.1;Data Source=$Workbook$;Location=ZACKS Screener;Extended Properties=&quot;&quot;" command="SELECT * FROM [ZACKS Screener]"/>
  </connection>
  <connection id="20" xr16:uid="{852C98E7-2F2C-4B0A-83D3-4C258088008E}" keepAlive="1" name="ThisWorkbookDataModel" description="Modèle de donnée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<sst xmlns="http://schemas.openxmlformats.org/spreadsheetml/2006/main" count="54266" uniqueCount="24763">
  <si>
    <t>Company Name</t>
  </si>
  <si>
    <t>Ticker</t>
  </si>
  <si>
    <t>Exchange</t>
  </si>
  <si>
    <t>Sector</t>
  </si>
  <si>
    <t>Industry</t>
  </si>
  <si>
    <t>Market Cap (mil)</t>
  </si>
  <si>
    <t>Month of Fiscal Yr End</t>
  </si>
  <si>
    <t>Price</t>
  </si>
  <si>
    <t>EPS0</t>
  </si>
  <si>
    <t>EPS1</t>
  </si>
  <si>
    <t>EPS2</t>
  </si>
  <si>
    <t>A</t>
  </si>
  <si>
    <t>NYSE</t>
  </si>
  <si>
    <t>Computer and Technology</t>
  </si>
  <si>
    <t>Electronics - Testing Equipment</t>
  </si>
  <si>
    <t>Alcoa</t>
  </si>
  <si>
    <t>AA</t>
  </si>
  <si>
    <t>Industrial Products</t>
  </si>
  <si>
    <t>Metal Products - Distribution</t>
  </si>
  <si>
    <t>AAL</t>
  </si>
  <si>
    <t>NSDQ</t>
  </si>
  <si>
    <t>Transportation</t>
  </si>
  <si>
    <t>Transportation - Airline</t>
  </si>
  <si>
    <t>AAON</t>
  </si>
  <si>
    <t>Construction</t>
  </si>
  <si>
    <t>Building Products - Air Conditioner and Heating</t>
  </si>
  <si>
    <t>AAP</t>
  </si>
  <si>
    <t>Retail-Wholesale</t>
  </si>
  <si>
    <t>Automotive - Retail and Wholesale - Parts</t>
  </si>
  <si>
    <t>AAPL</t>
  </si>
  <si>
    <t>AllianceBernstein</t>
  </si>
  <si>
    <t>AB</t>
  </si>
  <si>
    <t>Finance</t>
  </si>
  <si>
    <t>Financial - Investment Management</t>
  </si>
  <si>
    <t>ABBV</t>
  </si>
  <si>
    <t>Medical</t>
  </si>
  <si>
    <t>Large Cap Pharmaceuticals</t>
  </si>
  <si>
    <t>ABC</t>
  </si>
  <si>
    <t>Medical - Dental Supplies</t>
  </si>
  <si>
    <t>Abcam</t>
  </si>
  <si>
    <t>ABCM</t>
  </si>
  <si>
    <t>Medical - Instruments</t>
  </si>
  <si>
    <t>Ambev</t>
  </si>
  <si>
    <t>ABEV</t>
  </si>
  <si>
    <t>Consumer Staples</t>
  </si>
  <si>
    <t>Beverages - Alcohol</t>
  </si>
  <si>
    <t>Asbury Automotive Group</t>
  </si>
  <si>
    <t>ABG</t>
  </si>
  <si>
    <t>Automotive - Retail and Whole Sales</t>
  </si>
  <si>
    <t>Airbnb</t>
  </si>
  <si>
    <t>ABNB</t>
  </si>
  <si>
    <t>Internet - Content</t>
  </si>
  <si>
    <t>Abbott Laboratories</t>
  </si>
  <si>
    <t>ABT</t>
  </si>
  <si>
    <t>Medical - Products</t>
  </si>
  <si>
    <t>Arcosa</t>
  </si>
  <si>
    <t>ACA</t>
  </si>
  <si>
    <t>Building Products - Miscellaneous</t>
  </si>
  <si>
    <t>ACADIA Pharmaceuticals</t>
  </si>
  <si>
    <t>ACAD</t>
  </si>
  <si>
    <t>Medical - Biomedical and Genetics</t>
  </si>
  <si>
    <t>ACGL</t>
  </si>
  <si>
    <t>Insurance - Property and Casualty</t>
  </si>
  <si>
    <t>Acadia Healthcare</t>
  </si>
  <si>
    <t>ACHC</t>
  </si>
  <si>
    <t>Medical - Hospital</t>
  </si>
  <si>
    <t>Albertsons Companies</t>
  </si>
  <si>
    <t>ACI</t>
  </si>
  <si>
    <t>Consumer Products - Staples</t>
  </si>
  <si>
    <t>Axcelis Technologies</t>
  </si>
  <si>
    <t>ACLS</t>
  </si>
  <si>
    <t>Electronics - Manufacturing Machinery</t>
  </si>
  <si>
    <t>AECOM</t>
  </si>
  <si>
    <t>ACM</t>
  </si>
  <si>
    <t>Engineering - R and D Services</t>
  </si>
  <si>
    <t>ACN</t>
  </si>
  <si>
    <t>Business Services</t>
  </si>
  <si>
    <t>Consulting Services</t>
  </si>
  <si>
    <t>Enact Holdings</t>
  </si>
  <si>
    <t>ACT</t>
  </si>
  <si>
    <t>Insurance - Multi line</t>
  </si>
  <si>
    <t/>
  </si>
  <si>
    <t>ACWI</t>
  </si>
  <si>
    <t>Financial - Investment Funds</t>
  </si>
  <si>
    <t>ADBE</t>
  </si>
  <si>
    <t>Computer - Software</t>
  </si>
  <si>
    <t>Agree Realty</t>
  </si>
  <si>
    <t>ADC</t>
  </si>
  <si>
    <t>REIT and Equity Trust - Retail</t>
  </si>
  <si>
    <t>ADI</t>
  </si>
  <si>
    <t>Semiconductor - Analog and Mixed</t>
  </si>
  <si>
    <t>ADM</t>
  </si>
  <si>
    <t>Adient</t>
  </si>
  <si>
    <t>ADNT</t>
  </si>
  <si>
    <t>Auto-Tires-Trucks</t>
  </si>
  <si>
    <t>Automotive - Original Equipment</t>
  </si>
  <si>
    <t>ADP</t>
  </si>
  <si>
    <t>Outsourcing</t>
  </si>
  <si>
    <t>ADSK</t>
  </si>
  <si>
    <t>ADT</t>
  </si>
  <si>
    <t>Security and Safety Services</t>
  </si>
  <si>
    <t>AEE</t>
  </si>
  <si>
    <t>Utilities</t>
  </si>
  <si>
    <t>Utility - Electric Power</t>
  </si>
  <si>
    <t>Aegon</t>
  </si>
  <si>
    <t>AEG</t>
  </si>
  <si>
    <t>Advanced Energy Industries</t>
  </si>
  <si>
    <t>AEIS</t>
  </si>
  <si>
    <t>Semiconductor Equipment - Wafer Fabrication</t>
  </si>
  <si>
    <t>American Equity Investment Life Holding</t>
  </si>
  <si>
    <t>AEL</t>
  </si>
  <si>
    <t>Insurance - Life Insurance</t>
  </si>
  <si>
    <t>Agnico Eagle Mines</t>
  </si>
  <si>
    <t>AEM</t>
  </si>
  <si>
    <t>Basic Materials</t>
  </si>
  <si>
    <t>Mining - Gold</t>
  </si>
  <si>
    <t>AEP</t>
  </si>
  <si>
    <t>Aercap</t>
  </si>
  <si>
    <t>AER</t>
  </si>
  <si>
    <t>Financial - Leasing Companies</t>
  </si>
  <si>
    <t>AES</t>
  </si>
  <si>
    <t>American Financial Group</t>
  </si>
  <si>
    <t>AFG</t>
  </si>
  <si>
    <t>AFL</t>
  </si>
  <si>
    <t>Insurance - Accident and Health</t>
  </si>
  <si>
    <t>Affirm</t>
  </si>
  <si>
    <t>AFRM</t>
  </si>
  <si>
    <t>Business - Services</t>
  </si>
  <si>
    <t>AGCO</t>
  </si>
  <si>
    <t>Manufacturing - Farm Equipment</t>
  </si>
  <si>
    <t>AGG</t>
  </si>
  <si>
    <t>Alamos Gold</t>
  </si>
  <si>
    <t>AGI</t>
  </si>
  <si>
    <t>Agilon Health</t>
  </si>
  <si>
    <t>AGL</t>
  </si>
  <si>
    <t>Medical Services</t>
  </si>
  <si>
    <t>AGNC Investment</t>
  </si>
  <si>
    <t>AGNC</t>
  </si>
  <si>
    <t>REIT and Equity Trust</t>
  </si>
  <si>
    <t>Assured Guaranty</t>
  </si>
  <si>
    <t>AGO</t>
  </si>
  <si>
    <t>Avangrid</t>
  </si>
  <si>
    <t>AGR</t>
  </si>
  <si>
    <t>C3.ai</t>
  </si>
  <si>
    <t>AI</t>
  </si>
  <si>
    <t>Computers - IT Services</t>
  </si>
  <si>
    <t>AIG</t>
  </si>
  <si>
    <t>Apartment Income REIT</t>
  </si>
  <si>
    <t>AIRC</t>
  </si>
  <si>
    <t>REIT and Equity Trust - Residential</t>
  </si>
  <si>
    <t>Applied Industrial Technologies</t>
  </si>
  <si>
    <t>AIT</t>
  </si>
  <si>
    <t xml:space="preserve">Manufacturing - General Industrial </t>
  </si>
  <si>
    <t>AIZ</t>
  </si>
  <si>
    <t>AJG</t>
  </si>
  <si>
    <t>Insurance - Brokerage</t>
  </si>
  <si>
    <t>Aerospace</t>
  </si>
  <si>
    <t>Aerospace - Defense Equipment</t>
  </si>
  <si>
    <t>AKAM</t>
  </si>
  <si>
    <t>Internet - Services</t>
  </si>
  <si>
    <t>Air Lease</t>
  </si>
  <si>
    <t>AL</t>
  </si>
  <si>
    <t>Transportation - Equipment and Leasing</t>
  </si>
  <si>
    <t>ALB</t>
  </si>
  <si>
    <t xml:space="preserve">Chemical - Diversified </t>
  </si>
  <si>
    <t>Alcon</t>
  </si>
  <si>
    <t>ALC</t>
  </si>
  <si>
    <t>Allete</t>
  </si>
  <si>
    <t>ALE</t>
  </si>
  <si>
    <t>Allegro MicroSystems</t>
  </si>
  <si>
    <t>ALGM</t>
  </si>
  <si>
    <t>Electronics - Semiconductors</t>
  </si>
  <si>
    <t>ALGN</t>
  </si>
  <si>
    <t>Alight</t>
  </si>
  <si>
    <t>ALIT</t>
  </si>
  <si>
    <t>Internet - Software</t>
  </si>
  <si>
    <t>ALK</t>
  </si>
  <si>
    <t>Alkermes</t>
  </si>
  <si>
    <t>ALKS</t>
  </si>
  <si>
    <t>ALL</t>
  </si>
  <si>
    <t>ALLE</t>
  </si>
  <si>
    <t>Ally Financial</t>
  </si>
  <si>
    <t>ALLY</t>
  </si>
  <si>
    <t>Financial - Consumer Loans</t>
  </si>
  <si>
    <t>Alnylam Pharmaceuticals</t>
  </si>
  <si>
    <t>ALNY</t>
  </si>
  <si>
    <t>Allison Transmission Holdings</t>
  </si>
  <si>
    <t>ALSN</t>
  </si>
  <si>
    <t>Altair Engineering</t>
  </si>
  <si>
    <t>ALTR</t>
  </si>
  <si>
    <t>Autoliv</t>
  </si>
  <si>
    <t>ALV</t>
  </si>
  <si>
    <t>Antero Midstream</t>
  </si>
  <si>
    <t>AM</t>
  </si>
  <si>
    <t>Oils-Energy</t>
  </si>
  <si>
    <t>Oil and Gas - Integrated - United States</t>
  </si>
  <si>
    <t>AMAT</t>
  </si>
  <si>
    <t>Ambarella</t>
  </si>
  <si>
    <t>AMBA</t>
  </si>
  <si>
    <t>AMCR</t>
  </si>
  <si>
    <t>Containers - Paper and Packaging</t>
  </si>
  <si>
    <t>AMD</t>
  </si>
  <si>
    <t>AME</t>
  </si>
  <si>
    <t>Affiliated Managers Group</t>
  </si>
  <si>
    <t>AMG</t>
  </si>
  <si>
    <t>AMGN</t>
  </si>
  <si>
    <t>American Homes 4 Rent</t>
  </si>
  <si>
    <t>AMH</t>
  </si>
  <si>
    <t>Amkor Technology</t>
  </si>
  <si>
    <t>AMKR</t>
  </si>
  <si>
    <t>AMN Healthcare Services</t>
  </si>
  <si>
    <t>AMN</t>
  </si>
  <si>
    <t>AMP</t>
  </si>
  <si>
    <t>AMT</t>
  </si>
  <si>
    <t>REIT and Equity Trust - Other</t>
  </si>
  <si>
    <t>America Movil, S.A.B. de C.V. Unsponsored ADR</t>
  </si>
  <si>
    <t>AMX</t>
  </si>
  <si>
    <t xml:space="preserve">Wireless Non-US </t>
  </si>
  <si>
    <t>AMZN</t>
  </si>
  <si>
    <t>Internet - Commerce</t>
  </si>
  <si>
    <t>AutoNation</t>
  </si>
  <si>
    <t>AN</t>
  </si>
  <si>
    <t>ANET</t>
  </si>
  <si>
    <t>Communication - Components</t>
  </si>
  <si>
    <t>ANSS</t>
  </si>
  <si>
    <t>AON</t>
  </si>
  <si>
    <t>AOS</t>
  </si>
  <si>
    <t>Manufacturing - Electronics</t>
  </si>
  <si>
    <t>APA</t>
  </si>
  <si>
    <t>Oil and Gas - Exploration and Production - United States</t>
  </si>
  <si>
    <t>APD</t>
  </si>
  <si>
    <t>APi Group</t>
  </si>
  <si>
    <t>APG</t>
  </si>
  <si>
    <t>APH</t>
  </si>
  <si>
    <t>Apple Hospitality REIT</t>
  </si>
  <si>
    <t>APLE</t>
  </si>
  <si>
    <t>Apellis Pharmaceuticals</t>
  </si>
  <si>
    <t>APLS</t>
  </si>
  <si>
    <t>Apollo Global Management</t>
  </si>
  <si>
    <t>APO</t>
  </si>
  <si>
    <t>AppLovin</t>
  </si>
  <si>
    <t>APP</t>
  </si>
  <si>
    <t>Technology Services</t>
  </si>
  <si>
    <t>AppFolio</t>
  </si>
  <si>
    <t>APPF</t>
  </si>
  <si>
    <t>Appian</t>
  </si>
  <si>
    <t>APPN</t>
  </si>
  <si>
    <t>APTV</t>
  </si>
  <si>
    <t>Algonquin Power &amp; Utilities</t>
  </si>
  <si>
    <t>AQN</t>
  </si>
  <si>
    <t>Antero Resources</t>
  </si>
  <si>
    <t>AR</t>
  </si>
  <si>
    <t>Ares Capital</t>
  </si>
  <si>
    <t>ARCC</t>
  </si>
  <si>
    <t>Financial - SBIC &amp; Commercial Industry</t>
  </si>
  <si>
    <t>ARE</t>
  </si>
  <si>
    <t>Ares Management</t>
  </si>
  <si>
    <t>ARES</t>
  </si>
  <si>
    <t>Argenx</t>
  </si>
  <si>
    <t>ARGX</t>
  </si>
  <si>
    <t>Aramark</t>
  </si>
  <si>
    <t>ARMK</t>
  </si>
  <si>
    <t>Food - Miscellaneous</t>
  </si>
  <si>
    <t>Array Technologies</t>
  </si>
  <si>
    <t>ARRY</t>
  </si>
  <si>
    <t>Solar</t>
  </si>
  <si>
    <t>Arrow Electronics</t>
  </si>
  <si>
    <t>ARW</t>
  </si>
  <si>
    <t>Electronics - Parts Distribution</t>
  </si>
  <si>
    <t>Arrowhead Pharmaceuticals</t>
  </si>
  <si>
    <t>ARWR</t>
  </si>
  <si>
    <t>Medical - Drugs</t>
  </si>
  <si>
    <t>Asana</t>
  </si>
  <si>
    <t>ASAN</t>
  </si>
  <si>
    <t>ASGN</t>
  </si>
  <si>
    <t>Ashland Inc.</t>
  </si>
  <si>
    <t>ASH</t>
  </si>
  <si>
    <t>Chemical - Specialty</t>
  </si>
  <si>
    <t>ASML Holding</t>
  </si>
  <si>
    <t>ASML</t>
  </si>
  <si>
    <t>Ascendis Pharma</t>
  </si>
  <si>
    <t>ASND</t>
  </si>
  <si>
    <t>Academy Sports and Outdoors</t>
  </si>
  <si>
    <t>ASO</t>
  </si>
  <si>
    <t>Consumer Discretionary</t>
  </si>
  <si>
    <t>Leisure and Recreation Products</t>
  </si>
  <si>
    <t>Grupo Aeroportuario del Sureste</t>
  </si>
  <si>
    <t>ASR</t>
  </si>
  <si>
    <t>Transportation - Services</t>
  </si>
  <si>
    <t>ASE Technology</t>
  </si>
  <si>
    <t>ASX</t>
  </si>
  <si>
    <t>Autohome</t>
  </si>
  <si>
    <t>ATHM</t>
  </si>
  <si>
    <t>ATI Inc.</t>
  </si>
  <si>
    <t>ATI</t>
  </si>
  <si>
    <t>Steel - Speciality</t>
  </si>
  <si>
    <t>Atkore</t>
  </si>
  <si>
    <t>ATKR</t>
  </si>
  <si>
    <t>Wire and Cable Products</t>
  </si>
  <si>
    <t>ATO</t>
  </si>
  <si>
    <t>Utility - Gas Distribution</t>
  </si>
  <si>
    <t>AptarGroup</t>
  </si>
  <si>
    <t>ATR</t>
  </si>
  <si>
    <t>ATVI</t>
  </si>
  <si>
    <t>Toys - Games - Hobbies</t>
  </si>
  <si>
    <t>AngloGold Ashanti</t>
  </si>
  <si>
    <t>AU</t>
  </si>
  <si>
    <t>Avista</t>
  </si>
  <si>
    <t>AVA</t>
  </si>
  <si>
    <t>AVB</t>
  </si>
  <si>
    <t>AVGO</t>
  </si>
  <si>
    <t>Avient</t>
  </si>
  <si>
    <t>AVNT</t>
  </si>
  <si>
    <t>Avnet</t>
  </si>
  <si>
    <t>AVT</t>
  </si>
  <si>
    <t>Avantor</t>
  </si>
  <si>
    <t>AVTR</t>
  </si>
  <si>
    <t>AVY</t>
  </si>
  <si>
    <t>Office Supplies</t>
  </si>
  <si>
    <t>AWK</t>
  </si>
  <si>
    <t>Utility - Water Supply</t>
  </si>
  <si>
    <t>American States Water</t>
  </si>
  <si>
    <t>AWR</t>
  </si>
  <si>
    <t>AXON</t>
  </si>
  <si>
    <t>AXP</t>
  </si>
  <si>
    <t>Financial - Miscellaneous Services</t>
  </si>
  <si>
    <t>Axis Capital Holdings</t>
  </si>
  <si>
    <t>AXS</t>
  </si>
  <si>
    <t>Axsome Therapeutics</t>
  </si>
  <si>
    <t>AXSM</t>
  </si>
  <si>
    <t>Axalta Coating Systems</t>
  </si>
  <si>
    <t>AXTA</t>
  </si>
  <si>
    <t>Acuity Brands</t>
  </si>
  <si>
    <t>AYI</t>
  </si>
  <si>
    <t>Building Products - Lighting</t>
  </si>
  <si>
    <t>AZEK</t>
  </si>
  <si>
    <t>AstraZeneca</t>
  </si>
  <si>
    <t>AZN</t>
  </si>
  <si>
    <t>AZO</t>
  </si>
  <si>
    <t>Aspen Technology</t>
  </si>
  <si>
    <t>AZPN</t>
  </si>
  <si>
    <t>AZUL</t>
  </si>
  <si>
    <t>BA</t>
  </si>
  <si>
    <t>Aerospace - Defense</t>
  </si>
  <si>
    <t>Alibaba</t>
  </si>
  <si>
    <t>BABA</t>
  </si>
  <si>
    <t>BAC</t>
  </si>
  <si>
    <t>Banks - Major Regional</t>
  </si>
  <si>
    <t>Booz Allen Hamilton</t>
  </si>
  <si>
    <t>BAH</t>
  </si>
  <si>
    <t>Government Services</t>
  </si>
  <si>
    <t>Braskem</t>
  </si>
  <si>
    <t>BAK</t>
  </si>
  <si>
    <t>Oil and Gas - Integrated - International</t>
  </si>
  <si>
    <t>BALL</t>
  </si>
  <si>
    <t>Containers - Metal and Glass</t>
  </si>
  <si>
    <t>Brookfield Asset Management Ltd.</t>
  </si>
  <si>
    <t>BAM</t>
  </si>
  <si>
    <t>Credicorp</t>
  </si>
  <si>
    <t>BAP</t>
  </si>
  <si>
    <t>Banks - Foreign</t>
  </si>
  <si>
    <t>BAX</t>
  </si>
  <si>
    <t>BlackBerry</t>
  </si>
  <si>
    <t>BB</t>
  </si>
  <si>
    <t>Banco Bradesco</t>
  </si>
  <si>
    <t>BBD</t>
  </si>
  <si>
    <t>BBDO</t>
  </si>
  <si>
    <t>Banco Bilbao Viscaya Argentaria</t>
  </si>
  <si>
    <t>BBVA</t>
  </si>
  <si>
    <t>BBWI</t>
  </si>
  <si>
    <t>Retail - Miscellaneous</t>
  </si>
  <si>
    <t>BBY</t>
  </si>
  <si>
    <t>Retail - Consumer Electronics</t>
  </si>
  <si>
    <t>Brunswick</t>
  </si>
  <si>
    <t>BC</t>
  </si>
  <si>
    <t>Boise Cascade</t>
  </si>
  <si>
    <t>BCC</t>
  </si>
  <si>
    <t>Building Products - Wood</t>
  </si>
  <si>
    <t>BCE</t>
  </si>
  <si>
    <t>Diversified Communication Services</t>
  </si>
  <si>
    <t>Banco De Chile</t>
  </si>
  <si>
    <t>BCH</t>
  </si>
  <si>
    <t>Brink's</t>
  </si>
  <si>
    <t>BCO</t>
  </si>
  <si>
    <t>Balchem</t>
  </si>
  <si>
    <t>BCPC</t>
  </si>
  <si>
    <t>Barclays</t>
  </si>
  <si>
    <t>BCS</t>
  </si>
  <si>
    <t>Belden</t>
  </si>
  <si>
    <t>BDC</t>
  </si>
  <si>
    <t>Becton, Dickinson and Company</t>
  </si>
  <si>
    <t>BDX</t>
  </si>
  <si>
    <t>Beacon Roofing Supply</t>
  </si>
  <si>
    <t>BECN</t>
  </si>
  <si>
    <t>Building Products - Retail</t>
  </si>
  <si>
    <t>KE Hodlings</t>
  </si>
  <si>
    <t>BEKE</t>
  </si>
  <si>
    <t>Real Estate - Operations</t>
  </si>
  <si>
    <t>BEN</t>
  </si>
  <si>
    <t>Brookfield Renewable Partners</t>
  </si>
  <si>
    <t>BEP</t>
  </si>
  <si>
    <t>Brookfield Renewable</t>
  </si>
  <si>
    <t>BEPC</t>
  </si>
  <si>
    <t>Alternative Energy - Other</t>
  </si>
  <si>
    <t>Berry Global Group</t>
  </si>
  <si>
    <t>BERY</t>
  </si>
  <si>
    <t>Brown Forman</t>
  </si>
  <si>
    <t>BF.A</t>
  </si>
  <si>
    <t>BF.B</t>
  </si>
  <si>
    <t>Bright Horizons Family Solutions</t>
  </si>
  <si>
    <t>BFAM</t>
  </si>
  <si>
    <t>Schools</t>
  </si>
  <si>
    <t>BG</t>
  </si>
  <si>
    <t>Agriculture - Products</t>
  </si>
  <si>
    <t>BeiGene</t>
  </si>
  <si>
    <t>BGNE</t>
  </si>
  <si>
    <t>Mining - Miscellaneous</t>
  </si>
  <si>
    <t>Baidu</t>
  </si>
  <si>
    <t>BIDU</t>
  </si>
  <si>
    <t>BIIB</t>
  </si>
  <si>
    <t>Bilibili</t>
  </si>
  <si>
    <t>BILI</t>
  </si>
  <si>
    <t>BILL Holdings, Inc.</t>
  </si>
  <si>
    <t>BILL</t>
  </si>
  <si>
    <t>BioRad Laboratories</t>
  </si>
  <si>
    <t>BIO</t>
  </si>
  <si>
    <t>BIO.B</t>
  </si>
  <si>
    <t>Brookfield Infrastructure Partners</t>
  </si>
  <si>
    <t>BIP</t>
  </si>
  <si>
    <t>Brookfield Infrastructure</t>
  </si>
  <si>
    <t>BIPC</t>
  </si>
  <si>
    <t>BJ's Wholesale Club</t>
  </si>
  <si>
    <t>BJ</t>
  </si>
  <si>
    <t>Consumer Services - Miscellaneous</t>
  </si>
  <si>
    <t>BK</t>
  </si>
  <si>
    <t>Black Hills</t>
  </si>
  <si>
    <t>BKH</t>
  </si>
  <si>
    <t>Black Knight Financial Services</t>
  </si>
  <si>
    <t>BKI</t>
  </si>
  <si>
    <t>Business - Information Services</t>
  </si>
  <si>
    <t>BKNG</t>
  </si>
  <si>
    <t>BKR</t>
  </si>
  <si>
    <t>Oil and Gas - Field Services</t>
  </si>
  <si>
    <t>BlackLine</t>
  </si>
  <si>
    <t>BL</t>
  </si>
  <si>
    <t>Bausch + Lomb</t>
  </si>
  <si>
    <t>BLCO</t>
  </si>
  <si>
    <t>TopBuild</t>
  </si>
  <si>
    <t>BLD</t>
  </si>
  <si>
    <t>Builders FirstSource</t>
  </si>
  <si>
    <t>BLDR</t>
  </si>
  <si>
    <t>BLK</t>
  </si>
  <si>
    <t>Blackbaud</t>
  </si>
  <si>
    <t>BLKB</t>
  </si>
  <si>
    <t>Badger Meter</t>
  </si>
  <si>
    <t>BMI</t>
  </si>
  <si>
    <t>Instruments - Control</t>
  </si>
  <si>
    <t>Bank Of Montreal</t>
  </si>
  <si>
    <t>BMO</t>
  </si>
  <si>
    <t>BioMarin Pharmaceutical</t>
  </si>
  <si>
    <t>BMRN</t>
  </si>
  <si>
    <t>BMY</t>
  </si>
  <si>
    <t>Brookfield Corporation</t>
  </si>
  <si>
    <t>BN</t>
  </si>
  <si>
    <t>Bank of Nova Scotia</t>
  </si>
  <si>
    <t>BNS</t>
  </si>
  <si>
    <t>BioNTech</t>
  </si>
  <si>
    <t>BNTX</t>
  </si>
  <si>
    <t>BOK Financial</t>
  </si>
  <si>
    <t>BOKF</t>
  </si>
  <si>
    <t>Banks - Southwest</t>
  </si>
  <si>
    <t>Box</t>
  </si>
  <si>
    <t>BOX</t>
  </si>
  <si>
    <t>BP</t>
  </si>
  <si>
    <t>Blueprint Medicines</t>
  </si>
  <si>
    <t>BPMC</t>
  </si>
  <si>
    <t>Popular</t>
  </si>
  <si>
    <t>BPOP</t>
  </si>
  <si>
    <t>Banks - Southeast</t>
  </si>
  <si>
    <t>BR</t>
  </si>
  <si>
    <t>BellRing Brands</t>
  </si>
  <si>
    <t>BRBR</t>
  </si>
  <si>
    <t>Berkshire Hathaway</t>
  </si>
  <si>
    <t>BRK.A</t>
  </si>
  <si>
    <t>BRK.B</t>
  </si>
  <si>
    <t>Bruker</t>
  </si>
  <si>
    <t>BRKR</t>
  </si>
  <si>
    <t>Instruments - Scientific</t>
  </si>
  <si>
    <t>BRO</t>
  </si>
  <si>
    <t>Brixmor Property Group</t>
  </si>
  <si>
    <t>BRX</t>
  </si>
  <si>
    <t>Braze</t>
  </si>
  <si>
    <t>BRZE</t>
  </si>
  <si>
    <t>Banco Santander Chile</t>
  </si>
  <si>
    <t>BSAC</t>
  </si>
  <si>
    <t>Banco  ntander Brasil</t>
  </si>
  <si>
    <t>BSBR</t>
  </si>
  <si>
    <t>Black Stone Minerals</t>
  </si>
  <si>
    <t>BSM</t>
  </si>
  <si>
    <t>Energy and Pipeline - Master Limited Partnerships</t>
  </si>
  <si>
    <t>BSX</t>
  </si>
  <si>
    <t>Bentley Systems</t>
  </si>
  <si>
    <t>BSY</t>
  </si>
  <si>
    <t>B2Gold Corp</t>
  </si>
  <si>
    <t>BTG</t>
  </si>
  <si>
    <t>AMEX</t>
  </si>
  <si>
    <t>British American Tobacco</t>
  </si>
  <si>
    <t>BTI</t>
  </si>
  <si>
    <t>Tobacco</t>
  </si>
  <si>
    <t>AnheuserBusch InBev</t>
  </si>
  <si>
    <t>BUD</t>
  </si>
  <si>
    <t>Burlington Stores</t>
  </si>
  <si>
    <t>BURL</t>
  </si>
  <si>
    <t>Retail - Discount Stores</t>
  </si>
  <si>
    <t>BWA</t>
  </si>
  <si>
    <t>BWX Technologies</t>
  </si>
  <si>
    <t>BWXT</t>
  </si>
  <si>
    <t>Electronics - Miscellaneous Components</t>
  </si>
  <si>
    <t>The Blackstone Group</t>
  </si>
  <si>
    <t>BX</t>
  </si>
  <si>
    <t>Blackstone Mortgage Trust</t>
  </si>
  <si>
    <t>BXMT</t>
  </si>
  <si>
    <t>BXP</t>
  </si>
  <si>
    <t>Blackstone Secured Lending Fund</t>
  </si>
  <si>
    <t>BXSL</t>
  </si>
  <si>
    <t>Boyd Gaming</t>
  </si>
  <si>
    <t>BYD</t>
  </si>
  <si>
    <t>Gaming</t>
  </si>
  <si>
    <t>Kanzhun</t>
  </si>
  <si>
    <t>BZ</t>
  </si>
  <si>
    <t>C</t>
  </si>
  <si>
    <t>Cable One</t>
  </si>
  <si>
    <t>CABO</t>
  </si>
  <si>
    <t>Cable Television</t>
  </si>
  <si>
    <t>Credit Acceptance</t>
  </si>
  <si>
    <t>CACC</t>
  </si>
  <si>
    <t>CACI International</t>
  </si>
  <si>
    <t>CACI</t>
  </si>
  <si>
    <t>Computer - Services</t>
  </si>
  <si>
    <t>CAE</t>
  </si>
  <si>
    <t>CAG</t>
  </si>
  <si>
    <t>CAH</t>
  </si>
  <si>
    <t>Calix</t>
  </si>
  <si>
    <t>CALX</t>
  </si>
  <si>
    <t>Avis Budget Group</t>
  </si>
  <si>
    <t>CAR</t>
  </si>
  <si>
    <t>CARR</t>
  </si>
  <si>
    <t>Electronics - Miscellaneous Products</t>
  </si>
  <si>
    <t>Casey's General Stores</t>
  </si>
  <si>
    <t>CASY</t>
  </si>
  <si>
    <t>Retail - Convenience Stores</t>
  </si>
  <si>
    <t>CAT</t>
  </si>
  <si>
    <t>Manufacturing - Construction and Mining</t>
  </si>
  <si>
    <t>CB</t>
  </si>
  <si>
    <t>CBOE</t>
  </si>
  <si>
    <t>Securities and Exchanges</t>
  </si>
  <si>
    <t>CBRE</t>
  </si>
  <si>
    <t>Commerce Bancshares</t>
  </si>
  <si>
    <t>CBSH</t>
  </si>
  <si>
    <t>Banks - Midwest</t>
  </si>
  <si>
    <t>Cabot</t>
  </si>
  <si>
    <t>CBT</t>
  </si>
  <si>
    <t>Chemours</t>
  </si>
  <si>
    <t>CC</t>
  </si>
  <si>
    <t>CCC Intelligent Solutions</t>
  </si>
  <si>
    <t>CCCS</t>
  </si>
  <si>
    <t>Coca-Cola Europacific Partners</t>
  </si>
  <si>
    <t>CCEP</t>
  </si>
  <si>
    <t>Beverages - Soft drinks</t>
  </si>
  <si>
    <t>Crown Castle Inc.</t>
  </si>
  <si>
    <t>CCI</t>
  </si>
  <si>
    <t>Cameco</t>
  </si>
  <si>
    <t>CCJ</t>
  </si>
  <si>
    <t>Crown Holdings</t>
  </si>
  <si>
    <t>CCK</t>
  </si>
  <si>
    <t>Carnival</t>
  </si>
  <si>
    <t>CCL</t>
  </si>
  <si>
    <t>Leisure and Recreation Services</t>
  </si>
  <si>
    <t>Cogent Communications</t>
  </si>
  <si>
    <t>CCOI</t>
  </si>
  <si>
    <t>Wireless National</t>
  </si>
  <si>
    <t>CDAY</t>
  </si>
  <si>
    <t>CDNS</t>
  </si>
  <si>
    <t>CDW</t>
  </si>
  <si>
    <t>CE</t>
  </si>
  <si>
    <t>Constellation Energy Corporation</t>
  </si>
  <si>
    <t>CEG</t>
  </si>
  <si>
    <t>Celsius</t>
  </si>
  <si>
    <t>CELH</t>
  </si>
  <si>
    <t>Cerevel Therapeutics</t>
  </si>
  <si>
    <t>CERE</t>
  </si>
  <si>
    <t>Certara</t>
  </si>
  <si>
    <t>CERT</t>
  </si>
  <si>
    <t>CF</t>
  </si>
  <si>
    <t>Fertilizers</t>
  </si>
  <si>
    <t>CFG</t>
  </si>
  <si>
    <t>Financial - Savings and Loan</t>
  </si>
  <si>
    <t>Confluent</t>
  </si>
  <si>
    <t>CFLT</t>
  </si>
  <si>
    <t>Cullen/Frost Bankers</t>
  </si>
  <si>
    <t>CFR</t>
  </si>
  <si>
    <t>Carlyle Group</t>
  </si>
  <si>
    <t>CG</t>
  </si>
  <si>
    <t>Cognex</t>
  </si>
  <si>
    <t>CGNX</t>
  </si>
  <si>
    <t>CHD</t>
  </si>
  <si>
    <t>Soap and Cleaning Materials</t>
  </si>
  <si>
    <t>Churchill Downs</t>
  </si>
  <si>
    <t>CHDN</t>
  </si>
  <si>
    <t>Chemed</t>
  </si>
  <si>
    <t>CHE</t>
  </si>
  <si>
    <t>Medical - Outpatient and Home Healthcare</t>
  </si>
  <si>
    <t>Choice Hotels International</t>
  </si>
  <si>
    <t>CHH</t>
  </si>
  <si>
    <t>Hotels and Motels</t>
  </si>
  <si>
    <t>Chesapeake Energy</t>
  </si>
  <si>
    <t>CHK</t>
  </si>
  <si>
    <t>Check Point Software Technologies</t>
  </si>
  <si>
    <t>CHKP</t>
  </si>
  <si>
    <t>ChargePoint</t>
  </si>
  <si>
    <t>CHPT</t>
  </si>
  <si>
    <t>Chord Energy Corporation</t>
  </si>
  <si>
    <t>CHRD</t>
  </si>
  <si>
    <t>CHRW</t>
  </si>
  <si>
    <t>Chunghwa Telecom</t>
  </si>
  <si>
    <t>CHT</t>
  </si>
  <si>
    <t>CHTR</t>
  </si>
  <si>
    <t>Chewy</t>
  </si>
  <si>
    <t>CHWY</t>
  </si>
  <si>
    <t>ChampionX</t>
  </si>
  <si>
    <t>CHX</t>
  </si>
  <si>
    <t>CI</t>
  </si>
  <si>
    <t>Ciena</t>
  </si>
  <si>
    <t>CIEN</t>
  </si>
  <si>
    <t>Fiber Optics</t>
  </si>
  <si>
    <t>Comp En De Mn Cemig</t>
  </si>
  <si>
    <t>CIG</t>
  </si>
  <si>
    <t>Colliers International Group</t>
  </si>
  <si>
    <t>CIGI</t>
  </si>
  <si>
    <t>CINF</t>
  </si>
  <si>
    <t>Civitas Resources</t>
  </si>
  <si>
    <t>CIVI</t>
  </si>
  <si>
    <t>CL</t>
  </si>
  <si>
    <t>ClevelandCliffs</t>
  </si>
  <si>
    <t>CLF</t>
  </si>
  <si>
    <t>Clean Harbors</t>
  </si>
  <si>
    <t>CLH</t>
  </si>
  <si>
    <t>Waste Removal Services</t>
  </si>
  <si>
    <t>Clarivate</t>
  </si>
  <si>
    <t>CLVT</t>
  </si>
  <si>
    <t>CLX</t>
  </si>
  <si>
    <t>Canadian Imperial Bank of Commerce</t>
  </si>
  <si>
    <t>CM</t>
  </si>
  <si>
    <t>CMA</t>
  </si>
  <si>
    <t>Commercial Metals</t>
  </si>
  <si>
    <t>CMC</t>
  </si>
  <si>
    <t>Steel - Producers</t>
  </si>
  <si>
    <t>CMCSA</t>
  </si>
  <si>
    <t>CME</t>
  </si>
  <si>
    <t>CMG</t>
  </si>
  <si>
    <t>Retail - Restaurants</t>
  </si>
  <si>
    <t>CMI</t>
  </si>
  <si>
    <t>CMS</t>
  </si>
  <si>
    <t>CNA Financial</t>
  </si>
  <si>
    <t>CNA</t>
  </si>
  <si>
    <t>CNC</t>
  </si>
  <si>
    <t>Medical - HMOs</t>
  </si>
  <si>
    <t>CNH Industrial</t>
  </si>
  <si>
    <t>CNHI</t>
  </si>
  <si>
    <t>Automotive - Foreign</t>
  </si>
  <si>
    <t>Canadian National Railway</t>
  </si>
  <si>
    <t>CNI</t>
  </si>
  <si>
    <t>Transportation - Rail</t>
  </si>
  <si>
    <t>Core &amp; Main</t>
  </si>
  <si>
    <t>CNM</t>
  </si>
  <si>
    <t>CONMED</t>
  </si>
  <si>
    <t>CNMD</t>
  </si>
  <si>
    <t>CNP</t>
  </si>
  <si>
    <t>Canadian Natural Resources Limited</t>
  </si>
  <si>
    <t>CNQ</t>
  </si>
  <si>
    <t>Oil and Gas - Exploration and Production - Canadian</t>
  </si>
  <si>
    <t>Concentrix</t>
  </si>
  <si>
    <t>CNXC</t>
  </si>
  <si>
    <t>COF</t>
  </si>
  <si>
    <t>COHERENT CORP</t>
  </si>
  <si>
    <t>COHR</t>
  </si>
  <si>
    <t>Coinbase Global</t>
  </si>
  <si>
    <t>COIN</t>
  </si>
  <si>
    <t>CocaCola Bottling Co. Consolidated</t>
  </si>
  <si>
    <t>COKE</t>
  </si>
  <si>
    <t>Columbia Banking System</t>
  </si>
  <si>
    <t>COLB</t>
  </si>
  <si>
    <t>Banks - West</t>
  </si>
  <si>
    <t>Americold Realty Trust</t>
  </si>
  <si>
    <t>COLD</t>
  </si>
  <si>
    <t>Columbia Sportswear</t>
  </si>
  <si>
    <t>COLM</t>
  </si>
  <si>
    <t>Textile - Apparel</t>
  </si>
  <si>
    <t>COO</t>
  </si>
  <si>
    <t>Mr. Cooper Group</t>
  </si>
  <si>
    <t>COOP</t>
  </si>
  <si>
    <t>COP</t>
  </si>
  <si>
    <t>COST</t>
  </si>
  <si>
    <t>Coty</t>
  </si>
  <si>
    <t>COTY</t>
  </si>
  <si>
    <t>Cosmetics</t>
  </si>
  <si>
    <t>Canadian Pacific Kansas City Limited</t>
  </si>
  <si>
    <t>CP</t>
  </si>
  <si>
    <t>Copa Holdings</t>
  </si>
  <si>
    <t>CPA</t>
  </si>
  <si>
    <t>CPB</t>
  </si>
  <si>
    <t>Crescent Point Energy</t>
  </si>
  <si>
    <t>CPG</t>
  </si>
  <si>
    <t>Coupang</t>
  </si>
  <si>
    <t>CPNG</t>
  </si>
  <si>
    <t>Capri Holdings</t>
  </si>
  <si>
    <t>CPRI</t>
  </si>
  <si>
    <t>Retail - Apparel and Shoes</t>
  </si>
  <si>
    <t>CPRT</t>
  </si>
  <si>
    <t>CPT</t>
  </si>
  <si>
    <t>Cheniere Energy Partners</t>
  </si>
  <si>
    <t>CQP</t>
  </si>
  <si>
    <t>Oil and Gas - Production and Pipelines</t>
  </si>
  <si>
    <t>Crane Company</t>
  </si>
  <si>
    <t>CR</t>
  </si>
  <si>
    <t>Corebridge Financial, Inc.</t>
  </si>
  <si>
    <t>CRBG</t>
  </si>
  <si>
    <t>CRH</t>
  </si>
  <si>
    <t>CRL</t>
  </si>
  <si>
    <t>CRM</t>
  </si>
  <si>
    <t>Crocs</t>
  </si>
  <si>
    <t>CROX</t>
  </si>
  <si>
    <t>CRISPR Therapeutics</t>
  </si>
  <si>
    <t>CRSP</t>
  </si>
  <si>
    <t>Cirrus Logic</t>
  </si>
  <si>
    <t>CRUS</t>
  </si>
  <si>
    <t>CorVel</t>
  </si>
  <si>
    <t>CRVL</t>
  </si>
  <si>
    <t>CrowdStrike</t>
  </si>
  <si>
    <t>CRWD</t>
  </si>
  <si>
    <t>CSCO</t>
  </si>
  <si>
    <t>Computer - Networking</t>
  </si>
  <si>
    <t>CSGP</t>
  </si>
  <si>
    <t>Carlisle Companies</t>
  </si>
  <si>
    <t>CSL</t>
  </si>
  <si>
    <t>Conglomerates</t>
  </si>
  <si>
    <t>Diversified Operations</t>
  </si>
  <si>
    <t>CSX</t>
  </si>
  <si>
    <t>CTAS</t>
  </si>
  <si>
    <t>Uniform and Related</t>
  </si>
  <si>
    <t>CTLT</t>
  </si>
  <si>
    <t>CTRA</t>
  </si>
  <si>
    <t>CTSH</t>
  </si>
  <si>
    <t>Business - Software Services</t>
  </si>
  <si>
    <t>CTVA</t>
  </si>
  <si>
    <t>CubeSmart</t>
  </si>
  <si>
    <t>CUBE</t>
  </si>
  <si>
    <t>Cousins Properties</t>
  </si>
  <si>
    <t>CUZ</t>
  </si>
  <si>
    <t>Cenovus Energy</t>
  </si>
  <si>
    <t>CVE</t>
  </si>
  <si>
    <t>Oil and Gas - Integrated - Canadian</t>
  </si>
  <si>
    <t>CommVault Systems</t>
  </si>
  <si>
    <t>CVLT</t>
  </si>
  <si>
    <t>CVS</t>
  </si>
  <si>
    <t>CVX</t>
  </si>
  <si>
    <t>CurtissWright</t>
  </si>
  <si>
    <t>CW</t>
  </si>
  <si>
    <t>Clearwater Analytics Holdings</t>
  </si>
  <si>
    <t>CWAN</t>
  </si>
  <si>
    <t>Clearway Energy</t>
  </si>
  <si>
    <t>CWEN</t>
  </si>
  <si>
    <t>CWENA</t>
  </si>
  <si>
    <t>Casella Waste Systems</t>
  </si>
  <si>
    <t>CWST</t>
  </si>
  <si>
    <t>Pollution Control</t>
  </si>
  <si>
    <t>California Water Service Group</t>
  </si>
  <si>
    <t>CWT</t>
  </si>
  <si>
    <t>Cemex</t>
  </si>
  <si>
    <t>CX</t>
  </si>
  <si>
    <t>Building Products - Concrete and Aggregates</t>
  </si>
  <si>
    <t>Sprinklr</t>
  </si>
  <si>
    <t>CXM</t>
  </si>
  <si>
    <t>Crane NXT, Co.</t>
  </si>
  <si>
    <t>CXT</t>
  </si>
  <si>
    <t>CyberArk Software</t>
  </si>
  <si>
    <t>CYBR</t>
  </si>
  <si>
    <t>Cytokinetics</t>
  </si>
  <si>
    <t>CYTK</t>
  </si>
  <si>
    <t>CZR</t>
  </si>
  <si>
    <t>D</t>
  </si>
  <si>
    <t>DAL</t>
  </si>
  <si>
    <t>Darling Ingredients</t>
  </si>
  <si>
    <t>DAR</t>
  </si>
  <si>
    <t>DoorDash</t>
  </si>
  <si>
    <t>DASH</t>
  </si>
  <si>
    <t>Deutsche Bank</t>
  </si>
  <si>
    <t>DB</t>
  </si>
  <si>
    <t>Dropbox</t>
  </si>
  <si>
    <t>DBX</t>
  </si>
  <si>
    <t>Donaldson</t>
  </si>
  <si>
    <t>DCI</t>
  </si>
  <si>
    <t>DD</t>
  </si>
  <si>
    <t>Datadog</t>
  </si>
  <si>
    <t>DDOG</t>
  </si>
  <si>
    <t>Dillard's</t>
  </si>
  <si>
    <t>DDS</t>
  </si>
  <si>
    <t>Retail - Regional Department Stores</t>
  </si>
  <si>
    <t>DE</t>
  </si>
  <si>
    <t>Deckers Outdoor</t>
  </si>
  <si>
    <t>DECK</t>
  </si>
  <si>
    <t xml:space="preserve">Shoes and Retail Apparel </t>
  </si>
  <si>
    <t>Dell Technologies</t>
  </si>
  <si>
    <t>DELL</t>
  </si>
  <si>
    <t>Denbury</t>
  </si>
  <si>
    <t>DEN</t>
  </si>
  <si>
    <t>Diageo</t>
  </si>
  <si>
    <t>DEO</t>
  </si>
  <si>
    <t>Discover Financial Services</t>
  </si>
  <si>
    <t>DFS</t>
  </si>
  <si>
    <t>DG</t>
  </si>
  <si>
    <t>DGX</t>
  </si>
  <si>
    <t>DHI</t>
  </si>
  <si>
    <t>Building Products - Home Builders</t>
  </si>
  <si>
    <t>DHR</t>
  </si>
  <si>
    <t>DIA</t>
  </si>
  <si>
    <t>HF Sinclair</t>
  </si>
  <si>
    <t>DINO</t>
  </si>
  <si>
    <t>Diodes</t>
  </si>
  <si>
    <t>DIOD</t>
  </si>
  <si>
    <t>DIS</t>
  </si>
  <si>
    <t>Media Conglomerates</t>
  </si>
  <si>
    <t>DISH Network</t>
  </si>
  <si>
    <t>DISH</t>
  </si>
  <si>
    <t>DraftKings</t>
  </si>
  <si>
    <t>DKNG</t>
  </si>
  <si>
    <t>DICK'S Sporting Goods</t>
  </si>
  <si>
    <t>DKS</t>
  </si>
  <si>
    <t>Dolby Laboratories</t>
  </si>
  <si>
    <t>DLB</t>
  </si>
  <si>
    <t>Audio Video Production</t>
  </si>
  <si>
    <t>DLocal Limited</t>
  </si>
  <si>
    <t>DLO</t>
  </si>
  <si>
    <t>Financial Transaction Services</t>
  </si>
  <si>
    <t>DLR</t>
  </si>
  <si>
    <t>DLTR</t>
  </si>
  <si>
    <t>Soaring Eagle Acquisition</t>
  </si>
  <si>
    <t>DNA</t>
  </si>
  <si>
    <t>Dun &amp; Bradstreet</t>
  </si>
  <si>
    <t>DNB</t>
  </si>
  <si>
    <t>Denali Therapeutics</t>
  </si>
  <si>
    <t>DNLI</t>
  </si>
  <si>
    <t>DNP</t>
  </si>
  <si>
    <t>Physicians Realty Trust</t>
  </si>
  <si>
    <t>DOC</t>
  </si>
  <si>
    <t>DigitalOcean</t>
  </si>
  <si>
    <t>DOCN</t>
  </si>
  <si>
    <t>Doximity</t>
  </si>
  <si>
    <t>DOCS</t>
  </si>
  <si>
    <t>DocuSign</t>
  </si>
  <si>
    <t>DOCU</t>
  </si>
  <si>
    <t>BRP</t>
  </si>
  <si>
    <t>DOOO</t>
  </si>
  <si>
    <t>Dover</t>
  </si>
  <si>
    <t>DOV</t>
  </si>
  <si>
    <t>DOW</t>
  </si>
  <si>
    <t>Amdocs</t>
  </si>
  <si>
    <t>DOX</t>
  </si>
  <si>
    <t>DPZ</t>
  </si>
  <si>
    <t>DRI</t>
  </si>
  <si>
    <t>Leonardo DRS, Inc.</t>
  </si>
  <si>
    <t>DRS</t>
  </si>
  <si>
    <t>Driven Brands Holdings</t>
  </si>
  <si>
    <t>DRVN</t>
  </si>
  <si>
    <t>The Descartes Systems Group</t>
  </si>
  <si>
    <t>DSGX</t>
  </si>
  <si>
    <t>Dynatrace</t>
  </si>
  <si>
    <t>DT</t>
  </si>
  <si>
    <t>DTE</t>
  </si>
  <si>
    <t>DT Midstream</t>
  </si>
  <si>
    <t>DTM</t>
  </si>
  <si>
    <t>DUK</t>
  </si>
  <si>
    <t>Duolingo</t>
  </si>
  <si>
    <t>DUOL</t>
  </si>
  <si>
    <t>DoubleVerify</t>
  </si>
  <si>
    <t>DV</t>
  </si>
  <si>
    <t>DVA</t>
  </si>
  <si>
    <t>DVN</t>
  </si>
  <si>
    <t>DVY</t>
  </si>
  <si>
    <t>DXC</t>
  </si>
  <si>
    <t>DXCM</t>
  </si>
  <si>
    <t>Dycom Industries</t>
  </si>
  <si>
    <t>DY</t>
  </si>
  <si>
    <t>Building Products - Heavy Construction</t>
  </si>
  <si>
    <t>Eni</t>
  </si>
  <si>
    <t>E</t>
  </si>
  <si>
    <t>EA</t>
  </si>
  <si>
    <t>EBAY</t>
  </si>
  <si>
    <t>Ecopetrol</t>
  </si>
  <si>
    <t>EC</t>
  </si>
  <si>
    <t>Oil and Gas - Integrated - Emerging Markets</t>
  </si>
  <si>
    <t>ECL</t>
  </si>
  <si>
    <t>ED</t>
  </si>
  <si>
    <t>Endeavor Group</t>
  </si>
  <si>
    <t>EDR</t>
  </si>
  <si>
    <t>New Oriental Education &amp; Technology Group</t>
  </si>
  <si>
    <t>EDU</t>
  </si>
  <si>
    <t>Euronet Worldwide</t>
  </si>
  <si>
    <t>EEFT</t>
  </si>
  <si>
    <t>EEM</t>
  </si>
  <si>
    <t>EFA</t>
  </si>
  <si>
    <t>EFX</t>
  </si>
  <si>
    <t>EastGroup Properties</t>
  </si>
  <si>
    <t>EGP</t>
  </si>
  <si>
    <t>Encompass Health</t>
  </si>
  <si>
    <t>EHC</t>
  </si>
  <si>
    <t>Edison International</t>
  </si>
  <si>
    <t>EIX</t>
  </si>
  <si>
    <t>EL</t>
  </si>
  <si>
    <t>Elanco Animal Health</t>
  </si>
  <si>
    <t>ELAN</t>
  </si>
  <si>
    <t>e.l.f. Beauty</t>
  </si>
  <si>
    <t>ELF</t>
  </si>
  <si>
    <t>Companhia Paranaense de Energia COPEL</t>
  </si>
  <si>
    <t>ELP</t>
  </si>
  <si>
    <t>Equity Lifestyle Properties</t>
  </si>
  <si>
    <t>ELS</t>
  </si>
  <si>
    <t>Elevance Health, Inc.</t>
  </si>
  <si>
    <t>ELV</t>
  </si>
  <si>
    <t>EMB</t>
  </si>
  <si>
    <t>EMCOR Group</t>
  </si>
  <si>
    <t>EME</t>
  </si>
  <si>
    <t>EMN</t>
  </si>
  <si>
    <t>Emerson Electric Co.</t>
  </si>
  <si>
    <t>EMR</t>
  </si>
  <si>
    <t>Enbridge</t>
  </si>
  <si>
    <t>ENB</t>
  </si>
  <si>
    <t>Enersis Chile</t>
  </si>
  <si>
    <t>ENIC</t>
  </si>
  <si>
    <t>EnLink Midstream</t>
  </si>
  <si>
    <t>ENLC</t>
  </si>
  <si>
    <t>Oil and Gas - Refining and Marketing</t>
  </si>
  <si>
    <t>ENPH</t>
  </si>
  <si>
    <t>Enersys</t>
  </si>
  <si>
    <t>ENS</t>
  </si>
  <si>
    <t>The Ensign Group</t>
  </si>
  <si>
    <t>ENSG</t>
  </si>
  <si>
    <t>Medical - Nursing Homes</t>
  </si>
  <si>
    <t>Entegris</t>
  </si>
  <si>
    <t>ENTG</t>
  </si>
  <si>
    <t>EOG</t>
  </si>
  <si>
    <t>EPAM</t>
  </si>
  <si>
    <t>Enterprise Products Partners</t>
  </si>
  <si>
    <t>EPD</t>
  </si>
  <si>
    <t>Oil and Gas - Production Pipeline - MLB</t>
  </si>
  <si>
    <t>EPR Properties</t>
  </si>
  <si>
    <t>EPR</t>
  </si>
  <si>
    <t>Essential Properties Realty Trust</t>
  </si>
  <si>
    <t>EPRT</t>
  </si>
  <si>
    <t>Equitable Holdings</t>
  </si>
  <si>
    <t>EQH</t>
  </si>
  <si>
    <t>EQIX</t>
  </si>
  <si>
    <t>Equity Residential</t>
  </si>
  <si>
    <t>EQR</t>
  </si>
  <si>
    <t>EQT</t>
  </si>
  <si>
    <t>Enerplus</t>
  </si>
  <si>
    <t>ERF</t>
  </si>
  <si>
    <t>Ericsson</t>
  </si>
  <si>
    <t>ERIC</t>
  </si>
  <si>
    <t>Wireless Equipment</t>
  </si>
  <si>
    <t>Eversource Energy</t>
  </si>
  <si>
    <t>ES</t>
  </si>
  <si>
    <t>ESAB Corporation</t>
  </si>
  <si>
    <t>ESAB</t>
  </si>
  <si>
    <t>Metal Products - Procurement and Fabrication</t>
  </si>
  <si>
    <t>Enstar Group Limited</t>
  </si>
  <si>
    <t>ESGR</t>
  </si>
  <si>
    <t>Element Solutions</t>
  </si>
  <si>
    <t>ESI</t>
  </si>
  <si>
    <t>Elbit Systems</t>
  </si>
  <si>
    <t>ESLT</t>
  </si>
  <si>
    <t>EngageSmart</t>
  </si>
  <si>
    <t>ESMT</t>
  </si>
  <si>
    <t>Essent Group</t>
  </si>
  <si>
    <t>ESNT</t>
  </si>
  <si>
    <t>Financial - Mortgage &amp; Related Services</t>
  </si>
  <si>
    <t>ESS</t>
  </si>
  <si>
    <t>Elastic</t>
  </si>
  <si>
    <t>ESTC</t>
  </si>
  <si>
    <t>Energy Transfer</t>
  </si>
  <si>
    <t>ET</t>
  </si>
  <si>
    <t>ETN</t>
  </si>
  <si>
    <t>ETR</t>
  </si>
  <si>
    <t>Equitrans Midstream</t>
  </si>
  <si>
    <t>ETRN</t>
  </si>
  <si>
    <t>ETSY</t>
  </si>
  <si>
    <t>Transportation - Shipping</t>
  </si>
  <si>
    <t>Evolent Health</t>
  </si>
  <si>
    <t>EVH</t>
  </si>
  <si>
    <t>Evotec</t>
  </si>
  <si>
    <t>EVO</t>
  </si>
  <si>
    <t>Evercore</t>
  </si>
  <si>
    <t>EVR</t>
  </si>
  <si>
    <t>Financial - Investment Bank</t>
  </si>
  <si>
    <t>EVRG</t>
  </si>
  <si>
    <t>EW</t>
  </si>
  <si>
    <t>East West Bancorp</t>
  </si>
  <si>
    <t>EWBC</t>
  </si>
  <si>
    <t>EWJ</t>
  </si>
  <si>
    <t>EWY</t>
  </si>
  <si>
    <t>EWZ</t>
  </si>
  <si>
    <t>Exact Sciences</t>
  </si>
  <si>
    <t>EXAS</t>
  </si>
  <si>
    <t>EXC</t>
  </si>
  <si>
    <t>Exelixis</t>
  </si>
  <si>
    <t>EXEL</t>
  </si>
  <si>
    <t>EXL Service</t>
  </si>
  <si>
    <t>EXLS</t>
  </si>
  <si>
    <t>Eagle Materials</t>
  </si>
  <si>
    <t>EXP</t>
  </si>
  <si>
    <t>EXPD</t>
  </si>
  <si>
    <t>EXPE</t>
  </si>
  <si>
    <t>Exponent</t>
  </si>
  <si>
    <t>EXPO</t>
  </si>
  <si>
    <t>EXR</t>
  </si>
  <si>
    <t>EZU</t>
  </si>
  <si>
    <t>F</t>
  </si>
  <si>
    <t>Automotive - Domestic</t>
  </si>
  <si>
    <t>First American Financial</t>
  </si>
  <si>
    <t>FAF</t>
  </si>
  <si>
    <t>FANG</t>
  </si>
  <si>
    <t>FAST</t>
  </si>
  <si>
    <t>Fortune Brands Innovations, Inc.</t>
  </si>
  <si>
    <t>FBIN</t>
  </si>
  <si>
    <t>Retail - Home Furnishings</t>
  </si>
  <si>
    <t xml:space="preserve">FirstCash </t>
  </si>
  <si>
    <t>FCFS</t>
  </si>
  <si>
    <t>FTI Consulting</t>
  </si>
  <si>
    <t>FCN</t>
  </si>
  <si>
    <t>First Citizens BancShares</t>
  </si>
  <si>
    <t>FCNCA</t>
  </si>
  <si>
    <t>FCX</t>
  </si>
  <si>
    <t>Mining - Non Ferrous</t>
  </si>
  <si>
    <t>FDN</t>
  </si>
  <si>
    <t>FDS</t>
  </si>
  <si>
    <t>FDX</t>
  </si>
  <si>
    <t>Transportation - Air Freight and Cargo</t>
  </si>
  <si>
    <t>FE</t>
  </si>
  <si>
    <t>Franklin Electric Co.</t>
  </si>
  <si>
    <t>FELE</t>
  </si>
  <si>
    <t>First Financial Bankshares</t>
  </si>
  <si>
    <t>FFIN</t>
  </si>
  <si>
    <t>FFIV</t>
  </si>
  <si>
    <t>Federated Hermes</t>
  </si>
  <si>
    <t>FHI</t>
  </si>
  <si>
    <t>First Horizon</t>
  </si>
  <si>
    <t>FHN</t>
  </si>
  <si>
    <t>FICO</t>
  </si>
  <si>
    <t>FIS</t>
  </si>
  <si>
    <t>Fifth Third Bancorp</t>
  </si>
  <si>
    <t>FITB</t>
  </si>
  <si>
    <t>Five Below</t>
  </si>
  <si>
    <t>FIVE</t>
  </si>
  <si>
    <t>Five9</t>
  </si>
  <si>
    <t>FIVN</t>
  </si>
  <si>
    <t>Comfort Systems USA</t>
  </si>
  <si>
    <t>FIX</t>
  </si>
  <si>
    <t>National Beverage</t>
  </si>
  <si>
    <t>FIZZ</t>
  </si>
  <si>
    <t>Flex</t>
  </si>
  <si>
    <t>FLEX</t>
  </si>
  <si>
    <t>Fluence Energy</t>
  </si>
  <si>
    <t>FLNC</t>
  </si>
  <si>
    <t>Flowers Foods</t>
  </si>
  <si>
    <t>FLO</t>
  </si>
  <si>
    <t>Fluor</t>
  </si>
  <si>
    <t>FLR</t>
  </si>
  <si>
    <t>Flowserve</t>
  </si>
  <si>
    <t>FLS</t>
  </si>
  <si>
    <t>FLT</t>
  </si>
  <si>
    <t>Flywire Corporation</t>
  </si>
  <si>
    <t>FLYW</t>
  </si>
  <si>
    <t>FMC</t>
  </si>
  <si>
    <t>Fresenius Medical Care AG &amp; Co.</t>
  </si>
  <si>
    <t>FMS</t>
  </si>
  <si>
    <t>Fabrinet</t>
  </si>
  <si>
    <t>FN</t>
  </si>
  <si>
    <t>F.N.B.</t>
  </si>
  <si>
    <t>FNB</t>
  </si>
  <si>
    <t>Floor &amp; Decor</t>
  </si>
  <si>
    <t>FND</t>
  </si>
  <si>
    <t>Fidelity National Financial</t>
  </si>
  <si>
    <t>FNF</t>
  </si>
  <si>
    <t>FrancoNevada</t>
  </si>
  <si>
    <t>FNV</t>
  </si>
  <si>
    <t>Focus Financial Partners</t>
  </si>
  <si>
    <t>FOCS</t>
  </si>
  <si>
    <t>Amicus Therapeutics</t>
  </si>
  <si>
    <t>FOLD</t>
  </si>
  <si>
    <t>Shift4 Payments</t>
  </si>
  <si>
    <t>FOUR</t>
  </si>
  <si>
    <t>FOX</t>
  </si>
  <si>
    <t>Broadcast Radio and Television</t>
  </si>
  <si>
    <t>FOXA</t>
  </si>
  <si>
    <t>Fox Factory Holdings</t>
  </si>
  <si>
    <t>FOXF</t>
  </si>
  <si>
    <t>First Industrial Realty Trust</t>
  </si>
  <si>
    <t>FR</t>
  </si>
  <si>
    <t>Freedom Holding</t>
  </si>
  <si>
    <t>FRHC</t>
  </si>
  <si>
    <t>FRONTLINE PLC</t>
  </si>
  <si>
    <t>FRO</t>
  </si>
  <si>
    <t>Freshpet</t>
  </si>
  <si>
    <t>FRPT</t>
  </si>
  <si>
    <t>Freshwork</t>
  </si>
  <si>
    <t>FRSH</t>
  </si>
  <si>
    <t>Federal Realty Investment Trust</t>
  </si>
  <si>
    <t>FRT</t>
  </si>
  <si>
    <t>FS KKR Capital Corp.</t>
  </si>
  <si>
    <t>FSK</t>
  </si>
  <si>
    <t>FSLR</t>
  </si>
  <si>
    <t>Federal Signal</t>
  </si>
  <si>
    <t>FSS</t>
  </si>
  <si>
    <t>FirstService</t>
  </si>
  <si>
    <t>FSV</t>
  </si>
  <si>
    <t>TechnipFMC</t>
  </si>
  <si>
    <t>FTI</t>
  </si>
  <si>
    <t>FTNT</t>
  </si>
  <si>
    <t>Fortis</t>
  </si>
  <si>
    <t>FTS</t>
  </si>
  <si>
    <t>FTV</t>
  </si>
  <si>
    <t>H. B. Fuller</t>
  </si>
  <si>
    <t>FUL</t>
  </si>
  <si>
    <t>Futu Holdings</t>
  </si>
  <si>
    <t>FUTU</t>
  </si>
  <si>
    <t>FXI</t>
  </si>
  <si>
    <t>Frontier Communications Parent</t>
  </si>
  <si>
    <t>FYBR</t>
  </si>
  <si>
    <t>Communication - Network Software</t>
  </si>
  <si>
    <t>Genpact</t>
  </si>
  <si>
    <t>G</t>
  </si>
  <si>
    <t>GATX</t>
  </si>
  <si>
    <t>Glacier Bancorp</t>
  </si>
  <si>
    <t>GBCI</t>
  </si>
  <si>
    <t>Global Business Travel Group, Inc.</t>
  </si>
  <si>
    <t>GBTG</t>
  </si>
  <si>
    <t>GD</t>
  </si>
  <si>
    <t>GoDaddy</t>
  </si>
  <si>
    <t>GDDY</t>
  </si>
  <si>
    <t>Internet - Delivery Services</t>
  </si>
  <si>
    <t>GE</t>
  </si>
  <si>
    <t>Greif Bros.</t>
  </si>
  <si>
    <t>GEF.B</t>
  </si>
  <si>
    <t>GEHC</t>
  </si>
  <si>
    <t>Medical Info Systems</t>
  </si>
  <si>
    <t>GEN</t>
  </si>
  <si>
    <t>Gold Fields Limited</t>
  </si>
  <si>
    <t>GFI</t>
  </si>
  <si>
    <t>GFL Environmental</t>
  </si>
  <si>
    <t>GFL</t>
  </si>
  <si>
    <t>GlobalFoundries</t>
  </si>
  <si>
    <t>GFS</t>
  </si>
  <si>
    <t>Gerdau</t>
  </si>
  <si>
    <t>GGB</t>
  </si>
  <si>
    <t>Graco</t>
  </si>
  <si>
    <t>GGG</t>
  </si>
  <si>
    <t>CGI Group</t>
  </si>
  <si>
    <t>GIB</t>
  </si>
  <si>
    <t>Gildan Activewear</t>
  </si>
  <si>
    <t>GIL</t>
  </si>
  <si>
    <t>GILD</t>
  </si>
  <si>
    <t>GIS</t>
  </si>
  <si>
    <t>GL</t>
  </si>
  <si>
    <t>Globale Online</t>
  </si>
  <si>
    <t>GLBE</t>
  </si>
  <si>
    <t>GLD</t>
  </si>
  <si>
    <t>Globant</t>
  </si>
  <si>
    <t>GLOB</t>
  </si>
  <si>
    <t>Internet - Software and Services</t>
  </si>
  <si>
    <t>Gaming and Leisure Properties</t>
  </si>
  <si>
    <t>GLPI</t>
  </si>
  <si>
    <t>Corning</t>
  </si>
  <si>
    <t>GLW</t>
  </si>
  <si>
    <t>GM</t>
  </si>
  <si>
    <t>Genmab</t>
  </si>
  <si>
    <t>GMAB</t>
  </si>
  <si>
    <t>GameStop</t>
  </si>
  <si>
    <t>GME</t>
  </si>
  <si>
    <t>Globus Medical</t>
  </si>
  <si>
    <t>GMED</t>
  </si>
  <si>
    <t>GNRC</t>
  </si>
  <si>
    <t>Gentex</t>
  </si>
  <si>
    <t>GNTX</t>
  </si>
  <si>
    <t>Barrick Gold</t>
  </si>
  <si>
    <t>GOLD</t>
  </si>
  <si>
    <t>Acushnet</t>
  </si>
  <si>
    <t>GOLF</t>
  </si>
  <si>
    <t>GOOG</t>
  </si>
  <si>
    <t>GOOGL</t>
  </si>
  <si>
    <t>GPC</t>
  </si>
  <si>
    <t>Automotive - Replacement Parts</t>
  </si>
  <si>
    <t>Group 1 Automotive</t>
  </si>
  <si>
    <t>GPI</t>
  </si>
  <si>
    <t>Graphic Packaging Holding Company</t>
  </si>
  <si>
    <t>GPK</t>
  </si>
  <si>
    <t>GPN</t>
  </si>
  <si>
    <t>The Gap</t>
  </si>
  <si>
    <t>GPS</t>
  </si>
  <si>
    <t xml:space="preserve">Grab </t>
  </si>
  <si>
    <t>GRAB</t>
  </si>
  <si>
    <t>Grifols</t>
  </si>
  <si>
    <t>GRFS</t>
  </si>
  <si>
    <t>GRMN</t>
  </si>
  <si>
    <t>Granite Real Estate</t>
  </si>
  <si>
    <t>GRP.U</t>
  </si>
  <si>
    <t>GS</t>
  </si>
  <si>
    <t>GSK PLC Sponsored ADR</t>
  </si>
  <si>
    <t>GSK</t>
  </si>
  <si>
    <t>Goodyear</t>
  </si>
  <si>
    <t>GT</t>
  </si>
  <si>
    <t>Rubber - Tires</t>
  </si>
  <si>
    <t>Gates Industrial</t>
  </si>
  <si>
    <t>GTES</t>
  </si>
  <si>
    <t>Gitlab</t>
  </si>
  <si>
    <t>GTLB</t>
  </si>
  <si>
    <t>Chart Industries</t>
  </si>
  <si>
    <t>GTLS</t>
  </si>
  <si>
    <t>Guidewire Software</t>
  </si>
  <si>
    <t>GWRE</t>
  </si>
  <si>
    <t>GWW</t>
  </si>
  <si>
    <t>Industrial Services</t>
  </si>
  <si>
    <t>GXO Logistics</t>
  </si>
  <si>
    <t>GXO</t>
  </si>
  <si>
    <t>Hyatt Hotels</t>
  </si>
  <si>
    <t>H</t>
  </si>
  <si>
    <t>Haemonetics</t>
  </si>
  <si>
    <t>HAE</t>
  </si>
  <si>
    <t>HAL</t>
  </si>
  <si>
    <t>Halozyme Therapeutics</t>
  </si>
  <si>
    <t>HALO</t>
  </si>
  <si>
    <t>HAS</t>
  </si>
  <si>
    <t>HBAN</t>
  </si>
  <si>
    <t>HCA</t>
  </si>
  <si>
    <t>HashiCorp</t>
  </si>
  <si>
    <t>HCP</t>
  </si>
  <si>
    <t>HD</t>
  </si>
  <si>
    <t>HDFC Bank Limited</t>
  </si>
  <si>
    <t>HDB</t>
  </si>
  <si>
    <t>Hawaiian Electric Industries</t>
  </si>
  <si>
    <t>HE</t>
  </si>
  <si>
    <t>Heico</t>
  </si>
  <si>
    <t>HEI</t>
  </si>
  <si>
    <t>HEI.A</t>
  </si>
  <si>
    <t>HES</t>
  </si>
  <si>
    <t>Hilton Grand Vacations</t>
  </si>
  <si>
    <t>HGV</t>
  </si>
  <si>
    <t>The Howard Hughes Corporation</t>
  </si>
  <si>
    <t>HHC</t>
  </si>
  <si>
    <t>Real Estate - Development</t>
  </si>
  <si>
    <t>Hillenbrand</t>
  </si>
  <si>
    <t>HI</t>
  </si>
  <si>
    <t>HIG</t>
  </si>
  <si>
    <t>HII</t>
  </si>
  <si>
    <t>Hecla Mining</t>
  </si>
  <si>
    <t>HL</t>
  </si>
  <si>
    <t>Mining - Silver</t>
  </si>
  <si>
    <t>Houlihan Lokey</t>
  </si>
  <si>
    <t>HLI</t>
  </si>
  <si>
    <t>Haleon PLC Sponsored ADR</t>
  </si>
  <si>
    <t>HLN</t>
  </si>
  <si>
    <t>Hamilton Lane</t>
  </si>
  <si>
    <t>HLNE</t>
  </si>
  <si>
    <t>HLT</t>
  </si>
  <si>
    <t>Honda Motor Co.</t>
  </si>
  <si>
    <t>HMC</t>
  </si>
  <si>
    <t>HarleyDavidson</t>
  </si>
  <si>
    <t>HOG</t>
  </si>
  <si>
    <t>HOLX</t>
  </si>
  <si>
    <t>Home BancShares</t>
  </si>
  <si>
    <t>HOMB</t>
  </si>
  <si>
    <t>HON</t>
  </si>
  <si>
    <t>Robinhood Markets</t>
  </si>
  <si>
    <t>HOOD</t>
  </si>
  <si>
    <t>Helmerich &amp; Payne</t>
  </si>
  <si>
    <t>HP</t>
  </si>
  <si>
    <t>Oil and Gas - Drilling</t>
  </si>
  <si>
    <t>HPE</t>
  </si>
  <si>
    <t>Computer - Integrated Systems</t>
  </si>
  <si>
    <t>HPQ</t>
  </si>
  <si>
    <t>HealthEquity</t>
  </si>
  <si>
    <t>HQY</t>
  </si>
  <si>
    <t>Healthcare Realty Trust Incorporated</t>
  </si>
  <si>
    <t>HR</t>
  </si>
  <si>
    <t>H&amp;R Block</t>
  </si>
  <si>
    <t>HRB</t>
  </si>
  <si>
    <t>HRL</t>
  </si>
  <si>
    <t>Food - Meat Products</t>
  </si>
  <si>
    <t>HSBC</t>
  </si>
  <si>
    <t>HSIC</t>
  </si>
  <si>
    <t>HST</t>
  </si>
  <si>
    <t>Hershey</t>
  </si>
  <si>
    <t>HSY</t>
  </si>
  <si>
    <t>Food - Confectionery</t>
  </si>
  <si>
    <t>HTHT</t>
  </si>
  <si>
    <t>Hertz Global</t>
  </si>
  <si>
    <t>HTZ</t>
  </si>
  <si>
    <t>Hubbell</t>
  </si>
  <si>
    <t>HUBB</t>
  </si>
  <si>
    <t xml:space="preserve">Manufacturing - Electrical Utilities </t>
  </si>
  <si>
    <t>HubSpot</t>
  </si>
  <si>
    <t>HUBS</t>
  </si>
  <si>
    <t>HUM</t>
  </si>
  <si>
    <t>Huntsman</t>
  </si>
  <si>
    <t>HUN</t>
  </si>
  <si>
    <t>Hancock Whitney</t>
  </si>
  <si>
    <t>HWC</t>
  </si>
  <si>
    <t>HWM</t>
  </si>
  <si>
    <t>Hexcel</t>
  </si>
  <si>
    <t>HXL</t>
  </si>
  <si>
    <t>HYG</t>
  </si>
  <si>
    <t>Horizon Therapeutics</t>
  </si>
  <si>
    <t>HZNP</t>
  </si>
  <si>
    <t>IAC INC</t>
  </si>
  <si>
    <t>IAC</t>
  </si>
  <si>
    <t>Integra LifeSciences</t>
  </si>
  <si>
    <t>IART</t>
  </si>
  <si>
    <t>IAU</t>
  </si>
  <si>
    <t>IBB</t>
  </si>
  <si>
    <t>Interactive Brokers</t>
  </si>
  <si>
    <t>IBKR</t>
  </si>
  <si>
    <t>IBM</t>
  </si>
  <si>
    <t>ICICI Bank</t>
  </si>
  <si>
    <t>IBN</t>
  </si>
  <si>
    <t>Installed Building Products</t>
  </si>
  <si>
    <t>IBP</t>
  </si>
  <si>
    <t>ICE</t>
  </si>
  <si>
    <t>ICL Group</t>
  </si>
  <si>
    <t>ICL</t>
  </si>
  <si>
    <t>ICON</t>
  </si>
  <si>
    <t>ICLR</t>
  </si>
  <si>
    <t>ICU Medical</t>
  </si>
  <si>
    <t>ICUI</t>
  </si>
  <si>
    <t>IDACORP</t>
  </si>
  <si>
    <t>IDA</t>
  </si>
  <si>
    <t>IDV</t>
  </si>
  <si>
    <t>IDXX</t>
  </si>
  <si>
    <t>IEF</t>
  </si>
  <si>
    <t>Icahn Enterprises</t>
  </si>
  <si>
    <t>IEP</t>
  </si>
  <si>
    <t>IEX</t>
  </si>
  <si>
    <t>IFF</t>
  </si>
  <si>
    <t>IGIB</t>
  </si>
  <si>
    <t>IGSB</t>
  </si>
  <si>
    <t>International Game Technology</t>
  </si>
  <si>
    <t>IGT</t>
  </si>
  <si>
    <t>Intercontinental Hotels Group</t>
  </si>
  <si>
    <t>IHG</t>
  </si>
  <si>
    <t>IJH</t>
  </si>
  <si>
    <t>IJJ</t>
  </si>
  <si>
    <t>IJK</t>
  </si>
  <si>
    <t>IJR</t>
  </si>
  <si>
    <t>IJS</t>
  </si>
  <si>
    <t>IJT</t>
  </si>
  <si>
    <t>ILMN</t>
  </si>
  <si>
    <t>ImmunoGen</t>
  </si>
  <si>
    <t>IMGN</t>
  </si>
  <si>
    <t>Imperial Oil</t>
  </si>
  <si>
    <t>IMO</t>
  </si>
  <si>
    <t>INCY</t>
  </si>
  <si>
    <t>Informatica Inc.</t>
  </si>
  <si>
    <t>INFA</t>
  </si>
  <si>
    <t>Infosys</t>
  </si>
  <si>
    <t>INFY</t>
  </si>
  <si>
    <t>ING Group</t>
  </si>
  <si>
    <t>ING</t>
  </si>
  <si>
    <t>Ingredion</t>
  </si>
  <si>
    <t>INGR</t>
  </si>
  <si>
    <t>Inspire Medical Systems</t>
  </si>
  <si>
    <t>INSP</t>
  </si>
  <si>
    <t>Instructure</t>
  </si>
  <si>
    <t>INST</t>
  </si>
  <si>
    <t>INTC</t>
  </si>
  <si>
    <t>Semiconductor - General</t>
  </si>
  <si>
    <t>INTU</t>
  </si>
  <si>
    <t>INVH</t>
  </si>
  <si>
    <t>Ionis Pharmaceuticals</t>
  </si>
  <si>
    <t>IONS</t>
  </si>
  <si>
    <t>Samsara Inc.</t>
  </si>
  <si>
    <t>IOT</t>
  </si>
  <si>
    <t>IP</t>
  </si>
  <si>
    <t>Paper and Related Products</t>
  </si>
  <si>
    <t>Inter Parfums</t>
  </si>
  <si>
    <t>IPAR</t>
  </si>
  <si>
    <t>IPG</t>
  </si>
  <si>
    <t>Advertising and Marketing</t>
  </si>
  <si>
    <t>IPG Photonics</t>
  </si>
  <si>
    <t>IPGP</t>
  </si>
  <si>
    <t>Lasers Systems and Components</t>
  </si>
  <si>
    <t>iQIYI</t>
  </si>
  <si>
    <t>IQ</t>
  </si>
  <si>
    <t>Film and Television Production and Distribution</t>
  </si>
  <si>
    <t>IQV</t>
  </si>
  <si>
    <t>IR</t>
  </si>
  <si>
    <t>Iridium Communications</t>
  </si>
  <si>
    <t>IRDM</t>
  </si>
  <si>
    <t>Satellite and Communication</t>
  </si>
  <si>
    <t>IRM</t>
  </si>
  <si>
    <t>Independence Realty Trust</t>
  </si>
  <si>
    <t>IRT</t>
  </si>
  <si>
    <t>iRhythm Technologies</t>
  </si>
  <si>
    <t>IRTC</t>
  </si>
  <si>
    <t>ISRG</t>
  </si>
  <si>
    <t>IT</t>
  </si>
  <si>
    <t>IntraCellular Therapies</t>
  </si>
  <si>
    <t>ITCI</t>
  </si>
  <si>
    <t>Itron</t>
  </si>
  <si>
    <t>ITRI</t>
  </si>
  <si>
    <t>ITT</t>
  </si>
  <si>
    <t>ITW</t>
  </si>
  <si>
    <t>IVV</t>
  </si>
  <si>
    <t>IVZ</t>
  </si>
  <si>
    <t>IWD</t>
  </si>
  <si>
    <t>IWF</t>
  </si>
  <si>
    <t>IWM</t>
  </si>
  <si>
    <t>IWN</t>
  </si>
  <si>
    <t>IWO</t>
  </si>
  <si>
    <t>IWP</t>
  </si>
  <si>
    <t>IWR</t>
  </si>
  <si>
    <t>IWS</t>
  </si>
  <si>
    <t>Orix Corp Ads</t>
  </si>
  <si>
    <t>IX</t>
  </si>
  <si>
    <t>IYW</t>
  </si>
  <si>
    <t>J</t>
  </si>
  <si>
    <t>Jazz Pharmaceuticals</t>
  </si>
  <si>
    <t>JAZZ</t>
  </si>
  <si>
    <t>JBHT</t>
  </si>
  <si>
    <t>Transportation - Truck</t>
  </si>
  <si>
    <t>Jabil</t>
  </si>
  <si>
    <t>JBL</t>
  </si>
  <si>
    <t>Electronics - Manufacturing Services</t>
  </si>
  <si>
    <t>John Bean Technologies</t>
  </si>
  <si>
    <t>JBT</t>
  </si>
  <si>
    <t>Manufacturing - Thermal Products</t>
  </si>
  <si>
    <t>JCI</t>
  </si>
  <si>
    <t>JD.com</t>
  </si>
  <si>
    <t>JD</t>
  </si>
  <si>
    <t>Jefferies Financial Group</t>
  </si>
  <si>
    <t>JEF</t>
  </si>
  <si>
    <t>Janus Henderson Group</t>
  </si>
  <si>
    <t>JHG</t>
  </si>
  <si>
    <t>James Hardie Industries</t>
  </si>
  <si>
    <t>JHX</t>
  </si>
  <si>
    <t>JKHY</t>
  </si>
  <si>
    <t>Jones Lang LaSalle</t>
  </si>
  <si>
    <t>JLL</t>
  </si>
  <si>
    <t>JNJ</t>
  </si>
  <si>
    <t>JNK</t>
  </si>
  <si>
    <t>JNPR</t>
  </si>
  <si>
    <t>Joby Aviation, Inc.</t>
  </si>
  <si>
    <t>JOBY</t>
  </si>
  <si>
    <t>JPM</t>
  </si>
  <si>
    <t>K</t>
  </si>
  <si>
    <t>KB Financial Group</t>
  </si>
  <si>
    <t>KB</t>
  </si>
  <si>
    <t>KB Home</t>
  </si>
  <si>
    <t>KBH</t>
  </si>
  <si>
    <t>KBR</t>
  </si>
  <si>
    <t>KDP</t>
  </si>
  <si>
    <t>Korea Electric Power</t>
  </si>
  <si>
    <t>KEP</t>
  </si>
  <si>
    <t>Kirby</t>
  </si>
  <si>
    <t>KEX</t>
  </si>
  <si>
    <t>KEY</t>
  </si>
  <si>
    <t>KEYS</t>
  </si>
  <si>
    <t>Electronics - Measuring Instruments</t>
  </si>
  <si>
    <t>Kinross Gold</t>
  </si>
  <si>
    <t>KGC</t>
  </si>
  <si>
    <t>KHC</t>
  </si>
  <si>
    <t>KIM</t>
  </si>
  <si>
    <t>KKR &amp; Co.</t>
  </si>
  <si>
    <t>KKR</t>
  </si>
  <si>
    <t>KLAC</t>
  </si>
  <si>
    <t>Kulicke and Soffa Industries</t>
  </si>
  <si>
    <t>KLIC</t>
  </si>
  <si>
    <t>KMB</t>
  </si>
  <si>
    <t>KMI</t>
  </si>
  <si>
    <t>KMX</t>
  </si>
  <si>
    <t>Kinsale Capital Group</t>
  </si>
  <si>
    <t>KNSL</t>
  </si>
  <si>
    <t>KINETIK HLDGS</t>
  </si>
  <si>
    <t>KNTK</t>
  </si>
  <si>
    <t>KnightSwift Transportation</t>
  </si>
  <si>
    <t>KNX</t>
  </si>
  <si>
    <t>KO</t>
  </si>
  <si>
    <t>KR</t>
  </si>
  <si>
    <t>Kilroy Realty</t>
  </si>
  <si>
    <t>KRC</t>
  </si>
  <si>
    <t>Kite Realty Group Trust</t>
  </si>
  <si>
    <t>KRG</t>
  </si>
  <si>
    <t>Karuna Therapeutics</t>
  </si>
  <si>
    <t>KRTX</t>
  </si>
  <si>
    <t>KT</t>
  </si>
  <si>
    <t>Kenvue Inc.</t>
  </si>
  <si>
    <t>KVUE</t>
  </si>
  <si>
    <t>Quaker Houghton</t>
  </si>
  <si>
    <t>KWR</t>
  </si>
  <si>
    <t>L</t>
  </si>
  <si>
    <t>Lithium Americas</t>
  </si>
  <si>
    <t>LAC</t>
  </si>
  <si>
    <t>Lithia Motors</t>
  </si>
  <si>
    <t>LAD</t>
  </si>
  <si>
    <t>Lamar Advertising</t>
  </si>
  <si>
    <t>LAMR</t>
  </si>
  <si>
    <t>Lancaster Colony</t>
  </si>
  <si>
    <t>LANC</t>
  </si>
  <si>
    <t>Lazard</t>
  </si>
  <si>
    <t>LAZ</t>
  </si>
  <si>
    <t>Liberty Broadband</t>
  </si>
  <si>
    <t>LBRDA</t>
  </si>
  <si>
    <t>LBRDK</t>
  </si>
  <si>
    <t>Liberty Global</t>
  </si>
  <si>
    <t>LBTYA</t>
  </si>
  <si>
    <t>LBTYB</t>
  </si>
  <si>
    <t>LBTYK</t>
  </si>
  <si>
    <t>Lucid Group</t>
  </si>
  <si>
    <t>LCID</t>
  </si>
  <si>
    <t>LDOS</t>
  </si>
  <si>
    <t>Lear</t>
  </si>
  <si>
    <t>LEA</t>
  </si>
  <si>
    <t>Lincoln Electric</t>
  </si>
  <si>
    <t>LECO</t>
  </si>
  <si>
    <t>Manufacturing - Tools &amp; Related Products</t>
  </si>
  <si>
    <t>Leggett &amp; Platt</t>
  </si>
  <si>
    <t>LEG</t>
  </si>
  <si>
    <t>Furniture</t>
  </si>
  <si>
    <t>Legend Biotech</t>
  </si>
  <si>
    <t>LEGN</t>
  </si>
  <si>
    <t>Lennar</t>
  </si>
  <si>
    <t>LEN</t>
  </si>
  <si>
    <t>LEN.B</t>
  </si>
  <si>
    <t>Levi Strauss &amp; Co.</t>
  </si>
  <si>
    <t>LEVI</t>
  </si>
  <si>
    <t>LifeStance Health Group</t>
  </si>
  <si>
    <t>LFST</t>
  </si>
  <si>
    <t>Littelfuse</t>
  </si>
  <si>
    <t>LFUS</t>
  </si>
  <si>
    <t>LH</t>
  </si>
  <si>
    <t>LHX</t>
  </si>
  <si>
    <t>Li Auto</t>
  </si>
  <si>
    <t>LI</t>
  </si>
  <si>
    <t>Lennox International</t>
  </si>
  <si>
    <t>LII</t>
  </si>
  <si>
    <t>LIN</t>
  </si>
  <si>
    <t>Lumentum</t>
  </si>
  <si>
    <t>LITE</t>
  </si>
  <si>
    <t>LKQ</t>
  </si>
  <si>
    <t>LLY</t>
  </si>
  <si>
    <t>LMT</t>
  </si>
  <si>
    <t>LNC</t>
  </si>
  <si>
    <t>Cheniere Energy</t>
  </si>
  <si>
    <t>LNG</t>
  </si>
  <si>
    <t>LNT</t>
  </si>
  <si>
    <t>Lantheus</t>
  </si>
  <si>
    <t>LNTH</t>
  </si>
  <si>
    <t>Light &amp; Wonder</t>
  </si>
  <si>
    <t>LNW</t>
  </si>
  <si>
    <t>Logitech International</t>
  </si>
  <si>
    <t>LOGI</t>
  </si>
  <si>
    <t>Computer - Peripheral Equipment</t>
  </si>
  <si>
    <t>Grand Canyon Education</t>
  </si>
  <si>
    <t>LOPE</t>
  </si>
  <si>
    <t>LOW</t>
  </si>
  <si>
    <t>LG Display Co.</t>
  </si>
  <si>
    <t>LPL</t>
  </si>
  <si>
    <t>LPL Financial</t>
  </si>
  <si>
    <t>LPLA</t>
  </si>
  <si>
    <t>LouisianaPacific</t>
  </si>
  <si>
    <t>LPX</t>
  </si>
  <si>
    <t>LQD</t>
  </si>
  <si>
    <t>LRCX</t>
  </si>
  <si>
    <t>Lattice Semiconductor</t>
  </si>
  <si>
    <t>LSCC</t>
  </si>
  <si>
    <t>Landstar System</t>
  </si>
  <si>
    <t>LSTR</t>
  </si>
  <si>
    <t>Life Time Group Holdings</t>
  </si>
  <si>
    <t>LTH</t>
  </si>
  <si>
    <t>Livent</t>
  </si>
  <si>
    <t>LTHM</t>
  </si>
  <si>
    <t>lululemon athletica</t>
  </si>
  <si>
    <t>LULU</t>
  </si>
  <si>
    <t>LUV</t>
  </si>
  <si>
    <t>LVS</t>
  </si>
  <si>
    <t>LW</t>
  </si>
  <si>
    <t>LYB</t>
  </si>
  <si>
    <t>Lyft</t>
  </si>
  <si>
    <t>LYFT</t>
  </si>
  <si>
    <t>Lloyds Banking Group</t>
  </si>
  <si>
    <t>LYG</t>
  </si>
  <si>
    <t>LYV</t>
  </si>
  <si>
    <t>Macy's</t>
  </si>
  <si>
    <t>M</t>
  </si>
  <si>
    <t>MA</t>
  </si>
  <si>
    <t>MAA</t>
  </si>
  <si>
    <t>Main Street Capital</t>
  </si>
  <si>
    <t>MAIN</t>
  </si>
  <si>
    <t>ManpowerGroup</t>
  </si>
  <si>
    <t>MAN</t>
  </si>
  <si>
    <t>Staffing Firms</t>
  </si>
  <si>
    <t>Manhattan Associates</t>
  </si>
  <si>
    <t>MANH</t>
  </si>
  <si>
    <t>Manchester United</t>
  </si>
  <si>
    <t>MANU</t>
  </si>
  <si>
    <t>MAR</t>
  </si>
  <si>
    <t>MAS</t>
  </si>
  <si>
    <t>Masimo</t>
  </si>
  <si>
    <t>MASI</t>
  </si>
  <si>
    <t>Mattel</t>
  </si>
  <si>
    <t>MAT</t>
  </si>
  <si>
    <t>MBB</t>
  </si>
  <si>
    <t>Mobileye Global Inc.</t>
  </si>
  <si>
    <t>MBLY</t>
  </si>
  <si>
    <t>MCD</t>
  </si>
  <si>
    <t>MCHP</t>
  </si>
  <si>
    <t>MCK</t>
  </si>
  <si>
    <t>MCO</t>
  </si>
  <si>
    <t>MongoDB</t>
  </si>
  <si>
    <t>MDB</t>
  </si>
  <si>
    <t>Madrigal Pharmaceuticals</t>
  </si>
  <si>
    <t>MDGL</t>
  </si>
  <si>
    <t>MDLZ</t>
  </si>
  <si>
    <t>MDT</t>
  </si>
  <si>
    <t>MDU Resources Group</t>
  </si>
  <si>
    <t>MDU</t>
  </si>
  <si>
    <t>Medpace</t>
  </si>
  <si>
    <t>MEDP</t>
  </si>
  <si>
    <t>MercadoLibre</t>
  </si>
  <si>
    <t>MELI</t>
  </si>
  <si>
    <t>MET</t>
  </si>
  <si>
    <t>META</t>
  </si>
  <si>
    <t>Manulife Financial Corp</t>
  </si>
  <si>
    <t>MFC</t>
  </si>
  <si>
    <t>Mizuho Financial Group</t>
  </si>
  <si>
    <t>MFG</t>
  </si>
  <si>
    <t>Magna International</t>
  </si>
  <si>
    <t>MGA</t>
  </si>
  <si>
    <t>MGM Resorts International</t>
  </si>
  <si>
    <t>MGM</t>
  </si>
  <si>
    <t>Magnolia Oil &amp; Gas Corp</t>
  </si>
  <si>
    <t>MGY</t>
  </si>
  <si>
    <t>MHK</t>
  </si>
  <si>
    <t>The Middleby</t>
  </si>
  <si>
    <t>MIDD</t>
  </si>
  <si>
    <t>MKC</t>
  </si>
  <si>
    <t>McCormick &amp; Company, Incorporated</t>
  </si>
  <si>
    <t>MKC.V</t>
  </si>
  <si>
    <t>MARKEL GROUP</t>
  </si>
  <si>
    <t>MKL</t>
  </si>
  <si>
    <t>MKS Instruments</t>
  </si>
  <si>
    <t>MKSI</t>
  </si>
  <si>
    <t>MKTX</t>
  </si>
  <si>
    <t>Melco Resorts &amp; Entertainment Limited</t>
  </si>
  <si>
    <t>MLCO</t>
  </si>
  <si>
    <t>Mueller Industries</t>
  </si>
  <si>
    <t>MLI</t>
  </si>
  <si>
    <t>MLM</t>
  </si>
  <si>
    <t>MMC</t>
  </si>
  <si>
    <t>MMM</t>
  </si>
  <si>
    <t>Magellan Midstream Partners</t>
  </si>
  <si>
    <t>MMP</t>
  </si>
  <si>
    <t>Maximus</t>
  </si>
  <si>
    <t>MMS</t>
  </si>
  <si>
    <t>Merit Medical Systems</t>
  </si>
  <si>
    <t>MMSI</t>
  </si>
  <si>
    <t>monday.com</t>
  </si>
  <si>
    <t>MNDY</t>
  </si>
  <si>
    <t>MINISO Group Holding Limited</t>
  </si>
  <si>
    <t>MNSO</t>
  </si>
  <si>
    <t>MNST</t>
  </si>
  <si>
    <t>MO</t>
  </si>
  <si>
    <t>TOPGOLF CALLAWY</t>
  </si>
  <si>
    <t>MODG</t>
  </si>
  <si>
    <t>Moog</t>
  </si>
  <si>
    <t>MOG.A</t>
  </si>
  <si>
    <t>MOG.B</t>
  </si>
  <si>
    <t>MOH</t>
  </si>
  <si>
    <t>Morningstar</t>
  </si>
  <si>
    <t>MORN</t>
  </si>
  <si>
    <t>The Mosaic Company</t>
  </si>
  <si>
    <t>MOS</t>
  </si>
  <si>
    <t>MP Materials</t>
  </si>
  <si>
    <t>MP</t>
  </si>
  <si>
    <t>MPC</t>
  </si>
  <si>
    <t>MPLX LP</t>
  </si>
  <si>
    <t>MPLX</t>
  </si>
  <si>
    <t>Medical Properties Trust</t>
  </si>
  <si>
    <t>MPW</t>
  </si>
  <si>
    <t>MPWR</t>
  </si>
  <si>
    <t>MRK</t>
  </si>
  <si>
    <t>MRNA</t>
  </si>
  <si>
    <t>MRO</t>
  </si>
  <si>
    <t>Maravai LifeSciences</t>
  </si>
  <si>
    <t>MRVI</t>
  </si>
  <si>
    <t>Marvell Technology</t>
  </si>
  <si>
    <t>MRVL</t>
  </si>
  <si>
    <t>Morgan Stanley</t>
  </si>
  <si>
    <t>MS</t>
  </si>
  <si>
    <t>MSA Safety Incorporporated</t>
  </si>
  <si>
    <t>MSA</t>
  </si>
  <si>
    <t>MSCI</t>
  </si>
  <si>
    <t>MSFT</t>
  </si>
  <si>
    <t>The Madison Square Garden Company</t>
  </si>
  <si>
    <t>MSGS</t>
  </si>
  <si>
    <t>MSI</t>
  </si>
  <si>
    <t>MSC</t>
  </si>
  <si>
    <t>MSM</t>
  </si>
  <si>
    <t>MicroStrategy</t>
  </si>
  <si>
    <t>MSTR</t>
  </si>
  <si>
    <t>ArcelorMittal</t>
  </si>
  <si>
    <t>MT</t>
  </si>
  <si>
    <t>MTB</t>
  </si>
  <si>
    <t>MTCH</t>
  </si>
  <si>
    <t>MTD</t>
  </si>
  <si>
    <t>Matador Resources</t>
  </si>
  <si>
    <t>MTDR</t>
  </si>
  <si>
    <t>MGIC Investment</t>
  </si>
  <si>
    <t>MTG</t>
  </si>
  <si>
    <t>Meritage Homes</t>
  </si>
  <si>
    <t>MTH</t>
  </si>
  <si>
    <t>Vail Resorts</t>
  </si>
  <si>
    <t>MTN</t>
  </si>
  <si>
    <t>MACOM Technology Solutions</t>
  </si>
  <si>
    <t>MTSI</t>
  </si>
  <si>
    <t>MasTec</t>
  </si>
  <si>
    <t>MTZ</t>
  </si>
  <si>
    <t>MU</t>
  </si>
  <si>
    <t>MUB</t>
  </si>
  <si>
    <t>Mitsubishi UFJ Financial Group</t>
  </si>
  <si>
    <t>MUFG</t>
  </si>
  <si>
    <t>Murphy Oil</t>
  </si>
  <si>
    <t>MUR</t>
  </si>
  <si>
    <t>Murphy USA</t>
  </si>
  <si>
    <t>MUSA</t>
  </si>
  <si>
    <t>Inari Medical</t>
  </si>
  <si>
    <t>NARI</t>
  </si>
  <si>
    <t>National Instruments</t>
  </si>
  <si>
    <t>NATI</t>
  </si>
  <si>
    <t>Neurocrine Biosciences</t>
  </si>
  <si>
    <t>NBIX</t>
  </si>
  <si>
    <t>NCLH</t>
  </si>
  <si>
    <t>nCino</t>
  </si>
  <si>
    <t>NCNO</t>
  </si>
  <si>
    <t>NCR</t>
  </si>
  <si>
    <t>NDAQ</t>
  </si>
  <si>
    <t>NDSN</t>
  </si>
  <si>
    <t>Noble Corporation PLC</t>
  </si>
  <si>
    <t>NE</t>
  </si>
  <si>
    <t>NEE</t>
  </si>
  <si>
    <t>NEM</t>
  </si>
  <si>
    <t>Neogen</t>
  </si>
  <si>
    <t>NEOG</t>
  </si>
  <si>
    <t>NextEra Energy Partners</t>
  </si>
  <si>
    <t>NEP</t>
  </si>
  <si>
    <t>Cloudflare</t>
  </si>
  <si>
    <t>NET</t>
  </si>
  <si>
    <t>NewMarket</t>
  </si>
  <si>
    <t>NEU</t>
  </si>
  <si>
    <t>New Relic</t>
  </si>
  <si>
    <t>NEWR</t>
  </si>
  <si>
    <t>New Fortress Energy</t>
  </si>
  <si>
    <t>NFE</t>
  </si>
  <si>
    <t>National Fuel Gas Company</t>
  </si>
  <si>
    <t>NFG</t>
  </si>
  <si>
    <t>NFLX</t>
  </si>
  <si>
    <t>National Grid Transco</t>
  </si>
  <si>
    <t>NGG</t>
  </si>
  <si>
    <t>NI</t>
  </si>
  <si>
    <t>Nice</t>
  </si>
  <si>
    <t>NICE</t>
  </si>
  <si>
    <t>NIO</t>
  </si>
  <si>
    <t>NewJersey Resources</t>
  </si>
  <si>
    <t>NJR</t>
  </si>
  <si>
    <t>NKE</t>
  </si>
  <si>
    <t>Annaly Capital Management</t>
  </si>
  <si>
    <t>NLY</t>
  </si>
  <si>
    <t>Nomura</t>
  </si>
  <si>
    <t>NMR</t>
  </si>
  <si>
    <t>Nelnet</t>
  </si>
  <si>
    <t>NNI</t>
  </si>
  <si>
    <t>NNN REIT, Inc.</t>
  </si>
  <si>
    <t>NNN</t>
  </si>
  <si>
    <t>NOC</t>
  </si>
  <si>
    <t>Nokia</t>
  </si>
  <si>
    <t>NOK</t>
  </si>
  <si>
    <t>NOV</t>
  </si>
  <si>
    <t>Novanta</t>
  </si>
  <si>
    <t>NOVT</t>
  </si>
  <si>
    <t>NOW</t>
  </si>
  <si>
    <t>NRG</t>
  </si>
  <si>
    <t>National Storage Affiliates Trust</t>
  </si>
  <si>
    <t>NSA</t>
  </si>
  <si>
    <t>NSC</t>
  </si>
  <si>
    <t>Insight Enterprises</t>
  </si>
  <si>
    <t>NSIT</t>
  </si>
  <si>
    <t>Retail - Mail Order</t>
  </si>
  <si>
    <t>Insperity</t>
  </si>
  <si>
    <t>NSP</t>
  </si>
  <si>
    <t>NTAP</t>
  </si>
  <si>
    <t>Computer- Storage Devices</t>
  </si>
  <si>
    <t>Natura &amp; Co Holding</t>
  </si>
  <si>
    <t>NTCO</t>
  </si>
  <si>
    <t>NetEase</t>
  </si>
  <si>
    <t>NTES</t>
  </si>
  <si>
    <t>Intellia Therapeutics</t>
  </si>
  <si>
    <t>NTLA</t>
  </si>
  <si>
    <t>Nutanix</t>
  </si>
  <si>
    <t>NTNX</t>
  </si>
  <si>
    <t>Nutrien</t>
  </si>
  <si>
    <t>NTR</t>
  </si>
  <si>
    <t>Natera</t>
  </si>
  <si>
    <t>NTRA</t>
  </si>
  <si>
    <t>NTRS</t>
  </si>
  <si>
    <t xml:space="preserve">Nu </t>
  </si>
  <si>
    <t>NU</t>
  </si>
  <si>
    <t>NUE</t>
  </si>
  <si>
    <t>NovoCure Limited</t>
  </si>
  <si>
    <t>NVCR</t>
  </si>
  <si>
    <t>NVDA</t>
  </si>
  <si>
    <t>Nuvei</t>
  </si>
  <si>
    <t>NVEI</t>
  </si>
  <si>
    <t>NVMI</t>
  </si>
  <si>
    <t>Novo Nordisk</t>
  </si>
  <si>
    <t>NVO</t>
  </si>
  <si>
    <t>NVR</t>
  </si>
  <si>
    <t>Novartis</t>
  </si>
  <si>
    <t>NVS</t>
  </si>
  <si>
    <t>Envista</t>
  </si>
  <si>
    <t>NVST</t>
  </si>
  <si>
    <t>nVent Electric</t>
  </si>
  <si>
    <t>NVT</t>
  </si>
  <si>
    <t>NorthWestern</t>
  </si>
  <si>
    <t>NWE</t>
  </si>
  <si>
    <t>NatWest Group</t>
  </si>
  <si>
    <t>NWG</t>
  </si>
  <si>
    <t>NWL</t>
  </si>
  <si>
    <t>News Corporation</t>
  </si>
  <si>
    <t>NWS</t>
  </si>
  <si>
    <t>NWSA</t>
  </si>
  <si>
    <t>NXPI</t>
  </si>
  <si>
    <t>Nexstar Media Group</t>
  </si>
  <si>
    <t>NXST</t>
  </si>
  <si>
    <t>New York Community Bancorp</t>
  </si>
  <si>
    <t>NYCB</t>
  </si>
  <si>
    <t>The New York Times Company</t>
  </si>
  <si>
    <t>NYT</t>
  </si>
  <si>
    <t>Publishing - Newspapers</t>
  </si>
  <si>
    <t>O</t>
  </si>
  <si>
    <t>Owens Corning</t>
  </si>
  <si>
    <t>OC</t>
  </si>
  <si>
    <t>ODFL</t>
  </si>
  <si>
    <t>OGE Energy</t>
  </si>
  <si>
    <t>OGE</t>
  </si>
  <si>
    <t>OGN</t>
  </si>
  <si>
    <t>ONE Gas</t>
  </si>
  <si>
    <t>OGS</t>
  </si>
  <si>
    <t>Omega Healthcare Investors</t>
  </si>
  <si>
    <t>OHI</t>
  </si>
  <si>
    <t>OI Glass</t>
  </si>
  <si>
    <t>OI</t>
  </si>
  <si>
    <t>Glass Products</t>
  </si>
  <si>
    <t>OKE</t>
  </si>
  <si>
    <t>Okta</t>
  </si>
  <si>
    <t>OKTA</t>
  </si>
  <si>
    <t>Universal Display</t>
  </si>
  <si>
    <t>OLED</t>
  </si>
  <si>
    <t>Ollie's Bargain Outlet</t>
  </si>
  <si>
    <t>OLLI</t>
  </si>
  <si>
    <t>Olin</t>
  </si>
  <si>
    <t>OLN</t>
  </si>
  <si>
    <t>Grupo Aeroportuario del Centro Norte</t>
  </si>
  <si>
    <t>OMAB</t>
  </si>
  <si>
    <t>OMC</t>
  </si>
  <si>
    <t>Omnicell</t>
  </si>
  <si>
    <t>OMCL</t>
  </si>
  <si>
    <t>OneMain</t>
  </si>
  <si>
    <t>OMF</t>
  </si>
  <si>
    <t>ON</t>
  </si>
  <si>
    <t>Old National Bancorp</t>
  </si>
  <si>
    <t>ONB</t>
  </si>
  <si>
    <t xml:space="preserve">On Holding </t>
  </si>
  <si>
    <t>ONON</t>
  </si>
  <si>
    <t>Onto Innovation</t>
  </si>
  <si>
    <t>ONTO</t>
  </si>
  <si>
    <t>Nanotechnology</t>
  </si>
  <si>
    <t>Option Care Health</t>
  </si>
  <si>
    <t>OPCH</t>
  </si>
  <si>
    <t>Ormat Technologies</t>
  </si>
  <si>
    <t>ORA</t>
  </si>
  <si>
    <t>Orange</t>
  </si>
  <si>
    <t>ORAN</t>
  </si>
  <si>
    <t>ORCL</t>
  </si>
  <si>
    <t>Old Republic International</t>
  </si>
  <si>
    <t>ORI</t>
  </si>
  <si>
    <t>ORLY</t>
  </si>
  <si>
    <t>Oshkosh</t>
  </si>
  <si>
    <t>OSK</t>
  </si>
  <si>
    <t>Open Text</t>
  </si>
  <si>
    <t>OTEX</t>
  </si>
  <si>
    <t>OTIS</t>
  </si>
  <si>
    <t>Otter Tail</t>
  </si>
  <si>
    <t>OTTR</t>
  </si>
  <si>
    <t>Ovintiv</t>
  </si>
  <si>
    <t>OVV</t>
  </si>
  <si>
    <t>Blue Owl Capital</t>
  </si>
  <si>
    <t>OWL</t>
  </si>
  <si>
    <t>OXY</t>
  </si>
  <si>
    <t>Bank OZK</t>
  </si>
  <si>
    <t>OZK</t>
  </si>
  <si>
    <t>Banks - Northeast</t>
  </si>
  <si>
    <t>Plains All American Pipeline</t>
  </si>
  <si>
    <t>PAA</t>
  </si>
  <si>
    <t>Pan American Silver</t>
  </si>
  <si>
    <t>PAAS</t>
  </si>
  <si>
    <t>Grupo Aeroportuario Del Pacifico</t>
  </si>
  <si>
    <t>PAC</t>
  </si>
  <si>
    <t>Pacific Biosciences of California</t>
  </si>
  <si>
    <t>PACB</t>
  </si>
  <si>
    <t>Penske Automotive Group</t>
  </si>
  <si>
    <t>PAG</t>
  </si>
  <si>
    <t>PagSeguro Digital</t>
  </si>
  <si>
    <t>PAGS</t>
  </si>
  <si>
    <t>PANW</t>
  </si>
  <si>
    <t>PARA</t>
  </si>
  <si>
    <t>Paramount Global</t>
  </si>
  <si>
    <t>PARAA</t>
  </si>
  <si>
    <t>UiPath</t>
  </si>
  <si>
    <t>PATH</t>
  </si>
  <si>
    <t>PAYC</t>
  </si>
  <si>
    <t>PAYX</t>
  </si>
  <si>
    <t>Prosperity Bancshares</t>
  </si>
  <si>
    <t>PB</t>
  </si>
  <si>
    <t>Pembina Pipeline</t>
  </si>
  <si>
    <t>PBA</t>
  </si>
  <si>
    <t>PBF Energy</t>
  </si>
  <si>
    <t>PBF</t>
  </si>
  <si>
    <t>Petroleo Brasileiro</t>
  </si>
  <si>
    <t>PBR</t>
  </si>
  <si>
    <t>PBR.A</t>
  </si>
  <si>
    <t>PCAR</t>
  </si>
  <si>
    <t>PCG</t>
  </si>
  <si>
    <t>Potlatch</t>
  </si>
  <si>
    <t>PCH</t>
  </si>
  <si>
    <t>Procore Technologies</t>
  </si>
  <si>
    <t>PCOR</t>
  </si>
  <si>
    <t>Paylocity Holding</t>
  </si>
  <si>
    <t>PCTY</t>
  </si>
  <si>
    <t>Vaxcyte</t>
  </si>
  <si>
    <t>PCVX</t>
  </si>
  <si>
    <t>PEAK</t>
  </si>
  <si>
    <t>Phillips Edison &amp; Company</t>
  </si>
  <si>
    <t>PECO</t>
  </si>
  <si>
    <t>PEG</t>
  </si>
  <si>
    <t>Pegasystems</t>
  </si>
  <si>
    <t>PEGA</t>
  </si>
  <si>
    <t>Penumbra</t>
  </si>
  <si>
    <t>PEN</t>
  </si>
  <si>
    <t>PENN Entertainment, Inc.</t>
  </si>
  <si>
    <t>PENN</t>
  </si>
  <si>
    <t>PEP</t>
  </si>
  <si>
    <t>PFE</t>
  </si>
  <si>
    <t>PFF</t>
  </si>
  <si>
    <t>PFG</t>
  </si>
  <si>
    <t>Performance Food Group</t>
  </si>
  <si>
    <t>PFGC</t>
  </si>
  <si>
    <t>Food - Natural Foods Products</t>
  </si>
  <si>
    <t>PennyMac Financial Services</t>
  </si>
  <si>
    <t>PFSI</t>
  </si>
  <si>
    <t>PG</t>
  </si>
  <si>
    <t>Progyny</t>
  </si>
  <si>
    <t>PGNY</t>
  </si>
  <si>
    <t>PGR</t>
  </si>
  <si>
    <t>PGX</t>
  </si>
  <si>
    <t>PH</t>
  </si>
  <si>
    <t>Koninklijke Philips</t>
  </si>
  <si>
    <t>PHG</t>
  </si>
  <si>
    <t>PLDT</t>
  </si>
  <si>
    <t>PHI</t>
  </si>
  <si>
    <t>PHM</t>
  </si>
  <si>
    <t>Polaris</t>
  </si>
  <si>
    <t>PII</t>
  </si>
  <si>
    <t>Premier</t>
  </si>
  <si>
    <t>PINC</t>
  </si>
  <si>
    <t>Pinterest</t>
  </si>
  <si>
    <t>PINS</t>
  </si>
  <si>
    <t>Packaging Corporation of America</t>
  </si>
  <si>
    <t>PKG</t>
  </si>
  <si>
    <t>POSCO</t>
  </si>
  <si>
    <t>PKX</t>
  </si>
  <si>
    <t>PLD</t>
  </si>
  <si>
    <t>Planet Fitness</t>
  </si>
  <si>
    <t>PLNT</t>
  </si>
  <si>
    <t>Playtika</t>
  </si>
  <si>
    <t>PLTK</t>
  </si>
  <si>
    <t>Palantir Technologies</t>
  </si>
  <si>
    <t>PLTR</t>
  </si>
  <si>
    <t>Plug Power</t>
  </si>
  <si>
    <t>PLUG</t>
  </si>
  <si>
    <t>PM</t>
  </si>
  <si>
    <t>PNC</t>
  </si>
  <si>
    <t>Pinnacle Financial Partners</t>
  </si>
  <si>
    <t>PNFP</t>
  </si>
  <si>
    <t>PNM Resources</t>
  </si>
  <si>
    <t>PNM</t>
  </si>
  <si>
    <t>PNR</t>
  </si>
  <si>
    <t>PNW</t>
  </si>
  <si>
    <t>PODD</t>
  </si>
  <si>
    <t>POOL</t>
  </si>
  <si>
    <t>Portland General Electric</t>
  </si>
  <si>
    <t>POR</t>
  </si>
  <si>
    <t>Post Holdings</t>
  </si>
  <si>
    <t>POST</t>
  </si>
  <si>
    <t>Power Integrations</t>
  </si>
  <si>
    <t>POWI</t>
  </si>
  <si>
    <t>Semiconductors - Power</t>
  </si>
  <si>
    <t>Pilgrim's Pride</t>
  </si>
  <si>
    <t>PPC</t>
  </si>
  <si>
    <t>PPG</t>
  </si>
  <si>
    <t>PPL</t>
  </si>
  <si>
    <t>Permian Resources Corporation</t>
  </si>
  <si>
    <t>PR</t>
  </si>
  <si>
    <t>Perrigo</t>
  </si>
  <si>
    <t>PRGO</t>
  </si>
  <si>
    <t>Primerica</t>
  </si>
  <si>
    <t>PRI</t>
  </si>
  <si>
    <t>Prothena</t>
  </si>
  <si>
    <t>PRTA</t>
  </si>
  <si>
    <t>PRU</t>
  </si>
  <si>
    <t>Public Storage</t>
  </si>
  <si>
    <t>PSA</t>
  </si>
  <si>
    <t>Parsons</t>
  </si>
  <si>
    <t>PSN</t>
  </si>
  <si>
    <t>Polestar Automotive Holding UK PLC</t>
  </si>
  <si>
    <t>PSNY</t>
  </si>
  <si>
    <t>Pearson</t>
  </si>
  <si>
    <t>PSO</t>
  </si>
  <si>
    <t>Pure Storage</t>
  </si>
  <si>
    <t>PSTG</t>
  </si>
  <si>
    <t>Phillips 66</t>
  </si>
  <si>
    <t>PSX</t>
  </si>
  <si>
    <t>PTC</t>
  </si>
  <si>
    <t>PTC Therapeutics</t>
  </si>
  <si>
    <t>PTCT</t>
  </si>
  <si>
    <t>Prudential</t>
  </si>
  <si>
    <t>PUK</t>
  </si>
  <si>
    <t>PVH</t>
  </si>
  <si>
    <t>PWR</t>
  </si>
  <si>
    <t>PowerSchool</t>
  </si>
  <si>
    <t>PWSC</t>
  </si>
  <si>
    <t>PXD</t>
  </si>
  <si>
    <t>Paycor HCM</t>
  </si>
  <si>
    <t>PYCR</t>
  </si>
  <si>
    <t>PYPL</t>
  </si>
  <si>
    <t>QCOM</t>
  </si>
  <si>
    <t>QuidelOrtho</t>
  </si>
  <si>
    <t>QDEL</t>
  </si>
  <si>
    <t>QIAGEN</t>
  </si>
  <si>
    <t>QGEN</t>
  </si>
  <si>
    <t>Qualys</t>
  </si>
  <si>
    <t>QLYS</t>
  </si>
  <si>
    <t>Security</t>
  </si>
  <si>
    <t>QQQ</t>
  </si>
  <si>
    <t>QRVO</t>
  </si>
  <si>
    <t>Restaurant Brands International</t>
  </si>
  <si>
    <t>QSR</t>
  </si>
  <si>
    <t>Ryder System</t>
  </si>
  <si>
    <t>R</t>
  </si>
  <si>
    <t>Ultragenyx Pharmaceutical</t>
  </si>
  <si>
    <t>RARE</t>
  </si>
  <si>
    <t>RBA</t>
  </si>
  <si>
    <t>RBC Bearings</t>
  </si>
  <si>
    <t>RBC</t>
  </si>
  <si>
    <t>Roblox</t>
  </si>
  <si>
    <t>RBLX</t>
  </si>
  <si>
    <t>Rogers Communication</t>
  </si>
  <si>
    <t>RCI</t>
  </si>
  <si>
    <t>RCL</t>
  </si>
  <si>
    <t>R1 RCM INC</t>
  </si>
  <si>
    <t>RCM</t>
  </si>
  <si>
    <t>Radian Group</t>
  </si>
  <si>
    <t>RDN</t>
  </si>
  <si>
    <t>Dr. Reddys Laboratories</t>
  </si>
  <si>
    <t>RDY</t>
  </si>
  <si>
    <t>Medical - Generic Drugs</t>
  </si>
  <si>
    <t>REG</t>
  </si>
  <si>
    <t>REGN</t>
  </si>
  <si>
    <t>RELX</t>
  </si>
  <si>
    <t>Remitly Global</t>
  </si>
  <si>
    <t>RELY</t>
  </si>
  <si>
    <t>Reata Pharmaceuticals</t>
  </si>
  <si>
    <t>RETA</t>
  </si>
  <si>
    <t>Rexford Industrial Realty</t>
  </si>
  <si>
    <t>REXR</t>
  </si>
  <si>
    <t>Reynolds Consumer Products</t>
  </si>
  <si>
    <t>REYN</t>
  </si>
  <si>
    <t>Consumer Products - Discretionary</t>
  </si>
  <si>
    <t>RF</t>
  </si>
  <si>
    <t>Reinsurance Group of America</t>
  </si>
  <si>
    <t>RGA</t>
  </si>
  <si>
    <t>Repligen</t>
  </si>
  <si>
    <t>RGEN</t>
  </si>
  <si>
    <t>Royal Gold</t>
  </si>
  <si>
    <t>RGLD</t>
  </si>
  <si>
    <t>RH</t>
  </si>
  <si>
    <t>RHI</t>
  </si>
  <si>
    <t>Ryman Hospitality Properties</t>
  </si>
  <si>
    <t>RHP</t>
  </si>
  <si>
    <t>Transocean</t>
  </si>
  <si>
    <t>RIG</t>
  </si>
  <si>
    <t>Rio Tinto</t>
  </si>
  <si>
    <t>RIO</t>
  </si>
  <si>
    <t>RITHM CAP CP</t>
  </si>
  <si>
    <t>RITM</t>
  </si>
  <si>
    <t>Rivian Automotive</t>
  </si>
  <si>
    <t>RIVN</t>
  </si>
  <si>
    <t>RJF</t>
  </si>
  <si>
    <t>Rocket Companies</t>
  </si>
  <si>
    <t>RKT</t>
  </si>
  <si>
    <t>RL</t>
  </si>
  <si>
    <t>RLI</t>
  </si>
  <si>
    <t>Rambus</t>
  </si>
  <si>
    <t>RMBS</t>
  </si>
  <si>
    <t>RMD</t>
  </si>
  <si>
    <t>Ringcentral</t>
  </si>
  <si>
    <t>RNG</t>
  </si>
  <si>
    <t>RenaissanceRe</t>
  </si>
  <si>
    <t>RNR</t>
  </si>
  <si>
    <t>Montes Archimedes Acquisition</t>
  </si>
  <si>
    <t>ROIV</t>
  </si>
  <si>
    <t>ROK</t>
  </si>
  <si>
    <t>Roku</t>
  </si>
  <si>
    <t>ROKU</t>
  </si>
  <si>
    <t>ROL</t>
  </si>
  <si>
    <t>Building Products - Maintenance Service</t>
  </si>
  <si>
    <t>ROP</t>
  </si>
  <si>
    <t>ROST</t>
  </si>
  <si>
    <t>RPM International</t>
  </si>
  <si>
    <t>RPM</t>
  </si>
  <si>
    <t>Paints and Related Products</t>
  </si>
  <si>
    <t>Royalty Pharma</t>
  </si>
  <si>
    <t>RPRX</t>
  </si>
  <si>
    <t>Range Resources</t>
  </si>
  <si>
    <t>RRC</t>
  </si>
  <si>
    <t>Red Rock Resorts</t>
  </si>
  <si>
    <t>RRR</t>
  </si>
  <si>
    <t>Regal Beloit</t>
  </si>
  <si>
    <t>RRX</t>
  </si>
  <si>
    <t>Reliance Steel &amp; Aluminum Co.</t>
  </si>
  <si>
    <t>RS</t>
  </si>
  <si>
    <t>RSG</t>
  </si>
  <si>
    <t>RSP</t>
  </si>
  <si>
    <t>Rentokil Initial</t>
  </si>
  <si>
    <t>RTO</t>
  </si>
  <si>
    <t>RTX</t>
  </si>
  <si>
    <t>RUMBLE INC</t>
  </si>
  <si>
    <t>RUM</t>
  </si>
  <si>
    <t>Sunrun</t>
  </si>
  <si>
    <t>RUN</t>
  </si>
  <si>
    <t>Rush Enterprises</t>
  </si>
  <si>
    <t>RUSHB</t>
  </si>
  <si>
    <t>Revvity, Inc.</t>
  </si>
  <si>
    <t>RVTY</t>
  </si>
  <si>
    <t>Royal Bank Of Canada</t>
  </si>
  <si>
    <t>RY</t>
  </si>
  <si>
    <t>Ryanair</t>
  </si>
  <si>
    <t>RYAAY</t>
  </si>
  <si>
    <t>Ryan Specialty Holdings Inc.</t>
  </si>
  <si>
    <t>RYAN</t>
  </si>
  <si>
    <t>Rayonier</t>
  </si>
  <si>
    <t>RYN</t>
  </si>
  <si>
    <t>SentinelOne</t>
  </si>
  <si>
    <t>S</t>
  </si>
  <si>
    <t>Saia</t>
  </si>
  <si>
    <t>SAIA</t>
  </si>
  <si>
    <t>Science Applications International</t>
  </si>
  <si>
    <t>SAIC</t>
  </si>
  <si>
    <t>The Boston Beer Company</t>
  </si>
  <si>
    <t>SAM</t>
  </si>
  <si>
    <t>Banco Santander</t>
  </si>
  <si>
    <t>SAN</t>
  </si>
  <si>
    <t>Sanmina</t>
  </si>
  <si>
    <t>SANM</t>
  </si>
  <si>
    <t>SAP</t>
  </si>
  <si>
    <t>SBAC</t>
  </si>
  <si>
    <t>Sibanye Gold Limited</t>
  </si>
  <si>
    <t>SBSW</t>
  </si>
  <si>
    <t>SBUX</t>
  </si>
  <si>
    <t>Southern Copper</t>
  </si>
  <si>
    <t>SCCO</t>
  </si>
  <si>
    <t>SCHW</t>
  </si>
  <si>
    <t>Service Corporation International</t>
  </si>
  <si>
    <t>SCI</t>
  </si>
  <si>
    <t>Funeral Services</t>
  </si>
  <si>
    <t>SDY</t>
  </si>
  <si>
    <t>Sea Limited</t>
  </si>
  <si>
    <t>SE</t>
  </si>
  <si>
    <t>SeaWorld Entertainment</t>
  </si>
  <si>
    <t>SEAS</t>
  </si>
  <si>
    <t>Seaboard</t>
  </si>
  <si>
    <t>SEB</t>
  </si>
  <si>
    <t>SEDG</t>
  </si>
  <si>
    <t>SEE</t>
  </si>
  <si>
    <t>SEI Investments</t>
  </si>
  <si>
    <t>SEIC</t>
  </si>
  <si>
    <t>Select Medical</t>
  </si>
  <si>
    <t>SEM</t>
  </si>
  <si>
    <t>Stifel Financial</t>
  </si>
  <si>
    <t>SF</t>
  </si>
  <si>
    <t>Sprouts Farmers Market</t>
  </si>
  <si>
    <t>SFM</t>
  </si>
  <si>
    <t>Seagen</t>
  </si>
  <si>
    <t>SGEN</t>
  </si>
  <si>
    <t>SIGMA LITHIUM</t>
  </si>
  <si>
    <t>SGML</t>
  </si>
  <si>
    <t>Surgery Partners</t>
  </si>
  <si>
    <t>SGRY</t>
  </si>
  <si>
    <t>Sotera Health</t>
  </si>
  <si>
    <t>SHC</t>
  </si>
  <si>
    <t>Shell</t>
  </si>
  <si>
    <t>SHEL</t>
  </si>
  <si>
    <t>Shinhan Financial Group Co</t>
  </si>
  <si>
    <t>SHG</t>
  </si>
  <si>
    <t>Shoals Technologies Group</t>
  </si>
  <si>
    <t>SHLS</t>
  </si>
  <si>
    <t>SHM</t>
  </si>
  <si>
    <t>Shopify</t>
  </si>
  <si>
    <t>SHOP</t>
  </si>
  <si>
    <t>SHV</t>
  </si>
  <si>
    <t>SHW</t>
  </si>
  <si>
    <t>SHY</t>
  </si>
  <si>
    <t>National Steel</t>
  </si>
  <si>
    <t>SID</t>
  </si>
  <si>
    <t>Selective Insurance Group</t>
  </si>
  <si>
    <t>SIGI</t>
  </si>
  <si>
    <t>Grupo Simec</t>
  </si>
  <si>
    <t>SIM</t>
  </si>
  <si>
    <t>Sirius XM</t>
  </si>
  <si>
    <t>SIRI</t>
  </si>
  <si>
    <t>SiteOne Landscape Supply</t>
  </si>
  <si>
    <t>SITE</t>
  </si>
  <si>
    <t>SJM</t>
  </si>
  <si>
    <t>Skechers</t>
  </si>
  <si>
    <t>SKX</t>
  </si>
  <si>
    <t>Skyline</t>
  </si>
  <si>
    <t>SKY</t>
  </si>
  <si>
    <t>Building Products - Mobile Homes and RV Builders</t>
  </si>
  <si>
    <t>Silicon Laboratories</t>
  </si>
  <si>
    <t>SLAB</t>
  </si>
  <si>
    <t>SLB</t>
  </si>
  <si>
    <t>Sun Life Financial</t>
  </si>
  <si>
    <t>SLF</t>
  </si>
  <si>
    <t>Silgan Holdings</t>
  </si>
  <si>
    <t>SLGN</t>
  </si>
  <si>
    <t>SLM</t>
  </si>
  <si>
    <t>SM Energy</t>
  </si>
  <si>
    <t>SM</t>
  </si>
  <si>
    <t>Smartsheet</t>
  </si>
  <si>
    <t>SMAR</t>
  </si>
  <si>
    <t>Super Micro Computer</t>
  </si>
  <si>
    <t>SMCI</t>
  </si>
  <si>
    <t>Sumitomo Mitsui Financial Group</t>
  </si>
  <si>
    <t>SMFG</t>
  </si>
  <si>
    <t>Scotts MiracleGro</t>
  </si>
  <si>
    <t>SMG</t>
  </si>
  <si>
    <t>Simply Good Foods</t>
  </si>
  <si>
    <t>SMPL</t>
  </si>
  <si>
    <t>SNA</t>
  </si>
  <si>
    <t>Tools - Handheld</t>
  </si>
  <si>
    <t>Snap</t>
  </si>
  <si>
    <t>SNAP</t>
  </si>
  <si>
    <t>Schneider National</t>
  </si>
  <si>
    <t>SNDR</t>
  </si>
  <si>
    <t>Smith &amp; Nephew SNATS</t>
  </si>
  <si>
    <t>SNN</t>
  </si>
  <si>
    <t>Snowflake</t>
  </si>
  <si>
    <t>SNOW</t>
  </si>
  <si>
    <t>SNPS</t>
  </si>
  <si>
    <t>Synovus Financial</t>
  </si>
  <si>
    <t>SNV</t>
  </si>
  <si>
    <t>TD SYNNEX</t>
  </si>
  <si>
    <t>SNX</t>
  </si>
  <si>
    <t>Sanofi</t>
  </si>
  <si>
    <t>SNY</t>
  </si>
  <si>
    <t>The Southern Company</t>
  </si>
  <si>
    <t>SO</t>
  </si>
  <si>
    <t>SoFi Technologies</t>
  </si>
  <si>
    <t>SOFI</t>
  </si>
  <si>
    <t>Sonoco</t>
  </si>
  <si>
    <t>SON</t>
  </si>
  <si>
    <t>Sony</t>
  </si>
  <si>
    <t>SONY</t>
  </si>
  <si>
    <t>Spectrum Brands</t>
  </si>
  <si>
    <t>SPB</t>
  </si>
  <si>
    <t>SPG</t>
  </si>
  <si>
    <t>SPGI</t>
  </si>
  <si>
    <t>Splunk</t>
  </si>
  <si>
    <t>SPLK</t>
  </si>
  <si>
    <t>Spotify Technology</t>
  </si>
  <si>
    <t>SPOT</t>
  </si>
  <si>
    <t>SPS Commerce</t>
  </si>
  <si>
    <t>SPSC</t>
  </si>
  <si>
    <t>SPX Technologies, Inc.</t>
  </si>
  <si>
    <t>SPXC</t>
  </si>
  <si>
    <t>SPY</t>
  </si>
  <si>
    <t>Block</t>
  </si>
  <si>
    <t>SQ</t>
  </si>
  <si>
    <t>Sociedad Quimica y Minera</t>
  </si>
  <si>
    <t>SQM</t>
  </si>
  <si>
    <t>Squarespace</t>
  </si>
  <si>
    <t>SQSP</t>
  </si>
  <si>
    <t>Spire</t>
  </si>
  <si>
    <t>SR</t>
  </si>
  <si>
    <t>Sportradar Group</t>
  </si>
  <si>
    <t>SRAD</t>
  </si>
  <si>
    <t>Spirit Realty Capital</t>
  </si>
  <si>
    <t>SRC</t>
  </si>
  <si>
    <t>Stericycle</t>
  </si>
  <si>
    <t>SRCL</t>
  </si>
  <si>
    <t>Sempra Energy</t>
  </si>
  <si>
    <t>SRE</t>
  </si>
  <si>
    <t>Sarepta Therapeutics</t>
  </si>
  <si>
    <t>SRPT</t>
  </si>
  <si>
    <t>South State</t>
  </si>
  <si>
    <t>SSB</t>
  </si>
  <si>
    <t>Simpson Manufacturing</t>
  </si>
  <si>
    <t>SSD</t>
  </si>
  <si>
    <t>Sasol</t>
  </si>
  <si>
    <t>SSL</t>
  </si>
  <si>
    <t>SS&amp;C Technologies</t>
  </si>
  <si>
    <t>SSNC</t>
  </si>
  <si>
    <t>Sensata Technologies Holding</t>
  </si>
  <si>
    <t>ST</t>
  </si>
  <si>
    <t>Stag Industrial</t>
  </si>
  <si>
    <t>STAG</t>
  </si>
  <si>
    <t>STE</t>
  </si>
  <si>
    <t>Stellantis</t>
  </si>
  <si>
    <t>STLA</t>
  </si>
  <si>
    <t>STLD</t>
  </si>
  <si>
    <t>STMicroelectronics</t>
  </si>
  <si>
    <t>STM</t>
  </si>
  <si>
    <t>Stantec</t>
  </si>
  <si>
    <t>STN</t>
  </si>
  <si>
    <t>StoneCo</t>
  </si>
  <si>
    <t>STNE</t>
  </si>
  <si>
    <t>SITIO ROYALTIES</t>
  </si>
  <si>
    <t>STR</t>
  </si>
  <si>
    <t>Oil and Gas - Royalty Trust - United States</t>
  </si>
  <si>
    <t>STT</t>
  </si>
  <si>
    <t>Stevanato Group</t>
  </si>
  <si>
    <t>STVN</t>
  </si>
  <si>
    <t>Starwood Property Trust</t>
  </si>
  <si>
    <t>STWD</t>
  </si>
  <si>
    <t>STX</t>
  </si>
  <si>
    <t>STZ</t>
  </si>
  <si>
    <t>Suncor Energy</t>
  </si>
  <si>
    <t>SU</t>
  </si>
  <si>
    <t>Sun Communities</t>
  </si>
  <si>
    <t>SUI</t>
  </si>
  <si>
    <t>Summit Materials</t>
  </si>
  <si>
    <t>SUM</t>
  </si>
  <si>
    <t>Sunoco</t>
  </si>
  <si>
    <t>SUN</t>
  </si>
  <si>
    <t>Oil and Gas - Refining and Marketing - Master Limited Partnerships</t>
  </si>
  <si>
    <t>Suzano</t>
  </si>
  <si>
    <t>SUZ</t>
  </si>
  <si>
    <t>ShockWave Medical</t>
  </si>
  <si>
    <t>SWAV</t>
  </si>
  <si>
    <t>SWK</t>
  </si>
  <si>
    <t>SWKS</t>
  </si>
  <si>
    <t>Southwestern Energy</t>
  </si>
  <si>
    <t>SWN</t>
  </si>
  <si>
    <t>Southwest Gas</t>
  </si>
  <si>
    <t>SWX</t>
  </si>
  <si>
    <t>Sensient Technologies</t>
  </si>
  <si>
    <t>SXT</t>
  </si>
  <si>
    <t>Synchrony Financial</t>
  </si>
  <si>
    <t>SYF</t>
  </si>
  <si>
    <t>SYK</t>
  </si>
  <si>
    <t>SYMBIOTIC INC</t>
  </si>
  <si>
    <t>SYM</t>
  </si>
  <si>
    <t>Synaptics</t>
  </si>
  <si>
    <t>SYNA</t>
  </si>
  <si>
    <t>Syneos Health</t>
  </si>
  <si>
    <t>SYNH</t>
  </si>
  <si>
    <t>SYY</t>
  </si>
  <si>
    <t>T</t>
  </si>
  <si>
    <t>Takeda Pharmaceutical Co.</t>
  </si>
  <si>
    <t>TAK</t>
  </si>
  <si>
    <t>TAP</t>
  </si>
  <si>
    <t>Trip.com Group Limited</t>
  </si>
  <si>
    <t>TCOM</t>
  </si>
  <si>
    <t>The Toronto Dominion Bank</t>
  </si>
  <si>
    <t>TD</t>
  </si>
  <si>
    <t>Teradata</t>
  </si>
  <si>
    <t>TDC</t>
  </si>
  <si>
    <t>TDG</t>
  </si>
  <si>
    <t>Teladoc Health</t>
  </si>
  <si>
    <t>TDOC</t>
  </si>
  <si>
    <t>TDY</t>
  </si>
  <si>
    <t>Atlassian</t>
  </si>
  <si>
    <t>TEAM</t>
  </si>
  <si>
    <t>TECH</t>
  </si>
  <si>
    <t>Teck Resources</t>
  </si>
  <si>
    <t>TECK</t>
  </si>
  <si>
    <t>Telefonica</t>
  </si>
  <si>
    <t>TEF</t>
  </si>
  <si>
    <t>TEL</t>
  </si>
  <si>
    <t>Tenable Holdings</t>
  </si>
  <si>
    <t>TENB</t>
  </si>
  <si>
    <t>TER</t>
  </si>
  <si>
    <t>Teva Pharmaceutical Industries</t>
  </si>
  <si>
    <t>TEVA</t>
  </si>
  <si>
    <t>Terex</t>
  </si>
  <si>
    <t>TEX</t>
  </si>
  <si>
    <t>TFC</t>
  </si>
  <si>
    <t>TFI</t>
  </si>
  <si>
    <t>TFI International</t>
  </si>
  <si>
    <t>TFII</t>
  </si>
  <si>
    <t>TFS Financial</t>
  </si>
  <si>
    <t>TFSL</t>
  </si>
  <si>
    <t>TFX</t>
  </si>
  <si>
    <t>TEGNA</t>
  </si>
  <si>
    <t>TGNA</t>
  </si>
  <si>
    <t>TGT</t>
  </si>
  <si>
    <t>Tenet Healthcare</t>
  </si>
  <si>
    <t>THC</t>
  </si>
  <si>
    <t>The Hanover Insurance Group</t>
  </si>
  <si>
    <t>THG</t>
  </si>
  <si>
    <t>Thor Industries</t>
  </si>
  <si>
    <t>THO</t>
  </si>
  <si>
    <t>TIP</t>
  </si>
  <si>
    <t>TJX</t>
  </si>
  <si>
    <t>The Timken Company</t>
  </si>
  <si>
    <t>TKR</t>
  </si>
  <si>
    <t>TLT</t>
  </si>
  <si>
    <t>Tencent Music Entertainment Group</t>
  </si>
  <si>
    <t>TME</t>
  </si>
  <si>
    <t>Taylor Morrison Home</t>
  </si>
  <si>
    <t>TMHC</t>
  </si>
  <si>
    <t>TMO</t>
  </si>
  <si>
    <t>TMUS</t>
  </si>
  <si>
    <t>TriNet</t>
  </si>
  <si>
    <t>TNET</t>
  </si>
  <si>
    <t>Toll Brothers</t>
  </si>
  <si>
    <t>TOL</t>
  </si>
  <si>
    <t>Toast</t>
  </si>
  <si>
    <t>TOST</t>
  </si>
  <si>
    <t>TPG Inc.</t>
  </si>
  <si>
    <t>TPG</t>
  </si>
  <si>
    <t>Texas Pacific Land</t>
  </si>
  <si>
    <t>TPL</t>
  </si>
  <si>
    <t>TPR</t>
  </si>
  <si>
    <t>Tempur Sealy International</t>
  </si>
  <si>
    <t>TPX</t>
  </si>
  <si>
    <t>Trex</t>
  </si>
  <si>
    <t>TREX</t>
  </si>
  <si>
    <t>TRGP</t>
  </si>
  <si>
    <t>Thomson Reuters</t>
  </si>
  <si>
    <t>TRI</t>
  </si>
  <si>
    <t>TRMB</t>
  </si>
  <si>
    <t>Terreno Realty</t>
  </si>
  <si>
    <t>TRNO</t>
  </si>
  <si>
    <t>TROW</t>
  </si>
  <si>
    <t>TC Energy</t>
  </si>
  <si>
    <t>TRP</t>
  </si>
  <si>
    <t>Triton</t>
  </si>
  <si>
    <t>TRTN</t>
  </si>
  <si>
    <t>TransUnion</t>
  </si>
  <si>
    <t>TRU</t>
  </si>
  <si>
    <t>TRV</t>
  </si>
  <si>
    <t>Tenaris</t>
  </si>
  <si>
    <t>TS</t>
  </si>
  <si>
    <t>Steel - Pipe and Tube</t>
  </si>
  <si>
    <t>TSCO</t>
  </si>
  <si>
    <t>Tower Semiconductor</t>
  </si>
  <si>
    <t>TSEM</t>
  </si>
  <si>
    <t>TSLA</t>
  </si>
  <si>
    <t>Taiwan Semiconductor</t>
  </si>
  <si>
    <t>TSM</t>
  </si>
  <si>
    <t>Semiconductor - Circuit Foundry</t>
  </si>
  <si>
    <t>TSN</t>
  </si>
  <si>
    <t>TT</t>
  </si>
  <si>
    <t>Toro</t>
  </si>
  <si>
    <t>TTC</t>
  </si>
  <si>
    <t>The Trade Desk</t>
  </si>
  <si>
    <t>TTD</t>
  </si>
  <si>
    <t>TotalEnergies</t>
  </si>
  <si>
    <t>TTE</t>
  </si>
  <si>
    <t>Tetra Tech</t>
  </si>
  <si>
    <t>TTEK</t>
  </si>
  <si>
    <t>TTWO</t>
  </si>
  <si>
    <t>TELUS</t>
  </si>
  <si>
    <t>TU</t>
  </si>
  <si>
    <t>Tradeweb Markets</t>
  </si>
  <si>
    <t>TW</t>
  </si>
  <si>
    <t>Twilio</t>
  </si>
  <si>
    <t>TWLO</t>
  </si>
  <si>
    <t>Hostess Brands</t>
  </si>
  <si>
    <t>TWNK</t>
  </si>
  <si>
    <t>10x Genomics</t>
  </si>
  <si>
    <t>TXG</t>
  </si>
  <si>
    <t>TXN</t>
  </si>
  <si>
    <t>Texas Roadhouse</t>
  </si>
  <si>
    <t>TXRH</t>
  </si>
  <si>
    <t>TXT</t>
  </si>
  <si>
    <t>TYL</t>
  </si>
  <si>
    <t>Unity Software</t>
  </si>
  <si>
    <t>U</t>
  </si>
  <si>
    <t>Under Armour</t>
  </si>
  <si>
    <t>UAA</t>
  </si>
  <si>
    <t>UAL</t>
  </si>
  <si>
    <t>Uber Technologies</t>
  </si>
  <si>
    <t>UBER</t>
  </si>
  <si>
    <t>United Bankshares</t>
  </si>
  <si>
    <t>UBSI</t>
  </si>
  <si>
    <t>UDR</t>
  </si>
  <si>
    <t>UFP Industries</t>
  </si>
  <si>
    <t>UFPI</t>
  </si>
  <si>
    <t>UGI</t>
  </si>
  <si>
    <t>Ultrapar Participacoes</t>
  </si>
  <si>
    <t>UGP</t>
  </si>
  <si>
    <t>U-Haul Holding Company</t>
  </si>
  <si>
    <t>UHAL</t>
  </si>
  <si>
    <t>UHS</t>
  </si>
  <si>
    <t>Ubiquiti</t>
  </si>
  <si>
    <t>UI</t>
  </si>
  <si>
    <t>Unilever</t>
  </si>
  <si>
    <t>UL</t>
  </si>
  <si>
    <t>ULTA</t>
  </si>
  <si>
    <t>United Microelectronics</t>
  </si>
  <si>
    <t>UMC</t>
  </si>
  <si>
    <t>Unifirst</t>
  </si>
  <si>
    <t>UNF</t>
  </si>
  <si>
    <t>UNH</t>
  </si>
  <si>
    <t>Unum Group</t>
  </si>
  <si>
    <t>UNM</t>
  </si>
  <si>
    <t>UNP</t>
  </si>
  <si>
    <t>UPS</t>
  </si>
  <si>
    <t>Urban Outfitters</t>
  </si>
  <si>
    <t>URBN</t>
  </si>
  <si>
    <t>URI</t>
  </si>
  <si>
    <t>U.S. Bancorp</t>
  </si>
  <si>
    <t>USB</t>
  </si>
  <si>
    <t>US Foods</t>
  </si>
  <si>
    <t>USFD</t>
  </si>
  <si>
    <t>United Therapeutics</t>
  </si>
  <si>
    <t>UTHR</t>
  </si>
  <si>
    <t>V</t>
  </si>
  <si>
    <t>Marriot Vacations Worldwide</t>
  </si>
  <si>
    <t>VAC</t>
  </si>
  <si>
    <t>Valaris</t>
  </si>
  <si>
    <t>VAL</t>
  </si>
  <si>
    <t>VALE</t>
  </si>
  <si>
    <t>Mining - Iron</t>
  </si>
  <si>
    <t>Visteon</t>
  </si>
  <si>
    <t>VC</t>
  </si>
  <si>
    <t>Veeva Systems</t>
  </si>
  <si>
    <t>VEEV</t>
  </si>
  <si>
    <t>Vertex</t>
  </si>
  <si>
    <t>VERX</t>
  </si>
  <si>
    <t>V.F. Corporation</t>
  </si>
  <si>
    <t>VFC</t>
  </si>
  <si>
    <t>VFH</t>
  </si>
  <si>
    <t>VICI</t>
  </si>
  <si>
    <t>Vipshop</t>
  </si>
  <si>
    <t>VIPS</t>
  </si>
  <si>
    <t>Telefonica Brasil</t>
  </si>
  <si>
    <t>VIV</t>
  </si>
  <si>
    <t>VLO</t>
  </si>
  <si>
    <t>Valley National Bancorp</t>
  </si>
  <si>
    <t>VLY</t>
  </si>
  <si>
    <t>VMC</t>
  </si>
  <si>
    <t>Valmont Industries</t>
  </si>
  <si>
    <t>VMI</t>
  </si>
  <si>
    <t>VMware</t>
  </si>
  <si>
    <t>VMW</t>
  </si>
  <si>
    <t>Viper Energy Partners</t>
  </si>
  <si>
    <t>VNOM</t>
  </si>
  <si>
    <t>VNQ</t>
  </si>
  <si>
    <t>Vontier</t>
  </si>
  <si>
    <t>VNT</t>
  </si>
  <si>
    <t>Vodafone Group</t>
  </si>
  <si>
    <t>VOD</t>
  </si>
  <si>
    <t>Voya Financial</t>
  </si>
  <si>
    <t>VOYA</t>
  </si>
  <si>
    <t>VRSK</t>
  </si>
  <si>
    <t>VRSN</t>
  </si>
  <si>
    <t>Vertiv</t>
  </si>
  <si>
    <t>VRT</t>
  </si>
  <si>
    <t>VRTX</t>
  </si>
  <si>
    <t>Viasat</t>
  </si>
  <si>
    <t>VSAT</t>
  </si>
  <si>
    <t>Vishay Intertechnology</t>
  </si>
  <si>
    <t>VSH</t>
  </si>
  <si>
    <t>Semiconductor - Discretes</t>
  </si>
  <si>
    <t>Vistra</t>
  </si>
  <si>
    <t>VST</t>
  </si>
  <si>
    <t>VTI</t>
  </si>
  <si>
    <t>VTR</t>
  </si>
  <si>
    <t>VTRS</t>
  </si>
  <si>
    <t>Valvoline</t>
  </si>
  <si>
    <t>VVV</t>
  </si>
  <si>
    <t>VWO</t>
  </si>
  <si>
    <t>VZ</t>
  </si>
  <si>
    <t>Wayfair</t>
  </si>
  <si>
    <t>W</t>
  </si>
  <si>
    <t>WAB</t>
  </si>
  <si>
    <t>Western Alliance Ban</t>
  </si>
  <si>
    <t>WAL</t>
  </si>
  <si>
    <t>WAT</t>
  </si>
  <si>
    <t>Weibo</t>
  </si>
  <si>
    <t>WB</t>
  </si>
  <si>
    <t>WBA</t>
  </si>
  <si>
    <t>WBD</t>
  </si>
  <si>
    <t>Webster Financial</t>
  </si>
  <si>
    <t>WBS</t>
  </si>
  <si>
    <t>WESCO International</t>
  </si>
  <si>
    <t>WCC</t>
  </si>
  <si>
    <t>Waste Connections</t>
  </si>
  <si>
    <t>WCN</t>
  </si>
  <si>
    <t>Workday</t>
  </si>
  <si>
    <t>WDAY</t>
  </si>
  <si>
    <t>WDC</t>
  </si>
  <si>
    <t>Woodside Petroleum</t>
  </si>
  <si>
    <t>WDS</t>
  </si>
  <si>
    <t>WEC</t>
  </si>
  <si>
    <t>WELL</t>
  </si>
  <si>
    <t>Wendy's</t>
  </si>
  <si>
    <t>WEN</t>
  </si>
  <si>
    <t>Western Midstream Partners</t>
  </si>
  <si>
    <t>WES</t>
  </si>
  <si>
    <t>WEX</t>
  </si>
  <si>
    <t>Woori Bank</t>
  </si>
  <si>
    <t>WF</t>
  </si>
  <si>
    <t>WFC</t>
  </si>
  <si>
    <t>West Fraser Timber Co.</t>
  </si>
  <si>
    <t>WFG</t>
  </si>
  <si>
    <t>Weatherford International</t>
  </si>
  <si>
    <t>WFRD</t>
  </si>
  <si>
    <t>Wyndham Hotels &amp; Resorts</t>
  </si>
  <si>
    <t>WH</t>
  </si>
  <si>
    <t>WHR</t>
  </si>
  <si>
    <t>Wingstop</t>
  </si>
  <si>
    <t>WING</t>
  </si>
  <si>
    <t>Wipro Limited</t>
  </si>
  <si>
    <t>WIT</t>
  </si>
  <si>
    <t>Wix.com</t>
  </si>
  <si>
    <t>WIX</t>
  </si>
  <si>
    <t>Workiva</t>
  </si>
  <si>
    <t>WK</t>
  </si>
  <si>
    <t>Westlake</t>
  </si>
  <si>
    <t>WLK</t>
  </si>
  <si>
    <t>Chemical - Plastic</t>
  </si>
  <si>
    <t>Waste Management</t>
  </si>
  <si>
    <t>WM</t>
  </si>
  <si>
    <t>WMB</t>
  </si>
  <si>
    <t>Warner Music Group</t>
  </si>
  <si>
    <t>WMG</t>
  </si>
  <si>
    <t>Advanced Drainage Systems</t>
  </si>
  <si>
    <t>WMS</t>
  </si>
  <si>
    <t>WMT</t>
  </si>
  <si>
    <t>WNS</t>
  </si>
  <si>
    <t>Wolfspeed</t>
  </si>
  <si>
    <t>WOLF</t>
  </si>
  <si>
    <t>W.P. Carey</t>
  </si>
  <si>
    <t>WPC</t>
  </si>
  <si>
    <t>Wheaton Precious Metals</t>
  </si>
  <si>
    <t>WPM</t>
  </si>
  <si>
    <t>WPP</t>
  </si>
  <si>
    <t>WRB</t>
  </si>
  <si>
    <t>WRK</t>
  </si>
  <si>
    <t>WillScot Mobile Mini</t>
  </si>
  <si>
    <t>WSC</t>
  </si>
  <si>
    <t>WilliamsSonoma</t>
  </si>
  <si>
    <t>WSM</t>
  </si>
  <si>
    <t>Watsco</t>
  </si>
  <si>
    <t>WSO</t>
  </si>
  <si>
    <t>WSO.B</t>
  </si>
  <si>
    <t>WST</t>
  </si>
  <si>
    <t>Wintrust Financial</t>
  </si>
  <si>
    <t>WTFC</t>
  </si>
  <si>
    <t>White Mountains Insurance Group</t>
  </si>
  <si>
    <t>WTM</t>
  </si>
  <si>
    <t>Essential Utilities</t>
  </si>
  <si>
    <t>WTRG</t>
  </si>
  <si>
    <t>Watts Water Technologies</t>
  </si>
  <si>
    <t>WTS</t>
  </si>
  <si>
    <t>WTW</t>
  </si>
  <si>
    <t>Western Union</t>
  </si>
  <si>
    <t>WU</t>
  </si>
  <si>
    <t>Woodward</t>
  </si>
  <si>
    <t>WWD</t>
  </si>
  <si>
    <t>World Wrestling Entertainment</t>
  </si>
  <si>
    <t>WWE</t>
  </si>
  <si>
    <t>WY</t>
  </si>
  <si>
    <t>WYNN</t>
  </si>
  <si>
    <t>United States Steel</t>
  </si>
  <si>
    <t>X</t>
  </si>
  <si>
    <t>XBI</t>
  </si>
  <si>
    <t>XEL</t>
  </si>
  <si>
    <t>XLB</t>
  </si>
  <si>
    <t>XLF</t>
  </si>
  <si>
    <t>XLU</t>
  </si>
  <si>
    <t>XLY</t>
  </si>
  <si>
    <t>XOM</t>
  </si>
  <si>
    <t>XP</t>
  </si>
  <si>
    <t>XPeng</t>
  </si>
  <si>
    <t>XPEV</t>
  </si>
  <si>
    <t>XPO, Inc.</t>
  </si>
  <si>
    <t>XPO</t>
  </si>
  <si>
    <t>XRAY</t>
  </si>
  <si>
    <t>XYL</t>
  </si>
  <si>
    <t>YETI</t>
  </si>
  <si>
    <t>Full Truck Alliance</t>
  </si>
  <si>
    <t>YMM</t>
  </si>
  <si>
    <t>Yandex</t>
  </si>
  <si>
    <t>YNDX</t>
  </si>
  <si>
    <t>CLEAR Secure</t>
  </si>
  <si>
    <t>YOU</t>
  </si>
  <si>
    <t>YPF Sociedad Anonima</t>
  </si>
  <si>
    <t>YPF</t>
  </si>
  <si>
    <t>YUM</t>
  </si>
  <si>
    <t>Yum China</t>
  </si>
  <si>
    <t>YUMC</t>
  </si>
  <si>
    <t>Zillow Group Class C</t>
  </si>
  <si>
    <t>Z</t>
  </si>
  <si>
    <t>ZBH</t>
  </si>
  <si>
    <t>ZBRA</t>
  </si>
  <si>
    <t>Zillow Group Class A</t>
  </si>
  <si>
    <t>ZG</t>
  </si>
  <si>
    <t>ZoomInfo Technologies</t>
  </si>
  <si>
    <t>ZI</t>
  </si>
  <si>
    <t>ZION</t>
  </si>
  <si>
    <t>Zai Lab Limited</t>
  </si>
  <si>
    <t>ZLAB</t>
  </si>
  <si>
    <t>Zoom Video Communications</t>
  </si>
  <si>
    <t>ZM</t>
  </si>
  <si>
    <t>Zscaler</t>
  </si>
  <si>
    <t>ZS</t>
  </si>
  <si>
    <t>ZTO Express Cayman</t>
  </si>
  <si>
    <t>ZTO</t>
  </si>
  <si>
    <t>ZTS</t>
  </si>
  <si>
    <t>Zurn Elkay Water Solutions Cor</t>
  </si>
  <si>
    <t>ZWS</t>
  </si>
  <si>
    <t>EG1</t>
  </si>
  <si>
    <t>EG2</t>
  </si>
  <si>
    <t>PE1</t>
  </si>
  <si>
    <t>PE2</t>
  </si>
  <si>
    <t>PEG1</t>
  </si>
  <si>
    <t>PEG2</t>
  </si>
  <si>
    <t>Name</t>
  </si>
  <si>
    <t>LCI Industries</t>
  </si>
  <si>
    <t>Knife River Corporation</t>
  </si>
  <si>
    <t>Vornado Realty Trust</t>
  </si>
  <si>
    <t>First Advantage Corporation</t>
  </si>
  <si>
    <t>Current Ratio</t>
  </si>
  <si>
    <t>Quick Ratio</t>
  </si>
  <si>
    <t>AACAY</t>
  </si>
  <si>
    <t>AAGIY</t>
  </si>
  <si>
    <t>ABBNY</t>
  </si>
  <si>
    <t>Ameris Bancorp</t>
  </si>
  <si>
    <t>ABCB</t>
  </si>
  <si>
    <t>ABM Industries</t>
  </si>
  <si>
    <t>ABM</t>
  </si>
  <si>
    <t>Arbor Realty Trust</t>
  </si>
  <si>
    <t>ABR</t>
  </si>
  <si>
    <t>ACDVF</t>
  </si>
  <si>
    <t>ACGBY</t>
  </si>
  <si>
    <t>ACI Worldwide</t>
  </si>
  <si>
    <t>ACIW</t>
  </si>
  <si>
    <t>ACV Auctions</t>
  </si>
  <si>
    <t>ACVA</t>
  </si>
  <si>
    <t>ADDYY</t>
  </si>
  <si>
    <t>ADRNY</t>
  </si>
  <si>
    <t>ADRZY</t>
  </si>
  <si>
    <t>ADYEY</t>
  </si>
  <si>
    <t>American Eagle Outfitters</t>
  </si>
  <si>
    <t>AEO</t>
  </si>
  <si>
    <t>AETUF</t>
  </si>
  <si>
    <t>AGESY</t>
  </si>
  <si>
    <t>Agiliti</t>
  </si>
  <si>
    <t>AGTI</t>
  </si>
  <si>
    <t>AHCHY</t>
  </si>
  <si>
    <t>AHEXY</t>
  </si>
  <si>
    <t>AHKSY</t>
  </si>
  <si>
    <t>Albany International</t>
  </si>
  <si>
    <t>AIN</t>
  </si>
  <si>
    <t>Textile - Products</t>
  </si>
  <si>
    <t>AIQUY</t>
  </si>
  <si>
    <t>AIRYY</t>
  </si>
  <si>
    <t>AJINY</t>
  </si>
  <si>
    <t>Embotelladora Andina</t>
  </si>
  <si>
    <t>AKO.B</t>
  </si>
  <si>
    <t>Akero Therapeutics</t>
  </si>
  <si>
    <t>AKRO</t>
  </si>
  <si>
    <t>AKZOY</t>
  </si>
  <si>
    <t>ALFVY</t>
  </si>
  <si>
    <t>Alamo Group</t>
  </si>
  <si>
    <t>ALG</t>
  </si>
  <si>
    <t>ALIZY</t>
  </si>
  <si>
    <t>ALPMY</t>
  </si>
  <si>
    <t>Alarm.com</t>
  </si>
  <si>
    <t>ALRM</t>
  </si>
  <si>
    <t>ALSMY</t>
  </si>
  <si>
    <t>Ardagh Metal Packaging</t>
  </si>
  <si>
    <t>AMBP</t>
  </si>
  <si>
    <t>AMC Entertainment</t>
  </si>
  <si>
    <t>AMC</t>
  </si>
  <si>
    <t>Amedisys</t>
  </si>
  <si>
    <t>AMED</t>
  </si>
  <si>
    <t>AMFPF</t>
  </si>
  <si>
    <t>AssetMark Financial</t>
  </si>
  <si>
    <t>AMK</t>
  </si>
  <si>
    <t>AMKBY</t>
  </si>
  <si>
    <t>Amphastar Pharmaceuticals</t>
  </si>
  <si>
    <t>AMPH</t>
  </si>
  <si>
    <t>Alpha Metallurgical Resources</t>
  </si>
  <si>
    <t>AMR</t>
  </si>
  <si>
    <t>Ameresco</t>
  </si>
  <si>
    <t>AMRC</t>
  </si>
  <si>
    <t>ANIOY</t>
  </si>
  <si>
    <t>ANPDF</t>
  </si>
  <si>
    <t>Artisan Partners Asset Management</t>
  </si>
  <si>
    <t>APAM</t>
  </si>
  <si>
    <t>APEMY</t>
  </si>
  <si>
    <t>APNHY</t>
  </si>
  <si>
    <t>ARCAY</t>
  </si>
  <si>
    <t>ArcBest</t>
  </si>
  <si>
    <t>ARCB</t>
  </si>
  <si>
    <t>Arch Resources</t>
  </si>
  <si>
    <t>ARCH</t>
  </si>
  <si>
    <t>Coal</t>
  </si>
  <si>
    <t>ARKAY</t>
  </si>
  <si>
    <t>Alliance Resource Partners</t>
  </si>
  <si>
    <t>ARLP</t>
  </si>
  <si>
    <t>Arconic</t>
  </si>
  <si>
    <t>ARNC</t>
  </si>
  <si>
    <t>Sendas Distribuidora</t>
  </si>
  <si>
    <t>ASAI</t>
  </si>
  <si>
    <t>ASAZY</t>
  </si>
  <si>
    <t>Associated BancCorp</t>
  </si>
  <si>
    <t>ASB</t>
  </si>
  <si>
    <t>ASBFY</t>
  </si>
  <si>
    <t>ASEKY</t>
  </si>
  <si>
    <t>ASGLY</t>
  </si>
  <si>
    <t>ASHTY</t>
  </si>
  <si>
    <t>ASMIY</t>
  </si>
  <si>
    <t>Atour Lifestyle Holdings Limited Sponsored ADR</t>
  </si>
  <si>
    <t>ATAT</t>
  </si>
  <si>
    <t>ATDRY</t>
  </si>
  <si>
    <t>ATEYY</t>
  </si>
  <si>
    <t>ATLKY</t>
  </si>
  <si>
    <t>AtriCure</t>
  </si>
  <si>
    <t>ATRC</t>
  </si>
  <si>
    <t>ATS Corporation</t>
  </si>
  <si>
    <t>ATS</t>
  </si>
  <si>
    <t>Atlantic Union Bankshares</t>
  </si>
  <si>
    <t>AUB</t>
  </si>
  <si>
    <t>AUOTY</t>
  </si>
  <si>
    <t>Grupo Aval Acciones y Valores</t>
  </si>
  <si>
    <t>AVAL</t>
  </si>
  <si>
    <t>AeroVironment</t>
  </si>
  <si>
    <t>AVAV</t>
  </si>
  <si>
    <t>AvidXchange</t>
  </si>
  <si>
    <t>AVDX</t>
  </si>
  <si>
    <t>AVIFY</t>
  </si>
  <si>
    <t>AVVIY</t>
  </si>
  <si>
    <t>AWCMY</t>
  </si>
  <si>
    <t>Armstrong World Industries</t>
  </si>
  <si>
    <t>AWI</t>
  </si>
  <si>
    <t>Axos Financial</t>
  </si>
  <si>
    <t>AX</t>
  </si>
  <si>
    <t>AXAHY</t>
  </si>
  <si>
    <t>Axonics</t>
  </si>
  <si>
    <t>AXNX</t>
  </si>
  <si>
    <t>Atlantica Sustainable Infrastructure PLC</t>
  </si>
  <si>
    <t>AY</t>
  </si>
  <si>
    <t>Alteryx</t>
  </si>
  <si>
    <t>AYX</t>
  </si>
  <si>
    <t>Azenta</t>
  </si>
  <si>
    <t>AZTA</t>
  </si>
  <si>
    <t>BACHY</t>
  </si>
  <si>
    <t>BAESY</t>
  </si>
  <si>
    <t>BAFYY</t>
  </si>
  <si>
    <t>BAMXF</t>
  </si>
  <si>
    <t>BancFirst</t>
  </si>
  <si>
    <t>BANF</t>
  </si>
  <si>
    <t>BASFY</t>
  </si>
  <si>
    <t>BridgeBio Pharma</t>
  </si>
  <si>
    <t>BBIO</t>
  </si>
  <si>
    <t>BBSEY</t>
  </si>
  <si>
    <t>BCMXY</t>
  </si>
  <si>
    <t>BDORY</t>
  </si>
  <si>
    <t>Bloom Energy</t>
  </si>
  <si>
    <t>BE</t>
  </si>
  <si>
    <t>Beam Therapeutics</t>
  </si>
  <si>
    <t>BEAM</t>
  </si>
  <si>
    <t>Biglari Holdings</t>
  </si>
  <si>
    <t>BH.A</t>
  </si>
  <si>
    <t>Bausch Health</t>
  </si>
  <si>
    <t>BHC</t>
  </si>
  <si>
    <t>Brighthouse Financial</t>
  </si>
  <si>
    <t>BHF</t>
  </si>
  <si>
    <t>BIOVF</t>
  </si>
  <si>
    <t>BKEAY</t>
  </si>
  <si>
    <t>BKGFY</t>
  </si>
  <si>
    <t>BKHYY</t>
  </si>
  <si>
    <t>Bloomin' Brands</t>
  </si>
  <si>
    <t>BLMN</t>
  </si>
  <si>
    <t>BLWYY</t>
  </si>
  <si>
    <t>Bumble</t>
  </si>
  <si>
    <t>BMBL</t>
  </si>
  <si>
    <t>BMRRY</t>
  </si>
  <si>
    <t>BMWYY</t>
  </si>
  <si>
    <t>BMXMF</t>
  </si>
  <si>
    <t>Broadstone Net Lease</t>
  </si>
  <si>
    <t>BNL</t>
  </si>
  <si>
    <t>BNPQY</t>
  </si>
  <si>
    <t>Boot Barn</t>
  </si>
  <si>
    <t>BOOT</t>
  </si>
  <si>
    <t>BOSSY</t>
  </si>
  <si>
    <t>BOUYF</t>
  </si>
  <si>
    <t>BOWFF</t>
  </si>
  <si>
    <t>Brady</t>
  </si>
  <si>
    <t>BRC</t>
  </si>
  <si>
    <t>BRDCY</t>
  </si>
  <si>
    <t>BRP Group</t>
  </si>
  <si>
    <t>BRTHY</t>
  </si>
  <si>
    <t>BTDPY</t>
  </si>
  <si>
    <t>BTLCY</t>
  </si>
  <si>
    <t>Peabody Energy</t>
  </si>
  <si>
    <t>BTU</t>
  </si>
  <si>
    <t>BTVCY</t>
  </si>
  <si>
    <t>BURBY</t>
  </si>
  <si>
    <t>BVRDF</t>
  </si>
  <si>
    <t>BXBLY</t>
  </si>
  <si>
    <t>BYDDF</t>
  </si>
  <si>
    <t>BZLFY</t>
  </si>
  <si>
    <t>BZZUF</t>
  </si>
  <si>
    <t>CABGY</t>
  </si>
  <si>
    <t>Cadence Bank</t>
  </si>
  <si>
    <t>CADE</t>
  </si>
  <si>
    <t>CAIXY</t>
  </si>
  <si>
    <t>CAJPY</t>
  </si>
  <si>
    <t>CalMaine Foods</t>
  </si>
  <si>
    <t>CALM</t>
  </si>
  <si>
    <t>CARCY</t>
  </si>
  <si>
    <t>CarGurus</t>
  </si>
  <si>
    <t>CARG</t>
  </si>
  <si>
    <t>Cathay General Bancorp</t>
  </si>
  <si>
    <t>CATY</t>
  </si>
  <si>
    <t>Cracker Barrel Old Country Store</t>
  </si>
  <si>
    <t>CBRL</t>
  </si>
  <si>
    <t>Community Bank System</t>
  </si>
  <si>
    <t>CBU</t>
  </si>
  <si>
    <t>CBIZ</t>
  </si>
  <si>
    <t>CBZ</t>
  </si>
  <si>
    <t>CCHGY</t>
  </si>
  <si>
    <t>CCOZY</t>
  </si>
  <si>
    <t>Century Communities</t>
  </si>
  <si>
    <t>CCS</t>
  </si>
  <si>
    <t>Compania Cervecerias Unidas</t>
  </si>
  <si>
    <t>CCU</t>
  </si>
  <si>
    <t>Chindata</t>
  </si>
  <si>
    <t>CD</t>
  </si>
  <si>
    <t>Consol Energy</t>
  </si>
  <si>
    <t>CEIX</t>
  </si>
  <si>
    <t>Central Garden &amp; Pet</t>
  </si>
  <si>
    <t>CENT</t>
  </si>
  <si>
    <t>Crestwood Equity Partners</t>
  </si>
  <si>
    <t>CEQP</t>
  </si>
  <si>
    <t>Retail - Jewelry</t>
  </si>
  <si>
    <t>CGEMY</t>
  </si>
  <si>
    <t>CHBAY</t>
  </si>
  <si>
    <t>CHCJY</t>
  </si>
  <si>
    <t>CHDRY</t>
  </si>
  <si>
    <t>CHFFF</t>
  </si>
  <si>
    <t>CHGCY</t>
  </si>
  <si>
    <t>CHRYY</t>
  </si>
  <si>
    <t>CIADY</t>
  </si>
  <si>
    <t>CICHY</t>
  </si>
  <si>
    <t>CIHKY</t>
  </si>
  <si>
    <t>CIOXY</t>
  </si>
  <si>
    <t>CJEWY</t>
  </si>
  <si>
    <t>CKHUY</t>
  </si>
  <si>
    <t>CMAKY</t>
  </si>
  <si>
    <t>CMHHY</t>
  </si>
  <si>
    <t>CMPGY</t>
  </si>
  <si>
    <t>CMWAY</t>
  </si>
  <si>
    <t>CNO Financial Group</t>
  </si>
  <si>
    <t>CNO</t>
  </si>
  <si>
    <t>Cohen &amp; Steers</t>
  </si>
  <si>
    <t>CNS</t>
  </si>
  <si>
    <t>CNX Resources</t>
  </si>
  <si>
    <t>CNX</t>
  </si>
  <si>
    <t>COIHY</t>
  </si>
  <si>
    <t>Corcept Therapeutics</t>
  </si>
  <si>
    <t>CORT</t>
  </si>
  <si>
    <t>CPCAY</t>
  </si>
  <si>
    <t>CPK</t>
  </si>
  <si>
    <t>CPYYY</t>
  </si>
  <si>
    <t>CRARY</t>
  </si>
  <si>
    <t>California Resources</t>
  </si>
  <si>
    <t>CRC</t>
  </si>
  <si>
    <t>Cricut</t>
  </si>
  <si>
    <t>CRCT</t>
  </si>
  <si>
    <t>Credo Technology Group</t>
  </si>
  <si>
    <t>CRDO</t>
  </si>
  <si>
    <t>Carter's</t>
  </si>
  <si>
    <t>CRI</t>
  </si>
  <si>
    <t>Comstock Resources</t>
  </si>
  <si>
    <t>CRK</t>
  </si>
  <si>
    <t>CRPJY</t>
  </si>
  <si>
    <t>CRRFY</t>
  </si>
  <si>
    <t>Carpenter Technology</t>
  </si>
  <si>
    <t>CRS</t>
  </si>
  <si>
    <t>CSIOY</t>
  </si>
  <si>
    <t>Canadian Solar</t>
  </si>
  <si>
    <t>CSIQ</t>
  </si>
  <si>
    <t>CSLLY</t>
  </si>
  <si>
    <t>Constellium</t>
  </si>
  <si>
    <t>CSTM</t>
  </si>
  <si>
    <t>CSW Industrials</t>
  </si>
  <si>
    <t>CSWI</t>
  </si>
  <si>
    <t>CTRYY</t>
  </si>
  <si>
    <t>CUK</t>
  </si>
  <si>
    <t>CUYTY</t>
  </si>
  <si>
    <t>Cavco Industries</t>
  </si>
  <si>
    <t>CVCO</t>
  </si>
  <si>
    <t>CVR Energy</t>
  </si>
  <si>
    <t>CVI</t>
  </si>
  <si>
    <t>Carvana</t>
  </si>
  <si>
    <t>CVNA</t>
  </si>
  <si>
    <t>Camping World</t>
  </si>
  <si>
    <t>CWH</t>
  </si>
  <si>
    <t>CWYUF</t>
  </si>
  <si>
    <t>CYGIY</t>
  </si>
  <si>
    <t>DANOY</t>
  </si>
  <si>
    <t>DASTY</t>
  </si>
  <si>
    <t>Endava</t>
  </si>
  <si>
    <t>DAVA</t>
  </si>
  <si>
    <t>DigitalBridge Group</t>
  </si>
  <si>
    <t>DBRG</t>
  </si>
  <si>
    <t>DBSDY</t>
  </si>
  <si>
    <t>DCCPF</t>
  </si>
  <si>
    <t>DEM</t>
  </si>
  <si>
    <t>DFIHY</t>
  </si>
  <si>
    <t>DIDIY</t>
  </si>
  <si>
    <t>DIFTY</t>
  </si>
  <si>
    <t>DITHF</t>
  </si>
  <si>
    <t>DNFGY</t>
  </si>
  <si>
    <t>DNLMY</t>
  </si>
  <si>
    <t>DNPLY</t>
  </si>
  <si>
    <t>Krispy Kreme</t>
  </si>
  <si>
    <t>DNUT</t>
  </si>
  <si>
    <t>Masonite International</t>
  </si>
  <si>
    <t>DOOR</t>
  </si>
  <si>
    <t>Dorman Products</t>
  </si>
  <si>
    <t>DORM</t>
  </si>
  <si>
    <t>DAQO New Energy</t>
  </si>
  <si>
    <t>DQ</t>
  </si>
  <si>
    <t>DSCSY</t>
  </si>
  <si>
    <t>DSDVY</t>
  </si>
  <si>
    <t>DSEEY</t>
  </si>
  <si>
    <t>DUFRY</t>
  </si>
  <si>
    <t>DVDCF</t>
  </si>
  <si>
    <t>DWAHY</t>
  </si>
  <si>
    <t>DWHHF</t>
  </si>
  <si>
    <t>DWVYF</t>
  </si>
  <si>
    <t>EADSY</t>
  </si>
  <si>
    <t>Eastern Bankshares</t>
  </si>
  <si>
    <t>EBC</t>
  </si>
  <si>
    <t>EDNMY</t>
  </si>
  <si>
    <t>Excelerate Energy</t>
  </si>
  <si>
    <t>EE</t>
  </si>
  <si>
    <t>EJTTF</t>
  </si>
  <si>
    <t>EKTAY</t>
  </si>
  <si>
    <t>ELUXY</t>
  </si>
  <si>
    <t>Enlight Renewable Energy Ltd.</t>
  </si>
  <si>
    <t>ENLT</t>
  </si>
  <si>
    <t>Enovis</t>
  </si>
  <si>
    <t>ENOV</t>
  </si>
  <si>
    <t>Energizer</t>
  </si>
  <si>
    <t>ENR</t>
  </si>
  <si>
    <t>Envestnet</t>
  </si>
  <si>
    <t>ENV</t>
  </si>
  <si>
    <t>Enovix Corporation</t>
  </si>
  <si>
    <t>ENVX</t>
  </si>
  <si>
    <t>EONGY</t>
  </si>
  <si>
    <t>EPC</t>
  </si>
  <si>
    <t>EPOKY</t>
  </si>
  <si>
    <t>Equity Commonwealth</t>
  </si>
  <si>
    <t>EQC</t>
  </si>
  <si>
    <t>ERFSF</t>
  </si>
  <si>
    <t>EmbraerEmpresa Brasileira de Aeronautica</t>
  </si>
  <si>
    <t>ERJ</t>
  </si>
  <si>
    <t>ESCO Technologies</t>
  </si>
  <si>
    <t>ESE</t>
  </si>
  <si>
    <t>ESLOY</t>
  </si>
  <si>
    <t>EverCommerce</t>
  </si>
  <si>
    <t>EVCM</t>
  </si>
  <si>
    <t>Eve</t>
  </si>
  <si>
    <t>EVEX</t>
  </si>
  <si>
    <t>Evertec</t>
  </si>
  <si>
    <t>EVTC</t>
  </si>
  <si>
    <t>EWA</t>
  </si>
  <si>
    <t>EWU</t>
  </si>
  <si>
    <t>EXPGY</t>
  </si>
  <si>
    <t>eXp World Holdings</t>
  </si>
  <si>
    <t>EXPI</t>
  </si>
  <si>
    <t>Extreme Networks</t>
  </si>
  <si>
    <t>EXTR</t>
  </si>
  <si>
    <t>FA</t>
  </si>
  <si>
    <t>FANUY</t>
  </si>
  <si>
    <t>First BanCorp.</t>
  </si>
  <si>
    <t>FBP</t>
  </si>
  <si>
    <t>Four Corners Property Trust</t>
  </si>
  <si>
    <t>FCPT</t>
  </si>
  <si>
    <t>F&amp;G Annuities &amp; Life, Inc.</t>
  </si>
  <si>
    <t>FG</t>
  </si>
  <si>
    <t>FGETF</t>
  </si>
  <si>
    <t>First Hawaiian</t>
  </si>
  <si>
    <t>FHB</t>
  </si>
  <si>
    <t>First Interstate BancSystem</t>
  </si>
  <si>
    <t>FIBK</t>
  </si>
  <si>
    <t>FINMY</t>
  </si>
  <si>
    <t>FINN</t>
  </si>
  <si>
    <t>FJTSY</t>
  </si>
  <si>
    <t>Foot Locker</t>
  </si>
  <si>
    <t>FL</t>
  </si>
  <si>
    <t>FormFactor</t>
  </si>
  <si>
    <t>FORM</t>
  </si>
  <si>
    <t>FQVLF</t>
  </si>
  <si>
    <t>FRFHF</t>
  </si>
  <si>
    <t>JFrog</t>
  </si>
  <si>
    <t>FROG</t>
  </si>
  <si>
    <t>Fastly</t>
  </si>
  <si>
    <t>FSLY</t>
  </si>
  <si>
    <t>FSNUY</t>
  </si>
  <si>
    <t>FTAI Aviation Ltd.</t>
  </si>
  <si>
    <t>FTAI</t>
  </si>
  <si>
    <t>Farfetch Limited</t>
  </si>
  <si>
    <t>FTCH</t>
  </si>
  <si>
    <t>Frontdoor</t>
  </si>
  <si>
    <t>FTDR</t>
  </si>
  <si>
    <t>FUJHY</t>
  </si>
  <si>
    <t>FUJIY</t>
  </si>
  <si>
    <t>Fulton Financial</t>
  </si>
  <si>
    <t>FULT</t>
  </si>
  <si>
    <t>FUN</t>
  </si>
  <si>
    <t>FWONB</t>
  </si>
  <si>
    <t>Forward Air</t>
  </si>
  <si>
    <t>FWRD</t>
  </si>
  <si>
    <t>Golub Capital BDC</t>
  </si>
  <si>
    <t>GBDC</t>
  </si>
  <si>
    <t>GBNXF</t>
  </si>
  <si>
    <t>GoodRx</t>
  </si>
  <si>
    <t>GDRX</t>
  </si>
  <si>
    <t>GDS Holdings</t>
  </si>
  <si>
    <t>GDS</t>
  </si>
  <si>
    <t>GECFF</t>
  </si>
  <si>
    <t>Greif</t>
  </si>
  <si>
    <t>GEF</t>
  </si>
  <si>
    <t>GELYY</t>
  </si>
  <si>
    <t>Guardant Health</t>
  </si>
  <si>
    <t>GH</t>
  </si>
  <si>
    <t>Graham Holdings</t>
  </si>
  <si>
    <t>GHC</t>
  </si>
  <si>
    <t>Glaukos</t>
  </si>
  <si>
    <t>GKOS</t>
  </si>
  <si>
    <t>GLAPY</t>
  </si>
  <si>
    <t>GLNCY</t>
  </si>
  <si>
    <t>GLPEY</t>
  </si>
  <si>
    <t>Galapagos</t>
  </si>
  <si>
    <t>GLPG</t>
  </si>
  <si>
    <t>GMS</t>
  </si>
  <si>
    <t>GNGBY</t>
  </si>
  <si>
    <t>GNNDY</t>
  </si>
  <si>
    <t>Genworth Financial</t>
  </si>
  <si>
    <t>GNW</t>
  </si>
  <si>
    <t>Grocery Outlet</t>
  </si>
  <si>
    <t>GO</t>
  </si>
  <si>
    <t>GPFOY</t>
  </si>
  <si>
    <t>GPOVY</t>
  </si>
  <si>
    <t>Green Brick Partners</t>
  </si>
  <si>
    <t>GRBK</t>
  </si>
  <si>
    <t>GRSXY</t>
  </si>
  <si>
    <t>GVDNY</t>
  </si>
  <si>
    <t>Hannon Armstrong Sustainable Infrastructure Capita</t>
  </si>
  <si>
    <t>HASI</t>
  </si>
  <si>
    <t>HAYPY</t>
  </si>
  <si>
    <t>Hayward Holdings</t>
  </si>
  <si>
    <t>HAYW</t>
  </si>
  <si>
    <t>HBRIY</t>
  </si>
  <si>
    <t>Oil and Gas - Exploration and Production - International</t>
  </si>
  <si>
    <t>HUTCHMED (China) Limited Sponsored ADR</t>
  </si>
  <si>
    <t>HCM</t>
  </si>
  <si>
    <t>HDELY</t>
  </si>
  <si>
    <t>HEGIY</t>
  </si>
  <si>
    <t>Helen of Troy</t>
  </si>
  <si>
    <t>HELE</t>
  </si>
  <si>
    <t>HENKY</t>
  </si>
  <si>
    <t>Holly Energy Partners</t>
  </si>
  <si>
    <t>HEP</t>
  </si>
  <si>
    <t>HGKGY</t>
  </si>
  <si>
    <t>Hagerty</t>
  </si>
  <si>
    <t>HGTY</t>
  </si>
  <si>
    <t>Highwoods Properties</t>
  </si>
  <si>
    <t>HIW</t>
  </si>
  <si>
    <t>HKMPF</t>
  </si>
  <si>
    <t>HLDCY</t>
  </si>
  <si>
    <t>HLPPY</t>
  </si>
  <si>
    <t>HLTOY</t>
  </si>
  <si>
    <t>Harmony Gold</t>
  </si>
  <si>
    <t>HMY</t>
  </si>
  <si>
    <t>HNGKY</t>
  </si>
  <si>
    <t>HNHPF</t>
  </si>
  <si>
    <t>HNLGY</t>
  </si>
  <si>
    <t>HNNMY</t>
  </si>
  <si>
    <t>HOCPY</t>
  </si>
  <si>
    <t>Herc Holdings</t>
  </si>
  <si>
    <t>HRI</t>
  </si>
  <si>
    <t>HRMY</t>
  </si>
  <si>
    <t>HSNGY</t>
  </si>
  <si>
    <t>Hercules Capital</t>
  </si>
  <si>
    <t>HTGC</t>
  </si>
  <si>
    <t>Hilltop Holdings</t>
  </si>
  <si>
    <t>HTH</t>
  </si>
  <si>
    <t>HTHIY</t>
  </si>
  <si>
    <t>Hub Group</t>
  </si>
  <si>
    <t>HUBG</t>
  </si>
  <si>
    <t>HVRRY</t>
  </si>
  <si>
    <t>HWDJY</t>
  </si>
  <si>
    <t>Integral Ad Science Holding</t>
  </si>
  <si>
    <t>IAS</t>
  </si>
  <si>
    <t>IBDRY</t>
  </si>
  <si>
    <t>International Bancshares</t>
  </si>
  <si>
    <t>IBOC</t>
  </si>
  <si>
    <t>ICAGY</t>
  </si>
  <si>
    <t>ICF</t>
  </si>
  <si>
    <t>ICF International</t>
  </si>
  <si>
    <t>ICFI</t>
  </si>
  <si>
    <t>IDCBY</t>
  </si>
  <si>
    <t>InterDigital</t>
  </si>
  <si>
    <t>IDCC</t>
  </si>
  <si>
    <t>IDEXY</t>
  </si>
  <si>
    <t>IFNNY</t>
  </si>
  <si>
    <t>IHICY</t>
  </si>
  <si>
    <t>IHS Holding</t>
  </si>
  <si>
    <t>IHS</t>
  </si>
  <si>
    <t>Communication - Infrastructure</t>
  </si>
  <si>
    <t>IIJIY</t>
  </si>
  <si>
    <t>IKTSY</t>
  </si>
  <si>
    <t>IMBBY</t>
  </si>
  <si>
    <t>Immunocore</t>
  </si>
  <si>
    <t>IMCR</t>
  </si>
  <si>
    <t>IMPUY</t>
  </si>
  <si>
    <t>Immunovant</t>
  </si>
  <si>
    <t>IMVT</t>
  </si>
  <si>
    <t>Independent Bank</t>
  </si>
  <si>
    <t>INDB</t>
  </si>
  <si>
    <t>InMode</t>
  </si>
  <si>
    <t>INMD</t>
  </si>
  <si>
    <t>Insmed</t>
  </si>
  <si>
    <t>INSM</t>
  </si>
  <si>
    <t>Intapp</t>
  </si>
  <si>
    <t>INTA</t>
  </si>
  <si>
    <t>Indivior</t>
  </si>
  <si>
    <t>Innospec</t>
  </si>
  <si>
    <t>IOSP</t>
  </si>
  <si>
    <t>IPXHY</t>
  </si>
  <si>
    <t>ISNPY</t>
  </si>
  <si>
    <t>Integer Holdings</t>
  </si>
  <si>
    <t>ITGR</t>
  </si>
  <si>
    <t>ITOCY</t>
  </si>
  <si>
    <t>ITVPY</t>
  </si>
  <si>
    <t>IYR</t>
  </si>
  <si>
    <t>Jamf</t>
  </si>
  <si>
    <t>JAMF</t>
  </si>
  <si>
    <t>JetBlue Airways</t>
  </si>
  <si>
    <t>JBLU</t>
  </si>
  <si>
    <t>JBSAY</t>
  </si>
  <si>
    <t>JEXYY</t>
  </si>
  <si>
    <t>J &amp; J Snack Foods</t>
  </si>
  <si>
    <t>JJSF</t>
  </si>
  <si>
    <t>JMHLY</t>
  </si>
  <si>
    <t>JMPLY</t>
  </si>
  <si>
    <t>The St. Joe Company</t>
  </si>
  <si>
    <t>JOE</t>
  </si>
  <si>
    <t>JRONY</t>
  </si>
  <si>
    <t>JSAIY</t>
  </si>
  <si>
    <t>JSCPY</t>
  </si>
  <si>
    <t>JTKWY</t>
  </si>
  <si>
    <t>Nordstrom</t>
  </si>
  <si>
    <t>JWN</t>
  </si>
  <si>
    <t>Jackson Financial</t>
  </si>
  <si>
    <t>JXN</t>
  </si>
  <si>
    <t>Kadant</t>
  </si>
  <si>
    <t>KAI</t>
  </si>
  <si>
    <t>KBCSY</t>
  </si>
  <si>
    <t>KCDMY</t>
  </si>
  <si>
    <t>Kyndryl Holdings, Inc.</t>
  </si>
  <si>
    <t>KD</t>
  </si>
  <si>
    <t>KDDIY</t>
  </si>
  <si>
    <t>KornFerry International</t>
  </si>
  <si>
    <t>KFY</t>
  </si>
  <si>
    <t>KGDEY</t>
  </si>
  <si>
    <t>KGFHY</t>
  </si>
  <si>
    <t>KHNGY</t>
  </si>
  <si>
    <t>KKPNY</t>
  </si>
  <si>
    <t>KLBAY</t>
  </si>
  <si>
    <t>KLYCY</t>
  </si>
  <si>
    <t>Kemper</t>
  </si>
  <si>
    <t>KMPR</t>
  </si>
  <si>
    <t>Kennametal</t>
  </si>
  <si>
    <t>KMT</t>
  </si>
  <si>
    <t>KMTUY</t>
  </si>
  <si>
    <t>KNYJY</t>
  </si>
  <si>
    <t>Kosmos Energy</t>
  </si>
  <si>
    <t>KOS</t>
  </si>
  <si>
    <t>KPELY</t>
  </si>
  <si>
    <t>KREVF</t>
  </si>
  <si>
    <t>KRYAY</t>
  </si>
  <si>
    <t>Krystal Biotech</t>
  </si>
  <si>
    <t>KRYS</t>
  </si>
  <si>
    <t>Kohl's</t>
  </si>
  <si>
    <t>KSS</t>
  </si>
  <si>
    <t>Kontoor Brands</t>
  </si>
  <si>
    <t>KTB</t>
  </si>
  <si>
    <t>KURRY</t>
  </si>
  <si>
    <t>Kennedy-Wilson</t>
  </si>
  <si>
    <t>KW</t>
  </si>
  <si>
    <t>KWHIY</t>
  </si>
  <si>
    <t>KYOCY</t>
  </si>
  <si>
    <t>Luminar Technologies</t>
  </si>
  <si>
    <t>LAZR</t>
  </si>
  <si>
    <t>Liberty Energy</t>
  </si>
  <si>
    <t>LBRT</t>
  </si>
  <si>
    <t>LCII</t>
  </si>
  <si>
    <t>LEGIF</t>
  </si>
  <si>
    <t>LGGNY</t>
  </si>
  <si>
    <t>LGI Homes</t>
  </si>
  <si>
    <t>LGIH</t>
  </si>
  <si>
    <t>LIOPF</t>
  </si>
  <si>
    <t>LivaNova</t>
  </si>
  <si>
    <t>LIVN</t>
  </si>
  <si>
    <t>LKNCY</t>
  </si>
  <si>
    <t>LNNGY</t>
  </si>
  <si>
    <t>LNVGY</t>
  </si>
  <si>
    <t>LRLCY</t>
  </si>
  <si>
    <t>Lightspeed POS</t>
  </si>
  <si>
    <t>LSPD</t>
  </si>
  <si>
    <t>LTMAY</t>
  </si>
  <si>
    <t>Lufax</t>
  </si>
  <si>
    <t>LU</t>
  </si>
  <si>
    <t>LUNMF</t>
  </si>
  <si>
    <t>LVMUY</t>
  </si>
  <si>
    <t>LXP Industrial Trust</t>
  </si>
  <si>
    <t>LXP</t>
  </si>
  <si>
    <t>LYSDY</t>
  </si>
  <si>
    <t>LegalZoom.com</t>
  </si>
  <si>
    <t>LZ</t>
  </si>
  <si>
    <t>LZAGY</t>
  </si>
  <si>
    <t>The Macerich Company</t>
  </si>
  <si>
    <t>MAC</t>
  </si>
  <si>
    <t>MAKSY</t>
  </si>
  <si>
    <t>MARUY</t>
  </si>
  <si>
    <t>Matson</t>
  </si>
  <si>
    <t>MATX</t>
  </si>
  <si>
    <t>MAURY</t>
  </si>
  <si>
    <t>MAWHY</t>
  </si>
  <si>
    <t>MBGAF</t>
  </si>
  <si>
    <t>Moelis &amp; Company</t>
  </si>
  <si>
    <t>MC</t>
  </si>
  <si>
    <t>Mister Car Wash</t>
  </si>
  <si>
    <t>MCW</t>
  </si>
  <si>
    <t>M.D.C.</t>
  </si>
  <si>
    <t>MDC</t>
  </si>
  <si>
    <t>Methanex</t>
  </si>
  <si>
    <t>MEOH</t>
  </si>
  <si>
    <t>MGE Energy</t>
  </si>
  <si>
    <t>MGEE</t>
  </si>
  <si>
    <t>MGP Ingredients</t>
  </si>
  <si>
    <t>MGPI</t>
  </si>
  <si>
    <t>McGrath RentCorp</t>
  </si>
  <si>
    <t>MGRC</t>
  </si>
  <si>
    <t>MI Homes</t>
  </si>
  <si>
    <t>MHO</t>
  </si>
  <si>
    <t>MIELF</t>
  </si>
  <si>
    <t>MITEY</t>
  </si>
  <si>
    <t>MITSY</t>
  </si>
  <si>
    <t>MLLUY</t>
  </si>
  <si>
    <t>MakeMyTrip Limited</t>
  </si>
  <si>
    <t>MMYT</t>
  </si>
  <si>
    <t>MONDY</t>
  </si>
  <si>
    <t>MONOY</t>
  </si>
  <si>
    <t>Morphic</t>
  </si>
  <si>
    <t>MORF</t>
  </si>
  <si>
    <t>Marqeta</t>
  </si>
  <si>
    <t>MQ</t>
  </si>
  <si>
    <t>MRAAY</t>
  </si>
  <si>
    <t>Mercury Systems</t>
  </si>
  <si>
    <t>MRCY</t>
  </si>
  <si>
    <t>MSADY</t>
  </si>
  <si>
    <t>MSBHF</t>
  </si>
  <si>
    <t>MTLHY</t>
  </si>
  <si>
    <t>MTNOY</t>
  </si>
  <si>
    <t>Materion</t>
  </si>
  <si>
    <t>MTRN</t>
  </si>
  <si>
    <t>MTUAY</t>
  </si>
  <si>
    <t>MURGY</t>
  </si>
  <si>
    <t>Mueller Water Products</t>
  </si>
  <si>
    <t>MWA</t>
  </si>
  <si>
    <t>MXCHY</t>
  </si>
  <si>
    <t>MYR Group</t>
  </si>
  <si>
    <t>MYRG</t>
  </si>
  <si>
    <t>Electric Construction</t>
  </si>
  <si>
    <t>MZDAY</t>
  </si>
  <si>
    <t>Nable</t>
  </si>
  <si>
    <t>NABL</t>
  </si>
  <si>
    <t>NABZY</t>
  </si>
  <si>
    <t>Navient</t>
  </si>
  <si>
    <t>NAVI</t>
  </si>
  <si>
    <t>NCLTY</t>
  </si>
  <si>
    <t>NCMGY</t>
  </si>
  <si>
    <t>NDGPY</t>
  </si>
  <si>
    <t>NEO</t>
  </si>
  <si>
    <t>NGLOY</t>
  </si>
  <si>
    <t>National Health Investors</t>
  </si>
  <si>
    <t>NHI</t>
  </si>
  <si>
    <t>NHNKY</t>
  </si>
  <si>
    <t>NHYDY</t>
  </si>
  <si>
    <t>NINOY</t>
  </si>
  <si>
    <t>NJDCY</t>
  </si>
  <si>
    <t>NMI</t>
  </si>
  <si>
    <t>NMIH</t>
  </si>
  <si>
    <t>NNCHY</t>
  </si>
  <si>
    <t>NNGRY</t>
  </si>
  <si>
    <t>Northern Oil and Gas</t>
  </si>
  <si>
    <t>NOG</t>
  </si>
  <si>
    <t>Nomad Foods Limited</t>
  </si>
  <si>
    <t>NOMD</t>
  </si>
  <si>
    <t>NPNYY</t>
  </si>
  <si>
    <t>EnPro Industries</t>
  </si>
  <si>
    <t>NPO</t>
  </si>
  <si>
    <t>NPSCY</t>
  </si>
  <si>
    <t>NPSKY</t>
  </si>
  <si>
    <t>NPSNY</t>
  </si>
  <si>
    <t>NRDBY</t>
  </si>
  <si>
    <t>NRILY</t>
  </si>
  <si>
    <t>NSANY</t>
  </si>
  <si>
    <t>NSRGY</t>
  </si>
  <si>
    <t>NetScout Systems</t>
  </si>
  <si>
    <t>NTCT</t>
  </si>
  <si>
    <t>NTDOY</t>
  </si>
  <si>
    <t>NTIOF</t>
  </si>
  <si>
    <t>NTTYY</t>
  </si>
  <si>
    <t>NuVasive</t>
  </si>
  <si>
    <t>NUVA</t>
  </si>
  <si>
    <t>Nuvalent</t>
  </si>
  <si>
    <t>NUVL</t>
  </si>
  <si>
    <t>Nova Ltd.</t>
  </si>
  <si>
    <t>NVZMY</t>
  </si>
  <si>
    <t>NWTN INC</t>
  </si>
  <si>
    <t>NWTN</t>
  </si>
  <si>
    <t>NexGen Energy</t>
  </si>
  <si>
    <t>NXE</t>
  </si>
  <si>
    <t>NXGPY</t>
  </si>
  <si>
    <t>OCDDY</t>
  </si>
  <si>
    <t>Corporate Office Properties Trust</t>
  </si>
  <si>
    <t>OFC</t>
  </si>
  <si>
    <t>OIH</t>
  </si>
  <si>
    <t>OLCLY</t>
  </si>
  <si>
    <t>OLK</t>
  </si>
  <si>
    <t>Olaplex</t>
  </si>
  <si>
    <t>OLPX</t>
  </si>
  <si>
    <t>OMRNY</t>
  </si>
  <si>
    <t>ONEXF</t>
  </si>
  <si>
    <t>Osisko Gold Royalties</t>
  </si>
  <si>
    <t>OR</t>
  </si>
  <si>
    <t>ORINY</t>
  </si>
  <si>
    <t>ORKLY</t>
  </si>
  <si>
    <t>OROVY</t>
  </si>
  <si>
    <t>OSI Systems</t>
  </si>
  <si>
    <t>OSIS</t>
  </si>
  <si>
    <t>OUT</t>
  </si>
  <si>
    <t>OVCHY</t>
  </si>
  <si>
    <t>Ozon</t>
  </si>
  <si>
    <t>OZON</t>
  </si>
  <si>
    <t>Plains Group</t>
  </si>
  <si>
    <t>PAGP</t>
  </si>
  <si>
    <t>Pampa Energia</t>
  </si>
  <si>
    <t>PAM</t>
  </si>
  <si>
    <t>Prestige Consumer Healthcare</t>
  </si>
  <si>
    <t>PBH</t>
  </si>
  <si>
    <t>PCCWY</t>
  </si>
  <si>
    <t>PCRFY</t>
  </si>
  <si>
    <t>PagerDuty</t>
  </si>
  <si>
    <t>PD</t>
  </si>
  <si>
    <t>Patterson Companies</t>
  </si>
  <si>
    <t>PDCO</t>
  </si>
  <si>
    <t>PDYPY</t>
  </si>
  <si>
    <t>Piper Sandler Companies</t>
  </si>
  <si>
    <t>PIPR</t>
  </si>
  <si>
    <t>Park Hotels &amp; Resorts</t>
  </si>
  <si>
    <t>PK</t>
  </si>
  <si>
    <t>Plexus</t>
  </si>
  <si>
    <t>PLXS</t>
  </si>
  <si>
    <t>PNGAY</t>
  </si>
  <si>
    <t>PPERY</t>
  </si>
  <si>
    <t>PPRUY</t>
  </si>
  <si>
    <t>Perficient</t>
  </si>
  <si>
    <t>PRFT</t>
  </si>
  <si>
    <t>Progress Software</t>
  </si>
  <si>
    <t>PRGS</t>
  </si>
  <si>
    <t>PRMRF</t>
  </si>
  <si>
    <t>Primo Water</t>
  </si>
  <si>
    <t>PRMW</t>
  </si>
  <si>
    <t>PRNDY</t>
  </si>
  <si>
    <t>PROSY</t>
  </si>
  <si>
    <t>Privia Health Group</t>
  </si>
  <si>
    <t>PRVA</t>
  </si>
  <si>
    <t>Prospect Capital</t>
  </si>
  <si>
    <t>PSEC</t>
  </si>
  <si>
    <t>PSHZF</t>
  </si>
  <si>
    <t>PSMMY</t>
  </si>
  <si>
    <t>PriceSmart</t>
  </si>
  <si>
    <t>PSMT</t>
  </si>
  <si>
    <t>PattersonUTI Energy</t>
  </si>
  <si>
    <t>PTEN</t>
  </si>
  <si>
    <t>Peloton Interactive</t>
  </si>
  <si>
    <t>PTON</t>
  </si>
  <si>
    <t>PUBGY</t>
  </si>
  <si>
    <t>Papa John's International</t>
  </si>
  <si>
    <t>PZZA</t>
  </si>
  <si>
    <t>Qifu Technology, Inc.</t>
  </si>
  <si>
    <t>QFIN</t>
  </si>
  <si>
    <t>Qurate Retail Group</t>
  </si>
  <si>
    <t>QRTEB</t>
  </si>
  <si>
    <t>QuantumScape</t>
  </si>
  <si>
    <t>QS</t>
  </si>
  <si>
    <t>RAIFY</t>
  </si>
  <si>
    <t>RB Global, Inc.</t>
  </si>
  <si>
    <t>RBGLY</t>
  </si>
  <si>
    <t>RCRRF</t>
  </si>
  <si>
    <t>RDEIY</t>
  </si>
  <si>
    <t>REMYY</t>
  </si>
  <si>
    <t>REPYY</t>
  </si>
  <si>
    <t>Resideo Technologies</t>
  </si>
  <si>
    <t>REZI</t>
  </si>
  <si>
    <t>RICOY</t>
  </si>
  <si>
    <t>Rocket Lab USA</t>
  </si>
  <si>
    <t>RKLB</t>
  </si>
  <si>
    <t>RKUNY</t>
  </si>
  <si>
    <t>RNLSY</t>
  </si>
  <si>
    <t>RNSHF</t>
  </si>
  <si>
    <t>ReNew Energy Global</t>
  </si>
  <si>
    <t>RNW</t>
  </si>
  <si>
    <t>Rogers</t>
  </si>
  <si>
    <t>ROG</t>
  </si>
  <si>
    <t>ROYMY</t>
  </si>
  <si>
    <t>Rapid7</t>
  </si>
  <si>
    <t>RPD</t>
  </si>
  <si>
    <t>RUSHA</t>
  </si>
  <si>
    <t>Revolution Medicines</t>
  </si>
  <si>
    <t>RVMD</t>
  </si>
  <si>
    <t>RWEOY</t>
  </si>
  <si>
    <t>RXO</t>
  </si>
  <si>
    <t>SAFRY</t>
  </si>
  <si>
    <t>SAPMF</t>
  </si>
  <si>
    <t>SAXPY</t>
  </si>
  <si>
    <t>SBGSY</t>
  </si>
  <si>
    <t>SBHGF</t>
  </si>
  <si>
    <t>SBMFF</t>
  </si>
  <si>
    <t>Sabra Healthcare REIT</t>
  </si>
  <si>
    <t>SBRA</t>
  </si>
  <si>
    <t>SCGLY</t>
  </si>
  <si>
    <t>SCHYY</t>
  </si>
  <si>
    <t>Stepan</t>
  </si>
  <si>
    <t>SCL</t>
  </si>
  <si>
    <t>SCMWY</t>
  </si>
  <si>
    <t>SciPlay</t>
  </si>
  <si>
    <t>SCPL</t>
  </si>
  <si>
    <t>SCRYY</t>
  </si>
  <si>
    <t>Schrodinger</t>
  </si>
  <si>
    <t>SDGR</t>
  </si>
  <si>
    <t>SDXAY</t>
  </si>
  <si>
    <t>SEGXF</t>
  </si>
  <si>
    <t>SEKEY</t>
  </si>
  <si>
    <t>SEOAY</t>
  </si>
  <si>
    <t>SEPJY</t>
  </si>
  <si>
    <t>ServisFirst Bancshares</t>
  </si>
  <si>
    <t>SFBS</t>
  </si>
  <si>
    <t>Simmons First National</t>
  </si>
  <si>
    <t>SFNC</t>
  </si>
  <si>
    <t>SFSHF</t>
  </si>
  <si>
    <t>SFTBY</t>
  </si>
  <si>
    <t>SGAPY</t>
  </si>
  <si>
    <t>SGIOY</t>
  </si>
  <si>
    <t>SGPYY</t>
  </si>
  <si>
    <t>SGSOY</t>
  </si>
  <si>
    <t>Shake Shack</t>
  </si>
  <si>
    <t>SHAK</t>
  </si>
  <si>
    <t>SHALY</t>
  </si>
  <si>
    <t>SHCAY</t>
  </si>
  <si>
    <t>SHECY</t>
  </si>
  <si>
    <t>SHMUY</t>
  </si>
  <si>
    <t>Steven Madden</t>
  </si>
  <si>
    <t>SHOO</t>
  </si>
  <si>
    <t>SHWDY</t>
  </si>
  <si>
    <t>SIEGY</t>
  </si>
  <si>
    <t>Signet Jewelers</t>
  </si>
  <si>
    <t>SIG</t>
  </si>
  <si>
    <t>Silicon Motion Technology</t>
  </si>
  <si>
    <t>SIMO</t>
  </si>
  <si>
    <t>SITE Centers Corp.</t>
  </si>
  <si>
    <t>SITC</t>
  </si>
  <si>
    <t>SiTime</t>
  </si>
  <si>
    <t>SITM</t>
  </si>
  <si>
    <t>SJMHF</t>
  </si>
  <si>
    <t>SJW Group</t>
  </si>
  <si>
    <t>SJW</t>
  </si>
  <si>
    <t>SKFRY</t>
  </si>
  <si>
    <t>SKHSY</t>
  </si>
  <si>
    <t>Tanger Factory Outlet Centers</t>
  </si>
  <si>
    <t>SKT</t>
  </si>
  <si>
    <t>SLFPY</t>
  </si>
  <si>
    <t>SLOIF</t>
  </si>
  <si>
    <t>SMCAY</t>
  </si>
  <si>
    <t>SMFKY</t>
  </si>
  <si>
    <t>SMGZY</t>
  </si>
  <si>
    <t>SMNNY</t>
  </si>
  <si>
    <t>SMPNY</t>
  </si>
  <si>
    <t>SMSEY</t>
  </si>
  <si>
    <t>SNLAY</t>
  </si>
  <si>
    <t>SOHVY</t>
  </si>
  <si>
    <t>SOMLY</t>
  </si>
  <si>
    <t>SOMMY</t>
  </si>
  <si>
    <t>SONVY</t>
  </si>
  <si>
    <t>SOUHY</t>
  </si>
  <si>
    <t>Spirit Aerosystems</t>
  </si>
  <si>
    <t>SPR</t>
  </si>
  <si>
    <t>Sprout Social</t>
  </si>
  <si>
    <t>SPT</t>
  </si>
  <si>
    <t>SPXSF</t>
  </si>
  <si>
    <t>SQNXF</t>
  </si>
  <si>
    <t>SSAAY</t>
  </si>
  <si>
    <t>SSEZY</t>
  </si>
  <si>
    <t>SSMXY</t>
  </si>
  <si>
    <t>Silver Standard Resources</t>
  </si>
  <si>
    <t>SSRM</t>
  </si>
  <si>
    <t>SSUMY</t>
  </si>
  <si>
    <t>STAAR Surgical</t>
  </si>
  <si>
    <t>STAA</t>
  </si>
  <si>
    <t>StepStone Group</t>
  </si>
  <si>
    <t>STEP</t>
  </si>
  <si>
    <t>Scorpio Tankers</t>
  </si>
  <si>
    <t>STNG</t>
  </si>
  <si>
    <t>SUBCY</t>
  </si>
  <si>
    <t>SUOPY</t>
  </si>
  <si>
    <t>SVNDY</t>
  </si>
  <si>
    <t>SVNLY</t>
  </si>
  <si>
    <t>SWGAY</t>
  </si>
  <si>
    <t>SWRAY</t>
  </si>
  <si>
    <t>SYIEY</t>
  </si>
  <si>
    <t>SZKMY</t>
  </si>
  <si>
    <t>TransAlta</t>
  </si>
  <si>
    <t>TAC</t>
  </si>
  <si>
    <t>TATYY</t>
  </si>
  <si>
    <t>Texas Capital Bancshares</t>
  </si>
  <si>
    <t>TCBI</t>
  </si>
  <si>
    <t>TCEHY</t>
  </si>
  <si>
    <t>Tricon Residential Inc.</t>
  </si>
  <si>
    <t>TCN</t>
  </si>
  <si>
    <t>Tidewater</t>
  </si>
  <si>
    <t>TDW</t>
  </si>
  <si>
    <t>Triple Flag Precious Metals Corp.</t>
  </si>
  <si>
    <t>TFPM</t>
  </si>
  <si>
    <t>THKLY</t>
  </si>
  <si>
    <t>TreeHouse Foods</t>
  </si>
  <si>
    <t>THS</t>
  </si>
  <si>
    <t>TIAIY</t>
  </si>
  <si>
    <t>TIIAY</t>
  </si>
  <si>
    <t>TKAMY</t>
  </si>
  <si>
    <t>TKOMY</t>
  </si>
  <si>
    <t>TLSNY</t>
  </si>
  <si>
    <t>TLTZY</t>
  </si>
  <si>
    <t>TransMedics Group</t>
  </si>
  <si>
    <t>TMDX</t>
  </si>
  <si>
    <t>TMICY</t>
  </si>
  <si>
    <t>TMNSF</t>
  </si>
  <si>
    <t>TNABY</t>
  </si>
  <si>
    <t>Travel  Leisure Co.</t>
  </si>
  <si>
    <t>TNL</t>
  </si>
  <si>
    <t>TOELY</t>
  </si>
  <si>
    <t>TOITF</t>
  </si>
  <si>
    <t>TOSYY</t>
  </si>
  <si>
    <t>Tri Pointe Homes</t>
  </si>
  <si>
    <t>TPH</t>
  </si>
  <si>
    <t>Tootsie Roll Industries</t>
  </si>
  <si>
    <t>TR</t>
  </si>
  <si>
    <t>TripAdvisor</t>
  </si>
  <si>
    <t>TRIP</t>
  </si>
  <si>
    <t>TRUMY</t>
  </si>
  <si>
    <t>TRYIY</t>
  </si>
  <si>
    <t>TSCDY</t>
  </si>
  <si>
    <t>TTDKY</t>
  </si>
  <si>
    <t>TTNDY</t>
  </si>
  <si>
    <t>Grupo Televisa</t>
  </si>
  <si>
    <t>TV</t>
  </si>
  <si>
    <t>TWKS</t>
  </si>
  <si>
    <t>TWODY</t>
  </si>
  <si>
    <t>UA</t>
  </si>
  <si>
    <t>UBSFY</t>
  </si>
  <si>
    <t>United Community Banks</t>
  </si>
  <si>
    <t>UCBI</t>
  </si>
  <si>
    <t>UMB Financial</t>
  </si>
  <si>
    <t>UMBF</t>
  </si>
  <si>
    <t>UNCFF</t>
  </si>
  <si>
    <t>UNCRY</t>
  </si>
  <si>
    <t>UOVEY</t>
  </si>
  <si>
    <t>Upstart</t>
  </si>
  <si>
    <t>UPST</t>
  </si>
  <si>
    <t>UTGPF</t>
  </si>
  <si>
    <t>Utz Brands</t>
  </si>
  <si>
    <t>UTZ</t>
  </si>
  <si>
    <t>UUGRY</t>
  </si>
  <si>
    <t>VCISY</t>
  </si>
  <si>
    <t>Victory Capital Holdings</t>
  </si>
  <si>
    <t>VCTR</t>
  </si>
  <si>
    <t>VDAHF</t>
  </si>
  <si>
    <t>VEOEY</t>
  </si>
  <si>
    <t>Viavi Solutions</t>
  </si>
  <si>
    <t>VIAV</t>
  </si>
  <si>
    <t>Vicor</t>
  </si>
  <si>
    <t>VICR</t>
  </si>
  <si>
    <t>Virtu Financial</t>
  </si>
  <si>
    <t>VIRT</t>
  </si>
  <si>
    <t>Vista Oil &amp; Gas</t>
  </si>
  <si>
    <t>VIST</t>
  </si>
  <si>
    <t>VIVHY</t>
  </si>
  <si>
    <t>VLEEY</t>
  </si>
  <si>
    <t>VLKAF</t>
  </si>
  <si>
    <t>VLOWY</t>
  </si>
  <si>
    <t>VLVLY</t>
  </si>
  <si>
    <t>VNO</t>
  </si>
  <si>
    <t>VONOY</t>
  </si>
  <si>
    <t>Varonis Systems</t>
  </si>
  <si>
    <t>VRNS</t>
  </si>
  <si>
    <t>Verint Systems</t>
  </si>
  <si>
    <t>VRNT</t>
  </si>
  <si>
    <t>Verra Mobility</t>
  </si>
  <si>
    <t>VRRM</t>
  </si>
  <si>
    <t>Walker &amp; Dunlop</t>
  </si>
  <si>
    <t>WD</t>
  </si>
  <si>
    <t>WD40</t>
  </si>
  <si>
    <t>WDFC</t>
  </si>
  <si>
    <t>Werner Enterprises</t>
  </si>
  <si>
    <t>WERN</t>
  </si>
  <si>
    <t>Cactus</t>
  </si>
  <si>
    <t>WHD</t>
  </si>
  <si>
    <t>WILYY</t>
  </si>
  <si>
    <t>Encore Wire</t>
  </si>
  <si>
    <t>WIRE</t>
  </si>
  <si>
    <t>WLMIY</t>
  </si>
  <si>
    <t>WLWHY</t>
  </si>
  <si>
    <t>WNGRF</t>
  </si>
  <si>
    <t>Petco Health and Wellness Co.</t>
  </si>
  <si>
    <t>WOOF</t>
  </si>
  <si>
    <t>Worthington Industries</t>
  </si>
  <si>
    <t>WOR</t>
  </si>
  <si>
    <t>WSFS</t>
  </si>
  <si>
    <t>WTKWY</t>
  </si>
  <si>
    <t>WWNTY</t>
  </si>
  <si>
    <t>WYGPY</t>
  </si>
  <si>
    <t>WYNMF</t>
  </si>
  <si>
    <t>Xenon Pharmaceuticals</t>
  </si>
  <si>
    <t>XENE</t>
  </si>
  <si>
    <t>XNGSY</t>
  </si>
  <si>
    <t>Xerox</t>
  </si>
  <si>
    <t>XRX</t>
  </si>
  <si>
    <t>XTEPY</t>
  </si>
  <si>
    <t>XYIGF</t>
  </si>
  <si>
    <t>YAHOY</t>
  </si>
  <si>
    <t>YARIY</t>
  </si>
  <si>
    <t>Yelp</t>
  </si>
  <si>
    <t>YELP</t>
  </si>
  <si>
    <t>YUEIY</t>
  </si>
  <si>
    <t>JOYY</t>
  </si>
  <si>
    <t>YY</t>
  </si>
  <si>
    <t>YZCAY</t>
  </si>
  <si>
    <t>Ziff Davis</t>
  </si>
  <si>
    <t>ZD</t>
  </si>
  <si>
    <t>Ermenegildo Zegna</t>
  </si>
  <si>
    <t>ZGN</t>
  </si>
  <si>
    <t>ZLNDY</t>
  </si>
  <si>
    <t>ZURVY</t>
  </si>
  <si>
    <t>2017</t>
  </si>
  <si>
    <t>Last Fiscal Yr</t>
  </si>
  <si>
    <t>Working Capital to Total Asset Ratio</t>
  </si>
  <si>
    <t>Book Value per Share</t>
  </si>
  <si>
    <t>Sales to Asset Ratio</t>
  </si>
  <si>
    <t>EV/EBIT</t>
  </si>
  <si>
    <t>EV/EBITDA</t>
  </si>
  <si>
    <t>IMPORTANT: Check EG1 and EG2 limitation to +-100%</t>
  </si>
  <si>
    <t>Advertising Agencies</t>
  </si>
  <si>
    <t>Sector average :</t>
  </si>
  <si>
    <t>Diagnostics &amp; Research</t>
  </si>
  <si>
    <t>Healthcare</t>
  </si>
  <si>
    <t>Aluminum</t>
  </si>
  <si>
    <t>Communication Equipment</t>
  </si>
  <si>
    <t>Technology</t>
  </si>
  <si>
    <t>Insurance—Life</t>
  </si>
  <si>
    <t>Financial Services</t>
  </si>
  <si>
    <t>Airlines</t>
  </si>
  <si>
    <t>Industrials</t>
  </si>
  <si>
    <t>Building Products &amp; Equipment</t>
  </si>
  <si>
    <t>Specialty Retail</t>
  </si>
  <si>
    <t>Consumer Cyclical</t>
  </si>
  <si>
    <t>Consumer Electronics</t>
  </si>
  <si>
    <t>Asset Management</t>
  </si>
  <si>
    <t>Electrical Equipment &amp; Parts</t>
  </si>
  <si>
    <t>Drug Manufacturers—General</t>
  </si>
  <si>
    <t>Medical Distribution</t>
  </si>
  <si>
    <t>Banks—Regional</t>
  </si>
  <si>
    <t>Biotechnology</t>
  </si>
  <si>
    <t>Beverages—Brewers</t>
  </si>
  <si>
    <t>Consumer Defensive</t>
  </si>
  <si>
    <t>Auto &amp; Truck Dealerships</t>
  </si>
  <si>
    <t>Specialty Business Services</t>
  </si>
  <si>
    <t>Travel Services</t>
  </si>
  <si>
    <t>REIT—Mortgage</t>
  </si>
  <si>
    <t>Real Estate</t>
  </si>
  <si>
    <t>Medical Devices</t>
  </si>
  <si>
    <t>Engineering &amp; Construction</t>
  </si>
  <si>
    <t>Banks—Diversified</t>
  </si>
  <si>
    <t>Insurance—Diversified</t>
  </si>
  <si>
    <t>Medical Care Facilities</t>
  </si>
  <si>
    <t>Grocery Stores</t>
  </si>
  <si>
    <t>Software—Infrastructure</t>
  </si>
  <si>
    <t>Semiconductor Equipment &amp; Materials</t>
  </si>
  <si>
    <t>Information Technology Services</t>
  </si>
  <si>
    <t>Insurance—Specialty</t>
  </si>
  <si>
    <t>REIT—Retail</t>
  </si>
  <si>
    <t>Footwear &amp; Accessories</t>
  </si>
  <si>
    <t>Semiconductors</t>
  </si>
  <si>
    <t>Farm Products</t>
  </si>
  <si>
    <t>Auto Parts</t>
  </si>
  <si>
    <t>Staffing &amp; Employment Services</t>
  </si>
  <si>
    <t>Industrial Distribution</t>
  </si>
  <si>
    <t>Software—Application</t>
  </si>
  <si>
    <t>Security &amp; Protection Services</t>
  </si>
  <si>
    <t>Utilities—Regulated Electric</t>
  </si>
  <si>
    <t>Gold</t>
  </si>
  <si>
    <t>Apparel Retail</t>
  </si>
  <si>
    <t>Rental &amp; Leasing Services</t>
  </si>
  <si>
    <t>Utilities—Diversified</t>
  </si>
  <si>
    <t>Oil &amp; Gas E&amp;P</t>
  </si>
  <si>
    <t>Energy</t>
  </si>
  <si>
    <t>Insurance—Property &amp; Casualty</t>
  </si>
  <si>
    <t>Farm &amp; Heavy Construction Machinery</t>
  </si>
  <si>
    <t>Health Information Services</t>
  </si>
  <si>
    <t>Building Materials</t>
  </si>
  <si>
    <t>Chemicals</t>
  </si>
  <si>
    <t>Textile Manufacturing</t>
  </si>
  <si>
    <t>Specialty Chemicals</t>
  </si>
  <si>
    <t>REIT—Residential</t>
  </si>
  <si>
    <t>Insurance Brokers</t>
  </si>
  <si>
    <t>Packaged Foods</t>
  </si>
  <si>
    <t>Aerospace &amp; Defense</t>
  </si>
  <si>
    <t>Beverages—Non-Alcoholic</t>
  </si>
  <si>
    <t>Medical Instruments &amp; Supplies</t>
  </si>
  <si>
    <t>Specialty Industrial Machinery</t>
  </si>
  <si>
    <t>Drug Manufacturers—Specialty &amp; Generic</t>
  </si>
  <si>
    <t>Credit Services</t>
  </si>
  <si>
    <t>Railroads</t>
  </si>
  <si>
    <t>Oil &amp; Gas Midstream</t>
  </si>
  <si>
    <t>Packaging &amp; Containers</t>
  </si>
  <si>
    <t>Entertainment</t>
  </si>
  <si>
    <t>Communication Services</t>
  </si>
  <si>
    <t>Marine Shipping</t>
  </si>
  <si>
    <t>Coking Coal</t>
  </si>
  <si>
    <t>REIT—Specialty</t>
  </si>
  <si>
    <t>Telecom Services</t>
  </si>
  <si>
    <t>Internet Retail</t>
  </si>
  <si>
    <t>Computer Hardware</t>
  </si>
  <si>
    <t>Steel</t>
  </si>
  <si>
    <t>Leisure</t>
  </si>
  <si>
    <t>Electronic Components</t>
  </si>
  <si>
    <t>REIT—Hotel &amp; Motel</t>
  </si>
  <si>
    <t>Utilities—Renewable</t>
  </si>
  <si>
    <t>Trucking</t>
  </si>
  <si>
    <t>REIT—Office</t>
  </si>
  <si>
    <t>Thermal Coal</t>
  </si>
  <si>
    <t>Metal Fabrication</t>
  </si>
  <si>
    <t>Electronics &amp; Computer Distribution</t>
  </si>
  <si>
    <t>Airports &amp; Air Services</t>
  </si>
  <si>
    <t>Lodging</t>
  </si>
  <si>
    <t>Internet Content &amp; Information</t>
  </si>
  <si>
    <t>Utilities—Regulated Gas</t>
  </si>
  <si>
    <t>Electronic Gaming &amp; Multimedia</t>
  </si>
  <si>
    <t>Utilities—Regulated Water</t>
  </si>
  <si>
    <t>Auto Manufacturers</t>
  </si>
  <si>
    <t>Recreational Vehicles</t>
  </si>
  <si>
    <t>Real Estate Services</t>
  </si>
  <si>
    <t>Beverages—Wineries &amp; Distilleries</t>
  </si>
  <si>
    <t>Personal Services</t>
  </si>
  <si>
    <t>Restaurants</t>
  </si>
  <si>
    <t>Other Industrial Metals &amp; Mining</t>
  </si>
  <si>
    <t>Discount Stores</t>
  </si>
  <si>
    <t>Residential Construction</t>
  </si>
  <si>
    <t>Oil &amp; Gas Equipment &amp; Services</t>
  </si>
  <si>
    <t>Scientific &amp; Technical Instruments</t>
  </si>
  <si>
    <t>REIT—Diversified</t>
  </si>
  <si>
    <t>Apparel Manufacturing</t>
  </si>
  <si>
    <t>Oil &amp; Gas Integrated</t>
  </si>
  <si>
    <t>Business Equipment &amp; Supplies</t>
  </si>
  <si>
    <t>Luxury Goods</t>
  </si>
  <si>
    <t>Resorts &amp; Casinos</t>
  </si>
  <si>
    <t>Food Distribution</t>
  </si>
  <si>
    <t>Financial Data &amp; Stock Exchanges</t>
  </si>
  <si>
    <t>Uranium</t>
  </si>
  <si>
    <t>Agricultural Inputs</t>
  </si>
  <si>
    <t>Household &amp; Personal Products</t>
  </si>
  <si>
    <t>Gambling</t>
  </si>
  <si>
    <t>Integrated Freight &amp; Logistics</t>
  </si>
  <si>
    <t>Healthcare Plans</t>
  </si>
  <si>
    <t>REIT—Industrial</t>
  </si>
  <si>
    <t>Mortgage Finance</t>
  </si>
  <si>
    <t>Education &amp; Training Services</t>
  </si>
  <si>
    <t>Utilities—Independent Power Producers</t>
  </si>
  <si>
    <t>Real Estate—Development</t>
  </si>
  <si>
    <t>Oil &amp; Gas Refining &amp; Marketing</t>
  </si>
  <si>
    <t>Department Stores</t>
  </si>
  <si>
    <t>Real Estate—Diversified</t>
  </si>
  <si>
    <t>REIT—Healthcare Facilities</t>
  </si>
  <si>
    <t>Capital Markets</t>
  </si>
  <si>
    <t>Furnishings, Fixtures &amp; Appliances</t>
  </si>
  <si>
    <t>Copper</t>
  </si>
  <si>
    <t>Home Improvement Retail</t>
  </si>
  <si>
    <t>Other Precious Metals &amp; Mining</t>
  </si>
  <si>
    <t>Infrastructure Operations</t>
  </si>
  <si>
    <t>Pollution &amp; Treatment Controls</t>
  </si>
  <si>
    <t>Oil &amp; Gas Drilling</t>
  </si>
  <si>
    <t>Confectioners</t>
  </si>
  <si>
    <t>Insurance—Reinsurance</t>
  </si>
  <si>
    <t>Broadcasting</t>
  </si>
  <si>
    <t>Paper &amp; Paper Products</t>
  </si>
  <si>
    <t>Tools &amp; Accessories</t>
  </si>
  <si>
    <t>Publishing</t>
  </si>
  <si>
    <t>Financial Conglomerates</t>
  </si>
  <si>
    <t>Lumber &amp; Wood Production</t>
  </si>
  <si>
    <t>Pharmaceutical Retailers</t>
  </si>
  <si>
    <t>Profit &amp; Loss statement</t>
  </si>
  <si>
    <t>Gross margin</t>
  </si>
  <si>
    <t>Balance sheet</t>
  </si>
  <si>
    <t>P&amp;L + Balance Sheet combo</t>
  </si>
  <si>
    <t>Return on Equity (ROE)</t>
  </si>
  <si>
    <t>Cash flow statement</t>
  </si>
  <si>
    <t>Cash &amp; Equivalents</t>
  </si>
  <si>
    <t>Receivables</t>
  </si>
  <si>
    <t>Other Current Assets</t>
  </si>
  <si>
    <t>Total Current Assets</t>
  </si>
  <si>
    <t>Total Assets</t>
  </si>
  <si>
    <t>Accounts Payable</t>
  </si>
  <si>
    <t>Other Current Liabilities</t>
  </si>
  <si>
    <t>Total Current Liabilities</t>
  </si>
  <si>
    <t>Long-Term Debt</t>
  </si>
  <si>
    <t>Total Liabilities</t>
  </si>
  <si>
    <t>Retained Earnings</t>
  </si>
  <si>
    <t>Book Value Per Share</t>
  </si>
  <si>
    <t>Gross Profit</t>
  </si>
  <si>
    <t>Pretax Income</t>
  </si>
  <si>
    <t>Other Operating Activities</t>
  </si>
  <si>
    <t>Cyclical</t>
  </si>
  <si>
    <t>Defensive</t>
  </si>
  <si>
    <t>Both</t>
  </si>
  <si>
    <t>mohawkind.com</t>
  </si>
  <si>
    <t>mgmresorts.com</t>
  </si>
  <si>
    <t>westerndigital.com</t>
  </si>
  <si>
    <t>harley-davidson.com</t>
  </si>
  <si>
    <t>fedex.com</t>
  </si>
  <si>
    <t>cemex.com</t>
  </si>
  <si>
    <t>aecom.com</t>
  </si>
  <si>
    <t>wabteccorp.com</t>
  </si>
  <si>
    <t>starbucks.com</t>
  </si>
  <si>
    <t>cummins.com</t>
  </si>
  <si>
    <t>qorvo.com</t>
  </si>
  <si>
    <t>sonoco.com</t>
  </si>
  <si>
    <t>balfourbeatty.com</t>
  </si>
  <si>
    <t>altria.com</t>
  </si>
  <si>
    <t>tootsie.com</t>
  </si>
  <si>
    <t>salliemae.com</t>
  </si>
  <si>
    <t>sap.com</t>
  </si>
  <si>
    <t>wm.com</t>
  </si>
  <si>
    <t>alamo-group.com</t>
  </si>
  <si>
    <t>lambweston.com</t>
  </si>
  <si>
    <t>cbrands.com</t>
  </si>
  <si>
    <t>westlake.com</t>
  </si>
  <si>
    <t>firstenergycorp.com</t>
  </si>
  <si>
    <t>carlisle.com</t>
  </si>
  <si>
    <t>taylormorrison.com</t>
  </si>
  <si>
    <t>krispykreme.com</t>
  </si>
  <si>
    <t>valvoline.com</t>
  </si>
  <si>
    <t>northropgrumman.com</t>
  </si>
  <si>
    <t>outfrontmedia.com</t>
  </si>
  <si>
    <t>ppg.com</t>
  </si>
  <si>
    <t>newellbrands.com</t>
  </si>
  <si>
    <t>thorindustries.com</t>
  </si>
  <si>
    <t>assurant.com</t>
  </si>
  <si>
    <t>hertz.com</t>
  </si>
  <si>
    <t>philips.com</t>
  </si>
  <si>
    <t>deepwater.com</t>
  </si>
  <si>
    <t>hubbell.com</t>
  </si>
  <si>
    <t>soterahealth.com</t>
  </si>
  <si>
    <t>rbcbearings.com</t>
  </si>
  <si>
    <t>fortive.com</t>
  </si>
  <si>
    <t>enovis.com</t>
  </si>
  <si>
    <t>flowersfoods.com</t>
  </si>
  <si>
    <t>jpmorganchase.com</t>
  </si>
  <si>
    <t>walgreensbootsalliance.com</t>
  </si>
  <si>
    <t>avnet.com</t>
  </si>
  <si>
    <t>acuitybrands.com</t>
  </si>
  <si>
    <t>salesforce.com</t>
  </si>
  <si>
    <t>carlyle.com</t>
  </si>
  <si>
    <t>berryglobal.com</t>
  </si>
  <si>
    <t>gates.com</t>
  </si>
  <si>
    <t>lvmh.com</t>
  </si>
  <si>
    <t>embraer.com</t>
  </si>
  <si>
    <t>matthey.com</t>
  </si>
  <si>
    <t>hiltongrandvacations.com</t>
  </si>
  <si>
    <t>clevelandcliffs.com</t>
  </si>
  <si>
    <t>eaton.com</t>
  </si>
  <si>
    <t>flowserve.com</t>
  </si>
  <si>
    <t>bldr.com</t>
  </si>
  <si>
    <t>danaher.com</t>
  </si>
  <si>
    <t>oracle.com</t>
  </si>
  <si>
    <t>adobe.com</t>
  </si>
  <si>
    <t>wolterskluwer.com</t>
  </si>
  <si>
    <t>masco.com</t>
  </si>
  <si>
    <t>aig.com</t>
  </si>
  <si>
    <t>magna.com</t>
  </si>
  <si>
    <t>riotinto.com</t>
  </si>
  <si>
    <t>brunswick.com</t>
  </si>
  <si>
    <t>highwoods.com</t>
  </si>
  <si>
    <t>westfraser.com</t>
  </si>
  <si>
    <t>3m.com</t>
  </si>
  <si>
    <t>vishay.com</t>
  </si>
  <si>
    <t>maersk.com</t>
  </si>
  <si>
    <t>rayonier.com</t>
  </si>
  <si>
    <t>westrock.com</t>
  </si>
  <si>
    <t>ericsson.com</t>
  </si>
  <si>
    <t>equityapartments.com</t>
  </si>
  <si>
    <t>kerry.com</t>
  </si>
  <si>
    <t>equifax.com</t>
  </si>
  <si>
    <t>teleflex.com</t>
  </si>
  <si>
    <t>lowes.com</t>
  </si>
  <si>
    <t>kornferry.com</t>
  </si>
  <si>
    <t>maximus.com</t>
  </si>
  <si>
    <t>fisglobal.com</t>
  </si>
  <si>
    <t>glpropinc.com</t>
  </si>
  <si>
    <t>healthequity.com</t>
  </si>
  <si>
    <t>coreandmain.com</t>
  </si>
  <si>
    <t>apollo.com</t>
  </si>
  <si>
    <t>jetblue.com</t>
  </si>
  <si>
    <t>transunion.com</t>
  </si>
  <si>
    <t>jjsnack.com</t>
  </si>
  <si>
    <t>alcoa.com</t>
  </si>
  <si>
    <t>spiritaero.com</t>
  </si>
  <si>
    <t>wmg.com</t>
  </si>
  <si>
    <t>peabodyenergy.com</t>
  </si>
  <si>
    <t>wellsfargo.com</t>
  </si>
  <si>
    <t>nidec.com</t>
  </si>
  <si>
    <t>lgihomes.com</t>
  </si>
  <si>
    <t>timken.com</t>
  </si>
  <si>
    <t>avient.com</t>
  </si>
  <si>
    <t>adm.com</t>
  </si>
  <si>
    <t>valmont.com</t>
  </si>
  <si>
    <t>bwxt.com</t>
  </si>
  <si>
    <t>phillips66.com</t>
  </si>
  <si>
    <t>stellantis.com</t>
  </si>
  <si>
    <t>kbr.com</t>
  </si>
  <si>
    <t>weyerhaeuser.com</t>
  </si>
  <si>
    <t>reynoldsconsumerproducts.com</t>
  </si>
  <si>
    <t>cintas.com</t>
  </si>
  <si>
    <t>marathonpetroleum.com</t>
  </si>
  <si>
    <t>take2games.com</t>
  </si>
  <si>
    <t>seaboardcorp.com</t>
  </si>
  <si>
    <t>dollargeneral.com</t>
  </si>
  <si>
    <t>valeo.com</t>
  </si>
  <si>
    <t>analog.com</t>
  </si>
  <si>
    <t>matson.com</t>
  </si>
  <si>
    <t>calmainefoods.com</t>
  </si>
  <si>
    <t>owenscorning.com</t>
  </si>
  <si>
    <t>thecloroxcompany.com</t>
  </si>
  <si>
    <t>rpminc.com</t>
  </si>
  <si>
    <t>interparfumsinc.com</t>
  </si>
  <si>
    <t>westpharma.com</t>
  </si>
  <si>
    <t>planetfitness.com</t>
  </si>
  <si>
    <t>fmc.com</t>
  </si>
  <si>
    <t>greif.com</t>
  </si>
  <si>
    <t>extraspace.com</t>
  </si>
  <si>
    <t>vulcanmaterials.com</t>
  </si>
  <si>
    <t>conagrabrands.com</t>
  </si>
  <si>
    <t>teradata.com</t>
  </si>
  <si>
    <t>kadant.com</t>
  </si>
  <si>
    <t>corning.com</t>
  </si>
  <si>
    <t>hydro.com</t>
  </si>
  <si>
    <t>hsbc.com</t>
  </si>
  <si>
    <t>caci.com</t>
  </si>
  <si>
    <t>virtu.com</t>
  </si>
  <si>
    <t>topbuild.com</t>
  </si>
  <si>
    <t>unitedhealthgroup.com</t>
  </si>
  <si>
    <t>insperity.com</t>
  </si>
  <si>
    <t>emerson.com</t>
  </si>
  <si>
    <t>wynnresorts.com</t>
  </si>
  <si>
    <t>fivebelow.com</t>
  </si>
  <si>
    <t>pepsico.com</t>
  </si>
  <si>
    <t>sci-corp.com</t>
  </si>
  <si>
    <t>hologic.com</t>
  </si>
  <si>
    <t>landstar.com</t>
  </si>
  <si>
    <t>pbfenergy.com</t>
  </si>
  <si>
    <t>gamestop.com</t>
  </si>
  <si>
    <t>zimmerbiomet.com</t>
  </si>
  <si>
    <t>treehousefoods.com</t>
  </si>
  <si>
    <t>xpo.com</t>
  </si>
  <si>
    <t>ecolab.com</t>
  </si>
  <si>
    <t>equinix.com</t>
  </si>
  <si>
    <t>mscdirect.com</t>
  </si>
  <si>
    <t>mckesson.com</t>
  </si>
  <si>
    <t>siriusxm.com</t>
  </si>
  <si>
    <t>kraftheinzcompany.com</t>
  </si>
  <si>
    <t>masonite.com</t>
  </si>
  <si>
    <t>belden.com</t>
  </si>
  <si>
    <t>amerisourcebergen.com</t>
  </si>
  <si>
    <t>ghco.com</t>
  </si>
  <si>
    <t>livenationentertainment.com</t>
  </si>
  <si>
    <t>ugicorp.com</t>
  </si>
  <si>
    <t>boeing.com</t>
  </si>
  <si>
    <t>sands.com</t>
  </si>
  <si>
    <t>energytransfer.com</t>
  </si>
  <si>
    <t>eastman.com</t>
  </si>
  <si>
    <t>albertsonscompanies.com</t>
  </si>
  <si>
    <t>lockheedmartin.com</t>
  </si>
  <si>
    <t>homedepot.com</t>
  </si>
  <si>
    <t>wayfair.com</t>
  </si>
  <si>
    <t>ge.com</t>
  </si>
  <si>
    <t>gildancorp.com</t>
  </si>
  <si>
    <t>home.barclays</t>
  </si>
  <si>
    <t>paramount.com</t>
  </si>
  <si>
    <t>smith-nephew.com</t>
  </si>
  <si>
    <t>martinmarietta.com</t>
  </si>
  <si>
    <t>amcor.com</t>
  </si>
  <si>
    <t>appliedmaterials.com</t>
  </si>
  <si>
    <t>principal.com</t>
  </si>
  <si>
    <t>americold.com</t>
  </si>
  <si>
    <t>citigroup.com</t>
  </si>
  <si>
    <t>berkshirehathaway.com</t>
  </si>
  <si>
    <t>bjs.com</t>
  </si>
  <si>
    <t>hpe.com</t>
  </si>
  <si>
    <t>synovus.com</t>
  </si>
  <si>
    <t>tpg.com</t>
  </si>
  <si>
    <t>gartner.com</t>
  </si>
  <si>
    <t>oxy.com</t>
  </si>
  <si>
    <t>championx.com</t>
  </si>
  <si>
    <t>sony.com</t>
  </si>
  <si>
    <t>stanleyblackanddecker.com</t>
  </si>
  <si>
    <t>bloominbrands.com</t>
  </si>
  <si>
    <t>huntingtoningalls.com</t>
  </si>
  <si>
    <t>unifirst.com</t>
  </si>
  <si>
    <t>jbtc.com</t>
  </si>
  <si>
    <t>wesco.com</t>
  </si>
  <si>
    <t>kbhome.com</t>
  </si>
  <si>
    <t>cricut.com</t>
  </si>
  <si>
    <t>adt.com</t>
  </si>
  <si>
    <t>dolby.com</t>
  </si>
  <si>
    <t>nytco.com</t>
  </si>
  <si>
    <t>worthingtonindustries.com</t>
  </si>
  <si>
    <t>kirbycorp.com</t>
  </si>
  <si>
    <t>siemens.com</t>
  </si>
  <si>
    <t>curtisswright.com</t>
  </si>
  <si>
    <t>jmsmucker.com</t>
  </si>
  <si>
    <t>broadcom.com</t>
  </si>
  <si>
    <t>arconic.com</t>
  </si>
  <si>
    <t>eversource.com</t>
  </si>
  <si>
    <t>msasafety.com</t>
  </si>
  <si>
    <t>blackrock.com</t>
  </si>
  <si>
    <t>axcelis.com</t>
  </si>
  <si>
    <t>westernunion.com</t>
  </si>
  <si>
    <t>nutrien.com</t>
  </si>
  <si>
    <t>cognizant.com</t>
  </si>
  <si>
    <t>honeywell.com</t>
  </si>
  <si>
    <t>baesystems.com</t>
  </si>
  <si>
    <t>lincolnelectric.com</t>
  </si>
  <si>
    <t>cleanharbors.com</t>
  </si>
  <si>
    <t>ssab.com</t>
  </si>
  <si>
    <t>tenaris.com</t>
  </si>
  <si>
    <t>gsk.com</t>
  </si>
  <si>
    <t>marriott.com</t>
  </si>
  <si>
    <t>graphicpkg.com</t>
  </si>
  <si>
    <t>carters.com</t>
  </si>
  <si>
    <t>keysight.com</t>
  </si>
  <si>
    <t>acadiahealthcare.com</t>
  </si>
  <si>
    <t>keurigdrpepper.com</t>
  </si>
  <si>
    <t>juniper.net</t>
  </si>
  <si>
    <t>gms.com</t>
  </si>
  <si>
    <t>ball.com</t>
  </si>
  <si>
    <t>albint.com</t>
  </si>
  <si>
    <t>masimo.com</t>
  </si>
  <si>
    <t>yelp.com</t>
  </si>
  <si>
    <t>duke-energy.com</t>
  </si>
  <si>
    <t>viasat.com</t>
  </si>
  <si>
    <t>marriottvacationsworldwide.com</t>
  </si>
  <si>
    <t>centerpointenergy.com</t>
  </si>
  <si>
    <t>illumina.com</t>
  </si>
  <si>
    <t>thomsonreuters.com</t>
  </si>
  <si>
    <t>kindermorgan.com</t>
  </si>
  <si>
    <t>questdiagnostics.com</t>
  </si>
  <si>
    <t>churchdwight.com</t>
  </si>
  <si>
    <t>thyssenkrupp.com</t>
  </si>
  <si>
    <t>chartindustries.com</t>
  </si>
  <si>
    <t>safran-group.com</t>
  </si>
  <si>
    <t>lennar.com</t>
  </si>
  <si>
    <t>footlocker-inc.com</t>
  </si>
  <si>
    <t>celanese.com</t>
  </si>
  <si>
    <t>middleby.com</t>
  </si>
  <si>
    <t>tjx.com</t>
  </si>
  <si>
    <t>williams.com</t>
  </si>
  <si>
    <t>dovercorporation.com</t>
  </si>
  <si>
    <t>nov.com</t>
  </si>
  <si>
    <t>group1auto.com</t>
  </si>
  <si>
    <t>biogen.com</t>
  </si>
  <si>
    <t>enersys.com</t>
  </si>
  <si>
    <t>fiserv.com</t>
  </si>
  <si>
    <t>signetjewelers.com</t>
  </si>
  <si>
    <t>ups.com</t>
  </si>
  <si>
    <t>spglobal.com</t>
  </si>
  <si>
    <t>rbc.com</t>
  </si>
  <si>
    <t>vmware.com</t>
  </si>
  <si>
    <t>unitedrentals.com</t>
  </si>
  <si>
    <t>carmax.com</t>
  </si>
  <si>
    <t>scottsmiraclegro.com</t>
  </si>
  <si>
    <t>lazard.com</t>
  </si>
  <si>
    <t>enlink.com</t>
  </si>
  <si>
    <t>hostessbrands.com</t>
  </si>
  <si>
    <t>sanmina.com</t>
  </si>
  <si>
    <t>edgewell.com</t>
  </si>
  <si>
    <t>itt.com</t>
  </si>
  <si>
    <t>lamresearch.com</t>
  </si>
  <si>
    <t>logitech.com</t>
  </si>
  <si>
    <t>ashtead-group.com</t>
  </si>
  <si>
    <t>kelloggcompany.com</t>
  </si>
  <si>
    <t>bradyid.com</t>
  </si>
  <si>
    <t>insight.com</t>
  </si>
  <si>
    <t>criver.com</t>
  </si>
  <si>
    <t>lkqcorp.com</t>
  </si>
  <si>
    <t>cswindustrials.com</t>
  </si>
  <si>
    <t>flex.com</t>
  </si>
  <si>
    <t>ford.com</t>
  </si>
  <si>
    <t>ibm.com</t>
  </si>
  <si>
    <t>amwater.com</t>
  </si>
  <si>
    <t>corporate.carrier.com</t>
  </si>
  <si>
    <t>tempursealy.com</t>
  </si>
  <si>
    <t>lilly.com</t>
  </si>
  <si>
    <t>ingredion.com</t>
  </si>
  <si>
    <t>intertek.com</t>
  </si>
  <si>
    <t>ciena.com</t>
  </si>
  <si>
    <t>alaskaair.com</t>
  </si>
  <si>
    <t>idexcorp.com</t>
  </si>
  <si>
    <t>pilgrims.com</t>
  </si>
  <si>
    <t>agcocorp.com</t>
  </si>
  <si>
    <t>irco.com</t>
  </si>
  <si>
    <t>aon.com</t>
  </si>
  <si>
    <t>lonza.com</t>
  </si>
  <si>
    <t>netapp.com</t>
  </si>
  <si>
    <t>cavco.com</t>
  </si>
  <si>
    <t>borgwarner.com</t>
  </si>
  <si>
    <t>rtx.com</t>
  </si>
  <si>
    <t>mosaicco.com</t>
  </si>
  <si>
    <t>db.com</t>
  </si>
  <si>
    <t>trinet.com</t>
  </si>
  <si>
    <t>wpp.com</t>
  </si>
  <si>
    <t>lci1.com</t>
  </si>
  <si>
    <t>avisbudgetgroup.com</t>
  </si>
  <si>
    <t>servicenow.com</t>
  </si>
  <si>
    <t>nvidia.com</t>
  </si>
  <si>
    <t>scor.com</t>
  </si>
  <si>
    <t>andritz.com</t>
  </si>
  <si>
    <t>ii-vi.com</t>
  </si>
  <si>
    <t>ensigngroup.net</t>
  </si>
  <si>
    <t>rclinvestor.com</t>
  </si>
  <si>
    <t>att.com</t>
  </si>
  <si>
    <t>vfc.com</t>
  </si>
  <si>
    <t>flooranddecor.com</t>
  </si>
  <si>
    <t>verizon.com</t>
  </si>
  <si>
    <t>cmc.com</t>
  </si>
  <si>
    <t>dnb.com</t>
  </si>
  <si>
    <t>pfizer.com</t>
  </si>
  <si>
    <t>ironmountain.com</t>
  </si>
  <si>
    <t>dillards.com</t>
  </si>
  <si>
    <t>o-i.com</t>
  </si>
  <si>
    <t>pricesmart.com</t>
  </si>
  <si>
    <t>thetorocompany.com</t>
  </si>
  <si>
    <t>tractorsupply.com</t>
  </si>
  <si>
    <t>watts.com</t>
  </si>
  <si>
    <t>albemarle.com</t>
  </si>
  <si>
    <t>rogerscorp.com</t>
  </si>
  <si>
    <t>leidos.com</t>
  </si>
  <si>
    <t>tenethealth.com</t>
  </si>
  <si>
    <t>motorolasolutions.com</t>
  </si>
  <si>
    <t>weatherford.com</t>
  </si>
  <si>
    <t>fcx.com</t>
  </si>
  <si>
    <t>utzsnacks.com</t>
  </si>
  <si>
    <t>ally.com</t>
  </si>
  <si>
    <t>cheniere.com</t>
  </si>
  <si>
    <t>ufpi.com</t>
  </si>
  <si>
    <t>valero.com</t>
  </si>
  <si>
    <t>bd.com</t>
  </si>
  <si>
    <t>boozallen.com</t>
  </si>
  <si>
    <t>dow.com</t>
  </si>
  <si>
    <t>fnf.com</t>
  </si>
  <si>
    <t>cdw.com</t>
  </si>
  <si>
    <t>generac.com</t>
  </si>
  <si>
    <t>materion.com</t>
  </si>
  <si>
    <t>ameriprise.com</t>
  </si>
  <si>
    <t>seaworldentertainment.com</t>
  </si>
  <si>
    <t>zoom.us</t>
  </si>
  <si>
    <t>coty.com</t>
  </si>
  <si>
    <t>aligntech.com</t>
  </si>
  <si>
    <t>ttigroup.com</t>
  </si>
  <si>
    <t>rsac.com</t>
  </si>
  <si>
    <t>aramark.com</t>
  </si>
  <si>
    <t>pattersoncompanies.com</t>
  </si>
  <si>
    <t>lyondellbasell.com</t>
  </si>
  <si>
    <t>sensata.com</t>
  </si>
  <si>
    <t>pentair.com</t>
  </si>
  <si>
    <t>stevemadden.com</t>
  </si>
  <si>
    <t>up.com</t>
  </si>
  <si>
    <t>leonardodrs.com</t>
  </si>
  <si>
    <t>steris.com</t>
  </si>
  <si>
    <t>itron.com</t>
  </si>
  <si>
    <t>oreillyauto.com</t>
  </si>
  <si>
    <t>seagen.com</t>
  </si>
  <si>
    <t>thehartford.com</t>
  </si>
  <si>
    <t>corporate.mcdonalds.com</t>
  </si>
  <si>
    <t>f5.com</t>
  </si>
  <si>
    <t>travelers.com</t>
  </si>
  <si>
    <t>tdw.com</t>
  </si>
  <si>
    <t>united.com</t>
  </si>
  <si>
    <t>entegris.com</t>
  </si>
  <si>
    <t>ashland.com</t>
  </si>
  <si>
    <t>atsautomation.com</t>
  </si>
  <si>
    <t>viavisolutions.com</t>
  </si>
  <si>
    <t>chevron.com</t>
  </si>
  <si>
    <t>axalta.com</t>
  </si>
  <si>
    <t>fastenal.com</t>
  </si>
  <si>
    <t>autonation.com</t>
  </si>
  <si>
    <t>jacobs.com</t>
  </si>
  <si>
    <t>postholdings.com</t>
  </si>
  <si>
    <t>clarivate.com</t>
  </si>
  <si>
    <t>smiths.com</t>
  </si>
  <si>
    <t>slb.com</t>
  </si>
  <si>
    <t>newscorp.com</t>
  </si>
  <si>
    <t>dycomind.com</t>
  </si>
  <si>
    <t>nokia.com</t>
  </si>
  <si>
    <t>abm.com</t>
  </si>
  <si>
    <t>bmwgroup.com</t>
  </si>
  <si>
    <t>raymondjames.com</t>
  </si>
  <si>
    <t>bankofamerica.com</t>
  </si>
  <si>
    <t>entergy.com</t>
  </si>
  <si>
    <t>paypal.com</t>
  </si>
  <si>
    <t>yum.com</t>
  </si>
  <si>
    <t>patenergy.com</t>
  </si>
  <si>
    <t>encompasshealth.com</t>
  </si>
  <si>
    <t>sealedair.com</t>
  </si>
  <si>
    <t>dominionenergy.com</t>
  </si>
  <si>
    <t>nvrinc.com</t>
  </si>
  <si>
    <t>netflix.com</t>
  </si>
  <si>
    <t>cardinalhealth.com</t>
  </si>
  <si>
    <t>qualcomm.com</t>
  </si>
  <si>
    <t>pfgc.com</t>
  </si>
  <si>
    <t>bp.com</t>
  </si>
  <si>
    <t>alight.com</t>
  </si>
  <si>
    <t>marathonoil.com</t>
  </si>
  <si>
    <t>trimble.com</t>
  </si>
  <si>
    <t>halliburton.com</t>
  </si>
  <si>
    <t>concentrix.com</t>
  </si>
  <si>
    <t>crowncork.com</t>
  </si>
  <si>
    <t>lear.com</t>
  </si>
  <si>
    <t>becn.com</t>
  </si>
  <si>
    <t>omron.com</t>
  </si>
  <si>
    <t>nrg.com</t>
  </si>
  <si>
    <t>amg.com</t>
  </si>
  <si>
    <t>verisk.com</t>
  </si>
  <si>
    <t>diageo.com</t>
  </si>
  <si>
    <t>surgerypartners.com</t>
  </si>
  <si>
    <t>thermofisher.com</t>
  </si>
  <si>
    <t>spectrumbrands.com</t>
  </si>
  <si>
    <t>republicservices.com</t>
  </si>
  <si>
    <t>elekta.com</t>
  </si>
  <si>
    <t>mitsubishicorp.com</t>
  </si>
  <si>
    <t>resmed.com</t>
  </si>
  <si>
    <t>rockwellautomation.com</t>
  </si>
  <si>
    <t>southstatebank.com</t>
  </si>
  <si>
    <t>airliquide.com</t>
  </si>
  <si>
    <t>tapestry.com</t>
  </si>
  <si>
    <t>pxd.com</t>
  </si>
  <si>
    <t>watsco.com</t>
  </si>
  <si>
    <t>cisco.com</t>
  </si>
  <si>
    <t>microchip.com</t>
  </si>
  <si>
    <t>cibc.com</t>
  </si>
  <si>
    <t>averydennison.com</t>
  </si>
  <si>
    <t>dupont.com</t>
  </si>
  <si>
    <t>nexstar.tv</t>
  </si>
  <si>
    <t>dentsplysirona.com</t>
  </si>
  <si>
    <t>johnsoncontrols.com</t>
  </si>
  <si>
    <t>metlife.com</t>
  </si>
  <si>
    <t>bauschhealth.com</t>
  </si>
  <si>
    <t>sunrun.com</t>
  </si>
  <si>
    <t>teck.com</t>
  </si>
  <si>
    <t>freshpet.com</t>
  </si>
  <si>
    <t>mondelezinternational.com</t>
  </si>
  <si>
    <t>labcorp.com</t>
  </si>
  <si>
    <t>aresmgmt.com</t>
  </si>
  <si>
    <t>xcelenergy.com</t>
  </si>
  <si>
    <t>craneco.com</t>
  </si>
  <si>
    <t>phillipsedison.com</t>
  </si>
  <si>
    <t>archgroup.com</t>
  </si>
  <si>
    <t>vivendi.com</t>
  </si>
  <si>
    <t>generalmills.com</t>
  </si>
  <si>
    <t>academy.com</t>
  </si>
  <si>
    <t>cbre.com</t>
  </si>
  <si>
    <t>amgen.com</t>
  </si>
  <si>
    <t>amedisys.com</t>
  </si>
  <si>
    <t>bakerhughes.com</t>
  </si>
  <si>
    <t>stericycle.com</t>
  </si>
  <si>
    <t>exactsciences.com</t>
  </si>
  <si>
    <t>vistracorp.com</t>
  </si>
  <si>
    <t>se.com</t>
  </si>
  <si>
    <t>bms.com</t>
  </si>
  <si>
    <t>deckers.com</t>
  </si>
  <si>
    <t>darlingii.com</t>
  </si>
  <si>
    <t>cabotcorp.com</t>
  </si>
  <si>
    <t>central.com</t>
  </si>
  <si>
    <t>baxter.com</t>
  </si>
  <si>
    <t>relx.com</t>
  </si>
  <si>
    <t>lamar.com</t>
  </si>
  <si>
    <t>te.com</t>
  </si>
  <si>
    <t>ziffdavis.com</t>
  </si>
  <si>
    <t>ebayinc.com</t>
  </si>
  <si>
    <t>rushenterprises.com</t>
  </si>
  <si>
    <t>waters.com</t>
  </si>
  <si>
    <t>uber.com</t>
  </si>
  <si>
    <t>axon.com</t>
  </si>
  <si>
    <t>vno.com</t>
  </si>
  <si>
    <t>nclhltd.com</t>
  </si>
  <si>
    <t>caesars.com</t>
  </si>
  <si>
    <t>gd.com</t>
  </si>
  <si>
    <t>ea.com</t>
  </si>
  <si>
    <t>selectmedical.com</t>
  </si>
  <si>
    <t>potlatchdeltic.com</t>
  </si>
  <si>
    <t>texasroadhouse.com</t>
  </si>
  <si>
    <t>thehersheycompany.com</t>
  </si>
  <si>
    <t>lpcorp.com</t>
  </si>
  <si>
    <t>hosthotels.com</t>
  </si>
  <si>
    <t>pgecorp.com</t>
  </si>
  <si>
    <t>poolcorp.com</t>
  </si>
  <si>
    <t>monsterbevcorp.com</t>
  </si>
  <si>
    <t>paychex.com</t>
  </si>
  <si>
    <t>rgare.com</t>
  </si>
  <si>
    <t>kennametal.com</t>
  </si>
  <si>
    <t>firstam.com</t>
  </si>
  <si>
    <t>prudential.com</t>
  </si>
  <si>
    <t>cboe.com</t>
  </si>
  <si>
    <t>gapinc.com</t>
  </si>
  <si>
    <t>wasteconnections.com</t>
  </si>
  <si>
    <t>kkr.com</t>
  </si>
  <si>
    <t>jnj.com</t>
  </si>
  <si>
    <t>asgn.com</t>
  </si>
  <si>
    <t>gflenv.com</t>
  </si>
  <si>
    <t>cfindustries.com</t>
  </si>
  <si>
    <t>cvrenergy.com</t>
  </si>
  <si>
    <t>activisionblizzard.com</t>
  </si>
  <si>
    <t>airleasecorp.com</t>
  </si>
  <si>
    <t>churchilldownsincorporated.com</t>
  </si>
  <si>
    <t>thewaltdisneycompany.com</t>
  </si>
  <si>
    <t>arkema.com</t>
  </si>
  <si>
    <t>tesla.com</t>
  </si>
  <si>
    <t>gm.com</t>
  </si>
  <si>
    <t>aegon.com</t>
  </si>
  <si>
    <t>kinross.com</t>
  </si>
  <si>
    <t>myrgroup.com</t>
  </si>
  <si>
    <t>supermicro.com</t>
  </si>
  <si>
    <t>alphametresources.com</t>
  </si>
  <si>
    <t>enterpriseproducts.com</t>
  </si>
  <si>
    <t>bc.com</t>
  </si>
  <si>
    <t>spx.com</t>
  </si>
  <si>
    <t>smurfitkappa.com</t>
  </si>
  <si>
    <t>ulta.com</t>
  </si>
  <si>
    <t>dish.com</t>
  </si>
  <si>
    <t>elcompanies.com</t>
  </si>
  <si>
    <t>ryder.com</t>
  </si>
  <si>
    <t>sensient.com</t>
  </si>
  <si>
    <t>campbellsoupcompany.com</t>
  </si>
  <si>
    <t>freseniusmedicalcare.com</t>
  </si>
  <si>
    <t>usbank.com</t>
  </si>
  <si>
    <t>accenture.com</t>
  </si>
  <si>
    <t>southernperu.com</t>
  </si>
  <si>
    <t>edison.com</t>
  </si>
  <si>
    <t>escotechnologies.com</t>
  </si>
  <si>
    <t>aa.com</t>
  </si>
  <si>
    <t>sodexo.com</t>
  </si>
  <si>
    <t>mitsui.com</t>
  </si>
  <si>
    <t>copart.com</t>
  </si>
  <si>
    <t>bookingholdings.com</t>
  </si>
  <si>
    <t>ielp.com</t>
  </si>
  <si>
    <t>avangrid.com</t>
  </si>
  <si>
    <t>allstate.com</t>
  </si>
  <si>
    <t>exeloncorp.com</t>
  </si>
  <si>
    <t>macysinc.com</t>
  </si>
  <si>
    <t>williams-sonomainc.com</t>
  </si>
  <si>
    <t>omnicomgroup.com</t>
  </si>
  <si>
    <t>chubb.com</t>
  </si>
  <si>
    <t>paloaltonetworks.com</t>
  </si>
  <si>
    <t>us.jll.com</t>
  </si>
  <si>
    <t>genpt.com</t>
  </si>
  <si>
    <t>dssmith.com</t>
  </si>
  <si>
    <t>nxp.com</t>
  </si>
  <si>
    <t>elementsolutionsinc.com</t>
  </si>
  <si>
    <t>conmed.com</t>
  </si>
  <si>
    <t>trex.com</t>
  </si>
  <si>
    <t>leggett.com</t>
  </si>
  <si>
    <t>xerox.com</t>
  </si>
  <si>
    <t>shell.com</t>
  </si>
  <si>
    <t>reckitt.com</t>
  </si>
  <si>
    <t>fadv.com</t>
  </si>
  <si>
    <t>garmin.com</t>
  </si>
  <si>
    <t>ssctech.com</t>
  </si>
  <si>
    <t>mihomes.com</t>
  </si>
  <si>
    <t>underarmour.com</t>
  </si>
  <si>
    <t>darden.com</t>
  </si>
  <si>
    <t>colgatepalmolive.com</t>
  </si>
  <si>
    <t>usfoods.com</t>
  </si>
  <si>
    <t>sunocolp.com</t>
  </si>
  <si>
    <t>americanexpress.com</t>
  </si>
  <si>
    <t>brighthorizons.com</t>
  </si>
  <si>
    <t>epam.com</t>
  </si>
  <si>
    <t>tcenergy.com</t>
  </si>
  <si>
    <t>murphyoilcorp.com</t>
  </si>
  <si>
    <t>regeneron.com</t>
  </si>
  <si>
    <t>fujitsu.com</t>
  </si>
  <si>
    <t>cognex.com</t>
  </si>
  <si>
    <t>pmi.com</t>
  </si>
  <si>
    <t>bio-rad.com</t>
  </si>
  <si>
    <t>moelis.com</t>
  </si>
  <si>
    <t>gentex.com</t>
  </si>
  <si>
    <t>synaptics.com</t>
  </si>
  <si>
    <t>corporate.arcelormittal.com</t>
  </si>
  <si>
    <t>deere.com</t>
  </si>
  <si>
    <t>tritoninternational.com</t>
  </si>
  <si>
    <t>amkor.com</t>
  </si>
  <si>
    <t>aptar.com</t>
  </si>
  <si>
    <t>badgermeter.com</t>
  </si>
  <si>
    <t>invesco.com</t>
  </si>
  <si>
    <t>technipfmc.com</t>
  </si>
  <si>
    <t>tegna.com</t>
  </si>
  <si>
    <t>lyft.com</t>
  </si>
  <si>
    <t>euronetworldwide.com</t>
  </si>
  <si>
    <t>jbhunt.com</t>
  </si>
  <si>
    <t>mgpingredients.com</t>
  </si>
  <si>
    <t>apple.com</t>
  </si>
  <si>
    <t>tripointehomes.com</t>
  </si>
  <si>
    <t>lpl.com</t>
  </si>
  <si>
    <t>americantower.com</t>
  </si>
  <si>
    <t>packagingcorp.com</t>
  </si>
  <si>
    <t>optioncarehealth.com</t>
  </si>
  <si>
    <t>alstom.com</t>
  </si>
  <si>
    <t>littelfuse.com</t>
  </si>
  <si>
    <t>caseys.com</t>
  </si>
  <si>
    <t>progressive.com</t>
  </si>
  <si>
    <t>novanta.com</t>
  </si>
  <si>
    <t>csx.com</t>
  </si>
  <si>
    <t>paycor.com</t>
  </si>
  <si>
    <t>simon.com</t>
  </si>
  <si>
    <t>iqvia.com</t>
  </si>
  <si>
    <t>pvh.com</t>
  </si>
  <si>
    <t>agilitihealth.com</t>
  </si>
  <si>
    <t>pkhotelsandresorts.com</t>
  </si>
  <si>
    <t>sysco.com</t>
  </si>
  <si>
    <t>iac.com</t>
  </si>
  <si>
    <t>amphenol.com</t>
  </si>
  <si>
    <t>gf.com</t>
  </si>
  <si>
    <t>arcb.com</t>
  </si>
  <si>
    <t>ir.hercrentals.com</t>
  </si>
  <si>
    <t>yeti.com</t>
  </si>
  <si>
    <t>digitalrealty.com</t>
  </si>
  <si>
    <t>interpublic.com</t>
  </si>
  <si>
    <t>bnymellon.com</t>
  </si>
  <si>
    <t>nucor.com</t>
  </si>
  <si>
    <t>gatx.com</t>
  </si>
  <si>
    <t>plexus.com</t>
  </si>
  <si>
    <t>medpace.com</t>
  </si>
  <si>
    <t>encorewire.com</t>
  </si>
  <si>
    <t>fluor.com</t>
  </si>
  <si>
    <t>tripadvisor.com</t>
  </si>
  <si>
    <t>valaris.com</t>
  </si>
  <si>
    <t>moog.com</t>
  </si>
  <si>
    <t>wyndhamhotels.com</t>
  </si>
  <si>
    <t>goodyear.com</t>
  </si>
  <si>
    <t>uhs.com</t>
  </si>
  <si>
    <t>usa.visa.com</t>
  </si>
  <si>
    <t>synchrony.com</t>
  </si>
  <si>
    <t>acushnetholdingscorp.com</t>
  </si>
  <si>
    <t>epirocgroup.com</t>
  </si>
  <si>
    <t>energizerholdings.com</t>
  </si>
  <si>
    <t>tateandlyle.com</t>
  </si>
  <si>
    <t>volvogroup.com</t>
  </si>
  <si>
    <t>aes.com</t>
  </si>
  <si>
    <t>brookfield.com</t>
  </si>
  <si>
    <t>skechers.com</t>
  </si>
  <si>
    <t>applied.com</t>
  </si>
  <si>
    <t>capitalone.com</t>
  </si>
  <si>
    <t>arlp.com</t>
  </si>
  <si>
    <t>basf.com</t>
  </si>
  <si>
    <t>nationalgrid.com</t>
  </si>
  <si>
    <t>truist.com</t>
  </si>
  <si>
    <t>halozyme.com</t>
  </si>
  <si>
    <t>synopsys.com</t>
  </si>
  <si>
    <t>stld.steeldynamics.com</t>
  </si>
  <si>
    <t>magellanlp.com</t>
  </si>
  <si>
    <t>moodys.com</t>
  </si>
  <si>
    <t>omnicell.com</t>
  </si>
  <si>
    <t>terex.com</t>
  </si>
  <si>
    <t>muellerwaterproducts.com</t>
  </si>
  <si>
    <t>lumentum.com</t>
  </si>
  <si>
    <t>columbia.com</t>
  </si>
  <si>
    <t>murphyusa.com</t>
  </si>
  <si>
    <t>amctheatres.com</t>
  </si>
  <si>
    <t>transdigm.com</t>
  </si>
  <si>
    <t>ipgphotonics.com</t>
  </si>
  <si>
    <t>campingworld.com</t>
  </si>
  <si>
    <t>premierinc.com</t>
  </si>
  <si>
    <t>coopercos.com</t>
  </si>
  <si>
    <t>federalsignal.com</t>
  </si>
  <si>
    <t>chipotle.com</t>
  </si>
  <si>
    <t>lenovo.com</t>
  </si>
  <si>
    <t>ralphlauren.com</t>
  </si>
  <si>
    <t>hillenbrand.com</t>
  </si>
  <si>
    <t>manpowergroup.com</t>
  </si>
  <si>
    <t>drhorton.com</t>
  </si>
  <si>
    <t>davita.com</t>
  </si>
  <si>
    <t>casella.com</t>
  </si>
  <si>
    <t>teradyne.com</t>
  </si>
  <si>
    <t>ncr.com</t>
  </si>
  <si>
    <t>ropertech.com</t>
  </si>
  <si>
    <t>brixmor.com</t>
  </si>
  <si>
    <t>kimberly-clark.com</t>
  </si>
  <si>
    <t>regalrexnord.com</t>
  </si>
  <si>
    <t>odfl.com</t>
  </si>
  <si>
    <t>thekrogerco.com</t>
  </si>
  <si>
    <t>apachecorp.com</t>
  </si>
  <si>
    <t>hess.com</t>
  </si>
  <si>
    <t>goldmansachs.com</t>
  </si>
  <si>
    <t>morganstanley.com</t>
  </si>
  <si>
    <t>molsoncoors.com</t>
  </si>
  <si>
    <t>cedarfair.com</t>
  </si>
  <si>
    <t>consolenergy.com</t>
  </si>
  <si>
    <t>osi-systems.com</t>
  </si>
  <si>
    <t>chemours.com</t>
  </si>
  <si>
    <t>levistrauss.com</t>
  </si>
  <si>
    <t>tysonfoods.com</t>
  </si>
  <si>
    <t>ventasreit.com</t>
  </si>
  <si>
    <t>sempra.com</t>
  </si>
  <si>
    <t>heico.com</t>
  </si>
  <si>
    <t>enproindustries.com</t>
  </si>
  <si>
    <t>plainsallamerican.com</t>
  </si>
  <si>
    <t>fortinet.com</t>
  </si>
  <si>
    <t>mmc.com</t>
  </si>
  <si>
    <t>jabil.com</t>
  </si>
  <si>
    <t>balchem.com</t>
  </si>
  <si>
    <t>cna.com</t>
  </si>
  <si>
    <t>asburyauto.com</t>
  </si>
  <si>
    <t>hrblock.com</t>
  </si>
  <si>
    <t>alliancebernstein.com</t>
  </si>
  <si>
    <t>paccar.com</t>
  </si>
  <si>
    <t>discover.com</t>
  </si>
  <si>
    <t>fticonsulting.com</t>
  </si>
  <si>
    <t>crackerbarrel.com</t>
  </si>
  <si>
    <t>polaris.com</t>
  </si>
  <si>
    <t>tel.com</t>
  </si>
  <si>
    <t>berkley.com</t>
  </si>
  <si>
    <t>adspipe.com</t>
  </si>
  <si>
    <t>enbridge.com</t>
  </si>
  <si>
    <t>vertiv.com</t>
  </si>
  <si>
    <t>statestreet.com</t>
  </si>
  <si>
    <t>toshiba.co.jp</t>
  </si>
  <si>
    <t>igt.com</t>
  </si>
  <si>
    <t>t-mobile.com</t>
  </si>
  <si>
    <t>snap.com</t>
  </si>
  <si>
    <t>fico.com</t>
  </si>
  <si>
    <t>autoliv.com</t>
  </si>
  <si>
    <t>graco.com</t>
  </si>
  <si>
    <t>ricoh.co.jp</t>
  </si>
  <si>
    <t>chewy.com</t>
  </si>
  <si>
    <t>mondigroup.com</t>
  </si>
  <si>
    <t>bootbarn.com</t>
  </si>
  <si>
    <t>summit-materials.com</t>
  </si>
  <si>
    <t>samsara.com</t>
  </si>
  <si>
    <t>adient.com</t>
  </si>
  <si>
    <t>nvent.com</t>
  </si>
  <si>
    <t>arcosa.com</t>
  </si>
  <si>
    <t>frontdoorhome.com</t>
  </si>
  <si>
    <t>creditacceptance.com</t>
  </si>
  <si>
    <t>devonenergy.com</t>
  </si>
  <si>
    <t>boydgaming.com</t>
  </si>
  <si>
    <t>mrcy.com</t>
  </si>
  <si>
    <t>zoominfo.com</t>
  </si>
  <si>
    <t>sprouts.com</t>
  </si>
  <si>
    <t>asml.com</t>
  </si>
  <si>
    <t>vallourec.com</t>
  </si>
  <si>
    <t>saia.com</t>
  </si>
  <si>
    <t>corteva.com</t>
  </si>
  <si>
    <t>kontoorbrands.com</t>
  </si>
  <si>
    <t>agc.com</t>
  </si>
  <si>
    <t>conocophillips.com</t>
  </si>
  <si>
    <t>bruker.com</t>
  </si>
  <si>
    <t>prologis.com</t>
  </si>
  <si>
    <t>nexteraenergy.com</t>
  </si>
  <si>
    <t>samsonite.com</t>
  </si>
  <si>
    <t>gilead.com</t>
  </si>
  <si>
    <t>prospectstreet.com</t>
  </si>
  <si>
    <t>cmegroup.com</t>
  </si>
  <si>
    <t>hyatt.com</t>
  </si>
  <si>
    <t>workday.com</t>
  </si>
  <si>
    <t>silganholdings.com</t>
  </si>
  <si>
    <t>muellerindustries.com</t>
  </si>
  <si>
    <t>firstcash.com</t>
  </si>
  <si>
    <t>latamairlinesgroup.net</t>
  </si>
  <si>
    <t>arescapitalcorp.com</t>
  </si>
  <si>
    <t>targaresources.com</t>
  </si>
  <si>
    <t>crestwoodlp.com</t>
  </si>
  <si>
    <t>cubesmart.com</t>
  </si>
  <si>
    <t>oneok.com</t>
  </si>
  <si>
    <t>pplweb.com</t>
  </si>
  <si>
    <t>bostonscientific.com</t>
  </si>
  <si>
    <t>purestorage.com</t>
  </si>
  <si>
    <t>annaly.com</t>
  </si>
  <si>
    <t>extremenetworks.com</t>
  </si>
  <si>
    <t>sprinklr.com</t>
  </si>
  <si>
    <t>blackstone.com</t>
  </si>
  <si>
    <t>hcahealthcare.com</t>
  </si>
  <si>
    <t>abbvie.com</t>
  </si>
  <si>
    <t>adp.com</t>
  </si>
  <si>
    <t>aep.com</t>
  </si>
  <si>
    <t>agilent.com</t>
  </si>
  <si>
    <t>airproducts.com</t>
  </si>
  <si>
    <t>airbnb.com</t>
  </si>
  <si>
    <t>alarm.com</t>
  </si>
  <si>
    <t>allisontransmission.com</t>
  </si>
  <si>
    <t>abc.xyz</t>
  </si>
  <si>
    <t>amd.com</t>
  </si>
  <si>
    <t>ameresco.com</t>
  </si>
  <si>
    <t>ametek.com</t>
  </si>
  <si>
    <t>anteroresources.com</t>
  </si>
  <si>
    <t>archrsc.com</t>
  </si>
  <si>
    <t>arraytechinc.com</t>
  </si>
  <si>
    <t>arrow.com</t>
  </si>
  <si>
    <t>atkore.com</t>
  </si>
  <si>
    <t>autozone.com</t>
  </si>
  <si>
    <t>bausch.com</t>
  </si>
  <si>
    <t>takeda.com</t>
  </si>
  <si>
    <t>bxp.com</t>
  </si>
  <si>
    <t>broadridge.com</t>
  </si>
  <si>
    <t>brown-forman.com</t>
  </si>
  <si>
    <t>calix.com</t>
  </si>
  <si>
    <t>cargurus.com</t>
  </si>
  <si>
    <t>carnivalcorp.com</t>
  </si>
  <si>
    <t>ceridian.com</t>
  </si>
  <si>
    <t>chrobinson.com</t>
  </si>
  <si>
    <t>chemed.com</t>
  </si>
  <si>
    <t>brambles.com</t>
  </si>
  <si>
    <t>cigna.com</t>
  </si>
  <si>
    <t>cn.ca</t>
  </si>
  <si>
    <t>coca-colacompany.com</t>
  </si>
  <si>
    <t>cokeconsolidated.com</t>
  </si>
  <si>
    <t>coinbase.com</t>
  </si>
  <si>
    <t>comfortsystemsusa.com</t>
  </si>
  <si>
    <t>costco.com</t>
  </si>
  <si>
    <t>cvshealth.com</t>
  </si>
  <si>
    <t>delltechnologies.com</t>
  </si>
  <si>
    <t>delta.com</t>
  </si>
  <si>
    <t>diamondbackenergy.com</t>
  </si>
  <si>
    <t>dickssportinggoods.com</t>
  </si>
  <si>
    <t>dollartree.com</t>
  </si>
  <si>
    <t>edwards.com</t>
  </si>
  <si>
    <t>emcorgroup.com</t>
  </si>
  <si>
    <t>envistaco.com</t>
  </si>
  <si>
    <t>eogresources.com</t>
  </si>
  <si>
    <t>exelixis.com</t>
  </si>
  <si>
    <t>expeditors.com</t>
  </si>
  <si>
    <t>franklinresources.com</t>
  </si>
  <si>
    <t>frontier.com</t>
  </si>
  <si>
    <t>grainger.com</t>
  </si>
  <si>
    <t>greenbrickpartners.com</t>
  </si>
  <si>
    <t>guardanthealth.com</t>
  </si>
  <si>
    <t>gxo.com</t>
  </si>
  <si>
    <t>hbfuller.com</t>
  </si>
  <si>
    <t>henryschein.com</t>
  </si>
  <si>
    <t>hexcel.com</t>
  </si>
  <si>
    <t>hormelfoods.com</t>
  </si>
  <si>
    <t>howardhughes.com</t>
  </si>
  <si>
    <t>hp.com</t>
  </si>
  <si>
    <t>hubgroup.com</t>
  </si>
  <si>
    <t>humana.com</t>
  </si>
  <si>
    <t>huntsman.com</t>
  </si>
  <si>
    <t>installedbuildingproducts.com</t>
  </si>
  <si>
    <t>icf.com</t>
  </si>
  <si>
    <t>incyte.com</t>
  </si>
  <si>
    <t>intel.com</t>
  </si>
  <si>
    <t>ihgplc.com</t>
  </si>
  <si>
    <t>internationalpaper.com</t>
  </si>
  <si>
    <t>intuit.com</t>
  </si>
  <si>
    <t>itw.com</t>
  </si>
  <si>
    <t>rentokil-initial.com</t>
  </si>
  <si>
    <t>jefferies.com</t>
  </si>
  <si>
    <t>kohls.com</t>
  </si>
  <si>
    <t>wendys.com</t>
  </si>
  <si>
    <t>lennoxinternational.com</t>
  </si>
  <si>
    <t>libertybroadband.com</t>
  </si>
  <si>
    <t>lifestance.com</t>
  </si>
  <si>
    <t>mastec.com</t>
  </si>
  <si>
    <t>medtronic.com</t>
  </si>
  <si>
    <t>merck.com</t>
  </si>
  <si>
    <t>meritagehomes.com</t>
  </si>
  <si>
    <t>micron.com</t>
  </si>
  <si>
    <t>microsoft.com</t>
  </si>
  <si>
    <t>modernatx.com</t>
  </si>
  <si>
    <t>molinahealthcare.com</t>
  </si>
  <si>
    <t>mpmaterials.com</t>
  </si>
  <si>
    <t>mrcoopergroup.com</t>
  </si>
  <si>
    <t>nasdaq.com</t>
  </si>
  <si>
    <t>natera.com</t>
  </si>
  <si>
    <t>neurocrine.com</t>
  </si>
  <si>
    <t>newmarket.com</t>
  </si>
  <si>
    <t>newmont.com</t>
  </si>
  <si>
    <t>nordson.com</t>
  </si>
  <si>
    <t>oldrepublic.com</t>
  </si>
  <si>
    <t>olin.com</t>
  </si>
  <si>
    <t>onsemi.com</t>
  </si>
  <si>
    <t>onemainfinancial.com</t>
  </si>
  <si>
    <t>oshkoshcorp.com</t>
  </si>
  <si>
    <t>otis.com</t>
  </si>
  <si>
    <t>papajohns.com</t>
  </si>
  <si>
    <t>parker.com</t>
  </si>
  <si>
    <t>onepeloton.com</t>
  </si>
  <si>
    <t>penskeautomotive.com</t>
  </si>
  <si>
    <t>publicstorage.com</t>
  </si>
  <si>
    <t>quantaservices.com</t>
  </si>
  <si>
    <t>radian.com</t>
  </si>
  <si>
    <t>repligen.com</t>
  </si>
  <si>
    <t>rivian.com</t>
  </si>
  <si>
    <t>rollins.com</t>
  </si>
  <si>
    <t>rossstores.com</t>
  </si>
  <si>
    <t>royalgold.com</t>
  </si>
  <si>
    <t>saic.com</t>
  </si>
  <si>
    <t>schneider.com</t>
  </si>
  <si>
    <t>seagate.com</t>
  </si>
  <si>
    <t>sherwin-williams.com</t>
  </si>
  <si>
    <t>siteone.com</t>
  </si>
  <si>
    <t>southwest.com</t>
  </si>
  <si>
    <t>swn.com</t>
  </si>
  <si>
    <t>aholddelhaize.com</t>
  </si>
  <si>
    <t>stryker.com</t>
  </si>
  <si>
    <t>teledyne.com</t>
  </si>
  <si>
    <t>tetratech.com</t>
  </si>
  <si>
    <t>ti.com</t>
  </si>
  <si>
    <t>textron.com</t>
  </si>
  <si>
    <t>tollbrothers.com</t>
  </si>
  <si>
    <t>sanofi.com</t>
  </si>
  <si>
    <t>ussteel.com</t>
  </si>
  <si>
    <t>verramobility.com</t>
  </si>
  <si>
    <t>welltower.com</t>
  </si>
  <si>
    <t>werner.com</t>
  </si>
  <si>
    <t>whirlpoolcorp.com</t>
  </si>
  <si>
    <t>woodward.com</t>
  </si>
  <si>
    <t>zebra.com</t>
  </si>
  <si>
    <t>zillowgroup.com</t>
  </si>
  <si>
    <t>henkel.com</t>
  </si>
  <si>
    <t>aosmith.com</t>
  </si>
  <si>
    <t>simpsonmfg.com</t>
  </si>
  <si>
    <t>mplx.com</t>
  </si>
  <si>
    <t>etsy.com</t>
  </si>
  <si>
    <t>aflac.com</t>
  </si>
  <si>
    <t>hannover-re.com</t>
  </si>
  <si>
    <t>joe.com</t>
  </si>
  <si>
    <t>stifel.com</t>
  </si>
  <si>
    <t>bxsl.com</t>
  </si>
  <si>
    <t>foxconn.com</t>
  </si>
  <si>
    <t>aercap.com</t>
  </si>
  <si>
    <t>kyndryl.com</t>
  </si>
  <si>
    <t>shift4.com</t>
  </si>
  <si>
    <t>sofi.com</t>
  </si>
  <si>
    <t>vailresorts.com</t>
  </si>
  <si>
    <t>centene.com</t>
  </si>
  <si>
    <t>stantec.com</t>
  </si>
  <si>
    <t>seic.com</t>
  </si>
  <si>
    <t>abbott.com</t>
  </si>
  <si>
    <t>agilonhealth.com</t>
  </si>
  <si>
    <t>apigroupinc.com</t>
  </si>
  <si>
    <t>axiscapital.com</t>
  </si>
  <si>
    <t>barrick.com</t>
  </si>
  <si>
    <t>bellring.com</t>
  </si>
  <si>
    <t>brinks.com</t>
  </si>
  <si>
    <t>brp.com</t>
  </si>
  <si>
    <t>cactuswhd.com</t>
  </si>
  <si>
    <t>calwatergroup.com</t>
  </si>
  <si>
    <t>centurycommunities.com</t>
  </si>
  <si>
    <t>cnhindustrial.com</t>
  </si>
  <si>
    <t>constellium.com</t>
  </si>
  <si>
    <t>drivenbrands.com</t>
  </si>
  <si>
    <t>flagstar.com</t>
  </si>
  <si>
    <t>fortisinc.com</t>
  </si>
  <si>
    <t>hfsinclair.com</t>
  </si>
  <si>
    <t>iconplc.com</t>
  </si>
  <si>
    <t>leonardo.com</t>
  </si>
  <si>
    <t>mistercarwash.com</t>
  </si>
  <si>
    <t>olaplex.com</t>
  </si>
  <si>
    <t>publicisgroupe.com</t>
  </si>
  <si>
    <t>rh.com</t>
  </si>
  <si>
    <t>rocketlabusa.com</t>
  </si>
  <si>
    <t>southerncompany.com</t>
  </si>
  <si>
    <t>syneoshealth.com</t>
  </si>
  <si>
    <t>troweprice.com</t>
  </si>
  <si>
    <t>vontier.com</t>
  </si>
  <si>
    <t>wexinc.com</t>
  </si>
  <si>
    <t>WebSite</t>
  </si>
  <si>
    <t>aactechnologies.com</t>
  </si>
  <si>
    <t>aia.com</t>
  </si>
  <si>
    <t>aaon.com</t>
  </si>
  <si>
    <t>advanceautoparts.com</t>
  </si>
  <si>
    <t>global.abb</t>
  </si>
  <si>
    <t>amerisbank.com</t>
  </si>
  <si>
    <t>abcam.com</t>
  </si>
  <si>
    <t>ambev.com.br</t>
  </si>
  <si>
    <t>arbor.com</t>
  </si>
  <si>
    <t>acadia.com</t>
  </si>
  <si>
    <t>aircanada.com</t>
  </si>
  <si>
    <t>abchina.com.cn</t>
  </si>
  <si>
    <t>aciworldwide.com</t>
  </si>
  <si>
    <t>enactmi.com</t>
  </si>
  <si>
    <t>acvauctions.com</t>
  </si>
  <si>
    <t>agreerealty.com</t>
  </si>
  <si>
    <t>adidas-group.com</t>
  </si>
  <si>
    <t>autodesk.com</t>
  </si>
  <si>
    <t>adyen.com</t>
  </si>
  <si>
    <t>ameren.com</t>
  </si>
  <si>
    <t>advancedenergy.com</t>
  </si>
  <si>
    <t>american-equity.com</t>
  </si>
  <si>
    <t>agnicoeagle.com</t>
  </si>
  <si>
    <t>aeo-inc.com</t>
  </si>
  <si>
    <t>arcresources.com</t>
  </si>
  <si>
    <t>afginc.com</t>
  </si>
  <si>
    <t>affirm.com</t>
  </si>
  <si>
    <t>ageas.com</t>
  </si>
  <si>
    <t>alamosgold.com</t>
  </si>
  <si>
    <t>agnc.com</t>
  </si>
  <si>
    <t>assuredguaranty.com</t>
  </si>
  <si>
    <t>conch.cn</t>
  </si>
  <si>
    <t>adeccogroup.com</t>
  </si>
  <si>
    <t>asahi-kasei.com</t>
  </si>
  <si>
    <t>c3.ai</t>
  </si>
  <si>
    <t>aircommunities.com</t>
  </si>
  <si>
    <t>airchina.com.cn</t>
  </si>
  <si>
    <t>ajg.com</t>
  </si>
  <si>
    <t>ajinomoto.co.jp</t>
  </si>
  <si>
    <t>akamai.com</t>
  </si>
  <si>
    <t>koandina.com</t>
  </si>
  <si>
    <t>akerotx.com</t>
  </si>
  <si>
    <t>akzonobel.com</t>
  </si>
  <si>
    <t>alcon.com</t>
  </si>
  <si>
    <t>allete.com</t>
  </si>
  <si>
    <t>alfalaval.com</t>
  </si>
  <si>
    <t>allegromicro.com</t>
  </si>
  <si>
    <t>allianz.com</t>
  </si>
  <si>
    <t>alkermes.com</t>
  </si>
  <si>
    <t>allegion.com</t>
  </si>
  <si>
    <t>alnylam.com</t>
  </si>
  <si>
    <t>astellas.com</t>
  </si>
  <si>
    <t>altair.com</t>
  </si>
  <si>
    <t>anteromidstream.com</t>
  </si>
  <si>
    <t>ambarella.com</t>
  </si>
  <si>
    <t>ardaghmetalpackaging.com</t>
  </si>
  <si>
    <t>corporate.amplifon.com</t>
  </si>
  <si>
    <t>amh.com</t>
  </si>
  <si>
    <t>assetmark.com</t>
  </si>
  <si>
    <t>amnhealthcare.com</t>
  </si>
  <si>
    <t>amphastar.com</t>
  </si>
  <si>
    <t>americamovil.com</t>
  </si>
  <si>
    <t>aboutamazon.com</t>
  </si>
  <si>
    <t>arista.com</t>
  </si>
  <si>
    <t>acerinox.com</t>
  </si>
  <si>
    <t>anta.com</t>
  </si>
  <si>
    <t>ansys.com</t>
  </si>
  <si>
    <t>artisanpartners.com</t>
  </si>
  <si>
    <t>aperam.com</t>
  </si>
  <si>
    <t>applehospitalityreit.com</t>
  </si>
  <si>
    <t>apellis.com</t>
  </si>
  <si>
    <t>aspenpharma.com</t>
  </si>
  <si>
    <t>applovin.com</t>
  </si>
  <si>
    <t>appfolioinc.com</t>
  </si>
  <si>
    <t>appian.com</t>
  </si>
  <si>
    <t>aptiv.com</t>
  </si>
  <si>
    <t>algonquinpower.com</t>
  </si>
  <si>
    <t>arcadis.com</t>
  </si>
  <si>
    <t>are.com</t>
  </si>
  <si>
    <t>argenx.com</t>
  </si>
  <si>
    <t>arrowheadpharma.com</t>
  </si>
  <si>
    <t>assai.com.br</t>
  </si>
  <si>
    <t>asana.com</t>
  </si>
  <si>
    <t>assaabloy.com</t>
  </si>
  <si>
    <t>associatedbank.com</t>
  </si>
  <si>
    <t>abf.co.uk</t>
  </si>
  <si>
    <t>aisin.com</t>
  </si>
  <si>
    <t>asm.com</t>
  </si>
  <si>
    <t>ascendispharma.com</t>
  </si>
  <si>
    <t>asur.com.mx</t>
  </si>
  <si>
    <t>aseglobal.com</t>
  </si>
  <si>
    <t>ir.yaduo.com</t>
  </si>
  <si>
    <t>autotrader.co.uk</t>
  </si>
  <si>
    <t>advantest.com</t>
  </si>
  <si>
    <t>autohome.com.cn</t>
  </si>
  <si>
    <t>atimaterials.com</t>
  </si>
  <si>
    <t>atlascopcogroup.com</t>
  </si>
  <si>
    <t>atmosenergy.com</t>
  </si>
  <si>
    <t>atricure.com</t>
  </si>
  <si>
    <t>anglogoldashanti.com</t>
  </si>
  <si>
    <t>atlanticunionbank.com</t>
  </si>
  <si>
    <t>auo.com</t>
  </si>
  <si>
    <t>avistacorp.com</t>
  </si>
  <si>
    <t>grupoaval.com</t>
  </si>
  <si>
    <t>avinc.com</t>
  </si>
  <si>
    <t>avalonbay.com</t>
  </si>
  <si>
    <t>avidxchange.com</t>
  </si>
  <si>
    <t>ais.th</t>
  </si>
  <si>
    <t>avantorsciences.com</t>
  </si>
  <si>
    <t>aviva.com</t>
  </si>
  <si>
    <t>aluminalimited.com</t>
  </si>
  <si>
    <t>armstrongceilings.com</t>
  </si>
  <si>
    <t>aswater.com</t>
  </si>
  <si>
    <t>axosfinancial.com</t>
  </si>
  <si>
    <t>axa.com</t>
  </si>
  <si>
    <t>axonics.com</t>
  </si>
  <si>
    <t>axsome.com</t>
  </si>
  <si>
    <t>atlantica.com</t>
  </si>
  <si>
    <t>alteryx.com</t>
  </si>
  <si>
    <t>azekco.com</t>
  </si>
  <si>
    <t>astrazeneca.com</t>
  </si>
  <si>
    <t>aspentech.com</t>
  </si>
  <si>
    <t>azenta.com</t>
  </si>
  <si>
    <t>voeazul.com.br</t>
  </si>
  <si>
    <t>alibabagroup.com</t>
  </si>
  <si>
    <t>boc.cn</t>
  </si>
  <si>
    <t>braskem.com.br</t>
  </si>
  <si>
    <t>bancfirst.bank</t>
  </si>
  <si>
    <t>grupocredicorp.com</t>
  </si>
  <si>
    <t>libertymedia.com</t>
  </si>
  <si>
    <t>banco.bradesco</t>
  </si>
  <si>
    <t>bridgebio.com</t>
  </si>
  <si>
    <t>bbseguridaderi.com.br</t>
  </si>
  <si>
    <t>bbva.com</t>
  </si>
  <si>
    <t>bbwinc.com</t>
  </si>
  <si>
    <t>investors.bestbuy.com</t>
  </si>
  <si>
    <t>bce.ca</t>
  </si>
  <si>
    <t>portales.bancochile.cl</t>
  </si>
  <si>
    <t>bankcomm.com</t>
  </si>
  <si>
    <t>bb.com.br</t>
  </si>
  <si>
    <t>bloomenergy.com</t>
  </si>
  <si>
    <t>ke.com</t>
  </si>
  <si>
    <t>bep.brookfield.com</t>
  </si>
  <si>
    <t>bunge.com</t>
  </si>
  <si>
    <t>beigene.com</t>
  </si>
  <si>
    <t>biglariholdings.com</t>
  </si>
  <si>
    <t>brighthousefinancial.com</t>
  </si>
  <si>
    <t>ir.baidu.com</t>
  </si>
  <si>
    <t>bilibili.com</t>
  </si>
  <si>
    <t>bill.com</t>
  </si>
  <si>
    <t>sobi.com</t>
  </si>
  <si>
    <t>bip.brookfield.com</t>
  </si>
  <si>
    <t>hkbea.com</t>
  </si>
  <si>
    <t>berkeleygroup.co.uk</t>
  </si>
  <si>
    <t>blackhillscorp.com</t>
  </si>
  <si>
    <t>bankhapoalim.com</t>
  </si>
  <si>
    <t>blackknightinc.com</t>
  </si>
  <si>
    <t>blackline.com</t>
  </si>
  <si>
    <t>blackbaud.com</t>
  </si>
  <si>
    <t>bellwayplc.co.uk</t>
  </si>
  <si>
    <t>bumble.com</t>
  </si>
  <si>
    <t>biomarin.com</t>
  </si>
  <si>
    <t>bandmretail.com</t>
  </si>
  <si>
    <t>biomerieux.com</t>
  </si>
  <si>
    <t>broadstone.com</t>
  </si>
  <si>
    <t>group.bnpparibas</t>
  </si>
  <si>
    <t>scotiabank.com</t>
  </si>
  <si>
    <t>biontech.de</t>
  </si>
  <si>
    <t>investor.bokf.com</t>
  </si>
  <si>
    <t>hugoboss.com</t>
  </si>
  <si>
    <t>bouygues.com</t>
  </si>
  <si>
    <t>boardwalkreit.com</t>
  </si>
  <si>
    <t>box.com</t>
  </si>
  <si>
    <t>blueprintmedicines.com</t>
  </si>
  <si>
    <t>popular.com</t>
  </si>
  <si>
    <t>bridgestone.co.jp</t>
  </si>
  <si>
    <t>bbinsurance.com</t>
  </si>
  <si>
    <t>baldwinriskpartners.com</t>
  </si>
  <si>
    <t>global.brother</t>
  </si>
  <si>
    <t>braze.com</t>
  </si>
  <si>
    <t>banco.santander.cl</t>
  </si>
  <si>
    <t>santander.com.br</t>
  </si>
  <si>
    <t>blackstoneminerals.com</t>
  </si>
  <si>
    <t>bentley.com</t>
  </si>
  <si>
    <t>barrattdevelopments.co.uk</t>
  </si>
  <si>
    <t>b2gold.com</t>
  </si>
  <si>
    <t>bat.com</t>
  </si>
  <si>
    <t>britishland.com</t>
  </si>
  <si>
    <t>britvic.com</t>
  </si>
  <si>
    <t>ab-inbev.com</t>
  </si>
  <si>
    <t>burberryplc.com</t>
  </si>
  <si>
    <t>burlingtoninvestors.com</t>
  </si>
  <si>
    <t>bureauveritas.com</t>
  </si>
  <si>
    <t>blackstonemortgagetrust.com</t>
  </si>
  <si>
    <t>byd.com</t>
  </si>
  <si>
    <t>ir.zhipin.com</t>
  </si>
  <si>
    <t>bunzl.com</t>
  </si>
  <si>
    <t>buzziunicem.com</t>
  </si>
  <si>
    <t>carlsberggroup.com</t>
  </si>
  <si>
    <t>cableone.biz</t>
  </si>
  <si>
    <t>cadencebank.com</t>
  </si>
  <si>
    <t>cae.com</t>
  </si>
  <si>
    <t>caixabank.com</t>
  </si>
  <si>
    <t>global.canon</t>
  </si>
  <si>
    <t>crcement.com</t>
  </si>
  <si>
    <t>cathaygeneralbancorp.com</t>
  </si>
  <si>
    <t>commercebank.com</t>
  </si>
  <si>
    <t>cbna.com</t>
  </si>
  <si>
    <t>cbiz.com</t>
  </si>
  <si>
    <t>cccis.com</t>
  </si>
  <si>
    <t>cocacolaep.com</t>
  </si>
  <si>
    <t>coca-colahellenic.com</t>
  </si>
  <si>
    <t>crowncastle.com</t>
  </si>
  <si>
    <t>cameco.com</t>
  </si>
  <si>
    <t>cogentco.com</t>
  </si>
  <si>
    <t>chinacoalenergy.com</t>
  </si>
  <si>
    <t>ccu.cl</t>
  </si>
  <si>
    <t>chindatagroup.com</t>
  </si>
  <si>
    <t>cadence.com</t>
  </si>
  <si>
    <t>constellationenergy.com</t>
  </si>
  <si>
    <t>celsiusholdingsinc.com</t>
  </si>
  <si>
    <t>cerevel.com</t>
  </si>
  <si>
    <t>certara.com</t>
  </si>
  <si>
    <t>citizensbank.com</t>
  </si>
  <si>
    <t>confluent.io</t>
  </si>
  <si>
    <t>frostbank.com</t>
  </si>
  <si>
    <t>capgemini.com</t>
  </si>
  <si>
    <t>chibabank.co.jp</t>
  </si>
  <si>
    <t>citicbank.com</t>
  </si>
  <si>
    <t>dior-finance.com</t>
  </si>
  <si>
    <t>cebenvironment.com</t>
  </si>
  <si>
    <t>chugai-pharm.co.jp</t>
  </si>
  <si>
    <t>choicehotels.com</t>
  </si>
  <si>
    <t>chk.com</t>
  </si>
  <si>
    <t>checkpoint.com</t>
  </si>
  <si>
    <t>chargepoint.com</t>
  </si>
  <si>
    <t>chordenergy.com</t>
  </si>
  <si>
    <t>chorus.co.nz</t>
  </si>
  <si>
    <t>cht.com.tw</t>
  </si>
  <si>
    <t>corporate.charter.com</t>
  </si>
  <si>
    <t>mengniuir.com</t>
  </si>
  <si>
    <t>ccb.com</t>
  </si>
  <si>
    <t>cemig.com.br</t>
  </si>
  <si>
    <t>colliers.com</t>
  </si>
  <si>
    <t>cmbchina.com</t>
  </si>
  <si>
    <t>cinfin.com</t>
  </si>
  <si>
    <t>cielo.com.br</t>
  </si>
  <si>
    <t>civitasresources.com</t>
  </si>
  <si>
    <t>ctfjewellerygroup.com</t>
  </si>
  <si>
    <t>ckh.com.hk</t>
  </si>
  <si>
    <t>comerica.com</t>
  </si>
  <si>
    <t>cmbc.com.cn</t>
  </si>
  <si>
    <t>corporate.comcast.com</t>
  </si>
  <si>
    <t>cmport.com.hk</t>
  </si>
  <si>
    <t>compass-group.com</t>
  </si>
  <si>
    <t>cmsenergy.com</t>
  </si>
  <si>
    <t>commbank.com.au</t>
  </si>
  <si>
    <t>cnoinc.com</t>
  </si>
  <si>
    <t>cnrl.com</t>
  </si>
  <si>
    <t>cohenandsteers.com</t>
  </si>
  <si>
    <t>cnx.com</t>
  </si>
  <si>
    <t>croda.com</t>
  </si>
  <si>
    <t>columbiabankingsystem.com</t>
  </si>
  <si>
    <t>corcept.com</t>
  </si>
  <si>
    <t>cpr.ca</t>
  </si>
  <si>
    <t>copa.gcs-web.com</t>
  </si>
  <si>
    <t>cathaypacific.com</t>
  </si>
  <si>
    <t>crescentpointenergy.com</t>
  </si>
  <si>
    <t>chpk.com</t>
  </si>
  <si>
    <t>aboutcoupang.com</t>
  </si>
  <si>
    <t>capriholdings.com</t>
  </si>
  <si>
    <t>camdenliving.com</t>
  </si>
  <si>
    <t>centrica.com</t>
  </si>
  <si>
    <t>cqpir.cheniere.com</t>
  </si>
  <si>
    <t>credit-agricole.com</t>
  </si>
  <si>
    <t>corebridgefinancial.com</t>
  </si>
  <si>
    <t>crc.com</t>
  </si>
  <si>
    <t>credosemi.com</t>
  </si>
  <si>
    <t>crh.com</t>
  </si>
  <si>
    <t>comstockresources.com</t>
  </si>
  <si>
    <t>crocs.com</t>
  </si>
  <si>
    <t>cr-power.com</t>
  </si>
  <si>
    <t>carrefour.com</t>
  </si>
  <si>
    <t>carpentertechnology.com</t>
  </si>
  <si>
    <t>crisprtx.com</t>
  </si>
  <si>
    <t>cirrus.com</t>
  </si>
  <si>
    <t>corvel.com</t>
  </si>
  <si>
    <t>crowdstrike.com</t>
  </si>
  <si>
    <t>costargroup.com</t>
  </si>
  <si>
    <t>world.casio.com</t>
  </si>
  <si>
    <t>canadiansolar.com</t>
  </si>
  <si>
    <t>csl.com.au</t>
  </si>
  <si>
    <t>catalent.com</t>
  </si>
  <si>
    <t>coterra.com</t>
  </si>
  <si>
    <t>countrygarden.com.cn</t>
  </si>
  <si>
    <t>colruytgroup.com</t>
  </si>
  <si>
    <t>cousins.com</t>
  </si>
  <si>
    <t>cenovus.com</t>
  </si>
  <si>
    <t>commvault.com</t>
  </si>
  <si>
    <t>carvana.com</t>
  </si>
  <si>
    <t>clearwateranalytics.com</t>
  </si>
  <si>
    <t>clearwayenergy.com</t>
  </si>
  <si>
    <t>smartcentres.com</t>
  </si>
  <si>
    <t>cranenxt.com</t>
  </si>
  <si>
    <t>cyberark.com</t>
  </si>
  <si>
    <t>cyberagent.co.jp</t>
  </si>
  <si>
    <t>cytokinetics.com</t>
  </si>
  <si>
    <t>danone.com</t>
  </si>
  <si>
    <t>doordash.com</t>
  </si>
  <si>
    <t>3ds.com</t>
  </si>
  <si>
    <t>endava.com</t>
  </si>
  <si>
    <t>digitalbridge.com</t>
  </si>
  <si>
    <t>dbs.com</t>
  </si>
  <si>
    <t>dropbox.com</t>
  </si>
  <si>
    <t>dcc.ie</t>
  </si>
  <si>
    <t>donaldson.com</t>
  </si>
  <si>
    <t>datadoghq.com</t>
  </si>
  <si>
    <t>denbury.com</t>
  </si>
  <si>
    <t>dairyfarmgroup.com</t>
  </si>
  <si>
    <t>didiglobal.com</t>
  </si>
  <si>
    <t>kentaku.co.jp</t>
  </si>
  <si>
    <t>diodes.com</t>
  </si>
  <si>
    <t>draftkings.com</t>
  </si>
  <si>
    <t>dlocal.com</t>
  </si>
  <si>
    <t>ginkgobioworks.com</t>
  </si>
  <si>
    <t>dfmg.com.cn</t>
  </si>
  <si>
    <t>denalitherapeutics.com</t>
  </si>
  <si>
    <t>dunelm.com</t>
  </si>
  <si>
    <t>dnpselectincome.com</t>
  </si>
  <si>
    <t>dnp.co.jp</t>
  </si>
  <si>
    <t>docreit.com</t>
  </si>
  <si>
    <t>digitalocean.com</t>
  </si>
  <si>
    <t>doximity.com</t>
  </si>
  <si>
    <t>docusign.com</t>
  </si>
  <si>
    <t>dormanproducts.com</t>
  </si>
  <si>
    <t>amdocs.com</t>
  </si>
  <si>
    <t>ir.dominos.com</t>
  </si>
  <si>
    <t>dqsolar.com</t>
  </si>
  <si>
    <t>disco.co.jp</t>
  </si>
  <si>
    <t>dsv.com</t>
  </si>
  <si>
    <t>daiwa-grp.jp</t>
  </si>
  <si>
    <t>descartes.com</t>
  </si>
  <si>
    <t>dynatrace.com</t>
  </si>
  <si>
    <t>dteenergy.com</t>
  </si>
  <si>
    <t>dtmidstream.com</t>
  </si>
  <si>
    <t>dufry.com</t>
  </si>
  <si>
    <t>duolingo.com</t>
  </si>
  <si>
    <t>doubleverify.com</t>
  </si>
  <si>
    <t>camparigroup.com</t>
  </si>
  <si>
    <t>daiwahouse.co.jp</t>
  </si>
  <si>
    <t>deutsche-wohnen.com</t>
  </si>
  <si>
    <t>derwentlondon.com</t>
  </si>
  <si>
    <t>dxc.technology</t>
  </si>
  <si>
    <t>dexcom.com</t>
  </si>
  <si>
    <t>eni.com</t>
  </si>
  <si>
    <t>airbus.com</t>
  </si>
  <si>
    <t>easternbank.com</t>
  </si>
  <si>
    <t>ecopetrol.com.co</t>
  </si>
  <si>
    <t>conedison.com</t>
  </si>
  <si>
    <t>edenred.com</t>
  </si>
  <si>
    <t>endeavorco.com</t>
  </si>
  <si>
    <t>neworiental.org</t>
  </si>
  <si>
    <t>excelerateenergy.com</t>
  </si>
  <si>
    <t>eastgroup.net</t>
  </si>
  <si>
    <t>easyjet.com</t>
  </si>
  <si>
    <t>elanco.com</t>
  </si>
  <si>
    <t>elfcosmetics.com</t>
  </si>
  <si>
    <t>copel.com</t>
  </si>
  <si>
    <t>equitylifestyleproperties.com</t>
  </si>
  <si>
    <t>electroluxgroup.com</t>
  </si>
  <si>
    <t>elevancehealth.com</t>
  </si>
  <si>
    <t>enelchile.cl</t>
  </si>
  <si>
    <t>enlightenergy.co.il</t>
  </si>
  <si>
    <t>enphase.com</t>
  </si>
  <si>
    <t>envestnet.com</t>
  </si>
  <si>
    <t>enovix.com</t>
  </si>
  <si>
    <t>eon.com</t>
  </si>
  <si>
    <t>eprkc.com</t>
  </si>
  <si>
    <t>essentialproperties.com</t>
  </si>
  <si>
    <t>eqcre.com</t>
  </si>
  <si>
    <t>equitableholdings.com</t>
  </si>
  <si>
    <t>eqt.com</t>
  </si>
  <si>
    <t>enerplus.com</t>
  </si>
  <si>
    <t>eurofins.com</t>
  </si>
  <si>
    <t>esab.com</t>
  </si>
  <si>
    <t>enstargroup.com</t>
  </si>
  <si>
    <t>essilorluxottica.com</t>
  </si>
  <si>
    <t>elbitsystems.com</t>
  </si>
  <si>
    <t>engagesmart.com</t>
  </si>
  <si>
    <t>essentgroup.com</t>
  </si>
  <si>
    <t>essexapartmenthomes.com</t>
  </si>
  <si>
    <t>elastic.co</t>
  </si>
  <si>
    <t>equitransmidstream.com</t>
  </si>
  <si>
    <t>evercommerce.com</t>
  </si>
  <si>
    <t>eveairmobility.com</t>
  </si>
  <si>
    <t>evolenthealth.com</t>
  </si>
  <si>
    <t>evotec.com</t>
  </si>
  <si>
    <t>evercore.com</t>
  </si>
  <si>
    <t>investors.evergy.com</t>
  </si>
  <si>
    <t>evertecinc.com</t>
  </si>
  <si>
    <t>eastwestbank.com</t>
  </si>
  <si>
    <t>exlservice.com</t>
  </si>
  <si>
    <t>eaglematerials.com</t>
  </si>
  <si>
    <t>expediagroup.com</t>
  </si>
  <si>
    <t>experianplc.com</t>
  </si>
  <si>
    <t>expworldholdings.com</t>
  </si>
  <si>
    <t>exponent.com</t>
  </si>
  <si>
    <t>fanuc.co.jp</t>
  </si>
  <si>
    <t>fbin.com</t>
  </si>
  <si>
    <t>1firstbank.com</t>
  </si>
  <si>
    <t>firstcitizens.com</t>
  </si>
  <si>
    <t>fcpt.com</t>
  </si>
  <si>
    <t>factset.com</t>
  </si>
  <si>
    <t>franklin-electric.com</t>
  </si>
  <si>
    <t>ffin.com</t>
  </si>
  <si>
    <t>fglife.com</t>
  </si>
  <si>
    <t>fctgl.com</t>
  </si>
  <si>
    <t>fhb.com</t>
  </si>
  <si>
    <t>federatedinvestors.com</t>
  </si>
  <si>
    <t>firsthorizon.com</t>
  </si>
  <si>
    <t>fibk.com</t>
  </si>
  <si>
    <t>fnni.com</t>
  </si>
  <si>
    <t>53.com</t>
  </si>
  <si>
    <t>five9.com</t>
  </si>
  <si>
    <t>nationalbeverage.com</t>
  </si>
  <si>
    <t>fluenceenergy.com</t>
  </si>
  <si>
    <t>fleetcor.com</t>
  </si>
  <si>
    <t>flywire.com</t>
  </si>
  <si>
    <t>fabrinet.com</t>
  </si>
  <si>
    <t>fnb-online.com</t>
  </si>
  <si>
    <t>franco-nevada.com</t>
  </si>
  <si>
    <t>focusfinancialpartners.com</t>
  </si>
  <si>
    <t>amicusrx.com</t>
  </si>
  <si>
    <t>formfactor.com</t>
  </si>
  <si>
    <t>foxcorporation.com</t>
  </si>
  <si>
    <t>ridefox.com</t>
  </si>
  <si>
    <t>first-quantum.com</t>
  </si>
  <si>
    <t>firstindustrial.com</t>
  </si>
  <si>
    <t>fairfax.ca</t>
  </si>
  <si>
    <t>freedomholdingcorp.com</t>
  </si>
  <si>
    <t>frontlineplc.cy</t>
  </si>
  <si>
    <t>jfrog.com</t>
  </si>
  <si>
    <t>freshworks.com</t>
  </si>
  <si>
    <t>federalrealty.com</t>
  </si>
  <si>
    <t>fskkradvisor.com</t>
  </si>
  <si>
    <t>firstsolar.com</t>
  </si>
  <si>
    <t>fastly.com</t>
  </si>
  <si>
    <t>fresenius.com</t>
  </si>
  <si>
    <t>firstservice.com</t>
  </si>
  <si>
    <t>ftaiaviation.com</t>
  </si>
  <si>
    <t>farfetchinvestors.com</t>
  </si>
  <si>
    <t>subaru.co.jp</t>
  </si>
  <si>
    <t>holdings.fujifilm.com</t>
  </si>
  <si>
    <t>fultonbank.com</t>
  </si>
  <si>
    <t>futuholdings.com</t>
  </si>
  <si>
    <t>forwardaircorp.com</t>
  </si>
  <si>
    <t>genpact.com</t>
  </si>
  <si>
    <t>glacierbancorp.com</t>
  </si>
  <si>
    <t>golubcapitalbdc.com</t>
  </si>
  <si>
    <t>gibsonenergy.com</t>
  </si>
  <si>
    <t>amexglobalbusinesstravel.com</t>
  </si>
  <si>
    <t>godaddy.com</t>
  </si>
  <si>
    <t>goodrx.com</t>
  </si>
  <si>
    <t>gds-services.com</t>
  </si>
  <si>
    <t>gecina.fr</t>
  </si>
  <si>
    <t>gehealthcare.com</t>
  </si>
  <si>
    <t>geelyauto.com.hk</t>
  </si>
  <si>
    <t>gendigital.com</t>
  </si>
  <si>
    <t>goldfields.com</t>
  </si>
  <si>
    <t>www2.gerdau.com</t>
  </si>
  <si>
    <t>cgi.com</t>
  </si>
  <si>
    <t>glaukos.com</t>
  </si>
  <si>
    <t>globelifeinsurance.com</t>
  </si>
  <si>
    <t>glanbia.com</t>
  </si>
  <si>
    <t>global-e.com</t>
  </si>
  <si>
    <t>glencore.com</t>
  </si>
  <si>
    <t>globant.com</t>
  </si>
  <si>
    <t>galp.com</t>
  </si>
  <si>
    <t>glpg.com</t>
  </si>
  <si>
    <t>genmab.com</t>
  </si>
  <si>
    <t>globusmedical.com</t>
  </si>
  <si>
    <t>getinge.com</t>
  </si>
  <si>
    <t>gn.com</t>
  </si>
  <si>
    <t>genworth.com</t>
  </si>
  <si>
    <t>groceryoutlet.com</t>
  </si>
  <si>
    <t>inbursa.com</t>
  </si>
  <si>
    <t>globalpayments.com</t>
  </si>
  <si>
    <t>carso.com.mx</t>
  </si>
  <si>
    <t>grab.com</t>
  </si>
  <si>
    <t>grifols.com</t>
  </si>
  <si>
    <t>granitereit.com</t>
  </si>
  <si>
    <t>grasim.com</t>
  </si>
  <si>
    <t>about.gitlab.com</t>
  </si>
  <si>
    <t>givaudan.com</t>
  </si>
  <si>
    <t>guidewire.com</t>
  </si>
  <si>
    <t>haemonetics.com</t>
  </si>
  <si>
    <t>hasbro.com</t>
  </si>
  <si>
    <t>hannonarmstrong.com</t>
  </si>
  <si>
    <t>haysplc.com</t>
  </si>
  <si>
    <t>investor.hayward.com</t>
  </si>
  <si>
    <t>huntington.com</t>
  </si>
  <si>
    <t>harbourenergy.com</t>
  </si>
  <si>
    <t>hutch-med.com</t>
  </si>
  <si>
    <t>hashicorp.com</t>
  </si>
  <si>
    <t>hdfcbank.com</t>
  </si>
  <si>
    <t>heidelbergmaterials.de</t>
  </si>
  <si>
    <t>hei.com</t>
  </si>
  <si>
    <t>hengan.com</t>
  </si>
  <si>
    <t>helenoftroy.com</t>
  </si>
  <si>
    <t>hollyenergy.com</t>
  </si>
  <si>
    <t>powerassets.com</t>
  </si>
  <si>
    <t>hagerty.com</t>
  </si>
  <si>
    <t>hikma.com</t>
  </si>
  <si>
    <t>hecla.com</t>
  </si>
  <si>
    <t>hld.com</t>
  </si>
  <si>
    <t>hl.com</t>
  </si>
  <si>
    <t>haleon.com</t>
  </si>
  <si>
    <t>hamiltonlane.com</t>
  </si>
  <si>
    <t>hanglung.com</t>
  </si>
  <si>
    <t>hilton.com</t>
  </si>
  <si>
    <t>cosmote.gr</t>
  </si>
  <si>
    <t>honda.co.jp</t>
  </si>
  <si>
    <t>harmony.co.za</t>
  </si>
  <si>
    <t>hkland.com</t>
  </si>
  <si>
    <t>hmgroup.com</t>
  </si>
  <si>
    <t>hoya.com</t>
  </si>
  <si>
    <t>homebancshares.com</t>
  </si>
  <si>
    <t>robinhood.com</t>
  </si>
  <si>
    <t>hpinc.com</t>
  </si>
  <si>
    <t>healthcarerealty.com</t>
  </si>
  <si>
    <t>harmonybiosciences.com</t>
  </si>
  <si>
    <t>hangseng.com</t>
  </si>
  <si>
    <t>htgc.com</t>
  </si>
  <si>
    <t>hitachi.co.jp</t>
  </si>
  <si>
    <t>ir.hworld.com</t>
  </si>
  <si>
    <t>hubspot.com</t>
  </si>
  <si>
    <t>hancockwhitney.com</t>
  </si>
  <si>
    <t>howdenjoinerygroupplc.com</t>
  </si>
  <si>
    <t>howmet.com</t>
  </si>
  <si>
    <t>horizontherapeutics.com</t>
  </si>
  <si>
    <t>integralife.com</t>
  </si>
  <si>
    <t>integralads.com</t>
  </si>
  <si>
    <t>iberdrola.com</t>
  </si>
  <si>
    <t>interactivebrokers.com</t>
  </si>
  <si>
    <t>icicibank.com</t>
  </si>
  <si>
    <t>ibc.com</t>
  </si>
  <si>
    <t>iairgroup.com</t>
  </si>
  <si>
    <t>ice.com</t>
  </si>
  <si>
    <t>icl-group.com</t>
  </si>
  <si>
    <t>icumed.com</t>
  </si>
  <si>
    <t>idacorpinc.com</t>
  </si>
  <si>
    <t>icbc-ltd.com</t>
  </si>
  <si>
    <t>interdigital.com</t>
  </si>
  <si>
    <t>inditex.com</t>
  </si>
  <si>
    <t>idexx.com</t>
  </si>
  <si>
    <t>iff.com</t>
  </si>
  <si>
    <t>infineon.com</t>
  </si>
  <si>
    <t>ihi.co.jp</t>
  </si>
  <si>
    <t>ihstowers.com</t>
  </si>
  <si>
    <t>iij.ad.jp</t>
  </si>
  <si>
    <t>imperialbrandsplc.com</t>
  </si>
  <si>
    <t>immunocore.com</t>
  </si>
  <si>
    <t>immunogen.com</t>
  </si>
  <si>
    <t>imperialoil.ca</t>
  </si>
  <si>
    <t>implats.co.za</t>
  </si>
  <si>
    <t>immunovant.com</t>
  </si>
  <si>
    <t>rocklandtrust.com</t>
  </si>
  <si>
    <t>informatica.com</t>
  </si>
  <si>
    <t>infosys.com</t>
  </si>
  <si>
    <t>ing.com</t>
  </si>
  <si>
    <t>inmodemd.com</t>
  </si>
  <si>
    <t>insmed.com</t>
  </si>
  <si>
    <t>inspiresleep.com</t>
  </si>
  <si>
    <t>instructure.com</t>
  </si>
  <si>
    <t>intapp.com</t>
  </si>
  <si>
    <t>invitationhomes.com</t>
  </si>
  <si>
    <t>indivior.com</t>
  </si>
  <si>
    <t>ionispharma.com</t>
  </si>
  <si>
    <t>innospec.com</t>
  </si>
  <si>
    <t>inpex.co.jp</t>
  </si>
  <si>
    <t>iqiyi.com</t>
  </si>
  <si>
    <t>iridium.com</t>
  </si>
  <si>
    <t>irtliving.com</t>
  </si>
  <si>
    <t>irhythmtech.com</t>
  </si>
  <si>
    <t>intesasanpaolo.com</t>
  </si>
  <si>
    <t>intuitive.com</t>
  </si>
  <si>
    <t>intracellulartherapies.com</t>
  </si>
  <si>
    <t>integer.net</t>
  </si>
  <si>
    <t>itochu.co.jp</t>
  </si>
  <si>
    <t>itvplc.com</t>
  </si>
  <si>
    <t>orix.co.jp</t>
  </si>
  <si>
    <t>jamf.com</t>
  </si>
  <si>
    <t>jazzpharma.com</t>
  </si>
  <si>
    <t>jbs.com.br</t>
  </si>
  <si>
    <t>jd.com</t>
  </si>
  <si>
    <t>jsexpressway.com</t>
  </si>
  <si>
    <t>janushenderson.com</t>
  </si>
  <si>
    <t>jackhenry.com</t>
  </si>
  <si>
    <t>jardines.com</t>
  </si>
  <si>
    <t>jobyaviation.com</t>
  </si>
  <si>
    <t>jeronimomartins.com</t>
  </si>
  <si>
    <t>about.sainsburys.co.uk</t>
  </si>
  <si>
    <t>jsr.co.jp</t>
  </si>
  <si>
    <t>justeattakeaway.com</t>
  </si>
  <si>
    <t>press.nordstrom.com</t>
  </si>
  <si>
    <t>jackson.com</t>
  </si>
  <si>
    <t>kbfg.com</t>
  </si>
  <si>
    <t>kbc.com</t>
  </si>
  <si>
    <t>kimberly-clark.com.mx</t>
  </si>
  <si>
    <t>kddi.com</t>
  </si>
  <si>
    <t>home.kepco.co.kr</t>
  </si>
  <si>
    <t>key.com</t>
  </si>
  <si>
    <t>kingdee.com</t>
  </si>
  <si>
    <t>kingfisher.com</t>
  </si>
  <si>
    <t>kuehne-nagel.com</t>
  </si>
  <si>
    <t>kimcorealty.com</t>
  </si>
  <si>
    <t>kpn.com</t>
  </si>
  <si>
    <t>kla.com</t>
  </si>
  <si>
    <t>klabin.com.br</t>
  </si>
  <si>
    <t>kns.com</t>
  </si>
  <si>
    <t>kunlun.com.hk</t>
  </si>
  <si>
    <t>kemper.com</t>
  </si>
  <si>
    <t>komatsu.jp</t>
  </si>
  <si>
    <t>kinsalecapitalgroup.com</t>
  </si>
  <si>
    <t>kinetik.com</t>
  </si>
  <si>
    <t>knight-swift.com</t>
  </si>
  <si>
    <t>kone.com</t>
  </si>
  <si>
    <t>kosmosenergy.com</t>
  </si>
  <si>
    <t>kepcorp.com</t>
  </si>
  <si>
    <t>kilroyrealty.com</t>
  </si>
  <si>
    <t>keppelreit.com</t>
  </si>
  <si>
    <t>kiterealty.com</t>
  </si>
  <si>
    <t>karunatx.com</t>
  </si>
  <si>
    <t>krystalbio.com</t>
  </si>
  <si>
    <t>kt.com</t>
  </si>
  <si>
    <t>kuraray.co.jp</t>
  </si>
  <si>
    <t>kenvue.com</t>
  </si>
  <si>
    <t>kennedywilson.com</t>
  </si>
  <si>
    <t>global.kawasaki.com</t>
  </si>
  <si>
    <t>quakerhoughton.com</t>
  </si>
  <si>
    <t>global.kyocera.com</t>
  </si>
  <si>
    <t>lithiumamericas.com</t>
  </si>
  <si>
    <t>lithiamotors.com</t>
  </si>
  <si>
    <t>lancastercolony.com</t>
  </si>
  <si>
    <t>luminartech.com</t>
  </si>
  <si>
    <t>libertyenergy.com</t>
  </si>
  <si>
    <t>libertyglobal.com</t>
  </si>
  <si>
    <t>lucidmotors.com</t>
  </si>
  <si>
    <t>leg-wohnen.de</t>
  </si>
  <si>
    <t>legendbiotech.com</t>
  </si>
  <si>
    <t>legalandgeneralgroup.com</t>
  </si>
  <si>
    <t>l3harris.com</t>
  </si>
  <si>
    <t>lixiang.com</t>
  </si>
  <si>
    <t>linde.com</t>
  </si>
  <si>
    <t>lion.co.jp</t>
  </si>
  <si>
    <t>livanova.com</t>
  </si>
  <si>
    <t>investor.luckincoffee.com</t>
  </si>
  <si>
    <t>lfg.com</t>
  </si>
  <si>
    <t>lining.com</t>
  </si>
  <si>
    <t>alliantenergy.com</t>
  </si>
  <si>
    <t>lantheus.com</t>
  </si>
  <si>
    <t>lnw.com</t>
  </si>
  <si>
    <t>gce.com</t>
  </si>
  <si>
    <t>lgdisplay.com</t>
  </si>
  <si>
    <t>loreal.com</t>
  </si>
  <si>
    <t>latticesemi.com</t>
  </si>
  <si>
    <t>lightspeedhq.com</t>
  </si>
  <si>
    <t>lifetime.life</t>
  </si>
  <si>
    <t>livent.com</t>
  </si>
  <si>
    <t>lufaxholding.com</t>
  </si>
  <si>
    <t>shop.lululemon.com</t>
  </si>
  <si>
    <t>lundinmining.com</t>
  </si>
  <si>
    <t>lxp.com</t>
  </si>
  <si>
    <t>lloydsbankinggroup.com</t>
  </si>
  <si>
    <t>lynasrareearths.com</t>
  </si>
  <si>
    <t>legalzoom.com</t>
  </si>
  <si>
    <t>mastercard.com</t>
  </si>
  <si>
    <t>maac.com</t>
  </si>
  <si>
    <t>macerich.com</t>
  </si>
  <si>
    <t>mainstcapital.com</t>
  </si>
  <si>
    <t>corporate.marksandspencer.com</t>
  </si>
  <si>
    <t>manh.com</t>
  </si>
  <si>
    <t>manutd.com</t>
  </si>
  <si>
    <t>marubeni.com</t>
  </si>
  <si>
    <t>mattel.com</t>
  </si>
  <si>
    <t>0101maruigroup.co.jp</t>
  </si>
  <si>
    <t>manwahholdings.com</t>
  </si>
  <si>
    <t>group.mercedes-benz.com</t>
  </si>
  <si>
    <t>mobileye.com</t>
  </si>
  <si>
    <t>mongodb.com</t>
  </si>
  <si>
    <t>mdcholdings.com</t>
  </si>
  <si>
    <t>madrigalpharma.com</t>
  </si>
  <si>
    <t>mdu.com</t>
  </si>
  <si>
    <t>mercadolibre.com</t>
  </si>
  <si>
    <t>methanex.com</t>
  </si>
  <si>
    <t>investor.fb.com</t>
  </si>
  <si>
    <t>manulife.com</t>
  </si>
  <si>
    <t>mizuho-fg.co.jp</t>
  </si>
  <si>
    <t>mgeenergy.com</t>
  </si>
  <si>
    <t>mgrc.com</t>
  </si>
  <si>
    <t>magnoliaoilgas.com</t>
  </si>
  <si>
    <t>mitsubishielectric.com</t>
  </si>
  <si>
    <t>mec.co.jp</t>
  </si>
  <si>
    <t>mccormickcorporation.com</t>
  </si>
  <si>
    <t>markel.com</t>
  </si>
  <si>
    <t>mks.com</t>
  </si>
  <si>
    <t>marketaxess.com</t>
  </si>
  <si>
    <t>melco-resorts.com</t>
  </si>
  <si>
    <t>mccchina.com</t>
  </si>
  <si>
    <t>merit.com</t>
  </si>
  <si>
    <t>makemytrip.com</t>
  </si>
  <si>
    <t>miniso.com</t>
  </si>
  <si>
    <t>topgolfcallawaybrands.com</t>
  </si>
  <si>
    <t>monotaro.com</t>
  </si>
  <si>
    <t>morphictx.com</t>
  </si>
  <si>
    <t>morningstar.com</t>
  </si>
  <si>
    <t>medicalpropertiestrust.com</t>
  </si>
  <si>
    <t>monolithicpower.com</t>
  </si>
  <si>
    <t>marqeta.com</t>
  </si>
  <si>
    <t>murata.com</t>
  </si>
  <si>
    <t>maravai.com</t>
  </si>
  <si>
    <t>marvell.com</t>
  </si>
  <si>
    <t>ms-ad-hd.com</t>
  </si>
  <si>
    <t>msci.com</t>
  </si>
  <si>
    <t>msgsports.com</t>
  </si>
  <si>
    <t>microstrategy.com</t>
  </si>
  <si>
    <t>www3.mtb.com</t>
  </si>
  <si>
    <t>mtch.com</t>
  </si>
  <si>
    <t>mt.com</t>
  </si>
  <si>
    <t>matadorresources.com</t>
  </si>
  <si>
    <t>mtg.mgic.com</t>
  </si>
  <si>
    <t>mcgc.com</t>
  </si>
  <si>
    <t>mtn.com</t>
  </si>
  <si>
    <t>macom.com</t>
  </si>
  <si>
    <t>mtu.de</t>
  </si>
  <si>
    <t>mufg.jp</t>
  </si>
  <si>
    <t>munichre.com</t>
  </si>
  <si>
    <t>orbia.com</t>
  </si>
  <si>
    <t>mazda.com</t>
  </si>
  <si>
    <t>n-able.com</t>
  </si>
  <si>
    <t>nab.com.au</t>
  </si>
  <si>
    <t>inarimedical.com</t>
  </si>
  <si>
    <t>ni.com</t>
  </si>
  <si>
    <t>navient.com</t>
  </si>
  <si>
    <t>nitorihd.co.jp</t>
  </si>
  <si>
    <t>newcrest.com</t>
  </si>
  <si>
    <t>ncino.com</t>
  </si>
  <si>
    <t>ndpaper.com</t>
  </si>
  <si>
    <t>noblecorp.com</t>
  </si>
  <si>
    <t>neogenomics.com</t>
  </si>
  <si>
    <t>neogen.com</t>
  </si>
  <si>
    <t>nexteraenergypartners.com</t>
  </si>
  <si>
    <t>cloudflare.com</t>
  </si>
  <si>
    <t>newrelic.com</t>
  </si>
  <si>
    <t>newfortressenergy.com</t>
  </si>
  <si>
    <t>nationalfuel.com</t>
  </si>
  <si>
    <t>angloamerican.com</t>
  </si>
  <si>
    <t>nhireit.com</t>
  </si>
  <si>
    <t>nihonkohden.com</t>
  </si>
  <si>
    <t>nisource.com</t>
  </si>
  <si>
    <t>nice.com</t>
  </si>
  <si>
    <t>nikon.com</t>
  </si>
  <si>
    <t>nio.com</t>
  </si>
  <si>
    <t>njresources.com</t>
  </si>
  <si>
    <t>nationalmi.com</t>
  </si>
  <si>
    <t>nomuraholdings.com</t>
  </si>
  <si>
    <t>nissanchem.co.jp</t>
  </si>
  <si>
    <t>nn-group.com</t>
  </si>
  <si>
    <t>nelnet.com</t>
  </si>
  <si>
    <t>nnnreit.com</t>
  </si>
  <si>
    <t>northernoil.com</t>
  </si>
  <si>
    <t>nomadfoods.com</t>
  </si>
  <si>
    <t>nyk.com</t>
  </si>
  <si>
    <t>nipponsteel.com</t>
  </si>
  <si>
    <t>nsk.com</t>
  </si>
  <si>
    <t>naspers.com</t>
  </si>
  <si>
    <t>nordea.com</t>
  </si>
  <si>
    <t>nri.com</t>
  </si>
  <si>
    <t>nationalstorageaffiliates.com</t>
  </si>
  <si>
    <t>nissan-global.com</t>
  </si>
  <si>
    <t>norfolksouthern.com</t>
  </si>
  <si>
    <t>nestle.com</t>
  </si>
  <si>
    <t>ri.naturaeco.com</t>
  </si>
  <si>
    <t>netscout.com</t>
  </si>
  <si>
    <t>nintendo.co.jp</t>
  </si>
  <si>
    <t>netease.gcs-web.com</t>
  </si>
  <si>
    <t>nbc.ca</t>
  </si>
  <si>
    <t>intelliatx.com</t>
  </si>
  <si>
    <t>nutanix.com</t>
  </si>
  <si>
    <t>northerntrust.com</t>
  </si>
  <si>
    <t>group.ntt</t>
  </si>
  <si>
    <t>nubank.com.br</t>
  </si>
  <si>
    <t>nuvasive.com</t>
  </si>
  <si>
    <t>nuvalent.com</t>
  </si>
  <si>
    <t>novocure.com</t>
  </si>
  <si>
    <t>nuvei.com</t>
  </si>
  <si>
    <t>novami.com</t>
  </si>
  <si>
    <t>novonordisk.com</t>
  </si>
  <si>
    <t>novartis.com</t>
  </si>
  <si>
    <t>novozymes.com</t>
  </si>
  <si>
    <t>northwesternenergy.com</t>
  </si>
  <si>
    <t>natwestgroup.com</t>
  </si>
  <si>
    <t>nwtnmotors.com</t>
  </si>
  <si>
    <t>nexgenenergy.ca</t>
  </si>
  <si>
    <t>nextplc.co.uk</t>
  </si>
  <si>
    <t>realtyincome.com</t>
  </si>
  <si>
    <t>ocadogroup.com</t>
  </si>
  <si>
    <t>copt.com</t>
  </si>
  <si>
    <t>ogeenergy.com</t>
  </si>
  <si>
    <t>organon.com</t>
  </si>
  <si>
    <t>onegas.com</t>
  </si>
  <si>
    <t>omegahealthcare.com</t>
  </si>
  <si>
    <t>okta.com</t>
  </si>
  <si>
    <t>olc.co.jp</t>
  </si>
  <si>
    <t>oled.com</t>
  </si>
  <si>
    <t>olink.com</t>
  </si>
  <si>
    <t>ollies.us</t>
  </si>
  <si>
    <t>oma.aero</t>
  </si>
  <si>
    <t>oldnational.com</t>
  </si>
  <si>
    <t>onex.com</t>
  </si>
  <si>
    <t>on-running.com</t>
  </si>
  <si>
    <t>ontoinnovation.com</t>
  </si>
  <si>
    <t>osiskogr.com</t>
  </si>
  <si>
    <t>ormat.com</t>
  </si>
  <si>
    <t>orange.com</t>
  </si>
  <si>
    <t>orion.fi</t>
  </si>
  <si>
    <t>orkla.no</t>
  </si>
  <si>
    <t>ooilgroup.com</t>
  </si>
  <si>
    <t>opentext.com</t>
  </si>
  <si>
    <t>ottertail.com</t>
  </si>
  <si>
    <t>ocbc.com</t>
  </si>
  <si>
    <t>ovintiv.com</t>
  </si>
  <si>
    <t>blueowl.com</t>
  </si>
  <si>
    <t>ozk.com</t>
  </si>
  <si>
    <t>panamericansilver.com</t>
  </si>
  <si>
    <t>aeropuertosgap.com.mx</t>
  </si>
  <si>
    <t>pacb.com</t>
  </si>
  <si>
    <t>plains.com</t>
  </si>
  <si>
    <t>pagseguro.uol.com.br</t>
  </si>
  <si>
    <t>pampaenergia.com</t>
  </si>
  <si>
    <t>uipath.com</t>
  </si>
  <si>
    <t>paycom.com</t>
  </si>
  <si>
    <t>prosperitybankusa.com</t>
  </si>
  <si>
    <t>pembina.com</t>
  </si>
  <si>
    <t>prestigebrands.com</t>
  </si>
  <si>
    <t>petrobras.com.br</t>
  </si>
  <si>
    <t>pccw.com</t>
  </si>
  <si>
    <t>procore.com</t>
  </si>
  <si>
    <t>holdings.panasonic</t>
  </si>
  <si>
    <t>paylocity.com</t>
  </si>
  <si>
    <t>vaxcyte.com</t>
  </si>
  <si>
    <t>pagerduty.com</t>
  </si>
  <si>
    <t>flutter.com</t>
  </si>
  <si>
    <t>healthpeak.com</t>
  </si>
  <si>
    <t>pseg.com</t>
  </si>
  <si>
    <t>pega.com</t>
  </si>
  <si>
    <t>penumbrainc.com</t>
  </si>
  <si>
    <t>pennentertainment.com</t>
  </si>
  <si>
    <t>ir.pennymacfinancial.com</t>
  </si>
  <si>
    <t>pginvestor.com</t>
  </si>
  <si>
    <t>progyny.com</t>
  </si>
  <si>
    <t>main.pldt.com</t>
  </si>
  <si>
    <t>pultegroup.com</t>
  </si>
  <si>
    <t>pinterest.com</t>
  </si>
  <si>
    <t>pipersandler.com</t>
  </si>
  <si>
    <t>posco.com</t>
  </si>
  <si>
    <t>playtika.com</t>
  </si>
  <si>
    <t>palantir.com</t>
  </si>
  <si>
    <t>plugpower.com</t>
  </si>
  <si>
    <t>pnc.com</t>
  </si>
  <si>
    <t>pnfp.com</t>
  </si>
  <si>
    <t>pingan.com</t>
  </si>
  <si>
    <t>pnmresources.com</t>
  </si>
  <si>
    <t>pinnaclewest.com</t>
  </si>
  <si>
    <t>insulet.com</t>
  </si>
  <si>
    <t>portlandgeneral.com</t>
  </si>
  <si>
    <t>power.com</t>
  </si>
  <si>
    <t>bankmandiri.co.id</t>
  </si>
  <si>
    <t>kering.com</t>
  </si>
  <si>
    <t>permianres.com</t>
  </si>
  <si>
    <t>perficient.com</t>
  </si>
  <si>
    <t>perrigo.com</t>
  </si>
  <si>
    <t>progress.com</t>
  </si>
  <si>
    <t>primerica.com</t>
  </si>
  <si>
    <t>paramountres.com</t>
  </si>
  <si>
    <t>primowatercorp.com</t>
  </si>
  <si>
    <t>pernod-ricard.com</t>
  </si>
  <si>
    <t>prosus.com</t>
  </si>
  <si>
    <t>prothena.com</t>
  </si>
  <si>
    <t>priviahealth.com</t>
  </si>
  <si>
    <t>pershingsquareholdings.com</t>
  </si>
  <si>
    <t>persimmonhomes.com</t>
  </si>
  <si>
    <t>parsons.com</t>
  </si>
  <si>
    <t>polestar.com</t>
  </si>
  <si>
    <t>pearsonplc.com</t>
  </si>
  <si>
    <t>ptc.com</t>
  </si>
  <si>
    <t>ptcbio.com</t>
  </si>
  <si>
    <t>prudentialplc.com</t>
  </si>
  <si>
    <t>powerschool.com</t>
  </si>
  <si>
    <t>quidelortho.com</t>
  </si>
  <si>
    <t>360shuke.com</t>
  </si>
  <si>
    <t>qiagen.com</t>
  </si>
  <si>
    <t>qualys.com</t>
  </si>
  <si>
    <t>qurateretail.com</t>
  </si>
  <si>
    <t>quantumscape.com</t>
  </si>
  <si>
    <t>rbi.com</t>
  </si>
  <si>
    <t>rbinternational.com</t>
  </si>
  <si>
    <t>ultragenyx.com</t>
  </si>
  <si>
    <t>rbglobal.com</t>
  </si>
  <si>
    <t>corp.roblox.com</t>
  </si>
  <si>
    <t>rogers.com</t>
  </si>
  <si>
    <t>r1rcm.com</t>
  </si>
  <si>
    <t>recruit-holdings.com</t>
  </si>
  <si>
    <t>ree.es</t>
  </si>
  <si>
    <t>drreddys.com</t>
  </si>
  <si>
    <t>regencycenters.com</t>
  </si>
  <si>
    <t>remitly.com</t>
  </si>
  <si>
    <t>remy-cointreau.com</t>
  </si>
  <si>
    <t>repsol.com</t>
  </si>
  <si>
    <t>reatapharma.com</t>
  </si>
  <si>
    <t>rexfordindustrial.com</t>
  </si>
  <si>
    <t>resideo.com</t>
  </si>
  <si>
    <t>regions.com</t>
  </si>
  <si>
    <t>roberthalf.com</t>
  </si>
  <si>
    <t>rymanhp.com</t>
  </si>
  <si>
    <t>rithmcap.com</t>
  </si>
  <si>
    <t>rocketcompanies.com</t>
  </si>
  <si>
    <t>global.rakuten.com</t>
  </si>
  <si>
    <t>rlicorp.com</t>
  </si>
  <si>
    <t>rambus.com</t>
  </si>
  <si>
    <t>ringcentral.com</t>
  </si>
  <si>
    <t>group.renault.com</t>
  </si>
  <si>
    <t>renre.com</t>
  </si>
  <si>
    <t>renishaw.com</t>
  </si>
  <si>
    <t>roivant.com</t>
  </si>
  <si>
    <t>roku.com</t>
  </si>
  <si>
    <t>internationaldistributionsservices.com</t>
  </si>
  <si>
    <t>rapid7.com</t>
  </si>
  <si>
    <t>royaltypharma.com</t>
  </si>
  <si>
    <t>rangeresources.com</t>
  </si>
  <si>
    <t>redrockresorts.com</t>
  </si>
  <si>
    <t>rumble.com</t>
  </si>
  <si>
    <t>revmed.com</t>
  </si>
  <si>
    <t>revvity.com</t>
  </si>
  <si>
    <t>group.rwe</t>
  </si>
  <si>
    <t>rxo.com</t>
  </si>
  <si>
    <t>ryanair.com</t>
  </si>
  <si>
    <t>ryansg.com</t>
  </si>
  <si>
    <t>sentinelone.com</t>
  </si>
  <si>
    <t>bostonbeer.com</t>
  </si>
  <si>
    <t>santander.com</t>
  </si>
  <si>
    <t>saipem.com</t>
  </si>
  <si>
    <t>sampo.com</t>
  </si>
  <si>
    <t>sbasite.com</t>
  </si>
  <si>
    <t>sbigroup.co.jp</t>
  </si>
  <si>
    <t>sinobiopharm.com</t>
  </si>
  <si>
    <t>sabrahealth.com</t>
  </si>
  <si>
    <t>sibanyestillwater.com</t>
  </si>
  <si>
    <t>societegenerale.com</t>
  </si>
  <si>
    <t>schwab.com</t>
  </si>
  <si>
    <t>sandschina.com</t>
  </si>
  <si>
    <t>stepan.com</t>
  </si>
  <si>
    <t>swisscom.ch</t>
  </si>
  <si>
    <t>sciplay.com</t>
  </si>
  <si>
    <t>schrodinger.com</t>
  </si>
  <si>
    <t>sea.com</t>
  </si>
  <si>
    <t>solaredge.com</t>
  </si>
  <si>
    <t>segro.com</t>
  </si>
  <si>
    <t>global.epson.com</t>
  </si>
  <si>
    <t>storaenso.com</t>
  </si>
  <si>
    <t>spectris.com</t>
  </si>
  <si>
    <t>servisfirstbank.com</t>
  </si>
  <si>
    <t>simmonsbank.com</t>
  </si>
  <si>
    <t>safestore.com</t>
  </si>
  <si>
    <t>group.softbank</t>
  </si>
  <si>
    <t>singtel.com</t>
  </si>
  <si>
    <t>shionogi.com</t>
  </si>
  <si>
    <t>sigmalithiumresources.com</t>
  </si>
  <si>
    <t>sage.com</t>
  </si>
  <si>
    <t>sgs.com</t>
  </si>
  <si>
    <t>shakeshack.com</t>
  </si>
  <si>
    <t>shangri-la.com</t>
  </si>
  <si>
    <t>global.sharp</t>
  </si>
  <si>
    <t>shinetsu.co.jp</t>
  </si>
  <si>
    <t>shinhangroup.com</t>
  </si>
  <si>
    <t>shoals.com</t>
  </si>
  <si>
    <t>shimz.co.jp</t>
  </si>
  <si>
    <t>shopify.com</t>
  </si>
  <si>
    <t>resonac.com</t>
  </si>
  <si>
    <t>csn.com.br</t>
  </si>
  <si>
    <t>selective.com</t>
  </si>
  <si>
    <t>gsimec.com.mx</t>
  </si>
  <si>
    <t>siliconmotion.com</t>
  </si>
  <si>
    <t>sitecenters.com</t>
  </si>
  <si>
    <t>sitime.com</t>
  </si>
  <si>
    <t>sjmholdings.com</t>
  </si>
  <si>
    <t>sjwgroup.com</t>
  </si>
  <si>
    <t>skf.com</t>
  </si>
  <si>
    <t>sekisuihouse.co.jp</t>
  </si>
  <si>
    <t>tangeroutlets.com</t>
  </si>
  <si>
    <t>ir.skylinechampion.com</t>
  </si>
  <si>
    <t>silabs.com</t>
  </si>
  <si>
    <t>sunlife.com</t>
  </si>
  <si>
    <t>standardlifeaberdeen.com</t>
  </si>
  <si>
    <t>soitec.com</t>
  </si>
  <si>
    <t>sm-energy.com</t>
  </si>
  <si>
    <t>smartsheet.com</t>
  </si>
  <si>
    <t>smcworld.com</t>
  </si>
  <si>
    <t>smfg.co.jp</t>
  </si>
  <si>
    <t>shimano.com</t>
  </si>
  <si>
    <t>thesimplygoodfoodscompany.com</t>
  </si>
  <si>
    <t>sompo-hd.com</t>
  </si>
  <si>
    <t>snapon.com</t>
  </si>
  <si>
    <t>sino.com</t>
  </si>
  <si>
    <t>snowflake.com</t>
  </si>
  <si>
    <t>synnexcorp.com</t>
  </si>
  <si>
    <t>shi.co.jp</t>
  </si>
  <si>
    <t>secom.co.jp</t>
  </si>
  <si>
    <t>sumitomo-chem.co.jp</t>
  </si>
  <si>
    <t>sonova.com</t>
  </si>
  <si>
    <t>south32.net</t>
  </si>
  <si>
    <t>splunk.com</t>
  </si>
  <si>
    <t>spotify.com</t>
  </si>
  <si>
    <t>spscommerce.com</t>
  </si>
  <si>
    <t>sproutsocial.com</t>
  </si>
  <si>
    <t>spiraxsarcoengineering.com</t>
  </si>
  <si>
    <t>block.xyz</t>
  </si>
  <si>
    <t>sqm.com</t>
  </si>
  <si>
    <t>hd.square-enix.com</t>
  </si>
  <si>
    <t>squarespace.com</t>
  </si>
  <si>
    <t>spireenergy.com</t>
  </si>
  <si>
    <t>sportradar.com</t>
  </si>
  <si>
    <t>spiritrealty.com</t>
  </si>
  <si>
    <t>sarepta.com</t>
  </si>
  <si>
    <t>sse.com</t>
  </si>
  <si>
    <t>sasol.com</t>
  </si>
  <si>
    <t>sysmex.co.jp</t>
  </si>
  <si>
    <t>ssrmining.com</t>
  </si>
  <si>
    <t>sumitomocorp.com</t>
  </si>
  <si>
    <t>staar.com</t>
  </si>
  <si>
    <t>stagindustrial.com</t>
  </si>
  <si>
    <t>stepstonegroup.com</t>
  </si>
  <si>
    <t>st.com</t>
  </si>
  <si>
    <t>stone.co</t>
  </si>
  <si>
    <t>scorpiotankers.com</t>
  </si>
  <si>
    <t>sitio.com</t>
  </si>
  <si>
    <t>stevanatogroup.com</t>
  </si>
  <si>
    <t>starwoodpropertytrust.com</t>
  </si>
  <si>
    <t>suncor.com</t>
  </si>
  <si>
    <t>subsea7.com</t>
  </si>
  <si>
    <t>suncommunities.com</t>
  </si>
  <si>
    <t>sumcosi.com</t>
  </si>
  <si>
    <t>suzano.com.br</t>
  </si>
  <si>
    <t>7andi.com</t>
  </si>
  <si>
    <t>handelsbanken.se</t>
  </si>
  <si>
    <t>shockwavemedical.com</t>
  </si>
  <si>
    <t>swatchgroup.com</t>
  </si>
  <si>
    <t>skyworksinc.com</t>
  </si>
  <si>
    <t>swirepacific.com</t>
  </si>
  <si>
    <t>swgasholdings.com</t>
  </si>
  <si>
    <t>symrise.com</t>
  </si>
  <si>
    <t>symbotic.com</t>
  </si>
  <si>
    <t>globalsuzuki.com</t>
  </si>
  <si>
    <t>transalta.com</t>
  </si>
  <si>
    <t>texascapitalbank.com</t>
  </si>
  <si>
    <t>tencent.com</t>
  </si>
  <si>
    <t>triconresidential.com</t>
  </si>
  <si>
    <t>group.trip.com</t>
  </si>
  <si>
    <t>td.com</t>
  </si>
  <si>
    <t>teladochealth.com</t>
  </si>
  <si>
    <t>atlassian.com</t>
  </si>
  <si>
    <t>bio-techne.com</t>
  </si>
  <si>
    <t>telefonica.com</t>
  </si>
  <si>
    <t>tenable.com</t>
  </si>
  <si>
    <t>tevapharm.com</t>
  </si>
  <si>
    <t>tfiintl.com</t>
  </si>
  <si>
    <t>tripleflagpm.com</t>
  </si>
  <si>
    <t>thirdfederal.com</t>
  </si>
  <si>
    <t>corporate.target.com</t>
  </si>
  <si>
    <t>hanover.com</t>
  </si>
  <si>
    <t>thk.com</t>
  </si>
  <si>
    <t>gruppotim.it</t>
  </si>
  <si>
    <t>tokiomarinehd.com</t>
  </si>
  <si>
    <t>teliacompany.com</t>
  </si>
  <si>
    <t>tele2.com</t>
  </si>
  <si>
    <t>transmedics.com</t>
  </si>
  <si>
    <t>tencentmusic.com</t>
  </si>
  <si>
    <t>trendmicro.com</t>
  </si>
  <si>
    <t>temenos.com</t>
  </si>
  <si>
    <t>tnb.com.my</t>
  </si>
  <si>
    <t>travelandleisureco.com</t>
  </si>
  <si>
    <t>topicus.com</t>
  </si>
  <si>
    <t>pos.toasttab.com</t>
  </si>
  <si>
    <t>texaspacific.com</t>
  </si>
  <si>
    <t>terreno.com</t>
  </si>
  <si>
    <t>toray.co.jp</t>
  </si>
  <si>
    <t>tescoplc.com</t>
  </si>
  <si>
    <t>towersemi.com</t>
  </si>
  <si>
    <t>tsmc.com</t>
  </si>
  <si>
    <t>tranetechnologies.com</t>
  </si>
  <si>
    <t>thetradedesk.com</t>
  </si>
  <si>
    <t>jp.tdk.com</t>
  </si>
  <si>
    <t>totalenergies.com</t>
  </si>
  <si>
    <t>telus.com</t>
  </si>
  <si>
    <t>televisa.com</t>
  </si>
  <si>
    <t>tradeweb.com</t>
  </si>
  <si>
    <t>thoughtworks.com</t>
  </si>
  <si>
    <t>twilio.com</t>
  </si>
  <si>
    <t>taylorwimpey.co.uk</t>
  </si>
  <si>
    <t>10xgenomics.com</t>
  </si>
  <si>
    <t>tylertech.com</t>
  </si>
  <si>
    <t>unity.com</t>
  </si>
  <si>
    <t>ubisoft.com</t>
  </si>
  <si>
    <t>ubsi-inc.com</t>
  </si>
  <si>
    <t>ucbi.com</t>
  </si>
  <si>
    <t>udr.com</t>
  </si>
  <si>
    <t>ultra.com.br</t>
  </si>
  <si>
    <t>investors.uhaul.com</t>
  </si>
  <si>
    <t>ui.com</t>
  </si>
  <si>
    <t>unilever.com</t>
  </si>
  <si>
    <t>umb.com</t>
  </si>
  <si>
    <t>umc.com</t>
  </si>
  <si>
    <t>unicreditgroup.eu</t>
  </si>
  <si>
    <t>unum.com</t>
  </si>
  <si>
    <t>uobgroup.com</t>
  </si>
  <si>
    <t>upstart.com</t>
  </si>
  <si>
    <t>urbn.com</t>
  </si>
  <si>
    <t>unitegroup.com</t>
  </si>
  <si>
    <t>unither.com</t>
  </si>
  <si>
    <t>unitedutilities.com</t>
  </si>
  <si>
    <t>vale.com</t>
  </si>
  <si>
    <t>visteon.com</t>
  </si>
  <si>
    <t>vinci.com</t>
  </si>
  <si>
    <t>vcm.com</t>
  </si>
  <si>
    <t>vinda.com</t>
  </si>
  <si>
    <t>veeva.com</t>
  </si>
  <si>
    <t>veolia.com</t>
  </si>
  <si>
    <t>vertexinc.com</t>
  </si>
  <si>
    <t>viciproperties.com</t>
  </si>
  <si>
    <t>vicorpower.com</t>
  </si>
  <si>
    <t>vip.com</t>
  </si>
  <si>
    <t>vistaenergy.com</t>
  </si>
  <si>
    <t>telefonica.com.br</t>
  </si>
  <si>
    <t>volkswagenag.com</t>
  </si>
  <si>
    <t>valley.com</t>
  </si>
  <si>
    <t>viperenergy.com</t>
  </si>
  <si>
    <t>vodafone.com</t>
  </si>
  <si>
    <t>vonovia.de</t>
  </si>
  <si>
    <t>voya.com</t>
  </si>
  <si>
    <t>varonis.com</t>
  </si>
  <si>
    <t>verint.com</t>
  </si>
  <si>
    <t>verisign.com</t>
  </si>
  <si>
    <t>vrtx.com</t>
  </si>
  <si>
    <t>viatris.com</t>
  </si>
  <si>
    <t>westernalliancebancorporation.com</t>
  </si>
  <si>
    <t>weibo.com</t>
  </si>
  <si>
    <t>ir.wbd.com</t>
  </si>
  <si>
    <t>public.websteronline.com</t>
  </si>
  <si>
    <t>walkerdunlop.com</t>
  </si>
  <si>
    <t>wd40company.com</t>
  </si>
  <si>
    <t>woodside.com.au</t>
  </si>
  <si>
    <t>wecenergygroup.com</t>
  </si>
  <si>
    <t>westernmidstream.com</t>
  </si>
  <si>
    <t>woorifg.com</t>
  </si>
  <si>
    <t>demant.com</t>
  </si>
  <si>
    <t>wingstop.com</t>
  </si>
  <si>
    <t>wipro.com</t>
  </si>
  <si>
    <t>wix.com</t>
  </si>
  <si>
    <t>workiva.com</t>
  </si>
  <si>
    <t>wilmar-international.com</t>
  </si>
  <si>
    <t>woolworthsholdings.co.za</t>
  </si>
  <si>
    <t>stock.walmart.com</t>
  </si>
  <si>
    <t>weston.ca</t>
  </si>
  <si>
    <t>wns.com</t>
  </si>
  <si>
    <t>wolfspeed.com</t>
  </si>
  <si>
    <t>corporate.petco.com</t>
  </si>
  <si>
    <t>wpcarey.com</t>
  </si>
  <si>
    <t>wheatonpm.com</t>
  </si>
  <si>
    <t>willscotmobilemini.com</t>
  </si>
  <si>
    <t>wsfsbank.com</t>
  </si>
  <si>
    <t>wintrust.com</t>
  </si>
  <si>
    <t>whitemountains.com</t>
  </si>
  <si>
    <t>essential.co</t>
  </si>
  <si>
    <t>willistowerswatson.com</t>
  </si>
  <si>
    <t>corporate.wwe.com</t>
  </si>
  <si>
    <t>want-want.com</t>
  </si>
  <si>
    <t>worley.com</t>
  </si>
  <si>
    <t>wynnmacaulimited.com</t>
  </si>
  <si>
    <t>xenon-pharma.com</t>
  </si>
  <si>
    <t>ennenergy.com</t>
  </si>
  <si>
    <t>corporate.exxonmobil.com</t>
  </si>
  <si>
    <t>xpinc.com</t>
  </si>
  <si>
    <t>heyxpeng.com</t>
  </si>
  <si>
    <t>xtep.com.hk</t>
  </si>
  <si>
    <t>xinyiglass.com</t>
  </si>
  <si>
    <t>xylem.com</t>
  </si>
  <si>
    <t>z-holdings.co.jp</t>
  </si>
  <si>
    <t>yara.com</t>
  </si>
  <si>
    <t>fulltruckalliance.com</t>
  </si>
  <si>
    <t>yandex.com</t>
  </si>
  <si>
    <t>clearme.com</t>
  </si>
  <si>
    <t>ypf.com</t>
  </si>
  <si>
    <t>yueyuen.com</t>
  </si>
  <si>
    <t>yumchina.com</t>
  </si>
  <si>
    <t>joyy.sg</t>
  </si>
  <si>
    <t>yanzhoucoal.com.cn</t>
  </si>
  <si>
    <t>zegna.com</t>
  </si>
  <si>
    <t>zionsbancorporation.com</t>
  </si>
  <si>
    <t>zailaboratory.com</t>
  </si>
  <si>
    <t>corporate.zalando.de</t>
  </si>
  <si>
    <t>zscaler.com</t>
  </si>
  <si>
    <t>zto.com</t>
  </si>
  <si>
    <t>zoetis.com</t>
  </si>
  <si>
    <t>zurich.com</t>
  </si>
  <si>
    <t>zurn-elkay.com</t>
  </si>
  <si>
    <t>How to find KPIs</t>
  </si>
  <si>
    <t>Board of directors</t>
  </si>
  <si>
    <t>&lt;= be careful to inceste between team &amp; board of director (good for short, but bad for long)</t>
  </si>
  <si>
    <t>Management team</t>
  </si>
  <si>
    <t>Job</t>
  </si>
  <si>
    <t>Level</t>
  </si>
  <si>
    <t>Insider stocks &amp; sells and buy</t>
  </si>
  <si>
    <t>Be careful to tumbleweed stocks</t>
  </si>
  <si>
    <t>Does the stock already react to catalyst in the past between quarterly earning report?</t>
  </si>
  <si>
    <t>Reacting to quarterly result is too late (price already move)</t>
  </si>
  <si>
    <t>How good management is good in the past? Good communication is good for long, but bad for long</t>
  </si>
  <si>
    <t>freelancer fiverr upwork =&gt; get press release</t>
  </si>
  <si>
    <t>GICS Sector</t>
  </si>
  <si>
    <t>ADX</t>
  </si>
  <si>
    <t>Allegiant</t>
  </si>
  <si>
    <t>ALGT</t>
  </si>
  <si>
    <t>Reinvent Technology Partners Y</t>
  </si>
  <si>
    <t>AUR</t>
  </si>
  <si>
    <t>Callon Petroleum</t>
  </si>
  <si>
    <t>CPE</t>
  </si>
  <si>
    <t>Dana</t>
  </si>
  <si>
    <t>DAN</t>
  </si>
  <si>
    <t>DBC</t>
  </si>
  <si>
    <t>Douglas Emmett</t>
  </si>
  <si>
    <t>DEI</t>
  </si>
  <si>
    <t>Dream Finders Homes</t>
  </si>
  <si>
    <t>DFH</t>
  </si>
  <si>
    <t>DICE Therapeutics</t>
  </si>
  <si>
    <t>DICE</t>
  </si>
  <si>
    <t>Centrais Eltricas Brasileiras</t>
  </si>
  <si>
    <t>EBR</t>
  </si>
  <si>
    <t>First Financial Ban</t>
  </si>
  <si>
    <t>FFBC</t>
  </si>
  <si>
    <t>FI</t>
  </si>
  <si>
    <t>Griffon</t>
  </si>
  <si>
    <t>GFF</t>
  </si>
  <si>
    <t>HLIO</t>
  </si>
  <si>
    <t>H World Group Limited Sponsored ADR</t>
  </si>
  <si>
    <t>Innovative Industrial Properties</t>
  </si>
  <si>
    <t>IIPR</t>
  </si>
  <si>
    <t>INDV</t>
  </si>
  <si>
    <t>Banco Itau Chile Sponsored ADR</t>
  </si>
  <si>
    <t>ITCL</t>
  </si>
  <si>
    <t>Chinook Therapeutics</t>
  </si>
  <si>
    <t>KDNY</t>
  </si>
  <si>
    <t>KNF</t>
  </si>
  <si>
    <t>Liberty TripAdvisor</t>
  </si>
  <si>
    <t>LTRPB</t>
  </si>
  <si>
    <t>LiveWire Group, Inc.</t>
  </si>
  <si>
    <t>LVWR</t>
  </si>
  <si>
    <t>NexTier Oilfield Solutions</t>
  </si>
  <si>
    <t>NEX</t>
  </si>
  <si>
    <t>Pacific Premier Bancorp</t>
  </si>
  <si>
    <t>PPBI</t>
  </si>
  <si>
    <t>PROKIDNEY CP</t>
  </si>
  <si>
    <t>PROK</t>
  </si>
  <si>
    <t>Riot Platforms, Inc.</t>
  </si>
  <si>
    <t>RIOT</t>
  </si>
  <si>
    <t>Sonos</t>
  </si>
  <si>
    <t>SONO</t>
  </si>
  <si>
    <t>TGLS</t>
  </si>
  <si>
    <t>Vermilion Energy</t>
  </si>
  <si>
    <t>VET</t>
  </si>
  <si>
    <t>XPEL</t>
  </si>
  <si>
    <t>Revenue</t>
  </si>
  <si>
    <t>Revenue Growth (YoY)</t>
  </si>
  <si>
    <t>Cost of Revenue</t>
  </si>
  <si>
    <t>Selling, General &amp; Admin</t>
  </si>
  <si>
    <t>Operating Expenses</t>
  </si>
  <si>
    <t>Operating Income</t>
  </si>
  <si>
    <t>Interest Expense / Income</t>
  </si>
  <si>
    <t>Income Tax</t>
  </si>
  <si>
    <t>Net Income</t>
  </si>
  <si>
    <t>Shares Outstanding (Basic)</t>
  </si>
  <si>
    <t>Shares Outstanding (Diluted)</t>
  </si>
  <si>
    <t>Shares Change</t>
  </si>
  <si>
    <t>EPS (Basic)</t>
  </si>
  <si>
    <t>EPS (Diluted)</t>
  </si>
  <si>
    <t>Free Cash Flow Per Share</t>
  </si>
  <si>
    <t>Gross Margin</t>
  </si>
  <si>
    <t>Operating Margin</t>
  </si>
  <si>
    <t>Profit Margin</t>
  </si>
  <si>
    <t>Free Cash Flow Margin</t>
  </si>
  <si>
    <t>Effective Tax Rate</t>
  </si>
  <si>
    <t>EBITDA</t>
  </si>
  <si>
    <t>EBITDA Margin</t>
  </si>
  <si>
    <t>Depreciation &amp; Amortization</t>
  </si>
  <si>
    <t>EBIT</t>
  </si>
  <si>
    <t>EBIT Margin</t>
  </si>
  <si>
    <t>Short-Term Investments</t>
  </si>
  <si>
    <t>Cash &amp; Cash Equivalents</t>
  </si>
  <si>
    <t>Cash Growth</t>
  </si>
  <si>
    <t>Property, Plant &amp; Equipment</t>
  </si>
  <si>
    <t>Other Long-Term Assets</t>
  </si>
  <si>
    <t>Total Long-Term Assets</t>
  </si>
  <si>
    <t>Current Debt</t>
  </si>
  <si>
    <t>Other Long-Term Liabilities</t>
  </si>
  <si>
    <t>Total Long-Term Liabilities</t>
  </si>
  <si>
    <t>Total Debt</t>
  </si>
  <si>
    <t>Debt Growth</t>
  </si>
  <si>
    <t>Common Stock</t>
  </si>
  <si>
    <t>Comprehensive Income</t>
  </si>
  <si>
    <t>Shareholders' Equity</t>
  </si>
  <si>
    <t>Net Cash / Debt</t>
  </si>
  <si>
    <t>Net Cash Per Share</t>
  </si>
  <si>
    <t>Working Capital</t>
  </si>
  <si>
    <t>Operating Cash Flow</t>
  </si>
  <si>
    <t>Operating Cash Flow Growth</t>
  </si>
  <si>
    <t>Capital Expenditures</t>
  </si>
  <si>
    <t>Acquisitions</t>
  </si>
  <si>
    <t>Change in Investments</t>
  </si>
  <si>
    <t>Investing Cash Flow</t>
  </si>
  <si>
    <t>Dividends Paid</t>
  </si>
  <si>
    <t>Share Issuance / Repurchase</t>
  </si>
  <si>
    <t>Debt Issued / Paid</t>
  </si>
  <si>
    <t>Financing Cash Flow</t>
  </si>
  <si>
    <t>Net Cash Flow</t>
  </si>
  <si>
    <t>Free Cash Flow</t>
  </si>
  <si>
    <t>Free Cash Flow Growth</t>
  </si>
  <si>
    <t>Market Capitalization</t>
  </si>
  <si>
    <t>Market Cap Growth</t>
  </si>
  <si>
    <t>Enterprise Value</t>
  </si>
  <si>
    <t>PE Ratio</t>
  </si>
  <si>
    <t>PS Ratio</t>
  </si>
  <si>
    <t>PB Ratio</t>
  </si>
  <si>
    <t>P/FCF Ratio</t>
  </si>
  <si>
    <t>P/OCF Ratio</t>
  </si>
  <si>
    <t>EV/Sales Ratio</t>
  </si>
  <si>
    <t>EV/EBITDA Ratio</t>
  </si>
  <si>
    <t>EV/EBIT Ratio</t>
  </si>
  <si>
    <t>EV/FCF Ratio</t>
  </si>
  <si>
    <t>Debt / Equity Ratio</t>
  </si>
  <si>
    <t>Debt / EBITDA Ratio</t>
  </si>
  <si>
    <t>Debt / FCF Ratio</t>
  </si>
  <si>
    <t>Asset Turnover</t>
  </si>
  <si>
    <t>Interest Coverage</t>
  </si>
  <si>
    <t>Return on Assets (ROA)</t>
  </si>
  <si>
    <t>Return on Capital (ROIC)</t>
  </si>
  <si>
    <t>Earnings Yield</t>
  </si>
  <si>
    <t>FCF Yield</t>
  </si>
  <si>
    <t>Buyback Yield / Dilution</t>
  </si>
  <si>
    <t>Total Shareholder Return</t>
  </si>
  <si>
    <t>Other Expense / Income</t>
  </si>
  <si>
    <t>Net Income Growth</t>
  </si>
  <si>
    <t>EPS Growth</t>
  </si>
  <si>
    <t>Dividend Per Share</t>
  </si>
  <si>
    <t>Dividend Growth</t>
  </si>
  <si>
    <t>Dividend Yield</t>
  </si>
  <si>
    <t>Payout Ratio</t>
  </si>
  <si>
    <t>2022</t>
  </si>
  <si>
    <t>2021</t>
  </si>
  <si>
    <t>2020</t>
  </si>
  <si>
    <t>2019</t>
  </si>
  <si>
    <t>2018</t>
  </si>
  <si>
    <t>2016</t>
  </si>
  <si>
    <t>2015</t>
  </si>
  <si>
    <t>2014</t>
  </si>
  <si>
    <t>Current</t>
  </si>
  <si>
    <t>2022-12-31</t>
  </si>
  <si>
    <t>2021-12-31</t>
  </si>
  <si>
    <t>2020-12-31</t>
  </si>
  <si>
    <t>2019-12-31</t>
  </si>
  <si>
    <t>2019-06-30</t>
  </si>
  <si>
    <t>2019-03-31</t>
  </si>
  <si>
    <t>2018-12-31</t>
  </si>
  <si>
    <t>2018-09-30</t>
  </si>
  <si>
    <t>2017-12-31</t>
  </si>
  <si>
    <t>2016-12-31</t>
  </si>
  <si>
    <t>2015-12-31</t>
  </si>
  <si>
    <t>2014-12-31</t>
  </si>
  <si>
    <t>2013-12-31</t>
  </si>
  <si>
    <t>TTM</t>
  </si>
  <si>
    <t>Full name</t>
  </si>
  <si>
    <t>Yahoo Details</t>
  </si>
  <si>
    <t>Sensitivity</t>
  </si>
  <si>
    <t>Free Cash Flow per Share (Annualized)</t>
  </si>
  <si>
    <t>Price / Free Cash Flow per Share (forward)</t>
  </si>
  <si>
    <t>Goodwill and Intangibles</t>
  </si>
  <si>
    <t>Share-Based Compensation</t>
  </si>
  <si>
    <t>Other Financing Activities</t>
  </si>
  <si>
    <t>Pre-tax profit ratio (annualized)</t>
  </si>
  <si>
    <t>Address1</t>
  </si>
  <si>
    <t>Address2</t>
  </si>
  <si>
    <t>City</t>
  </si>
  <si>
    <t>Zip</t>
  </si>
  <si>
    <t>State</t>
  </si>
  <si>
    <t>EarningDate1</t>
  </si>
  <si>
    <t>EarningDate2</t>
  </si>
  <si>
    <t>Cik</t>
  </si>
  <si>
    <t>Isin</t>
  </si>
  <si>
    <t>Cusip</t>
  </si>
  <si>
    <t>5301 Stevens Creek Boulevard</t>
  </si>
  <si>
    <t>Santa Clara</t>
  </si>
  <si>
    <t>95051</t>
  </si>
  <si>
    <t>CA</t>
  </si>
  <si>
    <t>US00846U1016</t>
  </si>
  <si>
    <t>00846U101</t>
  </si>
  <si>
    <t>201 Isabella Street</t>
  </si>
  <si>
    <t>Suite 500</t>
  </si>
  <si>
    <t>Pittsburgh</t>
  </si>
  <si>
    <t>15212-5858</t>
  </si>
  <si>
    <t>PA</t>
  </si>
  <si>
    <t>US0138721065</t>
  </si>
  <si>
    <t>013872106</t>
  </si>
  <si>
    <t>Shenzhen Institute of Industry -University-Research of Nanjing University</t>
  </si>
  <si>
    <t>8F, Block A No. 6 Yuexing 3rd Road Hi-Tech Park (South), Nanshan District</t>
  </si>
  <si>
    <t>Shenzhen</t>
  </si>
  <si>
    <t>518057</t>
  </si>
  <si>
    <t>US0003041052</t>
  </si>
  <si>
    <t>AIA Central</t>
  </si>
  <si>
    <t>35th Floor No. 1 Connaught Road</t>
  </si>
  <si>
    <t>Central</t>
  </si>
  <si>
    <t>US0013172053</t>
  </si>
  <si>
    <t>001317205</t>
  </si>
  <si>
    <t>1 Skyview Drive</t>
  </si>
  <si>
    <t>Fort Worth</t>
  </si>
  <si>
    <t>76155</t>
  </si>
  <si>
    <t>TX</t>
  </si>
  <si>
    <t>US02376R1023</t>
  </si>
  <si>
    <t>02376R102</t>
  </si>
  <si>
    <t>2425 South Yukon Avenue</t>
  </si>
  <si>
    <t>Tulsa</t>
  </si>
  <si>
    <t>74107</t>
  </si>
  <si>
    <t>OK</t>
  </si>
  <si>
    <t>US0003602069</t>
  </si>
  <si>
    <t>000360206</t>
  </si>
  <si>
    <t>4200 Six Forks Road</t>
  </si>
  <si>
    <t>Raleigh</t>
  </si>
  <si>
    <t>27609</t>
  </si>
  <si>
    <t>NC</t>
  </si>
  <si>
    <t>US00751Y1064</t>
  </si>
  <si>
    <t>00751Y106</t>
  </si>
  <si>
    <t>One Apple Park Way</t>
  </si>
  <si>
    <t>Cupertino</t>
  </si>
  <si>
    <t>95014</t>
  </si>
  <si>
    <t>US0378331005</t>
  </si>
  <si>
    <t>037833100</t>
  </si>
  <si>
    <t>501 Commerce Street</t>
  </si>
  <si>
    <t>Nashville</t>
  </si>
  <si>
    <t>37203</t>
  </si>
  <si>
    <t>TN</t>
  </si>
  <si>
    <t>US01881G1067</t>
  </si>
  <si>
    <t>01881G106</t>
  </si>
  <si>
    <t>Affolternstrasse 44</t>
  </si>
  <si>
    <t>Zurich</t>
  </si>
  <si>
    <t>8050</t>
  </si>
  <si>
    <t>1 North Waukegan Road</t>
  </si>
  <si>
    <t>North Chicago</t>
  </si>
  <si>
    <t>60064-6400</t>
  </si>
  <si>
    <t>IL</t>
  </si>
  <si>
    <t>US00287Y1091</t>
  </si>
  <si>
    <t>00287Y109</t>
  </si>
  <si>
    <t>1 West First Avenue</t>
  </si>
  <si>
    <t>Conshohocken</t>
  </si>
  <si>
    <t>19428-1800</t>
  </si>
  <si>
    <t>US03073E1055</t>
  </si>
  <si>
    <t>03073E105</t>
  </si>
  <si>
    <t>3490 Piedmont Road NE</t>
  </si>
  <si>
    <t>Suite 1550</t>
  </si>
  <si>
    <t>Atlanta</t>
  </si>
  <si>
    <t>30305</t>
  </si>
  <si>
    <t>GA</t>
  </si>
  <si>
    <t>US03076K1088</t>
  </si>
  <si>
    <t>03076K108</t>
  </si>
  <si>
    <t>Vancouver</t>
  </si>
  <si>
    <t>Discovery Drive</t>
  </si>
  <si>
    <t>Cambridge Biomedical Campus</t>
  </si>
  <si>
    <t>Cambridge</t>
  </si>
  <si>
    <t>CB2 0AX</t>
  </si>
  <si>
    <t>US0003802040</t>
  </si>
  <si>
    <t>000380204</t>
  </si>
  <si>
    <t>Rua Dr. Renato Paes de Barros, 1017</t>
  </si>
  <si>
    <t>3rd Floor</t>
  </si>
  <si>
    <t>São Paulo</t>
  </si>
  <si>
    <t>04530-001</t>
  </si>
  <si>
    <t>SP</t>
  </si>
  <si>
    <t>US02319V1035</t>
  </si>
  <si>
    <t>02319V103</t>
  </si>
  <si>
    <t>2905 Premiere Parkway NW</t>
  </si>
  <si>
    <t>Suite 300</t>
  </si>
  <si>
    <t>Duluth</t>
  </si>
  <si>
    <t>30097</t>
  </si>
  <si>
    <t>US0434361046</t>
  </si>
  <si>
    <t>043436104</t>
  </si>
  <si>
    <t>One Liberty Plaza</t>
  </si>
  <si>
    <t>7th Floor</t>
  </si>
  <si>
    <t>New York</t>
  </si>
  <si>
    <t>10006</t>
  </si>
  <si>
    <t>NY</t>
  </si>
  <si>
    <t>US0009571003</t>
  </si>
  <si>
    <t>000957100</t>
  </si>
  <si>
    <t>888 Brannan Street</t>
  </si>
  <si>
    <t>San Francisco</t>
  </si>
  <si>
    <t>94103</t>
  </si>
  <si>
    <t>US0090661010</t>
  </si>
  <si>
    <t>009066101</t>
  </si>
  <si>
    <t>333 Earle Ovington Boulevard</t>
  </si>
  <si>
    <t>Suite 900</t>
  </si>
  <si>
    <t>Uniondale</t>
  </si>
  <si>
    <t>11553</t>
  </si>
  <si>
    <t>US0389231087</t>
  </si>
  <si>
    <t>038923108</t>
  </si>
  <si>
    <t>100 Abbott Park Road</t>
  </si>
  <si>
    <t>Abbott Park</t>
  </si>
  <si>
    <t>US0028241000</t>
  </si>
  <si>
    <t>002824100</t>
  </si>
  <si>
    <t>500 North Akard Street</t>
  </si>
  <si>
    <t>Suite 400</t>
  </si>
  <si>
    <t>Dallas</t>
  </si>
  <si>
    <t>75201</t>
  </si>
  <si>
    <t>US0396531008</t>
  </si>
  <si>
    <t>039653100</t>
  </si>
  <si>
    <t>12830 El Camino Real</t>
  </si>
  <si>
    <t>San Diego</t>
  </si>
  <si>
    <t>92130</t>
  </si>
  <si>
    <t>US0042251084</t>
  </si>
  <si>
    <t>004225108</t>
  </si>
  <si>
    <t>Suite 301</t>
  </si>
  <si>
    <t>7373 CA te-Vertu Blvd. West</t>
  </si>
  <si>
    <t>Saint-Laurent</t>
  </si>
  <si>
    <t>H4Y 1H4</t>
  </si>
  <si>
    <t>QC</t>
  </si>
  <si>
    <t>No. 69, Jianguomen Nei Avenue</t>
  </si>
  <si>
    <t>Dongcheng District</t>
  </si>
  <si>
    <t>Beijing</t>
  </si>
  <si>
    <t>100005</t>
  </si>
  <si>
    <t>Waterloo House</t>
  </si>
  <si>
    <t>Ground Floor 100 Pitts Bay Road</t>
  </si>
  <si>
    <t>Pembroke</t>
  </si>
  <si>
    <t>HM 08</t>
  </si>
  <si>
    <t>BMG0450A1053</t>
  </si>
  <si>
    <t>G0450A105</t>
  </si>
  <si>
    <t>6100 Tower Circle</t>
  </si>
  <si>
    <t>Suite 1000</t>
  </si>
  <si>
    <t>Franklin</t>
  </si>
  <si>
    <t>37067</t>
  </si>
  <si>
    <t>US00404A1097</t>
  </si>
  <si>
    <t>00404A109</t>
  </si>
  <si>
    <t>250 Parkcenter Boulevard</t>
  </si>
  <si>
    <t>Boise</t>
  </si>
  <si>
    <t>83706</t>
  </si>
  <si>
    <t>ID</t>
  </si>
  <si>
    <t>US0130911037</t>
  </si>
  <si>
    <t>013091103</t>
  </si>
  <si>
    <t>2811 Ponce de Leon Blvd</t>
  </si>
  <si>
    <t>PH 1</t>
  </si>
  <si>
    <t>Coral Gables</t>
  </si>
  <si>
    <t>33134</t>
  </si>
  <si>
    <t>US0044981019</t>
  </si>
  <si>
    <t>004498101</t>
  </si>
  <si>
    <t>108 Cherry Hill Drive</t>
  </si>
  <si>
    <t>Beverly</t>
  </si>
  <si>
    <t>01915-1088</t>
  </si>
  <si>
    <t>US0545402085</t>
  </si>
  <si>
    <t>054540208</t>
  </si>
  <si>
    <t>13355 Noel Road</t>
  </si>
  <si>
    <t>75240</t>
  </si>
  <si>
    <t>US00766T1007</t>
  </si>
  <si>
    <t>00766T100</t>
  </si>
  <si>
    <t>1 Grand Canal Square</t>
  </si>
  <si>
    <t>Grand Canal Harbour</t>
  </si>
  <si>
    <t>Dublin</t>
  </si>
  <si>
    <t>D02 P820</t>
  </si>
  <si>
    <t>IE00B4BNMY34</t>
  </si>
  <si>
    <t>G1151C101</t>
  </si>
  <si>
    <t>8325 Six Forks Road</t>
  </si>
  <si>
    <t>27615</t>
  </si>
  <si>
    <t>US29249E1091</t>
  </si>
  <si>
    <t>29249E109</t>
  </si>
  <si>
    <t>640 Ellicott Street</t>
  </si>
  <si>
    <t>Suite 321</t>
  </si>
  <si>
    <t>Buffalo</t>
  </si>
  <si>
    <t>14203</t>
  </si>
  <si>
    <t>US00091G1040</t>
  </si>
  <si>
    <t>00091G104</t>
  </si>
  <si>
    <t>US4642882579</t>
  </si>
  <si>
    <t>464288257</t>
  </si>
  <si>
    <t>345 Park Avenue</t>
  </si>
  <si>
    <t>San Jose</t>
  </si>
  <si>
    <t>95110-2704</t>
  </si>
  <si>
    <t>US00724F1012</t>
  </si>
  <si>
    <t>00724F101</t>
  </si>
  <si>
    <t>Bloomfield Hills</t>
  </si>
  <si>
    <t>MI</t>
  </si>
  <si>
    <t>US0084921008</t>
  </si>
  <si>
    <t>008492100</t>
  </si>
  <si>
    <t>Adi-Dassler-Strasse 1</t>
  </si>
  <si>
    <t>Herzogenaurach</t>
  </si>
  <si>
    <t>91074</t>
  </si>
  <si>
    <t>US00687A1079</t>
  </si>
  <si>
    <t>00687A107</t>
  </si>
  <si>
    <t>One Analog Way</t>
  </si>
  <si>
    <t>Wilmington</t>
  </si>
  <si>
    <t>01887</t>
  </si>
  <si>
    <t>US0326541051</t>
  </si>
  <si>
    <t>032654105</t>
  </si>
  <si>
    <t>77 West Wacker Drive</t>
  </si>
  <si>
    <t>Suite 4600</t>
  </si>
  <si>
    <t>Chicago</t>
  </si>
  <si>
    <t>60601</t>
  </si>
  <si>
    <t>US0394831020</t>
  </si>
  <si>
    <t>039483102</t>
  </si>
  <si>
    <t>North Wall Quay</t>
  </si>
  <si>
    <t>3 Dublin Landings</t>
  </si>
  <si>
    <t>1</t>
  </si>
  <si>
    <t>IE00BD845X29</t>
  </si>
  <si>
    <t>G0084W101</t>
  </si>
  <si>
    <t>One ADP Boulevard</t>
  </si>
  <si>
    <t>Roseland</t>
  </si>
  <si>
    <t>07068</t>
  </si>
  <si>
    <t>NJ</t>
  </si>
  <si>
    <t>US0530151036</t>
  </si>
  <si>
    <t>053015103</t>
  </si>
  <si>
    <t>Provincialeweg 11</t>
  </si>
  <si>
    <t>Zaandam</t>
  </si>
  <si>
    <t>1506 MA</t>
  </si>
  <si>
    <t>US5004675014</t>
  </si>
  <si>
    <t>Stattegger Strasse 18</t>
  </si>
  <si>
    <t>Graz</t>
  </si>
  <si>
    <t>8045</t>
  </si>
  <si>
    <t>US0345221024</t>
  </si>
  <si>
    <t>034522102</t>
  </si>
  <si>
    <t>One Market Street</t>
  </si>
  <si>
    <t>94105</t>
  </si>
  <si>
    <t>US0527691069</t>
  </si>
  <si>
    <t>052769106</t>
  </si>
  <si>
    <t>1501 Yamato Road</t>
  </si>
  <si>
    <t>Boca Raton</t>
  </si>
  <si>
    <t>33431</t>
  </si>
  <si>
    <t>US00090Q1031</t>
  </si>
  <si>
    <t>00090Q103</t>
  </si>
  <si>
    <t>500 East Pratt Street</t>
  </si>
  <si>
    <t>Suite 1300</t>
  </si>
  <si>
    <t>Baltimore</t>
  </si>
  <si>
    <t>21202</t>
  </si>
  <si>
    <t>MD</t>
  </si>
  <si>
    <t>US0062121043</t>
  </si>
  <si>
    <t>006212104</t>
  </si>
  <si>
    <t>adamsfunds.com</t>
  </si>
  <si>
    <t>Simon Carmiggeltstraat 6-50</t>
  </si>
  <si>
    <t>Amsterdam</t>
  </si>
  <si>
    <t>1011 DJ</t>
  </si>
  <si>
    <t>US00783V1044</t>
  </si>
  <si>
    <t>00783V104</t>
  </si>
  <si>
    <t>1901 Chouteau Avenue</t>
  </si>
  <si>
    <t>Saint Louis</t>
  </si>
  <si>
    <t>63103</t>
  </si>
  <si>
    <t>US0236081024</t>
  </si>
  <si>
    <t>023608102</t>
  </si>
  <si>
    <t>Aegonplein 50</t>
  </si>
  <si>
    <t>The Hague</t>
  </si>
  <si>
    <t>2591 TV</t>
  </si>
  <si>
    <t>US0079241032</t>
  </si>
  <si>
    <t>007924103</t>
  </si>
  <si>
    <t>1595 Wynkoop Street</t>
  </si>
  <si>
    <t>Suite 800</t>
  </si>
  <si>
    <t>Denver</t>
  </si>
  <si>
    <t>80202</t>
  </si>
  <si>
    <t>CO</t>
  </si>
  <si>
    <t>US0079731008</t>
  </si>
  <si>
    <t>007973100</t>
  </si>
  <si>
    <t>6000 Westown Parkway</t>
  </si>
  <si>
    <t>West Des Moines</t>
  </si>
  <si>
    <t>50266</t>
  </si>
  <si>
    <t>IA</t>
  </si>
  <si>
    <t>US0256762065</t>
  </si>
  <si>
    <t>025676206</t>
  </si>
  <si>
    <t>145 King Street East</t>
  </si>
  <si>
    <t>Toronto</t>
  </si>
  <si>
    <t>M5C 2Y7</t>
  </si>
  <si>
    <t>CA0084741085</t>
  </si>
  <si>
    <t>008474108</t>
  </si>
  <si>
    <t>77 Hot Metal Street</t>
  </si>
  <si>
    <t>15203-2329</t>
  </si>
  <si>
    <t>US02553E1064</t>
  </si>
  <si>
    <t>02553E106</t>
  </si>
  <si>
    <t>1 Riverside Plaza</t>
  </si>
  <si>
    <t>Columbus</t>
  </si>
  <si>
    <t>43215</t>
  </si>
  <si>
    <t>OH</t>
  </si>
  <si>
    <t>US0255371017</t>
  </si>
  <si>
    <t>025537101</t>
  </si>
  <si>
    <t>AerCap House</t>
  </si>
  <si>
    <t>65 St. Stephen’s Green</t>
  </si>
  <si>
    <t>D02 YX20</t>
  </si>
  <si>
    <t>NL0000687663</t>
  </si>
  <si>
    <t>N00985106</t>
  </si>
  <si>
    <t>4300 Wilson Boulevard</t>
  </si>
  <si>
    <t>11th Floor</t>
  </si>
  <si>
    <t>Arlington</t>
  </si>
  <si>
    <t>22203</t>
  </si>
  <si>
    <t>VA</t>
  </si>
  <si>
    <t>US00130H1059</t>
  </si>
  <si>
    <t>00130H105</t>
  </si>
  <si>
    <t>308 - 4th Avenue SW</t>
  </si>
  <si>
    <t>Suite 1200</t>
  </si>
  <si>
    <t>Calgary</t>
  </si>
  <si>
    <t>T2P 0H7</t>
  </si>
  <si>
    <t>301 East Fourth Street</t>
  </si>
  <si>
    <t>Cincinnati</t>
  </si>
  <si>
    <t>45202</t>
  </si>
  <si>
    <t>US0259321042</t>
  </si>
  <si>
    <t>025932104</t>
  </si>
  <si>
    <t>1932 Wynnton Road</t>
  </si>
  <si>
    <t>31999</t>
  </si>
  <si>
    <t>US0010551028</t>
  </si>
  <si>
    <t>001055102</t>
  </si>
  <si>
    <t>650 California Street</t>
  </si>
  <si>
    <t>94108</t>
  </si>
  <si>
    <t>US00827B1061</t>
  </si>
  <si>
    <t>00827B106</t>
  </si>
  <si>
    <t>4205 River Green Parkway</t>
  </si>
  <si>
    <t>30096</t>
  </si>
  <si>
    <t>US0010841023</t>
  </si>
  <si>
    <t>001084102</t>
  </si>
  <si>
    <t>Rue du Marquis 1/Markiesstraat 1</t>
  </si>
  <si>
    <t>Box 7</t>
  </si>
  <si>
    <t>Brussels</t>
  </si>
  <si>
    <t>1000</t>
  </si>
  <si>
    <t>US00844W2089</t>
  </si>
  <si>
    <t>US4642872265</t>
  </si>
  <si>
    <t>464287226</t>
  </si>
  <si>
    <t>Brookfield Place</t>
  </si>
  <si>
    <t>181 Bay Street Suite 3910</t>
  </si>
  <si>
    <t>M5J 2T3</t>
  </si>
  <si>
    <t>CA0115321089</t>
  </si>
  <si>
    <t>011532108</t>
  </si>
  <si>
    <t>6210 East US Highway 290</t>
  </si>
  <si>
    <t>Suite 450</t>
  </si>
  <si>
    <t>Austin</t>
  </si>
  <si>
    <t>78723</t>
  </si>
  <si>
    <t>US00857U1079</t>
  </si>
  <si>
    <t>00857U107</t>
  </si>
  <si>
    <t>12th Floor</t>
  </si>
  <si>
    <t>Bethesda</t>
  </si>
  <si>
    <t>20814</t>
  </si>
  <si>
    <t>US00123Q1040</t>
  </si>
  <si>
    <t>00123Q104</t>
  </si>
  <si>
    <t>30 Woodbourne Avenue</t>
  </si>
  <si>
    <t>Hamilton</t>
  </si>
  <si>
    <t>BMG0585R1060</t>
  </si>
  <si>
    <t>G0585R106</t>
  </si>
  <si>
    <t>180 Marsh Hill Road</t>
  </si>
  <si>
    <t>06477</t>
  </si>
  <si>
    <t>CT</t>
  </si>
  <si>
    <t>US05351W1036</t>
  </si>
  <si>
    <t>05351W103</t>
  </si>
  <si>
    <t>11095 Viking Drive</t>
  </si>
  <si>
    <t>Eden Prairie</t>
  </si>
  <si>
    <t>55344</t>
  </si>
  <si>
    <t>MN</t>
  </si>
  <si>
    <t>US00848J1043</t>
  </si>
  <si>
    <t>00848J104</t>
  </si>
  <si>
    <t>No. 39 Wenhua Road</t>
  </si>
  <si>
    <t>Wuhu</t>
  </si>
  <si>
    <t>241000</t>
  </si>
  <si>
    <t>US0352431045</t>
  </si>
  <si>
    <t>035243104</t>
  </si>
  <si>
    <t>Bellerivestrasse 30</t>
  </si>
  <si>
    <t>8008</t>
  </si>
  <si>
    <t>US0067542045</t>
  </si>
  <si>
    <t>Hibiya Mitsui Tower</t>
  </si>
  <si>
    <t>1-1-2 Yurakucho Chiyoda-ku</t>
  </si>
  <si>
    <t>Tokyo</t>
  </si>
  <si>
    <t>100-0006</t>
  </si>
  <si>
    <t>US0434001006</t>
  </si>
  <si>
    <t>1400 Seaport Boulevard</t>
  </si>
  <si>
    <t>Redwood City</t>
  </si>
  <si>
    <t>94063</t>
  </si>
  <si>
    <t>US12468P1049</t>
  </si>
  <si>
    <t>12468P104</t>
  </si>
  <si>
    <t>1271 Avenue of the Americas</t>
  </si>
  <si>
    <t>10020</t>
  </si>
  <si>
    <t>US0268747849</t>
  </si>
  <si>
    <t>026874784</t>
  </si>
  <si>
    <t>216 Airport Drive</t>
  </si>
  <si>
    <t>Rochester</t>
  </si>
  <si>
    <t>03867</t>
  </si>
  <si>
    <t>NH</t>
  </si>
  <si>
    <t>US0123481089</t>
  </si>
  <si>
    <t>012348108</t>
  </si>
  <si>
    <t>75 quai d'Orsay</t>
  </si>
  <si>
    <t>cedex 07</t>
  </si>
  <si>
    <t>Paris</t>
  </si>
  <si>
    <t>75321</t>
  </si>
  <si>
    <t>US0091262024</t>
  </si>
  <si>
    <t>4582 South Ulster Street</t>
  </si>
  <si>
    <t>Suite 1700</t>
  </si>
  <si>
    <t>80237-2641</t>
  </si>
  <si>
    <t>US03750L1098</t>
  </si>
  <si>
    <t>03750L109</t>
  </si>
  <si>
    <t>Building 1</t>
  </si>
  <si>
    <t>1st Floor – 9th Floor 101 30 Tianzhu Road Shunyi District</t>
  </si>
  <si>
    <t>101312</t>
  </si>
  <si>
    <t>1 Applied Plaza</t>
  </si>
  <si>
    <t>Cleveland</t>
  </si>
  <si>
    <t>44115</t>
  </si>
  <si>
    <t>US03820C1053</t>
  </si>
  <si>
    <t>03820C105</t>
  </si>
  <si>
    <t>260 Interstate North Circle SE</t>
  </si>
  <si>
    <t>30339-2210</t>
  </si>
  <si>
    <t>US04621X1081</t>
  </si>
  <si>
    <t>04621X108</t>
  </si>
  <si>
    <t>2850 Golf Road</t>
  </si>
  <si>
    <t>Rolling Meadows</t>
  </si>
  <si>
    <t>60008-4050</t>
  </si>
  <si>
    <t>US3635761097</t>
  </si>
  <si>
    <t>363576109</t>
  </si>
  <si>
    <t>15-1, Kyobashi 1-chome</t>
  </si>
  <si>
    <t>Chuo-ku</t>
  </si>
  <si>
    <t>104-8315</t>
  </si>
  <si>
    <t>US0097071007</t>
  </si>
  <si>
    <t>009707100</t>
  </si>
  <si>
    <t>El Segundo</t>
  </si>
  <si>
    <t>145 Broadway</t>
  </si>
  <si>
    <t>02142</t>
  </si>
  <si>
    <t>US00971T1016</t>
  </si>
  <si>
    <t>00971T101</t>
  </si>
  <si>
    <t>Avenida Miraflores 9153</t>
  </si>
  <si>
    <t>7th Floor Renca</t>
  </si>
  <si>
    <t>Santiago de Chile</t>
  </si>
  <si>
    <t>601 Gateway Boulevard</t>
  </si>
  <si>
    <t>Suite 350</t>
  </si>
  <si>
    <t>South San Francisco</t>
  </si>
  <si>
    <t>94080</t>
  </si>
  <si>
    <t>US00973Y1082</t>
  </si>
  <si>
    <t>00973Y108</t>
  </si>
  <si>
    <t>AkzoNobel Center</t>
  </si>
  <si>
    <t>Christian Neefestraat 2 PO Box 75730</t>
  </si>
  <si>
    <t>1077 WW</t>
  </si>
  <si>
    <t>US0101995035</t>
  </si>
  <si>
    <t>2000 Avenue of the Stars</t>
  </si>
  <si>
    <t>Suite 1000N</t>
  </si>
  <si>
    <t>Los Angeles</t>
  </si>
  <si>
    <t>90067</t>
  </si>
  <si>
    <t>US00912X3026</t>
  </si>
  <si>
    <t>00912X302</t>
  </si>
  <si>
    <t>4250 Congress Street</t>
  </si>
  <si>
    <t>Charlotte</t>
  </si>
  <si>
    <t>28209</t>
  </si>
  <si>
    <t>US0126531013</t>
  </si>
  <si>
    <t>012653101</t>
  </si>
  <si>
    <t>Chemin de Blandonnet 8</t>
  </si>
  <si>
    <t>Vernier</t>
  </si>
  <si>
    <t>Geneva</t>
  </si>
  <si>
    <t>1214</t>
  </si>
  <si>
    <t>CH0432492467</t>
  </si>
  <si>
    <t>H01301128</t>
  </si>
  <si>
    <t>30 West Superior Street</t>
  </si>
  <si>
    <t>55802-2093</t>
  </si>
  <si>
    <t>US0185223007</t>
  </si>
  <si>
    <t>018522300</t>
  </si>
  <si>
    <t>Rudeboksvägen 1</t>
  </si>
  <si>
    <t>Lund</t>
  </si>
  <si>
    <t>22100</t>
  </si>
  <si>
    <t>US0153931011</t>
  </si>
  <si>
    <t>015393101</t>
  </si>
  <si>
    <t>1627 East Walnut Street</t>
  </si>
  <si>
    <t>Seguin</t>
  </si>
  <si>
    <t>78155</t>
  </si>
  <si>
    <t>US0113111076</t>
  </si>
  <si>
    <t>011311107</t>
  </si>
  <si>
    <t>955 Perimeter Road</t>
  </si>
  <si>
    <t>Manchester</t>
  </si>
  <si>
    <t>03103</t>
  </si>
  <si>
    <t>US01749D1054</t>
  </si>
  <si>
    <t>01749D105</t>
  </si>
  <si>
    <t>410 North Scottsdale Road</t>
  </si>
  <si>
    <t>Tempe</t>
  </si>
  <si>
    <t>85288</t>
  </si>
  <si>
    <t>AZ</t>
  </si>
  <si>
    <t>US0162551016</t>
  </si>
  <si>
    <t>016255101</t>
  </si>
  <si>
    <t>1201 North Town Center Drive</t>
  </si>
  <si>
    <t>Las Vegas</t>
  </si>
  <si>
    <t>89144</t>
  </si>
  <si>
    <t>NV</t>
  </si>
  <si>
    <t>US01748X1028</t>
  </si>
  <si>
    <t>01748X102</t>
  </si>
  <si>
    <t>allegiantair.com</t>
  </si>
  <si>
    <t>4 Overlook Point</t>
  </si>
  <si>
    <t>Lincolnshire</t>
  </si>
  <si>
    <t>60069</t>
  </si>
  <si>
    <t>US01626W1018</t>
  </si>
  <si>
    <t>01626W101</t>
  </si>
  <si>
    <t>Königinstrasse 28</t>
  </si>
  <si>
    <t>Munich</t>
  </si>
  <si>
    <t>80802</t>
  </si>
  <si>
    <t>US0188201000</t>
  </si>
  <si>
    <t>018820100</t>
  </si>
  <si>
    <t>19300 International Boulevard</t>
  </si>
  <si>
    <t>Seattle</t>
  </si>
  <si>
    <t>98188</t>
  </si>
  <si>
    <t>WA</t>
  </si>
  <si>
    <t>US0116591092</t>
  </si>
  <si>
    <t>011659109</t>
  </si>
  <si>
    <t>Connaught House</t>
  </si>
  <si>
    <t>1 Burlington Road Dublin 4</t>
  </si>
  <si>
    <t>D04 C5Y6</t>
  </si>
  <si>
    <t>IE00B56GVS15</t>
  </si>
  <si>
    <t>G01767105</t>
  </si>
  <si>
    <t>3100 Sanders Road</t>
  </si>
  <si>
    <t>Northbrook</t>
  </si>
  <si>
    <t>60062</t>
  </si>
  <si>
    <t>US0200021014</t>
  </si>
  <si>
    <t>020002101</t>
  </si>
  <si>
    <t>Iveagh Court</t>
  </si>
  <si>
    <t>Block D Harcourt Road</t>
  </si>
  <si>
    <t>D02 VH94</t>
  </si>
  <si>
    <t>IE00BFRT3W74</t>
  </si>
  <si>
    <t>G0176J109</t>
  </si>
  <si>
    <t>Ally Detroit Center</t>
  </si>
  <si>
    <t>Floor 10 500 Woodward Avenue</t>
  </si>
  <si>
    <t>Detroit</t>
  </si>
  <si>
    <t>48226</t>
  </si>
  <si>
    <t>US02005N1000</t>
  </si>
  <si>
    <t>02005N100</t>
  </si>
  <si>
    <t>675 West Kendall Street</t>
  </si>
  <si>
    <t>Henri A. Termeer Square</t>
  </si>
  <si>
    <t>US02043Q1076</t>
  </si>
  <si>
    <t>02043Q107</t>
  </si>
  <si>
    <t>2-5-1, Nihonbashi-Honcho</t>
  </si>
  <si>
    <t>Chuo-Ku</t>
  </si>
  <si>
    <t>103-8411</t>
  </si>
  <si>
    <t>US04623U1025</t>
  </si>
  <si>
    <t>8281 Greensboro Drive</t>
  </si>
  <si>
    <t>Suite 100</t>
  </si>
  <si>
    <t>Tysons</t>
  </si>
  <si>
    <t>22102</t>
  </si>
  <si>
    <t>US0116421050</t>
  </si>
  <si>
    <t>011642105</t>
  </si>
  <si>
    <t>48, rue Albert Dhalenne</t>
  </si>
  <si>
    <t>Saint-Ouen</t>
  </si>
  <si>
    <t>93400</t>
  </si>
  <si>
    <t>US0212442075</t>
  </si>
  <si>
    <t>021244207</t>
  </si>
  <si>
    <t>One Allison Way</t>
  </si>
  <si>
    <t>Indianapolis</t>
  </si>
  <si>
    <t>46222-3271</t>
  </si>
  <si>
    <t>IN</t>
  </si>
  <si>
    <t>US01973R1014</t>
  </si>
  <si>
    <t>01973R101</t>
  </si>
  <si>
    <t>1820 East Big Beaver Road</t>
  </si>
  <si>
    <t>Troy</t>
  </si>
  <si>
    <t>48083</t>
  </si>
  <si>
    <t>US0213691035</t>
  </si>
  <si>
    <t>021369103</t>
  </si>
  <si>
    <t>Klarabergsviadukten 70</t>
  </si>
  <si>
    <t>Section B7 Box 70381</t>
  </si>
  <si>
    <t>Stockholm</t>
  </si>
  <si>
    <t>111 64</t>
  </si>
  <si>
    <t>US0528001094</t>
  </si>
  <si>
    <t>052800109</t>
  </si>
  <si>
    <t>1615 Wynkoop Street</t>
  </si>
  <si>
    <t>US03676B1026</t>
  </si>
  <si>
    <t>03676B102</t>
  </si>
  <si>
    <t>3050 Bowers Avenue</t>
  </si>
  <si>
    <t>P.O. Box 58039</t>
  </si>
  <si>
    <t>95054-3299</t>
  </si>
  <si>
    <t>US0382221051</t>
  </si>
  <si>
    <t>038222105</t>
  </si>
  <si>
    <t>3101 Jay Street</t>
  </si>
  <si>
    <t>95054</t>
  </si>
  <si>
    <t>KYG037AX1015</t>
  </si>
  <si>
    <t>G037AX101</t>
  </si>
  <si>
    <t>56, rue Charles Martel</t>
  </si>
  <si>
    <t>Luxembourg City</t>
  </si>
  <si>
    <t>2134</t>
  </si>
  <si>
    <t>LU2369833749</t>
  </si>
  <si>
    <t>L02235106</t>
  </si>
  <si>
    <t>One AMC Way</t>
  </si>
  <si>
    <t>11500 Ash Street</t>
  </si>
  <si>
    <t>Leawood</t>
  </si>
  <si>
    <t>66211</t>
  </si>
  <si>
    <t>KS</t>
  </si>
  <si>
    <t>US00165C1045</t>
  </si>
  <si>
    <t>00165C104</t>
  </si>
  <si>
    <t>Thurgauerstrasse 34</t>
  </si>
  <si>
    <t>JE00BJ1F3079</t>
  </si>
  <si>
    <t>G0250X107</t>
  </si>
  <si>
    <t>2485 Augustine Drive</t>
  </si>
  <si>
    <t>US0079031078</t>
  </si>
  <si>
    <t>007903107</t>
  </si>
  <si>
    <t>1100 Cassatt Road</t>
  </si>
  <si>
    <t>Berwyn</t>
  </si>
  <si>
    <t>19312-1177</t>
  </si>
  <si>
    <t>US0311001004</t>
  </si>
  <si>
    <t>031100100</t>
  </si>
  <si>
    <t>3854 American Way</t>
  </si>
  <si>
    <t>Suite A</t>
  </si>
  <si>
    <t>Baton Rouge</t>
  </si>
  <si>
    <t>70816</t>
  </si>
  <si>
    <t>LA</t>
  </si>
  <si>
    <t>US0234361089</t>
  </si>
  <si>
    <t>023436108</t>
  </si>
  <si>
    <t>Via Ripamonti 133</t>
  </si>
  <si>
    <t>Milan</t>
  </si>
  <si>
    <t>20141</t>
  </si>
  <si>
    <t>777 South Flagler Drive</t>
  </si>
  <si>
    <t>West Palm Beach</t>
  </si>
  <si>
    <t>33401</t>
  </si>
  <si>
    <t>US0082521081</t>
  </si>
  <si>
    <t>008252108</t>
  </si>
  <si>
    <t>One Amgen Center Drive</t>
  </si>
  <si>
    <t>Thousand Oaks</t>
  </si>
  <si>
    <t>91320-1799</t>
  </si>
  <si>
    <t>US0311621009</t>
  </si>
  <si>
    <t>031162100</t>
  </si>
  <si>
    <t>280 Pilot Road</t>
  </si>
  <si>
    <t>89119-4012</t>
  </si>
  <si>
    <t>US02665T3068</t>
  </si>
  <si>
    <t>02665T306</t>
  </si>
  <si>
    <t>1655 Grant Street</t>
  </si>
  <si>
    <t>10th Floor</t>
  </si>
  <si>
    <t>Concord</t>
  </si>
  <si>
    <t>94520</t>
  </si>
  <si>
    <t>US04546L1061</t>
  </si>
  <si>
    <t>04546L106</t>
  </si>
  <si>
    <t>Esplanaden 50</t>
  </si>
  <si>
    <t>Copenhagen K</t>
  </si>
  <si>
    <t>Copenhagen</t>
  </si>
  <si>
    <t>1263</t>
  </si>
  <si>
    <t>US00202F1021</t>
  </si>
  <si>
    <t>00202F102</t>
  </si>
  <si>
    <t>2045 East Innovation Circle</t>
  </si>
  <si>
    <t>85284</t>
  </si>
  <si>
    <t>US0316521006</t>
  </si>
  <si>
    <t>031652100</t>
  </si>
  <si>
    <t>8840 Cypress Waters Boulevard</t>
  </si>
  <si>
    <t>75019</t>
  </si>
  <si>
    <t>US0017441017</t>
  </si>
  <si>
    <t>001744101</t>
  </si>
  <si>
    <t>1099 Ameriprise Financial Center</t>
  </si>
  <si>
    <t>Minneapolis</t>
  </si>
  <si>
    <t>55474</t>
  </si>
  <si>
    <t>US03076C1062</t>
  </si>
  <si>
    <t>03076C106</t>
  </si>
  <si>
    <t>11570 6th Street</t>
  </si>
  <si>
    <t>Rancho Cucamonga</t>
  </si>
  <si>
    <t>91730</t>
  </si>
  <si>
    <t>US03209R1032</t>
  </si>
  <si>
    <t>03209R103</t>
  </si>
  <si>
    <t>340 Martin Luther King Jr. Boulevard</t>
  </si>
  <si>
    <t>Bristol</t>
  </si>
  <si>
    <t>37620</t>
  </si>
  <si>
    <t>US0207641061</t>
  </si>
  <si>
    <t>020764106</t>
  </si>
  <si>
    <t>111 Speen Street</t>
  </si>
  <si>
    <t>Suite 410</t>
  </si>
  <si>
    <t>Framingham</t>
  </si>
  <si>
    <t>01701</t>
  </si>
  <si>
    <t>US02361E1082</t>
  </si>
  <si>
    <t>02361E108</t>
  </si>
  <si>
    <t>116 Huntington Avenue</t>
  </si>
  <si>
    <t>Boston</t>
  </si>
  <si>
    <t>02116-5749</t>
  </si>
  <si>
    <t>US03027X1000</t>
  </si>
  <si>
    <t>03027X100</t>
  </si>
  <si>
    <t>Lago Zurich 245</t>
  </si>
  <si>
    <t>Plaza Carso / Edificio Telcel, Piso 16 Colonia Ampliación Granada Miguel Hidalgo</t>
  </si>
  <si>
    <t>Mexico City</t>
  </si>
  <si>
    <t>11529</t>
  </si>
  <si>
    <t>DF</t>
  </si>
  <si>
    <t>US02364W1053</t>
  </si>
  <si>
    <t>02364W105</t>
  </si>
  <si>
    <t>410 Terry Avenue North</t>
  </si>
  <si>
    <t>98109-5210</t>
  </si>
  <si>
    <t>US0231351067</t>
  </si>
  <si>
    <t>023135106</t>
  </si>
  <si>
    <t>200 SW 1st Avenue</t>
  </si>
  <si>
    <t>Fort Lauderdale</t>
  </si>
  <si>
    <t>33301</t>
  </si>
  <si>
    <t>US05329W1027</t>
  </si>
  <si>
    <t>05329W102</t>
  </si>
  <si>
    <t>5453 Great America Parkway</t>
  </si>
  <si>
    <t>US0404131064</t>
  </si>
  <si>
    <t>040413106</t>
  </si>
  <si>
    <t>C/ Santiago de Compostela</t>
  </si>
  <si>
    <t>nº 100</t>
  </si>
  <si>
    <t>Madrid</t>
  </si>
  <si>
    <t>28035</t>
  </si>
  <si>
    <t>US00444E1038</t>
  </si>
  <si>
    <t>00444E103</t>
  </si>
  <si>
    <t>Dongshan Industrial Zone</t>
  </si>
  <si>
    <t>Chidian Town</t>
  </si>
  <si>
    <t>Jinjiang</t>
  </si>
  <si>
    <t>362212</t>
  </si>
  <si>
    <t>2600 ANSYS Drive</t>
  </si>
  <si>
    <t>Canonsburg</t>
  </si>
  <si>
    <t>15317</t>
  </si>
  <si>
    <t>US03662Q1058</t>
  </si>
  <si>
    <t>03662Q105</t>
  </si>
  <si>
    <t>Metropolitan Building</t>
  </si>
  <si>
    <t>James Joyce Street</t>
  </si>
  <si>
    <t>D01 K0Y8</t>
  </si>
  <si>
    <t>IE00BLP1HW54</t>
  </si>
  <si>
    <t>G0403H108</t>
  </si>
  <si>
    <t>11270 West Park Place</t>
  </si>
  <si>
    <t>Suite 170 PO Box 245008</t>
  </si>
  <si>
    <t>Milwaukee</t>
  </si>
  <si>
    <t>53224-9508</t>
  </si>
  <si>
    <t>WI</t>
  </si>
  <si>
    <t>US8318652091</t>
  </si>
  <si>
    <t>831865209</t>
  </si>
  <si>
    <t>2000 Post Oak Boulevard</t>
  </si>
  <si>
    <t>Suite 100 One Post Oak Central</t>
  </si>
  <si>
    <t>Houston</t>
  </si>
  <si>
    <t>77056-4000</t>
  </si>
  <si>
    <t>US03743Q1085</t>
  </si>
  <si>
    <t>03743Q108</t>
  </si>
  <si>
    <t>875 East Wisconsin Avenue</t>
  </si>
  <si>
    <t>53202</t>
  </si>
  <si>
    <t>US04316A1088</t>
  </si>
  <si>
    <t>04316A108</t>
  </si>
  <si>
    <t>1940 Air Products Boulevard</t>
  </si>
  <si>
    <t>Allentown</t>
  </si>
  <si>
    <t>18106-5500</t>
  </si>
  <si>
    <t>US0091581068</t>
  </si>
  <si>
    <t>009158106</t>
  </si>
  <si>
    <t>24-26 Boulevard d’Avranches</t>
  </si>
  <si>
    <t>1160</t>
  </si>
  <si>
    <t>1100 Old Highway 8 NW</t>
  </si>
  <si>
    <t>New Brighton</t>
  </si>
  <si>
    <t>55112</t>
  </si>
  <si>
    <t>US00187Y1001</t>
  </si>
  <si>
    <t>00187Y100</t>
  </si>
  <si>
    <t>358 Hall Avenue</t>
  </si>
  <si>
    <t>PO Box 5030</t>
  </si>
  <si>
    <t>Wallingford</t>
  </si>
  <si>
    <t>06492</t>
  </si>
  <si>
    <t>US0320951017</t>
  </si>
  <si>
    <t>032095101</t>
  </si>
  <si>
    <t>814 East Main Street</t>
  </si>
  <si>
    <t>Richmond</t>
  </si>
  <si>
    <t>23219-3306</t>
  </si>
  <si>
    <t>US03784Y2000</t>
  </si>
  <si>
    <t>03784Y200</t>
  </si>
  <si>
    <t>100 Fifth Avenue</t>
  </si>
  <si>
    <t>Waltham</t>
  </si>
  <si>
    <t>02451</t>
  </si>
  <si>
    <t>US03753U1060</t>
  </si>
  <si>
    <t>03753U106</t>
  </si>
  <si>
    <t>Aspen Place</t>
  </si>
  <si>
    <t>9 Rydall Vale Park Douglas Saunders Drive La Lucia Ridge</t>
  </si>
  <si>
    <t>Durban</t>
  </si>
  <si>
    <t>US04530Y1064</t>
  </si>
  <si>
    <t>04530Y106</t>
  </si>
  <si>
    <t>9 West 57th Street</t>
  </si>
  <si>
    <t>42nd Floor</t>
  </si>
  <si>
    <t>10019</t>
  </si>
  <si>
    <t>US03769M1062</t>
  </si>
  <si>
    <t>03769M106</t>
  </si>
  <si>
    <t>1100 Page Mill Road</t>
  </si>
  <si>
    <t>Palo Alto</t>
  </si>
  <si>
    <t>94304</t>
  </si>
  <si>
    <t>US03831W1080</t>
  </si>
  <si>
    <t>03831W108</t>
  </si>
  <si>
    <t>70 Castilian Drive</t>
  </si>
  <si>
    <t>Santa Barbara</t>
  </si>
  <si>
    <t>93117</t>
  </si>
  <si>
    <t>US03783C1009</t>
  </si>
  <si>
    <t>03783C100</t>
  </si>
  <si>
    <t>7950 Jones Branch Drive</t>
  </si>
  <si>
    <t>McLean</t>
  </si>
  <si>
    <t>US03782L1017</t>
  </si>
  <si>
    <t>03782L101</t>
  </si>
  <si>
    <t>5 Hanover Quay</t>
  </si>
  <si>
    <t>Grand Canal Dock</t>
  </si>
  <si>
    <t>D02 VY79</t>
  </si>
  <si>
    <t>JE00B783TY65</t>
  </si>
  <si>
    <t>G6095L109</t>
  </si>
  <si>
    <t>354 Davis Road</t>
  </si>
  <si>
    <t>Oakville</t>
  </si>
  <si>
    <t>L6J 2X1</t>
  </si>
  <si>
    <t>CA0158571053</t>
  </si>
  <si>
    <t>015857105</t>
  </si>
  <si>
    <t>US03674X1063</t>
  </si>
  <si>
    <t>03674X106</t>
  </si>
  <si>
    <t>Gustav Mahlerplein 97-103</t>
  </si>
  <si>
    <t>1082 MS</t>
  </si>
  <si>
    <t>8401 McClure Drive</t>
  </si>
  <si>
    <t>Fort Smith</t>
  </si>
  <si>
    <t>72916</t>
  </si>
  <si>
    <t>US03937C1053</t>
  </si>
  <si>
    <t>03937C105</t>
  </si>
  <si>
    <t>US04010L1035</t>
  </si>
  <si>
    <t>04010L103</t>
  </si>
  <si>
    <t>1 CityPlace Drive</t>
  </si>
  <si>
    <t>63141</t>
  </si>
  <si>
    <t>US03940R1077</t>
  </si>
  <si>
    <t>03940R107</t>
  </si>
  <si>
    <t>26 North Euclid Avenue</t>
  </si>
  <si>
    <t>Pasadena</t>
  </si>
  <si>
    <t>91101-6104</t>
  </si>
  <si>
    <t>US0152711091</t>
  </si>
  <si>
    <t>015271109</t>
  </si>
  <si>
    <t>US03990B1017</t>
  </si>
  <si>
    <t>03990B101</t>
  </si>
  <si>
    <t>Laarderhoogtweg 25</t>
  </si>
  <si>
    <t>1101EB</t>
  </si>
  <si>
    <t>US04016X1019</t>
  </si>
  <si>
    <t>04016X101</t>
  </si>
  <si>
    <t>420 rue d'Estienne d'Orves</t>
  </si>
  <si>
    <t>Cedex</t>
  </si>
  <si>
    <t>Colombes</t>
  </si>
  <si>
    <t>92705</t>
  </si>
  <si>
    <t>US0412321095</t>
  </si>
  <si>
    <t>041232109</t>
  </si>
  <si>
    <t>1717 South Boulder Avenue</t>
  </si>
  <si>
    <t>74119</t>
  </si>
  <si>
    <t>US01877R1086</t>
  </si>
  <si>
    <t>01877R108</t>
  </si>
  <si>
    <t>2400 Market Street</t>
  </si>
  <si>
    <t>Philadelphia</t>
  </si>
  <si>
    <t>19103</t>
  </si>
  <si>
    <t>US03852U1060</t>
  </si>
  <si>
    <t>03852U106</t>
  </si>
  <si>
    <t>15212-5872</t>
  </si>
  <si>
    <t>US03966V1070</t>
  </si>
  <si>
    <t>03966V107</t>
  </si>
  <si>
    <t>3901 Midway Place NE</t>
  </si>
  <si>
    <t>Albuquerque</t>
  </si>
  <si>
    <t>87109</t>
  </si>
  <si>
    <t>NM</t>
  </si>
  <si>
    <t>US04271T1007</t>
  </si>
  <si>
    <t>04271T100</t>
  </si>
  <si>
    <t>9201 East Dry Creek Road</t>
  </si>
  <si>
    <t>Centennial</t>
  </si>
  <si>
    <t>80112</t>
  </si>
  <si>
    <t>US0427351004</t>
  </si>
  <si>
    <t>042735100</t>
  </si>
  <si>
    <t>177 East Colorado Boulevard</t>
  </si>
  <si>
    <t>Suite 700</t>
  </si>
  <si>
    <t>91105</t>
  </si>
  <si>
    <t>US04280A1007</t>
  </si>
  <si>
    <t>04280A100</t>
  </si>
  <si>
    <t>Avenida Ayrton Senna, No. 6,000</t>
  </si>
  <si>
    <t>Lote 2 Pal 48959, Anexo A JacarepaguA</t>
  </si>
  <si>
    <t>Rio De Janeiro</t>
  </si>
  <si>
    <t>22775-005</t>
  </si>
  <si>
    <t>RJ</t>
  </si>
  <si>
    <t>US81689T1043</t>
  </si>
  <si>
    <t>81689T104</t>
  </si>
  <si>
    <t>633 Folsom Street</t>
  </si>
  <si>
    <t>94107</t>
  </si>
  <si>
    <t>US04342Y1047</t>
  </si>
  <si>
    <t>04342Y104</t>
  </si>
  <si>
    <t>Klarabergsviadukten 90</t>
  </si>
  <si>
    <t>US0453871073</t>
  </si>
  <si>
    <t>433 Main Street</t>
  </si>
  <si>
    <t>Green Bay</t>
  </si>
  <si>
    <t>54301</t>
  </si>
  <si>
    <t>US0454871056</t>
  </si>
  <si>
    <t>045487105</t>
  </si>
  <si>
    <t>Weston Centre</t>
  </si>
  <si>
    <t>10 Grosvenor Street</t>
  </si>
  <si>
    <t>London</t>
  </si>
  <si>
    <t>W1K 4QY</t>
  </si>
  <si>
    <t>US0455194029</t>
  </si>
  <si>
    <t>ASCCY</t>
  </si>
  <si>
    <t>1-1, Minatojima-Nakamachi 7-chome</t>
  </si>
  <si>
    <t>Kobe</t>
  </si>
  <si>
    <t>650-8555</t>
  </si>
  <si>
    <t>US04521N1019</t>
  </si>
  <si>
    <t>04521N101</t>
  </si>
  <si>
    <t>corp.asics.com</t>
  </si>
  <si>
    <t>2-1 Asahi-machi</t>
  </si>
  <si>
    <t>Kariya</t>
  </si>
  <si>
    <t>448-8650</t>
  </si>
  <si>
    <t>00956Q106</t>
  </si>
  <si>
    <t>1-5-1, Marunouchi</t>
  </si>
  <si>
    <t>Chiyoda-ku</t>
  </si>
  <si>
    <t>100-8405</t>
  </si>
  <si>
    <t>US00109C1036</t>
  </si>
  <si>
    <t>00109C103</t>
  </si>
  <si>
    <t>4400 Cox Road</t>
  </si>
  <si>
    <t>Suite 110</t>
  </si>
  <si>
    <t>Glen Allen</t>
  </si>
  <si>
    <t>23060</t>
  </si>
  <si>
    <t>US00191U1025</t>
  </si>
  <si>
    <t>00191U102</t>
  </si>
  <si>
    <t>8145 Blazer Drive</t>
  </si>
  <si>
    <t>19808</t>
  </si>
  <si>
    <t>US0441861046</t>
  </si>
  <si>
    <t>044186104</t>
  </si>
  <si>
    <t>100 Cheapside</t>
  </si>
  <si>
    <t>EC2V 6DT</t>
  </si>
  <si>
    <t>US0450551009</t>
  </si>
  <si>
    <t>045055100</t>
  </si>
  <si>
    <t>Versterkerstraat 8</t>
  </si>
  <si>
    <t>Almere</t>
  </si>
  <si>
    <t>1322 AP</t>
  </si>
  <si>
    <t>De Run 6501</t>
  </si>
  <si>
    <t>Veldhoven</t>
  </si>
  <si>
    <t>5504 DR</t>
  </si>
  <si>
    <t>USN070592100</t>
  </si>
  <si>
    <t>N07059210</t>
  </si>
  <si>
    <t>Tuborg Boulevard 12</t>
  </si>
  <si>
    <t>Hellerup</t>
  </si>
  <si>
    <t>2900</t>
  </si>
  <si>
    <t>US04351P1012</t>
  </si>
  <si>
    <t>04351P101</t>
  </si>
  <si>
    <t>1800 North Mason Road</t>
  </si>
  <si>
    <t>Katy</t>
  </si>
  <si>
    <t>77449</t>
  </si>
  <si>
    <t>US00402L1070</t>
  </si>
  <si>
    <t>00402L107</t>
  </si>
  <si>
    <t>Bosque de Alisos No. 47A</t>
  </si>
  <si>
    <t>4th Floor Bosques de las Lomas</t>
  </si>
  <si>
    <t>05120</t>
  </si>
  <si>
    <t>US40051E2028</t>
  </si>
  <si>
    <t>40051E202</t>
  </si>
  <si>
    <t>26, Chin 3rd Road</t>
  </si>
  <si>
    <t>Nanzih District</t>
  </si>
  <si>
    <t>Kaohsiung</t>
  </si>
  <si>
    <t>811</t>
  </si>
  <si>
    <t>US00215W1009</t>
  </si>
  <si>
    <t>00215W100</t>
  </si>
  <si>
    <t>Wuzhong Building</t>
  </si>
  <si>
    <t>1st floor 618 Wuzhong Road Minhang District</t>
  </si>
  <si>
    <t>Shanghai</t>
  </si>
  <si>
    <t>201103</t>
  </si>
  <si>
    <t>1 Tony Wilson Place</t>
  </si>
  <si>
    <t>4th Floor</t>
  </si>
  <si>
    <t>M15 4FN</t>
  </si>
  <si>
    <t>US05277E1047</t>
  </si>
  <si>
    <t>1-6-2, Marunouchi Chiyoda-ku</t>
  </si>
  <si>
    <t>100-0005</t>
  </si>
  <si>
    <t>US00762U2006</t>
  </si>
  <si>
    <t>00762U200</t>
  </si>
  <si>
    <t>CEC Plaza, Tower B</t>
  </si>
  <si>
    <t>18th Floor 3 Dan Ling Street Haidian District</t>
  </si>
  <si>
    <t>100080</t>
  </si>
  <si>
    <t>US05278C1071</t>
  </si>
  <si>
    <t>05278C107</t>
  </si>
  <si>
    <t>ATI Corporate</t>
  </si>
  <si>
    <t>2021 McKinney Avenue Suite 1100</t>
  </si>
  <si>
    <t>US01741R1023</t>
  </si>
  <si>
    <t>01741R102</t>
  </si>
  <si>
    <t>16100 South Lathrop Avenue</t>
  </si>
  <si>
    <t>Harvey</t>
  </si>
  <si>
    <t>60426</t>
  </si>
  <si>
    <t>US0476491081</t>
  </si>
  <si>
    <t>047649108</t>
  </si>
  <si>
    <t>Sickla Industriväg 19</t>
  </si>
  <si>
    <t>Nacka</t>
  </si>
  <si>
    <t>13154</t>
  </si>
  <si>
    <t>US0492557063</t>
  </si>
  <si>
    <t>049255706</t>
  </si>
  <si>
    <t>1800 Three Lincoln Centre</t>
  </si>
  <si>
    <t>5430 LBJ Freeway</t>
  </si>
  <si>
    <t>US0495601058</t>
  </si>
  <si>
    <t>049560105</t>
  </si>
  <si>
    <t>265 Exchange Drive</t>
  </si>
  <si>
    <t>Crystal Lake</t>
  </si>
  <si>
    <t>60014</t>
  </si>
  <si>
    <t>US0383361039</t>
  </si>
  <si>
    <t>038336103</t>
  </si>
  <si>
    <t>7555 Innovation Way</t>
  </si>
  <si>
    <t>Mason</t>
  </si>
  <si>
    <t>45040</t>
  </si>
  <si>
    <t>US04963C2098</t>
  </si>
  <si>
    <t>04963C209</t>
  </si>
  <si>
    <t>730 Fountain Street North</t>
  </si>
  <si>
    <t>Building #2</t>
  </si>
  <si>
    <t>N3H 4R7</t>
  </si>
  <si>
    <t>2701 Olympic Boulevard Building B</t>
  </si>
  <si>
    <t>Santa Monica</t>
  </si>
  <si>
    <t>90404</t>
  </si>
  <si>
    <t>US00507V1098</t>
  </si>
  <si>
    <t>00507V109</t>
  </si>
  <si>
    <t>112 Oxford Road</t>
  </si>
  <si>
    <t>Houghton Estate</t>
  </si>
  <si>
    <t>Johannesburg</t>
  </si>
  <si>
    <t>2198</t>
  </si>
  <si>
    <t>US0351282068</t>
  </si>
  <si>
    <t>035128206</t>
  </si>
  <si>
    <t>1051 East Cary Street</t>
  </si>
  <si>
    <t>23219</t>
  </si>
  <si>
    <t>US04911A1079</t>
  </si>
  <si>
    <t>04911A107</t>
  </si>
  <si>
    <t>Hsinchu Science Park</t>
  </si>
  <si>
    <t>No. 1, Li-Hsin Road 2</t>
  </si>
  <si>
    <t>Hsinchu City</t>
  </si>
  <si>
    <t>300094</t>
  </si>
  <si>
    <t>US0022551073</t>
  </si>
  <si>
    <t>002255107</t>
  </si>
  <si>
    <t>1654 Smallman Street</t>
  </si>
  <si>
    <t>15222</t>
  </si>
  <si>
    <t>US0517741072</t>
  </si>
  <si>
    <t>051774107</t>
  </si>
  <si>
    <t>aurora.tech</t>
  </si>
  <si>
    <t>1411 East Mission Avenue</t>
  </si>
  <si>
    <t>Spokane</t>
  </si>
  <si>
    <t>99202-2600</t>
  </si>
  <si>
    <t>US05379B1070</t>
  </si>
  <si>
    <t>05379B107</t>
  </si>
  <si>
    <t>Carrera 13 No. 26A – 47</t>
  </si>
  <si>
    <t>23rd Floor</t>
  </si>
  <si>
    <t>Bogotá</t>
  </si>
  <si>
    <t>US40053W1018</t>
  </si>
  <si>
    <t>40053W101</t>
  </si>
  <si>
    <t>241 18th Street South</t>
  </si>
  <si>
    <t>Suite 415</t>
  </si>
  <si>
    <t>22202</t>
  </si>
  <si>
    <t>US0080731088</t>
  </si>
  <si>
    <t>008073108</t>
  </si>
  <si>
    <t>4040 Wilson Boulevard, Suite 1000</t>
  </si>
  <si>
    <t>22203-2120</t>
  </si>
  <si>
    <t>US0534841012</t>
  </si>
  <si>
    <t>053484101</t>
  </si>
  <si>
    <t>1210 AvidXchange Lane</t>
  </si>
  <si>
    <t>28206</t>
  </si>
  <si>
    <t>US05368X1028</t>
  </si>
  <si>
    <t>05368X102</t>
  </si>
  <si>
    <t>1320 Ridder Park Drive</t>
  </si>
  <si>
    <t>95131-2313</t>
  </si>
  <si>
    <t>US11135F1012</t>
  </si>
  <si>
    <t>11135F101</t>
  </si>
  <si>
    <t>414 AIS Tower 1</t>
  </si>
  <si>
    <t>Phaholyothin Road Samsen Nai Phayathai</t>
  </si>
  <si>
    <t>Bangkok</t>
  </si>
  <si>
    <t>10400</t>
  </si>
  <si>
    <t>US00753G1031</t>
  </si>
  <si>
    <t>00753G103</t>
  </si>
  <si>
    <t>33587 Walker Road</t>
  </si>
  <si>
    <t>Avon Lake</t>
  </si>
  <si>
    <t>44012</t>
  </si>
  <si>
    <t>US05368V1061</t>
  </si>
  <si>
    <t>05368V106</t>
  </si>
  <si>
    <t>2211 South 47th Street</t>
  </si>
  <si>
    <t>Phoenix</t>
  </si>
  <si>
    <t>85034</t>
  </si>
  <si>
    <t>US0538071038</t>
  </si>
  <si>
    <t>053807103</t>
  </si>
  <si>
    <t>Radnor Corporate Center</t>
  </si>
  <si>
    <t>Building One Suite 200 100 Matsonford Road</t>
  </si>
  <si>
    <t>Radnor</t>
  </si>
  <si>
    <t>19087</t>
  </si>
  <si>
    <t>US05352A1007</t>
  </si>
  <si>
    <t>05352A100</t>
  </si>
  <si>
    <t>St Helen’s</t>
  </si>
  <si>
    <t>1 Undershaft</t>
  </si>
  <si>
    <t>EC3P 3DQ</t>
  </si>
  <si>
    <t>8080 Norton Parkway</t>
  </si>
  <si>
    <t>Mentor</t>
  </si>
  <si>
    <t>44060</t>
  </si>
  <si>
    <t>US0536111091</t>
  </si>
  <si>
    <t>053611109</t>
  </si>
  <si>
    <t>2 Southbank Boulevard</t>
  </si>
  <si>
    <t>Level 36</t>
  </si>
  <si>
    <t>Southbank</t>
  </si>
  <si>
    <t>3006</t>
  </si>
  <si>
    <t>VIC</t>
  </si>
  <si>
    <t>US0222051080</t>
  </si>
  <si>
    <t>022205108</t>
  </si>
  <si>
    <t>2500 Columbia Avenue</t>
  </si>
  <si>
    <t>Lancaster</t>
  </si>
  <si>
    <t>17603</t>
  </si>
  <si>
    <t>US04247X1028</t>
  </si>
  <si>
    <t>04247X102</t>
  </si>
  <si>
    <t>1 Water Street</t>
  </si>
  <si>
    <t>Camden</t>
  </si>
  <si>
    <t>08102-1658</t>
  </si>
  <si>
    <t>US0304201033</t>
  </si>
  <si>
    <t>030420103</t>
  </si>
  <si>
    <t>630 East Foothill Boulevard</t>
  </si>
  <si>
    <t>San Dimas</t>
  </si>
  <si>
    <t>91773-1212</t>
  </si>
  <si>
    <t>US0298991011</t>
  </si>
  <si>
    <t>029899101</t>
  </si>
  <si>
    <t>9205 West Russell Road</t>
  </si>
  <si>
    <t>89148</t>
  </si>
  <si>
    <t>US05465C1009</t>
  </si>
  <si>
    <t>05465C100</t>
  </si>
  <si>
    <t>25, avenue Matignon</t>
  </si>
  <si>
    <t>75008</t>
  </si>
  <si>
    <t>US0545361075</t>
  </si>
  <si>
    <t>054536107</t>
  </si>
  <si>
    <t>26 Technology Drive</t>
  </si>
  <si>
    <t>Irvine</t>
  </si>
  <si>
    <t>92618</t>
  </si>
  <si>
    <t>US05465P1012</t>
  </si>
  <si>
    <t>05465P101</t>
  </si>
  <si>
    <t>17800 North 85th Street</t>
  </si>
  <si>
    <t>Scottsdale</t>
  </si>
  <si>
    <t>85255</t>
  </si>
  <si>
    <t>US05464C1018</t>
  </si>
  <si>
    <t>05464C101</t>
  </si>
  <si>
    <t>200 Vesey Street</t>
  </si>
  <si>
    <t>10285</t>
  </si>
  <si>
    <t>US0258161092</t>
  </si>
  <si>
    <t>025816109</t>
  </si>
  <si>
    <t>92 Pitts Bay Road</t>
  </si>
  <si>
    <t>BMG0692U1099</t>
  </si>
  <si>
    <t>G0692U109</t>
  </si>
  <si>
    <t>22 Cortlandt Street</t>
  </si>
  <si>
    <t>16th Floor</t>
  </si>
  <si>
    <t>10007</t>
  </si>
  <si>
    <t>US05464T1043</t>
  </si>
  <si>
    <t>05464T104</t>
  </si>
  <si>
    <t>50 Applied Bank Blvd</t>
  </si>
  <si>
    <t>Glen Mills</t>
  </si>
  <si>
    <t>19342</t>
  </si>
  <si>
    <t>BMG0750C1082</t>
  </si>
  <si>
    <t>G0750C108</t>
  </si>
  <si>
    <t>Great West House</t>
  </si>
  <si>
    <t>GW1 17th Floor Great West Road</t>
  </si>
  <si>
    <t>Brentford</t>
  </si>
  <si>
    <t>TW8 9DF</t>
  </si>
  <si>
    <t>GB00BLP5YB54</t>
  </si>
  <si>
    <t>G0751N103</t>
  </si>
  <si>
    <t>1170 Peachtree Street, N.E.</t>
  </si>
  <si>
    <t>Suite 2300</t>
  </si>
  <si>
    <t>30309-7676</t>
  </si>
  <si>
    <t>US00508Y1029</t>
  </si>
  <si>
    <t>00508Y102</t>
  </si>
  <si>
    <t>17200 Laguna Canyon Road</t>
  </si>
  <si>
    <t>US02156B1035</t>
  </si>
  <si>
    <t>02156B103</t>
  </si>
  <si>
    <t>1330 West Fulton Street</t>
  </si>
  <si>
    <t>60607</t>
  </si>
  <si>
    <t>US05478C1053</t>
  </si>
  <si>
    <t>05478C105</t>
  </si>
  <si>
    <t>1 Francis Crick Avenue</t>
  </si>
  <si>
    <t>CB2 0AA</t>
  </si>
  <si>
    <t>US0463531089</t>
  </si>
  <si>
    <t>046353108</t>
  </si>
  <si>
    <t>123 South Front Street</t>
  </si>
  <si>
    <t>Memphis</t>
  </si>
  <si>
    <t>38103</t>
  </si>
  <si>
    <t>US0533321024</t>
  </si>
  <si>
    <t>053332102</t>
  </si>
  <si>
    <t>20 Crosby Drive</t>
  </si>
  <si>
    <t>Bedford</t>
  </si>
  <si>
    <t>01730</t>
  </si>
  <si>
    <t>US0453271035</t>
  </si>
  <si>
    <t>29109X106</t>
  </si>
  <si>
    <t>200 Summit Drive</t>
  </si>
  <si>
    <t>Burlington</t>
  </si>
  <si>
    <t>01803</t>
  </si>
  <si>
    <t>US1143401024</t>
  </si>
  <si>
    <t>114340102</t>
  </si>
  <si>
    <t>Avenida Marcos Penteado de Ulhôa Rodrigues</t>
  </si>
  <si>
    <t>n. 939, 8th floor Edifício Jatobá CondomÃ­nio Castelo Branco Office Park Tamboré</t>
  </si>
  <si>
    <t>Barueri</t>
  </si>
  <si>
    <t>06460-040</t>
  </si>
  <si>
    <t>US05501U1060</t>
  </si>
  <si>
    <t>05501U106</t>
  </si>
  <si>
    <t>929 Long Bridge Drive</t>
  </si>
  <si>
    <t>US0970231058</t>
  </si>
  <si>
    <t>097023105</t>
  </si>
  <si>
    <t>969 West Wen Yi Road</t>
  </si>
  <si>
    <t>Yu Hang District</t>
  </si>
  <si>
    <t>Hangzhou</t>
  </si>
  <si>
    <t>311121</t>
  </si>
  <si>
    <t>US01609W1027</t>
  </si>
  <si>
    <t>01609W102</t>
  </si>
  <si>
    <t>Bank of America Corporate Center</t>
  </si>
  <si>
    <t>100 North Tryon Street</t>
  </si>
  <si>
    <t>28255</t>
  </si>
  <si>
    <t>US0605051046</t>
  </si>
  <si>
    <t>060505104</t>
  </si>
  <si>
    <t>No. 1 Fuxingmen Nei Dajie</t>
  </si>
  <si>
    <t>Xicheng District</t>
  </si>
  <si>
    <t>100818</t>
  </si>
  <si>
    <t>US06426M1045</t>
  </si>
  <si>
    <t>06426M104</t>
  </si>
  <si>
    <t>Warwick House</t>
  </si>
  <si>
    <t>Farnborough Aerospace Centre PO Box 87</t>
  </si>
  <si>
    <t>Farnborough</t>
  </si>
  <si>
    <t>GU14 6YU</t>
  </si>
  <si>
    <t>05523R107</t>
  </si>
  <si>
    <t>5 Churchill Place</t>
  </si>
  <si>
    <t>Canary Wharf</t>
  </si>
  <si>
    <t>E14 5HU</t>
  </si>
  <si>
    <t>8283 Greensboro Drive</t>
  </si>
  <si>
    <t>US0995021062</t>
  </si>
  <si>
    <t>099502106</t>
  </si>
  <si>
    <t>120, Rua Lemos Monteiro</t>
  </si>
  <si>
    <t>24th floor ButantA</t>
  </si>
  <si>
    <t>05501-050</t>
  </si>
  <si>
    <t>US1055321053</t>
  </si>
  <si>
    <t>105532105</t>
  </si>
  <si>
    <t>9200 West 108th Circle</t>
  </si>
  <si>
    <t>Westminster</t>
  </si>
  <si>
    <t>80021</t>
  </si>
  <si>
    <t>US0584981064</t>
  </si>
  <si>
    <t>058498106</t>
  </si>
  <si>
    <t>Suite 300 181 Bay Street</t>
  </si>
  <si>
    <t>CA1125851040</t>
  </si>
  <si>
    <t>112585104</t>
  </si>
  <si>
    <t>Petuelring 130</t>
  </si>
  <si>
    <t>80809</t>
  </si>
  <si>
    <t>100 North Broadway Avenue</t>
  </si>
  <si>
    <t>Oklahoma City</t>
  </si>
  <si>
    <t>73102</t>
  </si>
  <si>
    <t>US05945F1030</t>
  </si>
  <si>
    <t>05945F103</t>
  </si>
  <si>
    <t>Calle Centenario N 156</t>
  </si>
  <si>
    <t>La Molina</t>
  </si>
  <si>
    <t>Lima</t>
  </si>
  <si>
    <t>12</t>
  </si>
  <si>
    <t>BMG2519Y1084</t>
  </si>
  <si>
    <t>G2519Y108</t>
  </si>
  <si>
    <t>Carl-Bosch-Strasse 38</t>
  </si>
  <si>
    <t>Ludwigshafen am Rhein</t>
  </si>
  <si>
    <t>67056</t>
  </si>
  <si>
    <t>US0552625057</t>
  </si>
  <si>
    <t>055262505</t>
  </si>
  <si>
    <t>12300 Liberty Boulevard</t>
  </si>
  <si>
    <t>Englewood</t>
  </si>
  <si>
    <t>One Baxter Parkway</t>
  </si>
  <si>
    <t>Deerfield</t>
  </si>
  <si>
    <t>60015</t>
  </si>
  <si>
    <t>US0718131099</t>
  </si>
  <si>
    <t>071813109</t>
  </si>
  <si>
    <t>CA09228F1036</t>
  </si>
  <si>
    <t>09228F103</t>
  </si>
  <si>
    <t>Cidade De Deus, S/N</t>
  </si>
  <si>
    <t>Vila Yara</t>
  </si>
  <si>
    <t>Osasco</t>
  </si>
  <si>
    <t>06029-900</t>
  </si>
  <si>
    <t>US0594603039</t>
  </si>
  <si>
    <t>059460303</t>
  </si>
  <si>
    <t>US0594604029</t>
  </si>
  <si>
    <t>059460402</t>
  </si>
  <si>
    <t>3160 Porter Drive</t>
  </si>
  <si>
    <t>Suite 250</t>
  </si>
  <si>
    <t>US10806X1028</t>
  </si>
  <si>
    <t>10806X102</t>
  </si>
  <si>
    <t>Banco do Brasil Building, Asa Norte</t>
  </si>
  <si>
    <t>Lot B, 3rd Floor Quadra 05, Torre Sul Northern Local Government Sector</t>
  </si>
  <si>
    <t>Brasília</t>
  </si>
  <si>
    <t>Plaza San NicolAs, 4</t>
  </si>
  <si>
    <t>Bilbao</t>
  </si>
  <si>
    <t>48005</t>
  </si>
  <si>
    <t>US05946K1016</t>
  </si>
  <si>
    <t>05946K101</t>
  </si>
  <si>
    <t>Three Limited Parkway</t>
  </si>
  <si>
    <t>43230</t>
  </si>
  <si>
    <t>US0708301041</t>
  </si>
  <si>
    <t>070830104</t>
  </si>
  <si>
    <t>7601 Penn Avenue South</t>
  </si>
  <si>
    <t>Richfield</t>
  </si>
  <si>
    <t>55423</t>
  </si>
  <si>
    <t>US0865161014</t>
  </si>
  <si>
    <t>086516101</t>
  </si>
  <si>
    <t>26125 North Riverwoods Boulevard</t>
  </si>
  <si>
    <t>Mettawa</t>
  </si>
  <si>
    <t>60045-3420</t>
  </si>
  <si>
    <t>US1170431092</t>
  </si>
  <si>
    <t>117043109</t>
  </si>
  <si>
    <t>1111 West Jefferson Street</t>
  </si>
  <si>
    <t>83702-5389</t>
  </si>
  <si>
    <t>US09739D1000</t>
  </si>
  <si>
    <t>09739D100</t>
  </si>
  <si>
    <t>Building A</t>
  </si>
  <si>
    <t>4th Floor 1 Carrefour Alexander-Graham-Bell</t>
  </si>
  <si>
    <t>Verdun</t>
  </si>
  <si>
    <t>H3E 3B3</t>
  </si>
  <si>
    <t>CA05534B7604</t>
  </si>
  <si>
    <t>05534B760</t>
  </si>
  <si>
    <t>Paseo Ahumada 251</t>
  </si>
  <si>
    <t>Santiago</t>
  </si>
  <si>
    <t>US0595201064</t>
  </si>
  <si>
    <t>059520106</t>
  </si>
  <si>
    <t>188 Yin Cheng Zhong Lu</t>
  </si>
  <si>
    <t>Pudong New District</t>
  </si>
  <si>
    <t>200120</t>
  </si>
  <si>
    <t>1801 Bayberry Court</t>
  </si>
  <si>
    <t>PO Box 18100</t>
  </si>
  <si>
    <t>23226-8100</t>
  </si>
  <si>
    <t>US1096961040</t>
  </si>
  <si>
    <t>109696104</t>
  </si>
  <si>
    <t>5 Paragon Drive</t>
  </si>
  <si>
    <t>Montvale</t>
  </si>
  <si>
    <t>07645</t>
  </si>
  <si>
    <t>US0576652004</t>
  </si>
  <si>
    <t>057665200</t>
  </si>
  <si>
    <t>1 Churchill Place</t>
  </si>
  <si>
    <t>E14 5HP</t>
  </si>
  <si>
    <t>US06738E2046</t>
  </si>
  <si>
    <t>06738E204</t>
  </si>
  <si>
    <t>1 North Brentwood Boulevard</t>
  </si>
  <si>
    <t>15th Floor</t>
  </si>
  <si>
    <t>63105</t>
  </si>
  <si>
    <t>US0774541066</t>
  </si>
  <si>
    <t>077454106</t>
  </si>
  <si>
    <t>EdifIcio Banco do Brasil</t>
  </si>
  <si>
    <t>Quadra 5, Lote B Setor de Autarquias Norte Federal District</t>
  </si>
  <si>
    <t>US0595781040</t>
  </si>
  <si>
    <t>059578104</t>
  </si>
  <si>
    <t>1 Becton Drive</t>
  </si>
  <si>
    <t>Franklin Lakes</t>
  </si>
  <si>
    <t>07417-1880</t>
  </si>
  <si>
    <t>US0758871091</t>
  </si>
  <si>
    <t>075887109</t>
  </si>
  <si>
    <t>4353 North First Street</t>
  </si>
  <si>
    <t>95134</t>
  </si>
  <si>
    <t>US0937121079</t>
  </si>
  <si>
    <t>093712107</t>
  </si>
  <si>
    <t>9th Floor</t>
  </si>
  <si>
    <t>505 Huntmar Park Drive</t>
  </si>
  <si>
    <t>Herndon</t>
  </si>
  <si>
    <t>20170</t>
  </si>
  <si>
    <t>US0736851090</t>
  </si>
  <si>
    <t>073685109</t>
  </si>
  <si>
    <t>Oriental Electronic Technology Building</t>
  </si>
  <si>
    <t>No. 2 Chuangye Road Haidian District</t>
  </si>
  <si>
    <t>100086</t>
  </si>
  <si>
    <t>US4824971042</t>
  </si>
  <si>
    <t>482497104</t>
  </si>
  <si>
    <t>One Franklin Parkway</t>
  </si>
  <si>
    <t>San Mateo</t>
  </si>
  <si>
    <t>94403</t>
  </si>
  <si>
    <t>US3546131018</t>
  </si>
  <si>
    <t>354613101</t>
  </si>
  <si>
    <t>73 Front Street</t>
  </si>
  <si>
    <t>Fifth Floor</t>
  </si>
  <si>
    <t>HM 12</t>
  </si>
  <si>
    <t>BMG162581083</t>
  </si>
  <si>
    <t>G16258108</t>
  </si>
  <si>
    <t>250 Vesey Street</t>
  </si>
  <si>
    <t>10281-1023</t>
  </si>
  <si>
    <t>CA11284V1058</t>
  </si>
  <si>
    <t>11284V105</t>
  </si>
  <si>
    <t>101 Oakley Street</t>
  </si>
  <si>
    <t>Evansville</t>
  </si>
  <si>
    <t>47710</t>
  </si>
  <si>
    <t>US08579W1036</t>
  </si>
  <si>
    <t>08579W103</t>
  </si>
  <si>
    <t>850 Dixie Highway</t>
  </si>
  <si>
    <t>Louisville</t>
  </si>
  <si>
    <t>40210</t>
  </si>
  <si>
    <t>KY</t>
  </si>
  <si>
    <t>2 Wells Avenue</t>
  </si>
  <si>
    <t>Newton</t>
  </si>
  <si>
    <t>02459</t>
  </si>
  <si>
    <t>US1091941005</t>
  </si>
  <si>
    <t>109194100</t>
  </si>
  <si>
    <t>1391 Timberlake Manor Parkway</t>
  </si>
  <si>
    <t>Chesterfield</t>
  </si>
  <si>
    <t>63017</t>
  </si>
  <si>
    <t>BMG169621056</t>
  </si>
  <si>
    <t>G16962105</t>
  </si>
  <si>
    <t>94 Solaris Avenue</t>
  </si>
  <si>
    <t>Camana Bay</t>
  </si>
  <si>
    <t>Grand Cayman</t>
  </si>
  <si>
    <t>KY1-1108</t>
  </si>
  <si>
    <t>US07725L1026</t>
  </si>
  <si>
    <t>07725L102</t>
  </si>
  <si>
    <t>19100 Ridgewood Parkway</t>
  </si>
  <si>
    <t>San Antonio</t>
  </si>
  <si>
    <t>78259</t>
  </si>
  <si>
    <t>2150 St. ElzEar Boulevard West</t>
  </si>
  <si>
    <t>Laval</t>
  </si>
  <si>
    <t>H7L 4A8</t>
  </si>
  <si>
    <t>CA0717341071</t>
  </si>
  <si>
    <t>071734107</t>
  </si>
  <si>
    <t>11225 North Community House Road</t>
  </si>
  <si>
    <t>28277</t>
  </si>
  <si>
    <t>US10922N1037</t>
  </si>
  <si>
    <t>10922N103</t>
  </si>
  <si>
    <t>Melbourne</t>
  </si>
  <si>
    <t>3000</t>
  </si>
  <si>
    <t>Baidu Campus</t>
  </si>
  <si>
    <t>No. 10 Shangdi 10th Street Haidian District</t>
  </si>
  <si>
    <t>100085</t>
  </si>
  <si>
    <t>US0567521085</t>
  </si>
  <si>
    <t>056752108</t>
  </si>
  <si>
    <t>225 Binney Street</t>
  </si>
  <si>
    <t>US09062X1037</t>
  </si>
  <si>
    <t>09062X103</t>
  </si>
  <si>
    <t>Building 3</t>
  </si>
  <si>
    <t>Guozheng Center No. 485 Zhengli Road Yangpu District</t>
  </si>
  <si>
    <t>200433</t>
  </si>
  <si>
    <t>US0900401060</t>
  </si>
  <si>
    <t>090040106</t>
  </si>
  <si>
    <t>6220 America Center Drive</t>
  </si>
  <si>
    <t>95002</t>
  </si>
  <si>
    <t>US0900431000</t>
  </si>
  <si>
    <t>090043100</t>
  </si>
  <si>
    <t>1000 Alfred Nobel Drive</t>
  </si>
  <si>
    <t>Hercules</t>
  </si>
  <si>
    <t>94547</t>
  </si>
  <si>
    <t>US0905722072</t>
  </si>
  <si>
    <t>090572207</t>
  </si>
  <si>
    <t>Tomtebodavägen 23A</t>
  </si>
  <si>
    <t>Solna</t>
  </si>
  <si>
    <t>112 76</t>
  </si>
  <si>
    <t>5th Floor</t>
  </si>
  <si>
    <t>BMG162521014</t>
  </si>
  <si>
    <t>G16252101</t>
  </si>
  <si>
    <t>10281-0221</t>
  </si>
  <si>
    <t>CA11275Q1072</t>
  </si>
  <si>
    <t>11275Q107</t>
  </si>
  <si>
    <t>350 Campus Drive</t>
  </si>
  <si>
    <t>Marlborough</t>
  </si>
  <si>
    <t>01752</t>
  </si>
  <si>
    <t>US05550J1016</t>
  </si>
  <si>
    <t>05550J101</t>
  </si>
  <si>
    <t>240 Greenwich Street</t>
  </si>
  <si>
    <t>10286</t>
  </si>
  <si>
    <t>US0640581007</t>
  </si>
  <si>
    <t>064058100</t>
  </si>
  <si>
    <t>10 Des Voeux Road</t>
  </si>
  <si>
    <t>Berkeley House</t>
  </si>
  <si>
    <t>19 Portsmouth Road</t>
  </si>
  <si>
    <t>Cobham</t>
  </si>
  <si>
    <t>KT11 1JG</t>
  </si>
  <si>
    <t>US08425P1049</t>
  </si>
  <si>
    <t>08425P104</t>
  </si>
  <si>
    <t>7001 Mount Rushmore Road</t>
  </si>
  <si>
    <t>Rapid City</t>
  </si>
  <si>
    <t>57702</t>
  </si>
  <si>
    <t>SD</t>
  </si>
  <si>
    <t>US0921131092</t>
  </si>
  <si>
    <t>092113109</t>
  </si>
  <si>
    <t>50 Rothschild Boulevard</t>
  </si>
  <si>
    <t>Tel Aviv</t>
  </si>
  <si>
    <t>US0625103009</t>
  </si>
  <si>
    <t>062510300</t>
  </si>
  <si>
    <t>601 Riverside Avenue</t>
  </si>
  <si>
    <t>Jacksonville</t>
  </si>
  <si>
    <t>32204</t>
  </si>
  <si>
    <t>US09215C1053</t>
  </si>
  <si>
    <t>09215C105</t>
  </si>
  <si>
    <t>800 Connecticut Avenue</t>
  </si>
  <si>
    <t>Norwalk</t>
  </si>
  <si>
    <t>06854</t>
  </si>
  <si>
    <t>US09857L1089</t>
  </si>
  <si>
    <t>09857L108</t>
  </si>
  <si>
    <t>17021 Aldine Westfield Road</t>
  </si>
  <si>
    <t>77073-5101</t>
  </si>
  <si>
    <t>US05722G1004</t>
  </si>
  <si>
    <t>05722G100</t>
  </si>
  <si>
    <t>21300 Victory Boulevard</t>
  </si>
  <si>
    <t>Woodland Hills</t>
  </si>
  <si>
    <t>91367</t>
  </si>
  <si>
    <t>US09239B1098</t>
  </si>
  <si>
    <t>09239B109</t>
  </si>
  <si>
    <t>520 Applewood Crescent</t>
  </si>
  <si>
    <t>Vaughan</t>
  </si>
  <si>
    <t>L4K 4B4</t>
  </si>
  <si>
    <t>071705107</t>
  </si>
  <si>
    <t>475 North Williamson Boulevard</t>
  </si>
  <si>
    <t>Daytona Beach</t>
  </si>
  <si>
    <t>32114</t>
  </si>
  <si>
    <t>US89055F1030</t>
  </si>
  <si>
    <t>89055F103</t>
  </si>
  <si>
    <t>Suite 1600</t>
  </si>
  <si>
    <t>US12008R1077</t>
  </si>
  <si>
    <t>12008R107</t>
  </si>
  <si>
    <t>50 Hudson Yards</t>
  </si>
  <si>
    <t>10001</t>
  </si>
  <si>
    <t>US09247X1019</t>
  </si>
  <si>
    <t>09247X101</t>
  </si>
  <si>
    <t>65 Fairchild Street</t>
  </si>
  <si>
    <t>Charleston</t>
  </si>
  <si>
    <t>29492</t>
  </si>
  <si>
    <t>SC</t>
  </si>
  <si>
    <t>US09227Q1004</t>
  </si>
  <si>
    <t>09227Q100</t>
  </si>
  <si>
    <t>2202 North West Shore Boulevard</t>
  </si>
  <si>
    <t>Tampa</t>
  </si>
  <si>
    <t>33607</t>
  </si>
  <si>
    <t>US0942351083</t>
  </si>
  <si>
    <t>094235108</t>
  </si>
  <si>
    <t>Woolsington House</t>
  </si>
  <si>
    <t>Woolsington</t>
  </si>
  <si>
    <t>Newcastle upon Tyne</t>
  </si>
  <si>
    <t>NE13 8BF</t>
  </si>
  <si>
    <t>1105 West 41st Street</t>
  </si>
  <si>
    <t>78756</t>
  </si>
  <si>
    <t>US12047B1052</t>
  </si>
  <si>
    <t>12047B105</t>
  </si>
  <si>
    <t>4545 West Brown Deer Road</t>
  </si>
  <si>
    <t>P.O. Box 245036</t>
  </si>
  <si>
    <t>53224-9536</t>
  </si>
  <si>
    <t>US0565251081</t>
  </si>
  <si>
    <t>056525108</t>
  </si>
  <si>
    <t>129 rue Saint-Jacques</t>
  </si>
  <si>
    <t>Montreal</t>
  </si>
  <si>
    <t>H2Y 1L6</t>
  </si>
  <si>
    <t>CA0636711016</t>
  </si>
  <si>
    <t>063671101</t>
  </si>
  <si>
    <t>bmo.com</t>
  </si>
  <si>
    <t>770 Lindaro Street</t>
  </si>
  <si>
    <t>San Rafael</t>
  </si>
  <si>
    <t>94901</t>
  </si>
  <si>
    <t>US09061G1013</t>
  </si>
  <si>
    <t>09061G101</t>
  </si>
  <si>
    <t>68-70, Boulevard de la PEtrusse</t>
  </si>
  <si>
    <t>2320</t>
  </si>
  <si>
    <t>US05590Y1001</t>
  </si>
  <si>
    <t>376 Chemin De l’Orme</t>
  </si>
  <si>
    <t>Marcy l'Étoile</t>
  </si>
  <si>
    <t>69280</t>
  </si>
  <si>
    <t>430 East 29th Street</t>
  </si>
  <si>
    <t>14th Floor</t>
  </si>
  <si>
    <t>10016</t>
  </si>
  <si>
    <t>US1101221083</t>
  </si>
  <si>
    <t>110122108</t>
  </si>
  <si>
    <t>Suite 100 181 Bay Street</t>
  </si>
  <si>
    <t>800 Clinton Square</t>
  </si>
  <si>
    <t>14604-1730</t>
  </si>
  <si>
    <t>US11135E1047</t>
  </si>
  <si>
    <t>11135E203</t>
  </si>
  <si>
    <t>16 boulevard des Italiens</t>
  </si>
  <si>
    <t>75009</t>
  </si>
  <si>
    <t>US05565A2024</t>
  </si>
  <si>
    <t>05565A202</t>
  </si>
  <si>
    <t>40 Temperance Street</t>
  </si>
  <si>
    <t>M5H 0B4</t>
  </si>
  <si>
    <t>CA0641491075</t>
  </si>
  <si>
    <t>064149107</t>
  </si>
  <si>
    <t>An der Goldgrube 12</t>
  </si>
  <si>
    <t>Mainz</t>
  </si>
  <si>
    <t>55131</t>
  </si>
  <si>
    <t>US09075V1026</t>
  </si>
  <si>
    <t>09075V102</t>
  </si>
  <si>
    <t>Bank of Oklahoma Tower</t>
  </si>
  <si>
    <t>Boston Avenue at Second Street</t>
  </si>
  <si>
    <t>74172</t>
  </si>
  <si>
    <t>US05561Q2012</t>
  </si>
  <si>
    <t>05561Q201</t>
  </si>
  <si>
    <t>15345 Barranca Parkway</t>
  </si>
  <si>
    <t>US0994061002</t>
  </si>
  <si>
    <t>099406100</t>
  </si>
  <si>
    <t>Dieselstraße 12</t>
  </si>
  <si>
    <t>Metzingen</t>
  </si>
  <si>
    <t>72555</t>
  </si>
  <si>
    <t>US4445601069</t>
  </si>
  <si>
    <t>444560106</t>
  </si>
  <si>
    <t>32, avenue Hoche</t>
  </si>
  <si>
    <t>First West Professional Building</t>
  </si>
  <si>
    <t>Suite 200, 1501 1st Street SW</t>
  </si>
  <si>
    <t>T2R 0W1</t>
  </si>
  <si>
    <t>900 Jefferson Avenue</t>
  </si>
  <si>
    <t>US10316T1043</t>
  </si>
  <si>
    <t>10316T104</t>
  </si>
  <si>
    <t>1 St James's Square</t>
  </si>
  <si>
    <t>SW1Y 4PD</t>
  </si>
  <si>
    <t>US0556221044</t>
  </si>
  <si>
    <t>055622104</t>
  </si>
  <si>
    <t>45 Sidney Street</t>
  </si>
  <si>
    <t>02139</t>
  </si>
  <si>
    <t>US09627Y1091</t>
  </si>
  <si>
    <t>09627Y109</t>
  </si>
  <si>
    <t>209 MuNoz Rivera Avenue</t>
  </si>
  <si>
    <t>Hato Rey</t>
  </si>
  <si>
    <t>00918</t>
  </si>
  <si>
    <t>PR7331747001</t>
  </si>
  <si>
    <t>733174700</t>
  </si>
  <si>
    <t>5 Dakota Drive</t>
  </si>
  <si>
    <t>Lake Success</t>
  </si>
  <si>
    <t>11042</t>
  </si>
  <si>
    <t>US11133T1034</t>
  </si>
  <si>
    <t>11133T103</t>
  </si>
  <si>
    <t>2503 South Hanley Road</t>
  </si>
  <si>
    <t>63144</t>
  </si>
  <si>
    <t>US0798231009</t>
  </si>
  <si>
    <t>07831C103</t>
  </si>
  <si>
    <t>6555 West Good Hope Road</t>
  </si>
  <si>
    <t>53223</t>
  </si>
  <si>
    <t>US1046741062</t>
  </si>
  <si>
    <t>104674106</t>
  </si>
  <si>
    <t>104-8340</t>
  </si>
  <si>
    <t>US1084412055</t>
  </si>
  <si>
    <t>108441205</t>
  </si>
  <si>
    <t>3555 Farnam Street</t>
  </si>
  <si>
    <t>Omaha</t>
  </si>
  <si>
    <t>68131</t>
  </si>
  <si>
    <t>40 Manning Road</t>
  </si>
  <si>
    <t>Billerica</t>
  </si>
  <si>
    <t>01821</t>
  </si>
  <si>
    <t>US1167941087</t>
  </si>
  <si>
    <t>116794108</t>
  </si>
  <si>
    <t>300 North Beach Street</t>
  </si>
  <si>
    <t>US1152361010</t>
  </si>
  <si>
    <t>115236101</t>
  </si>
  <si>
    <t>4211 W. Boy Scout Blvd.</t>
  </si>
  <si>
    <t>US05589G1022</t>
  </si>
  <si>
    <t>05589G102</t>
  </si>
  <si>
    <t>15-1, Naeshiro-cho</t>
  </si>
  <si>
    <t>Mizuho-ku</t>
  </si>
  <si>
    <t>Nagoya</t>
  </si>
  <si>
    <t>467-8561</t>
  </si>
  <si>
    <t>US1148132079</t>
  </si>
  <si>
    <t>114813207</t>
  </si>
  <si>
    <t>450 Lexington Avenue</t>
  </si>
  <si>
    <t>13th Floor</t>
  </si>
  <si>
    <t>10017-3956</t>
  </si>
  <si>
    <t>US11120U1051</t>
  </si>
  <si>
    <t>11120U105</t>
  </si>
  <si>
    <t>330 West 34th Street</t>
  </si>
  <si>
    <t>Floor 18</t>
  </si>
  <si>
    <t>US10576N1028</t>
  </si>
  <si>
    <t>10576N102</t>
  </si>
  <si>
    <t>Bandera 140</t>
  </si>
  <si>
    <t>20th Floor</t>
  </si>
  <si>
    <t>US05965X1090</t>
  </si>
  <si>
    <t>05965X109</t>
  </si>
  <si>
    <t>Avenida Presidente Juscelino Kubitschek</t>
  </si>
  <si>
    <t>2041, Suite 281 Block A CondomInio WTORRE JK Vila Nova ConceiCAo</t>
  </si>
  <si>
    <t>04543-011</t>
  </si>
  <si>
    <t>US05967A1079</t>
  </si>
  <si>
    <t>05967A107</t>
  </si>
  <si>
    <t>1001 Fannin Street</t>
  </si>
  <si>
    <t>Suite 2020</t>
  </si>
  <si>
    <t>77002</t>
  </si>
  <si>
    <t>US09225M1018</t>
  </si>
  <si>
    <t>09225M101</t>
  </si>
  <si>
    <t>300 Boston Scientific Way</t>
  </si>
  <si>
    <t>01752-1234</t>
  </si>
  <si>
    <t>US1011371077</t>
  </si>
  <si>
    <t>101137107</t>
  </si>
  <si>
    <t>685 Stockton Drive</t>
  </si>
  <si>
    <t>Exton</t>
  </si>
  <si>
    <t>19341</t>
  </si>
  <si>
    <t>US08265T2087</t>
  </si>
  <si>
    <t>08265T208</t>
  </si>
  <si>
    <t>Barratt House</t>
  </si>
  <si>
    <t>Cartwright Way Forest Business Park Bardon Hill</t>
  </si>
  <si>
    <t>Coalville</t>
  </si>
  <si>
    <t>LE67 1UF</t>
  </si>
  <si>
    <t>US0683341012</t>
  </si>
  <si>
    <t>068334101</t>
  </si>
  <si>
    <t>Park Place</t>
  </si>
  <si>
    <t>Suite 3400 666 Burrard Street</t>
  </si>
  <si>
    <t>V6C 2X8</t>
  </si>
  <si>
    <t>CA11777Q2099</t>
  </si>
  <si>
    <t>11777Q209</t>
  </si>
  <si>
    <t>Globe House</t>
  </si>
  <si>
    <t>4 Temple Place</t>
  </si>
  <si>
    <t>WC2R 2PG</t>
  </si>
  <si>
    <t>US1104481072</t>
  </si>
  <si>
    <t>110448107</t>
  </si>
  <si>
    <t>York House</t>
  </si>
  <si>
    <t>45 Seymour Street</t>
  </si>
  <si>
    <t>W1H 7LX</t>
  </si>
  <si>
    <t>US1108281007</t>
  </si>
  <si>
    <t>110828100</t>
  </si>
  <si>
    <t>Peabody Plaza</t>
  </si>
  <si>
    <t>701 Market Street</t>
  </si>
  <si>
    <t>63101-1826</t>
  </si>
  <si>
    <t>US7045511000</t>
  </si>
  <si>
    <t>704551100</t>
  </si>
  <si>
    <t>Breakspear Park</t>
  </si>
  <si>
    <t>Breakspear Way</t>
  </si>
  <si>
    <t>Hemel Hempstead</t>
  </si>
  <si>
    <t>HP2 4TZ</t>
  </si>
  <si>
    <t>US1111901047</t>
  </si>
  <si>
    <t>111190104</t>
  </si>
  <si>
    <t>Brouwerijplein 1</t>
  </si>
  <si>
    <t>Leuven</t>
  </si>
  <si>
    <t>US03524A1088</t>
  </si>
  <si>
    <t>03524A108</t>
  </si>
  <si>
    <t>Horseferry House</t>
  </si>
  <si>
    <t>Horseferry Road Westminster</t>
  </si>
  <si>
    <t>SW1P 2AW</t>
  </si>
  <si>
    <t>2006 Route 130 North</t>
  </si>
  <si>
    <t>08016</t>
  </si>
  <si>
    <t>US1220171060</t>
  </si>
  <si>
    <t>122017106</t>
  </si>
  <si>
    <t>Immeuble Newtime</t>
  </si>
  <si>
    <t>40/52 Boulevard du Parc</t>
  </si>
  <si>
    <t>Neuilly-sur-Seine</t>
  </si>
  <si>
    <t>92200</t>
  </si>
  <si>
    <t>3850 Hamlin Road</t>
  </si>
  <si>
    <t>Auburn Hills</t>
  </si>
  <si>
    <t>48326</t>
  </si>
  <si>
    <t>US0997241064</t>
  </si>
  <si>
    <t>099724106</t>
  </si>
  <si>
    <t>800 Main Street</t>
  </si>
  <si>
    <t>Lynchburg</t>
  </si>
  <si>
    <t>24504</t>
  </si>
  <si>
    <t>US05605H1005</t>
  </si>
  <si>
    <t>05605H100</t>
  </si>
  <si>
    <t>10154</t>
  </si>
  <si>
    <t>US09260D1072</t>
  </si>
  <si>
    <t>09260D107</t>
  </si>
  <si>
    <t>255 George Street</t>
  </si>
  <si>
    <t>Level 29 123 Pitt Street</t>
  </si>
  <si>
    <t>Sydney</t>
  </si>
  <si>
    <t>2000</t>
  </si>
  <si>
    <t>NSW</t>
  </si>
  <si>
    <t>US1051052090</t>
  </si>
  <si>
    <t>105105100</t>
  </si>
  <si>
    <t>24th Floor</t>
  </si>
  <si>
    <t>US09257W1009</t>
  </si>
  <si>
    <t>09257W100</t>
  </si>
  <si>
    <t>Prudential Center, 800 Boylston Street</t>
  </si>
  <si>
    <t>Suite 1900</t>
  </si>
  <si>
    <t>02199-8103</t>
  </si>
  <si>
    <t>US1011211018</t>
  </si>
  <si>
    <t>101121101</t>
  </si>
  <si>
    <t>31st Floor</t>
  </si>
  <si>
    <t>09261X102</t>
  </si>
  <si>
    <t>6465 South Rainbow Boulevard</t>
  </si>
  <si>
    <t>89118</t>
  </si>
  <si>
    <t>US1033041013</t>
  </si>
  <si>
    <t>103304101</t>
  </si>
  <si>
    <t>3009, BYD Road</t>
  </si>
  <si>
    <t>Pingshan District</t>
  </si>
  <si>
    <t>518118</t>
  </si>
  <si>
    <t>CNE100000296</t>
  </si>
  <si>
    <t>GrandyVic Building</t>
  </si>
  <si>
    <t>18th Floor Taiyanggong Middle Road Chaoyang District</t>
  </si>
  <si>
    <t>100020</t>
  </si>
  <si>
    <t>US48553T1060</t>
  </si>
  <si>
    <t>48553T106</t>
  </si>
  <si>
    <t>W1H 7JT</t>
  </si>
  <si>
    <t>US1207384066</t>
  </si>
  <si>
    <t>120738307</t>
  </si>
  <si>
    <t>Via Luigi Buzzi, 6</t>
  </si>
  <si>
    <t>Casale Monferrato</t>
  </si>
  <si>
    <t>15033</t>
  </si>
  <si>
    <t>388 Greenwich Street</t>
  </si>
  <si>
    <t>10013</t>
  </si>
  <si>
    <t>US1729674242</t>
  </si>
  <si>
    <t>172967424</t>
  </si>
  <si>
    <t>1 J. C. Jacobsens Gade</t>
  </si>
  <si>
    <t>Copenhagen V</t>
  </si>
  <si>
    <t>1799</t>
  </si>
  <si>
    <t>US1427952023</t>
  </si>
  <si>
    <t>210 E. Earll Drive</t>
  </si>
  <si>
    <t>85012</t>
  </si>
  <si>
    <t>US12685J1051</t>
  </si>
  <si>
    <t>12685J105</t>
  </si>
  <si>
    <t>25505 West Twelve Mile Road</t>
  </si>
  <si>
    <t>Southfield</t>
  </si>
  <si>
    <t>48034-8339</t>
  </si>
  <si>
    <t>US2253101016</t>
  </si>
  <si>
    <t>225310101</t>
  </si>
  <si>
    <t>12021 Sunset Hills Road</t>
  </si>
  <si>
    <t>Reston</t>
  </si>
  <si>
    <t>20190</t>
  </si>
  <si>
    <t>US1271903049</t>
  </si>
  <si>
    <t>127190304</t>
  </si>
  <si>
    <t>One Mississippi Plaza</t>
  </si>
  <si>
    <t>201 South Spring Street</t>
  </si>
  <si>
    <t>Tupelo</t>
  </si>
  <si>
    <t>38804</t>
  </si>
  <si>
    <t>US12740C1036</t>
  </si>
  <si>
    <t>12739A100</t>
  </si>
  <si>
    <t>8585 Cote-de-Liesse</t>
  </si>
  <si>
    <t>H4T 1G6</t>
  </si>
  <si>
    <t>CA1247651088</t>
  </si>
  <si>
    <t>124765108</t>
  </si>
  <si>
    <t>222 West Merchandise Mart Plaza</t>
  </si>
  <si>
    <t>60654</t>
  </si>
  <si>
    <t>US2058871029</t>
  </si>
  <si>
    <t>205887102</t>
  </si>
  <si>
    <t>7000 Cardinal Place</t>
  </si>
  <si>
    <t>43017</t>
  </si>
  <si>
    <t>US14149Y1082</t>
  </si>
  <si>
    <t>14149Y108</t>
  </si>
  <si>
    <t>Calle Pintor Sorolla 2-4</t>
  </si>
  <si>
    <t>Valencia</t>
  </si>
  <si>
    <t>46002</t>
  </si>
  <si>
    <t>12803K109</t>
  </si>
  <si>
    <t>30-2, Shimomaruko 3-chome</t>
  </si>
  <si>
    <t>Ohta-ku</t>
  </si>
  <si>
    <t>146-8501</t>
  </si>
  <si>
    <t>1052 Highland Colony Parkway</t>
  </si>
  <si>
    <t>Suite 200</t>
  </si>
  <si>
    <t>Ridgeland</t>
  </si>
  <si>
    <t>39157</t>
  </si>
  <si>
    <t>US1280302027</t>
  </si>
  <si>
    <t>128030202</t>
  </si>
  <si>
    <t>2777 Orchard Parkway</t>
  </si>
  <si>
    <t>US13100M5094</t>
  </si>
  <si>
    <t>13100M509</t>
  </si>
  <si>
    <t>6 Sylvan Way</t>
  </si>
  <si>
    <t>Parsippany</t>
  </si>
  <si>
    <t>07054</t>
  </si>
  <si>
    <t>US0537741052</t>
  </si>
  <si>
    <t>053774105</t>
  </si>
  <si>
    <t>China Resources Building</t>
  </si>
  <si>
    <t>Room 3001-05 26 Harbour Road</t>
  </si>
  <si>
    <t>Wan Chai</t>
  </si>
  <si>
    <t>2 Canal Park</t>
  </si>
  <si>
    <t>02141</t>
  </si>
  <si>
    <t>US1417881091</t>
  </si>
  <si>
    <t>141788109</t>
  </si>
  <si>
    <t>13995 Pasteur Boulevard</t>
  </si>
  <si>
    <t>Palm Beach Gardens</t>
  </si>
  <si>
    <t>33418</t>
  </si>
  <si>
    <t>US14448C1045</t>
  </si>
  <si>
    <t>14448C104</t>
  </si>
  <si>
    <t>One SE Convenience Boulevard</t>
  </si>
  <si>
    <t>Ankeny</t>
  </si>
  <si>
    <t>50021</t>
  </si>
  <si>
    <t>US1475281036</t>
  </si>
  <si>
    <t>147528103</t>
  </si>
  <si>
    <t>US1491231015</t>
  </si>
  <si>
    <t>149123101</t>
  </si>
  <si>
    <t>777 North Broadway</t>
  </si>
  <si>
    <t>90012</t>
  </si>
  <si>
    <t>US1491501045</t>
  </si>
  <si>
    <t>149150104</t>
  </si>
  <si>
    <t>Baerengasse 32</t>
  </si>
  <si>
    <t>8001</t>
  </si>
  <si>
    <t>CH0044328745</t>
  </si>
  <si>
    <t>H1467J104</t>
  </si>
  <si>
    <t>433 West Van Buren Street</t>
  </si>
  <si>
    <t>US12503M1080</t>
  </si>
  <si>
    <t>12503M108</t>
  </si>
  <si>
    <t>2100 McKinney Avenue</t>
  </si>
  <si>
    <t>Suite 1250</t>
  </si>
  <si>
    <t>US12504L1098</t>
  </si>
  <si>
    <t>12504L109</t>
  </si>
  <si>
    <t>305 Hartmann Drive</t>
  </si>
  <si>
    <t>Lebanon</t>
  </si>
  <si>
    <t>37087-4779</t>
  </si>
  <si>
    <t>US22410J1060</t>
  </si>
  <si>
    <t>22410J106</t>
  </si>
  <si>
    <t>1000 Walnut</t>
  </si>
  <si>
    <t>Kansas City</t>
  </si>
  <si>
    <t>64106</t>
  </si>
  <si>
    <t>US2005251036</t>
  </si>
  <si>
    <t>200525103</t>
  </si>
  <si>
    <t>Two Seaport Lane</t>
  </si>
  <si>
    <t>Suite 1400</t>
  </si>
  <si>
    <t>02210-2019</t>
  </si>
  <si>
    <t>US1270551013</t>
  </si>
  <si>
    <t>127055101</t>
  </si>
  <si>
    <t>5790 Widewaters Parkway</t>
  </si>
  <si>
    <t>Dewitt</t>
  </si>
  <si>
    <t>13214-1883</t>
  </si>
  <si>
    <t>US2036071064</t>
  </si>
  <si>
    <t>203607106</t>
  </si>
  <si>
    <t>6801 Brecksville Road</t>
  </si>
  <si>
    <t>Door N. Independence</t>
  </si>
  <si>
    <t>44131</t>
  </si>
  <si>
    <t>US1248051021</t>
  </si>
  <si>
    <t>124805102</t>
  </si>
  <si>
    <t>1007 Market Street</t>
  </si>
  <si>
    <t>19801</t>
  </si>
  <si>
    <t>US1638511089</t>
  </si>
  <si>
    <t>163851108</t>
  </si>
  <si>
    <t>167 N. Green Street</t>
  </si>
  <si>
    <t>US12510Q1004</t>
  </si>
  <si>
    <t>12510Q100</t>
  </si>
  <si>
    <t>Pemberton House</t>
  </si>
  <si>
    <t>Bakers Road</t>
  </si>
  <si>
    <t>Uxbridge</t>
  </si>
  <si>
    <t>UB8 1EZ</t>
  </si>
  <si>
    <t>GB00BDCPN049</t>
  </si>
  <si>
    <t>G25839104</t>
  </si>
  <si>
    <t>Turmstrasse 26</t>
  </si>
  <si>
    <t>Steinhausen</t>
  </si>
  <si>
    <t>6312</t>
  </si>
  <si>
    <t>US1912232055</t>
  </si>
  <si>
    <t>8020 Katy Freeway</t>
  </si>
  <si>
    <t>77024-1908</t>
  </si>
  <si>
    <t>US22822V1017</t>
  </si>
  <si>
    <t>22822V101</t>
  </si>
  <si>
    <t>2121-11th Street West</t>
  </si>
  <si>
    <t>Saskatoon</t>
  </si>
  <si>
    <t>S7M 1J3</t>
  </si>
  <si>
    <t>SK</t>
  </si>
  <si>
    <t>CA13321L1085</t>
  </si>
  <si>
    <t>13321L108</t>
  </si>
  <si>
    <t>14025 Riveredge Drive</t>
  </si>
  <si>
    <t>Yardley</t>
  </si>
  <si>
    <t>33637-2015</t>
  </si>
  <si>
    <t>US2283681060</t>
  </si>
  <si>
    <t>228368106</t>
  </si>
  <si>
    <t>Carnival Place</t>
  </si>
  <si>
    <t>3655 N.W. 87th Avenue</t>
  </si>
  <si>
    <t>Miami</t>
  </si>
  <si>
    <t>33178-2428</t>
  </si>
  <si>
    <t>PA1436583006</t>
  </si>
  <si>
    <t>143658300</t>
  </si>
  <si>
    <t>2450 North Street NW</t>
  </si>
  <si>
    <t>Washington</t>
  </si>
  <si>
    <t>20037</t>
  </si>
  <si>
    <t>DC</t>
  </si>
  <si>
    <t>US19239V3024</t>
  </si>
  <si>
    <t>19239V302</t>
  </si>
  <si>
    <t>Chaoyang District</t>
  </si>
  <si>
    <t>100120</t>
  </si>
  <si>
    <t>8390 East Crescent Parkway</t>
  </si>
  <si>
    <t>Suite 650</t>
  </si>
  <si>
    <t>Greenwood Village</t>
  </si>
  <si>
    <t>80111</t>
  </si>
  <si>
    <t>US1565043007</t>
  </si>
  <si>
    <t>156504300</t>
  </si>
  <si>
    <t>Vitacura 2670</t>
  </si>
  <si>
    <t>Twenty-Third Floor</t>
  </si>
  <si>
    <t>US2044291043</t>
  </si>
  <si>
    <t>204429104</t>
  </si>
  <si>
    <t>No. 47 Laiguangying East Road</t>
  </si>
  <si>
    <t>100012</t>
  </si>
  <si>
    <t>US16955F1075</t>
  </si>
  <si>
    <t>16955F107</t>
  </si>
  <si>
    <t>3311 East Old Shakopee Road</t>
  </si>
  <si>
    <t>55425-1640</t>
  </si>
  <si>
    <t>US15677J1088</t>
  </si>
  <si>
    <t>15677J108</t>
  </si>
  <si>
    <t>Building 5</t>
  </si>
  <si>
    <t>2655 Seely Avenue</t>
  </si>
  <si>
    <t>US1273871087</t>
  </si>
  <si>
    <t>127387108</t>
  </si>
  <si>
    <t>200 North Milwaukee Avenue</t>
  </si>
  <si>
    <t>Vernon Hills</t>
  </si>
  <si>
    <t>60061</t>
  </si>
  <si>
    <t>US12514G1085</t>
  </si>
  <si>
    <t>12514G108</t>
  </si>
  <si>
    <t>222 West Las Colinas Boulevard</t>
  </si>
  <si>
    <t>Suite 900N</t>
  </si>
  <si>
    <t>Irving</t>
  </si>
  <si>
    <t>75039-5421</t>
  </si>
  <si>
    <t>US1508701034</t>
  </si>
  <si>
    <t>150870103</t>
  </si>
  <si>
    <t>1310 Point Street</t>
  </si>
  <si>
    <t>21231-3380</t>
  </si>
  <si>
    <t>US21037T1097</t>
  </si>
  <si>
    <t>21037T109</t>
  </si>
  <si>
    <t>275 Technology Drive</t>
  </si>
  <si>
    <t>Suite 101</t>
  </si>
  <si>
    <t>15317-9565</t>
  </si>
  <si>
    <t>US20854L1089</t>
  </si>
  <si>
    <t>20854L108</t>
  </si>
  <si>
    <t>2424 North Federal Highway</t>
  </si>
  <si>
    <t>Suite 208</t>
  </si>
  <si>
    <t>US15118V2079</t>
  </si>
  <si>
    <t>15118V207</t>
  </si>
  <si>
    <t>1340 Treat Boulevard</t>
  </si>
  <si>
    <t>Suite 600</t>
  </si>
  <si>
    <t>Walnut Creek</t>
  </si>
  <si>
    <t>94597</t>
  </si>
  <si>
    <t>US1535271068</t>
  </si>
  <si>
    <t>153527106</t>
  </si>
  <si>
    <t>811 Main Street</t>
  </si>
  <si>
    <t>Suite 3400</t>
  </si>
  <si>
    <t>US2263442087</t>
  </si>
  <si>
    <t>226344208</t>
  </si>
  <si>
    <t>222 Jacobs Street</t>
  </si>
  <si>
    <t>US15678U1280</t>
  </si>
  <si>
    <t>15678U128</t>
  </si>
  <si>
    <t>100 Overlook Center</t>
  </si>
  <si>
    <t>Princeton</t>
  </si>
  <si>
    <t>08540</t>
  </si>
  <si>
    <t>US15687V1098</t>
  </si>
  <si>
    <t>15687V109</t>
  </si>
  <si>
    <t>4 Parkway North</t>
  </si>
  <si>
    <t>US1252691001</t>
  </si>
  <si>
    <t>125269100</t>
  </si>
  <si>
    <t>One Citizens Plaza</t>
  </si>
  <si>
    <t>Providence</t>
  </si>
  <si>
    <t>02903</t>
  </si>
  <si>
    <t>RI</t>
  </si>
  <si>
    <t>US1746101054</t>
  </si>
  <si>
    <t>174610105</t>
  </si>
  <si>
    <t>899 West Evelyn Avenue</t>
  </si>
  <si>
    <t>Mountain View</t>
  </si>
  <si>
    <t>94041</t>
  </si>
  <si>
    <t>US20717M1036</t>
  </si>
  <si>
    <t>20717M103</t>
  </si>
  <si>
    <t>111 West Houston Street</t>
  </si>
  <si>
    <t>78205</t>
  </si>
  <si>
    <t>US2298991090</t>
  </si>
  <si>
    <t>229899109</t>
  </si>
  <si>
    <t>Bellevue</t>
  </si>
  <si>
    <t>1001 Pennsylvania Avenue, NW</t>
  </si>
  <si>
    <t>20004-2505</t>
  </si>
  <si>
    <t>US14316J1088</t>
  </si>
  <si>
    <t>14316J108</t>
  </si>
  <si>
    <t>Place de l'Etoile</t>
  </si>
  <si>
    <t>11, rue de Tilsitt</t>
  </si>
  <si>
    <t>75017</t>
  </si>
  <si>
    <t>US13961R1005</t>
  </si>
  <si>
    <t>13961R100</t>
  </si>
  <si>
    <t>One Vision Drive</t>
  </si>
  <si>
    <t>Natick</t>
  </si>
  <si>
    <t>01760-2059</t>
  </si>
  <si>
    <t>US1924221039</t>
  </si>
  <si>
    <t>192422103</t>
  </si>
  <si>
    <t>1-2, Chiba-minato</t>
  </si>
  <si>
    <t>Chiba</t>
  </si>
  <si>
    <t>260-8720</t>
  </si>
  <si>
    <t>US1670711092</t>
  </si>
  <si>
    <t>167071109</t>
  </si>
  <si>
    <t>Building No. 1</t>
  </si>
  <si>
    <t>6-30 Floor and 32-42 Floor No.10 Guanghua Road Chaoyang District</t>
  </si>
  <si>
    <t>Princeton South Corporate Center</t>
  </si>
  <si>
    <t>500 Charles Ewing Boulevard</t>
  </si>
  <si>
    <t>Ewing</t>
  </si>
  <si>
    <t>08628</t>
  </si>
  <si>
    <t>US1713401024</t>
  </si>
  <si>
    <t>171340102</t>
  </si>
  <si>
    <t>600 North Hurstbourne Parkway</t>
  </si>
  <si>
    <t>40222</t>
  </si>
  <si>
    <t>US1714841087</t>
  </si>
  <si>
    <t>171484108</t>
  </si>
  <si>
    <t>30 avenue Montaigne</t>
  </si>
  <si>
    <t>US1707151064</t>
  </si>
  <si>
    <t>255 East Fifth Street</t>
  </si>
  <si>
    <t>Suite 2600</t>
  </si>
  <si>
    <t>45202-4726</t>
  </si>
  <si>
    <t>US16359R1032</t>
  </si>
  <si>
    <t>16359R103</t>
  </si>
  <si>
    <t>Far East Finance Centre</t>
  </si>
  <si>
    <t>27th Floor, Room 2703 16 Harcourt Road</t>
  </si>
  <si>
    <t>Hong Kong</t>
  </si>
  <si>
    <t>2-1-1 Nihonbashi-Muromachi</t>
  </si>
  <si>
    <t>Chuo</t>
  </si>
  <si>
    <t>103-8324</t>
  </si>
  <si>
    <t>US1712691039</t>
  </si>
  <si>
    <t>171269103</t>
  </si>
  <si>
    <t>1 Choice Hotels Circle</t>
  </si>
  <si>
    <t>Rockville</t>
  </si>
  <si>
    <t>20850</t>
  </si>
  <si>
    <t>US1699051066</t>
  </si>
  <si>
    <t>169905106</t>
  </si>
  <si>
    <t>6100 North Western Avenue</t>
  </si>
  <si>
    <t>73118</t>
  </si>
  <si>
    <t>US1651671075</t>
  </si>
  <si>
    <t>165167735</t>
  </si>
  <si>
    <t>5 Shlomo Kaplan Street</t>
  </si>
  <si>
    <t>6789159</t>
  </si>
  <si>
    <t>IL0010824113</t>
  </si>
  <si>
    <t>M22465104</t>
  </si>
  <si>
    <t>240 East Hacienda Avenue</t>
  </si>
  <si>
    <t>Campbell</t>
  </si>
  <si>
    <t>95008</t>
  </si>
  <si>
    <t>US15961R1059</t>
  </si>
  <si>
    <t>15961R105</t>
  </si>
  <si>
    <t>Suite 1500</t>
  </si>
  <si>
    <t>674215207</t>
  </si>
  <si>
    <t>14701 Charlson Road</t>
  </si>
  <si>
    <t>55347-5076</t>
  </si>
  <si>
    <t>US12541W2098</t>
  </si>
  <si>
    <t>12541W209</t>
  </si>
  <si>
    <t>1 Willis Street</t>
  </si>
  <si>
    <t>Level 10</t>
  </si>
  <si>
    <t>Wellington</t>
  </si>
  <si>
    <t>6011</t>
  </si>
  <si>
    <t>US17040V1070</t>
  </si>
  <si>
    <t>17040V107</t>
  </si>
  <si>
    <t>No. 21-3, Xinyi Road</t>
  </si>
  <si>
    <t>Section 1 Zhongzheng District</t>
  </si>
  <si>
    <t>100</t>
  </si>
  <si>
    <t>US17133Q5027</t>
  </si>
  <si>
    <t>17133Q502</t>
  </si>
  <si>
    <t>400 Washington Boulevard</t>
  </si>
  <si>
    <t>Stamford</t>
  </si>
  <si>
    <t>06902</t>
  </si>
  <si>
    <t>US16119P1084</t>
  </si>
  <si>
    <t>16119P108</t>
  </si>
  <si>
    <t>7700 West Sunrise Boulevard</t>
  </si>
  <si>
    <t>Plantation</t>
  </si>
  <si>
    <t>33322</t>
  </si>
  <si>
    <t>US16679L1098</t>
  </si>
  <si>
    <t>16679L109</t>
  </si>
  <si>
    <t>Building 4</t>
  </si>
  <si>
    <t>Suite 1200, 12th Floor 2445 Technology Forest Boulevard</t>
  </si>
  <si>
    <t>The Woodlands</t>
  </si>
  <si>
    <t>77381</t>
  </si>
  <si>
    <t>US15872M1045</t>
  </si>
  <si>
    <t>15872M104</t>
  </si>
  <si>
    <t>900 Cottage Grove Road</t>
  </si>
  <si>
    <t>Bloomfield</t>
  </si>
  <si>
    <t>06002</t>
  </si>
  <si>
    <t>US1255231003</t>
  </si>
  <si>
    <t>125523100</t>
  </si>
  <si>
    <t>COFCO Tower</t>
  </si>
  <si>
    <t>32nd Floor 262 Gloucester Road</t>
  </si>
  <si>
    <t>Causeway Bay</t>
  </si>
  <si>
    <t>No. 25, Financial Street</t>
  </si>
  <si>
    <t>100033</t>
  </si>
  <si>
    <t>US1689191088</t>
  </si>
  <si>
    <t>8th Floor</t>
  </si>
  <si>
    <t>7035 Ridge Road</t>
  </si>
  <si>
    <t>Hanover</t>
  </si>
  <si>
    <t>21076</t>
  </si>
  <si>
    <t>US1717793095</t>
  </si>
  <si>
    <t>171779309</t>
  </si>
  <si>
    <t>Avenida Barbacena, 1200</t>
  </si>
  <si>
    <t>Belo Horizonte</t>
  </si>
  <si>
    <t>30190-131</t>
  </si>
  <si>
    <t>MG</t>
  </si>
  <si>
    <t>US2044096012</t>
  </si>
  <si>
    <t>204409601</t>
  </si>
  <si>
    <t>1140 Bay Street</t>
  </si>
  <si>
    <t>Suite 4000</t>
  </si>
  <si>
    <t>M5S 2B4</t>
  </si>
  <si>
    <t>CA1946931070</t>
  </si>
  <si>
    <t>194693107</t>
  </si>
  <si>
    <t>China Merchants Bank Tower</t>
  </si>
  <si>
    <t>49th Floor No. 7088, Shennan Boulevard Futian District</t>
  </si>
  <si>
    <t>518040</t>
  </si>
  <si>
    <t>US16950T1025</t>
  </si>
  <si>
    <t>16950T102</t>
  </si>
  <si>
    <t>6200 South Gilmore Road</t>
  </si>
  <si>
    <t>Fairfield</t>
  </si>
  <si>
    <t>45014-5141</t>
  </si>
  <si>
    <t>US1720621010</t>
  </si>
  <si>
    <t>172062101</t>
  </si>
  <si>
    <t>Alameda Xingu</t>
  </si>
  <si>
    <t>512, Alphaville</t>
  </si>
  <si>
    <t>06455-030</t>
  </si>
  <si>
    <t>555 17th Street</t>
  </si>
  <si>
    <t>Suite 3700</t>
  </si>
  <si>
    <t>US17888H1032</t>
  </si>
  <si>
    <t>17888H103</t>
  </si>
  <si>
    <t>New World Tower</t>
  </si>
  <si>
    <t>33rd Floor 16-18 Queen’s Road</t>
  </si>
  <si>
    <t>Cheung Kong Center</t>
  </si>
  <si>
    <t>48th Floor 2 Queen’s Road Central</t>
  </si>
  <si>
    <t>US12562Y1001</t>
  </si>
  <si>
    <t>12562Y100</t>
  </si>
  <si>
    <t>300 Park Avenue</t>
  </si>
  <si>
    <t>10022-7499</t>
  </si>
  <si>
    <t>US1941621039</t>
  </si>
  <si>
    <t>194162103</t>
  </si>
  <si>
    <t>200 Public Square</t>
  </si>
  <si>
    <t>Suite 3300</t>
  </si>
  <si>
    <t>44114-2315</t>
  </si>
  <si>
    <t>US1858991011</t>
  </si>
  <si>
    <t>185899101</t>
  </si>
  <si>
    <t>42 Longwater Drive</t>
  </si>
  <si>
    <t>Norwell</t>
  </si>
  <si>
    <t>02061-9149</t>
  </si>
  <si>
    <t>US1844961078</t>
  </si>
  <si>
    <t>184496107</t>
  </si>
  <si>
    <t>70 St. Mary Axe</t>
  </si>
  <si>
    <t>EC3A 8BE</t>
  </si>
  <si>
    <t>JE00BJJN4441</t>
  </si>
  <si>
    <t>G21810109</t>
  </si>
  <si>
    <t>1221 Broadway</t>
  </si>
  <si>
    <t>Oakland</t>
  </si>
  <si>
    <t>94612-1888</t>
  </si>
  <si>
    <t>US1890541097</t>
  </si>
  <si>
    <t>189054109</t>
  </si>
  <si>
    <t>81 Bay Street</t>
  </si>
  <si>
    <t>CIBC Square</t>
  </si>
  <si>
    <t>M5J 0E7</t>
  </si>
  <si>
    <t>CA1360691010</t>
  </si>
  <si>
    <t>136069101</t>
  </si>
  <si>
    <t>Comerica Bank Tower</t>
  </si>
  <si>
    <t>1717 Main Street</t>
  </si>
  <si>
    <t>75201-6404</t>
  </si>
  <si>
    <t>US2003401070</t>
  </si>
  <si>
    <t>200340107</t>
  </si>
  <si>
    <t>No. 2 Fuxingmennei Avenue</t>
  </si>
  <si>
    <t>100031</t>
  </si>
  <si>
    <t>6565 N. MacArthur Blvd.</t>
  </si>
  <si>
    <t>75039</t>
  </si>
  <si>
    <t>US2017231034</t>
  </si>
  <si>
    <t>201723103</t>
  </si>
  <si>
    <t>One Comcast Center</t>
  </si>
  <si>
    <t>19103-2838</t>
  </si>
  <si>
    <t>US20030N1019</t>
  </si>
  <si>
    <t>20030N101</t>
  </si>
  <si>
    <t>20 South Wacker Drive</t>
  </si>
  <si>
    <t>60606</t>
  </si>
  <si>
    <t>US12572Q1058</t>
  </si>
  <si>
    <t>12572Q105</t>
  </si>
  <si>
    <t>610 Newport Center Drive</t>
  </si>
  <si>
    <t>Suite 1100</t>
  </si>
  <si>
    <t>Newport Beach</t>
  </si>
  <si>
    <t>92660</t>
  </si>
  <si>
    <t>US1696561059</t>
  </si>
  <si>
    <t>169656105</t>
  </si>
  <si>
    <t>China Merchants Tower</t>
  </si>
  <si>
    <t>38th Floor Shun Tak Centre 168-200 Connaught Road</t>
  </si>
  <si>
    <t>500 Jackson Street</t>
  </si>
  <si>
    <t>Box 3005</t>
  </si>
  <si>
    <t>47202-3005</t>
  </si>
  <si>
    <t>US2310211063</t>
  </si>
  <si>
    <t>231021106</t>
  </si>
  <si>
    <t>Compass House</t>
  </si>
  <si>
    <t>Guildford Street</t>
  </si>
  <si>
    <t>Chertsey</t>
  </si>
  <si>
    <t>KT16 9BQ</t>
  </si>
  <si>
    <t>US20449X4016</t>
  </si>
  <si>
    <t>20449X203</t>
  </si>
  <si>
    <t>One Energy Plaza</t>
  </si>
  <si>
    <t>Jackson</t>
  </si>
  <si>
    <t>49201</t>
  </si>
  <si>
    <t>US1258961002</t>
  </si>
  <si>
    <t>125896100</t>
  </si>
  <si>
    <t>Commonwealth Bank Place South</t>
  </si>
  <si>
    <t>Level 1 11 Harbour Street</t>
  </si>
  <si>
    <t>US2027126000</t>
  </si>
  <si>
    <t>151 North Franklin Street</t>
  </si>
  <si>
    <t>Floor 9</t>
  </si>
  <si>
    <t>US1261171003</t>
  </si>
  <si>
    <t>126117100</t>
  </si>
  <si>
    <t>Centene Plaza</t>
  </si>
  <si>
    <t>7700 Forsyth Boulevard</t>
  </si>
  <si>
    <t>US15135B1017</t>
  </si>
  <si>
    <t>15135B101</t>
  </si>
  <si>
    <t>25 St. James's Street</t>
  </si>
  <si>
    <t>SW1A 1HA</t>
  </si>
  <si>
    <t>NL0010545661</t>
  </si>
  <si>
    <t>N20944109</t>
  </si>
  <si>
    <t>935 de La Gauchetiere Street West</t>
  </si>
  <si>
    <t>H3B 2M9</t>
  </si>
  <si>
    <t>CA1363751027</t>
  </si>
  <si>
    <t>136375102</t>
  </si>
  <si>
    <t>1830 Craig Park Court</t>
  </si>
  <si>
    <t>63146</t>
  </si>
  <si>
    <t>US21874C1027</t>
  </si>
  <si>
    <t>21874C102</t>
  </si>
  <si>
    <t>11311 Concept Boulevard</t>
  </si>
  <si>
    <t>Largo</t>
  </si>
  <si>
    <t>33773-4908</t>
  </si>
  <si>
    <t>US2074101013</t>
  </si>
  <si>
    <t>207410101</t>
  </si>
  <si>
    <t>11825 North Pennsylvania Street</t>
  </si>
  <si>
    <t>Carmel</t>
  </si>
  <si>
    <t>46032</t>
  </si>
  <si>
    <t>US12621E1038</t>
  </si>
  <si>
    <t>12621E103</t>
  </si>
  <si>
    <t>1111 Louisiana Street</t>
  </si>
  <si>
    <t>US15189T1079</t>
  </si>
  <si>
    <t>15189T107</t>
  </si>
  <si>
    <t>2100, 855 - 2nd Street S.W.</t>
  </si>
  <si>
    <t>T2P 4J8</t>
  </si>
  <si>
    <t>CA1363851017</t>
  </si>
  <si>
    <t>136385101</t>
  </si>
  <si>
    <t>280 Park Avenue</t>
  </si>
  <si>
    <t>10017</t>
  </si>
  <si>
    <t>US19247A1007</t>
  </si>
  <si>
    <t>19247A100</t>
  </si>
  <si>
    <t>CNX Center</t>
  </si>
  <si>
    <t>1000 CONSOL Energy Drive</t>
  </si>
  <si>
    <t>15317-6506</t>
  </si>
  <si>
    <t>US12653C1080</t>
  </si>
  <si>
    <t>12653C108</t>
  </si>
  <si>
    <t>39899 Balentine Drive</t>
  </si>
  <si>
    <t>Newark</t>
  </si>
  <si>
    <t>94560</t>
  </si>
  <si>
    <t>US20602D1019</t>
  </si>
  <si>
    <t>20602D101</t>
  </si>
  <si>
    <t>1680 Capital One Drive</t>
  </si>
  <si>
    <t>US14040H1059</t>
  </si>
  <si>
    <t>14040H105</t>
  </si>
  <si>
    <t>375 Saxonburg Boulevard</t>
  </si>
  <si>
    <t>Saxonburg</t>
  </si>
  <si>
    <t>16056-9499</t>
  </si>
  <si>
    <t>Cowick Hall</t>
  </si>
  <si>
    <t>Snaith East Yorkshire</t>
  </si>
  <si>
    <t>Goole</t>
  </si>
  <si>
    <t>DN14 9AA</t>
  </si>
  <si>
    <t>US2270473059</t>
  </si>
  <si>
    <t>227047206</t>
  </si>
  <si>
    <t>1209 Orange Street</t>
  </si>
  <si>
    <t>US19260Q1076</t>
  </si>
  <si>
    <t>19260Q107</t>
  </si>
  <si>
    <t>4100 Coca-Cola Plaza</t>
  </si>
  <si>
    <t>28211</t>
  </si>
  <si>
    <t>US1910981026</t>
  </si>
  <si>
    <t>191098102</t>
  </si>
  <si>
    <t>1301 A Street</t>
  </si>
  <si>
    <t>Suite 800 P.O. Box 2156</t>
  </si>
  <si>
    <t>Tacoma</t>
  </si>
  <si>
    <t>98402-4200</t>
  </si>
  <si>
    <t>US1972361026</t>
  </si>
  <si>
    <t>197236102</t>
  </si>
  <si>
    <t>10 Glenlake Parkway South Tower</t>
  </si>
  <si>
    <t>30328-7250</t>
  </si>
  <si>
    <t>US03064D1081</t>
  </si>
  <si>
    <t>03064D108</t>
  </si>
  <si>
    <t>14375 Northwest Science Park Drive</t>
  </si>
  <si>
    <t>Portland</t>
  </si>
  <si>
    <t>97229</t>
  </si>
  <si>
    <t>US1985161066</t>
  </si>
  <si>
    <t>198516106</t>
  </si>
  <si>
    <t>6101 Bollinger Canyon Road</t>
  </si>
  <si>
    <t>San Ramon</t>
  </si>
  <si>
    <t>94583</t>
  </si>
  <si>
    <t>US2166484020</t>
  </si>
  <si>
    <t>216648402</t>
  </si>
  <si>
    <t>8950 Cypress Waters Boulevard</t>
  </si>
  <si>
    <t>Coppell</t>
  </si>
  <si>
    <t>US62482R1077</t>
  </si>
  <si>
    <t>62482R107</t>
  </si>
  <si>
    <t>925 North Eldridge Parkway</t>
  </si>
  <si>
    <t>77079-2703</t>
  </si>
  <si>
    <t>US20825C1045</t>
  </si>
  <si>
    <t>20825C104</t>
  </si>
  <si>
    <t>149 Commonwealth Drive</t>
  </si>
  <si>
    <t>Menlo Park</t>
  </si>
  <si>
    <t>94025</t>
  </si>
  <si>
    <t>US2183521028</t>
  </si>
  <si>
    <t>218352102</t>
  </si>
  <si>
    <t>999 Lake Drive</t>
  </si>
  <si>
    <t>Issaquah</t>
  </si>
  <si>
    <t>98027</t>
  </si>
  <si>
    <t>US22160K1051</t>
  </si>
  <si>
    <t>22160K105</t>
  </si>
  <si>
    <t>350 Fifth Avenue</t>
  </si>
  <si>
    <t>10118</t>
  </si>
  <si>
    <t>US2220702037</t>
  </si>
  <si>
    <t>222070203</t>
  </si>
  <si>
    <t>7550 Ogden Dale Road S.E.</t>
  </si>
  <si>
    <t>T2C 4X9</t>
  </si>
  <si>
    <t>CA13645T1003</t>
  </si>
  <si>
    <t>13645T100</t>
  </si>
  <si>
    <t>Boulevard Costa del Este</t>
  </si>
  <si>
    <t>Panama City</t>
  </si>
  <si>
    <t>0816-06819</t>
  </si>
  <si>
    <t>PAP310761054</t>
  </si>
  <si>
    <t>P31076105</t>
  </si>
  <si>
    <t>1 Campbell Place</t>
  </si>
  <si>
    <t>08103-1799</t>
  </si>
  <si>
    <t>US1344291091</t>
  </si>
  <si>
    <t>134429109</t>
  </si>
  <si>
    <t>Hong Kong International Airport</t>
  </si>
  <si>
    <t>9th Floor Central Tower, 8 Scenic Road Cathay Pacific City</t>
  </si>
  <si>
    <t>Lantau Island</t>
  </si>
  <si>
    <t>US1489063081</t>
  </si>
  <si>
    <t>148906308</t>
  </si>
  <si>
    <t>One Briarlake Plaza</t>
  </si>
  <si>
    <t>2000 West Sam Houston Parkway South Suite 2000</t>
  </si>
  <si>
    <t>77042</t>
  </si>
  <si>
    <t>US13123X1028</t>
  </si>
  <si>
    <t>13123X508</t>
  </si>
  <si>
    <t>callon.com</t>
  </si>
  <si>
    <t>585 –8th Avenue SW</t>
  </si>
  <si>
    <t>Suite 2000</t>
  </si>
  <si>
    <t>T2P 1G1</t>
  </si>
  <si>
    <t>CA22576C1014</t>
  </si>
  <si>
    <t>22576C101</t>
  </si>
  <si>
    <t>500 Energy Lane</t>
  </si>
  <si>
    <t>19901</t>
  </si>
  <si>
    <t>US1653031088</t>
  </si>
  <si>
    <t>165303108</t>
  </si>
  <si>
    <t>720 Olive Way</t>
  </si>
  <si>
    <t>98101</t>
  </si>
  <si>
    <t>US22266T1097</t>
  </si>
  <si>
    <t>22266T109</t>
  </si>
  <si>
    <t>90 Whitfield Street</t>
  </si>
  <si>
    <t>2nd Floor</t>
  </si>
  <si>
    <t>W1T 4EZ</t>
  </si>
  <si>
    <t>VGG1890L1076</t>
  </si>
  <si>
    <t>G1890L107</t>
  </si>
  <si>
    <t>14185 Dallas Parkway</t>
  </si>
  <si>
    <t>75254</t>
  </si>
  <si>
    <t>US2172041061</t>
  </si>
  <si>
    <t>217204106</t>
  </si>
  <si>
    <t>11 Greenway Plaza</t>
  </si>
  <si>
    <t>Suite 2400</t>
  </si>
  <si>
    <t>77046-1124</t>
  </si>
  <si>
    <t>US1331311027</t>
  </si>
  <si>
    <t>133131102</t>
  </si>
  <si>
    <t>Millstream</t>
  </si>
  <si>
    <t>Maidenhead Road</t>
  </si>
  <si>
    <t>Windsor</t>
  </si>
  <si>
    <t>SL4 5GD</t>
  </si>
  <si>
    <t>700 Milam Street</t>
  </si>
  <si>
    <t>US16411Q1013</t>
  </si>
  <si>
    <t>16411Q101</t>
  </si>
  <si>
    <t>100 First Stamford Place</t>
  </si>
  <si>
    <t>US2243991054</t>
  </si>
  <si>
    <t>224441105</t>
  </si>
  <si>
    <t>12 place des Etats-Unis</t>
  </si>
  <si>
    <t>Montrouge</t>
  </si>
  <si>
    <t>92545</t>
  </si>
  <si>
    <t>US2253131054</t>
  </si>
  <si>
    <t>225313105</t>
  </si>
  <si>
    <t>2919 Allen Parkway</t>
  </si>
  <si>
    <t>Woodson Tower</t>
  </si>
  <si>
    <t>77019</t>
  </si>
  <si>
    <t>US21871X1090</t>
  </si>
  <si>
    <t>21871X109</t>
  </si>
  <si>
    <t>1 World Trade Center</t>
  </si>
  <si>
    <t>Long Beach</t>
  </si>
  <si>
    <t>90831</t>
  </si>
  <si>
    <t>US13057Q3056</t>
  </si>
  <si>
    <t>13057Q305</t>
  </si>
  <si>
    <t>10855 South River Front Parkway</t>
  </si>
  <si>
    <t>South Jordan</t>
  </si>
  <si>
    <t>84095</t>
  </si>
  <si>
    <t>UT</t>
  </si>
  <si>
    <t>US22658D1000</t>
  </si>
  <si>
    <t>22658D100</t>
  </si>
  <si>
    <t>110 Rio Robles</t>
  </si>
  <si>
    <t>KYG254571055</t>
  </si>
  <si>
    <t>G25457105</t>
  </si>
  <si>
    <t>Stonemason’s Way</t>
  </si>
  <si>
    <t>Rathfarnham</t>
  </si>
  <si>
    <t>D16 KH51</t>
  </si>
  <si>
    <t>US12626K2033</t>
  </si>
  <si>
    <t>12626K203</t>
  </si>
  <si>
    <t>Phipps Tower</t>
  </si>
  <si>
    <t>Suite 1800 3438 Peachtree Road NE</t>
  </si>
  <si>
    <t>30326</t>
  </si>
  <si>
    <t>US1462291097</t>
  </si>
  <si>
    <t>146229109</t>
  </si>
  <si>
    <t>Comstock Tower</t>
  </si>
  <si>
    <t>Suite 500 5300 Town and Country Boulevard</t>
  </si>
  <si>
    <t>Frisco</t>
  </si>
  <si>
    <t>75034</t>
  </si>
  <si>
    <t>US2057683029</t>
  </si>
  <si>
    <t>205768302</t>
  </si>
  <si>
    <t>251 Ballardvale Street</t>
  </si>
  <si>
    <t>US1598641074</t>
  </si>
  <si>
    <t>159864107</t>
  </si>
  <si>
    <t>Salesforce Tower</t>
  </si>
  <si>
    <t>3rd Floor 415 Mission Street</t>
  </si>
  <si>
    <t>US79466L3024</t>
  </si>
  <si>
    <t>79466L302</t>
  </si>
  <si>
    <t>13601 Via Varra</t>
  </si>
  <si>
    <t>Broomfield</t>
  </si>
  <si>
    <t>80020</t>
  </si>
  <si>
    <t>US2270461096</t>
  </si>
  <si>
    <t>227046109</t>
  </si>
  <si>
    <t>20th Floor Rooms 2001-2002 26 Harbour Road</t>
  </si>
  <si>
    <t>93, avenue de Paris</t>
  </si>
  <si>
    <t>Massy</t>
  </si>
  <si>
    <t>91300</t>
  </si>
  <si>
    <t>US1444302046</t>
  </si>
  <si>
    <t>144430204</t>
  </si>
  <si>
    <t>1735 Market Street</t>
  </si>
  <si>
    <t>US1442851036</t>
  </si>
  <si>
    <t>144285103</t>
  </si>
  <si>
    <t>Baarerstrasse 14</t>
  </si>
  <si>
    <t>Zug</t>
  </si>
  <si>
    <t>6300</t>
  </si>
  <si>
    <t>CH0334081137</t>
  </si>
  <si>
    <t>H17182108</t>
  </si>
  <si>
    <t>800 West 6th Street</t>
  </si>
  <si>
    <t>78701</t>
  </si>
  <si>
    <t>US1727551004</t>
  </si>
  <si>
    <t>172755100</t>
  </si>
  <si>
    <t>5128 Apache Plume Road</t>
  </si>
  <si>
    <t>76109</t>
  </si>
  <si>
    <t>US2210061097</t>
  </si>
  <si>
    <t>221006109</t>
  </si>
  <si>
    <t>206 East 9th Street</t>
  </si>
  <si>
    <t>US22788C1053</t>
  </si>
  <si>
    <t>22788C105</t>
  </si>
  <si>
    <t>170 West Tasman Drive</t>
  </si>
  <si>
    <t>95134-1706</t>
  </si>
  <si>
    <t>US17275R1023</t>
  </si>
  <si>
    <t>17275R102</t>
  </si>
  <si>
    <t>1331 L Street, NW</t>
  </si>
  <si>
    <t>20005</t>
  </si>
  <si>
    <t>US22160N1090</t>
  </si>
  <si>
    <t>22160N109</t>
  </si>
  <si>
    <t>6-2, Hon-machi 1-chome</t>
  </si>
  <si>
    <t>Shibuya-ku</t>
  </si>
  <si>
    <t>151-8543</t>
  </si>
  <si>
    <t>US1476182019</t>
  </si>
  <si>
    <t>545 Speedvale Avenue West</t>
  </si>
  <si>
    <t>Guelph</t>
  </si>
  <si>
    <t>N1K 1E6</t>
  </si>
  <si>
    <t>CA1366351098</t>
  </si>
  <si>
    <t>136635109</t>
  </si>
  <si>
    <t>16430 North Scottsdale Road</t>
  </si>
  <si>
    <t>85254</t>
  </si>
  <si>
    <t>US1423391002</t>
  </si>
  <si>
    <t>142339100</t>
  </si>
  <si>
    <t>45 Poplar Road</t>
  </si>
  <si>
    <t>Parkville</t>
  </si>
  <si>
    <t>3052</t>
  </si>
  <si>
    <t>US12637N2045</t>
  </si>
  <si>
    <t>12637N204</t>
  </si>
  <si>
    <t>Washington Plaza</t>
  </si>
  <si>
    <t>40-44 Rue Washington</t>
  </si>
  <si>
    <t>FR0013467479</t>
  </si>
  <si>
    <t>F21107101</t>
  </si>
  <si>
    <t>5420 Lyndon B. Johnson Freeway</t>
  </si>
  <si>
    <t>US1264021064</t>
  </si>
  <si>
    <t>126402106</t>
  </si>
  <si>
    <t>500 Water Street</t>
  </si>
  <si>
    <t>32202</t>
  </si>
  <si>
    <t>US1264081035</t>
  </si>
  <si>
    <t>126408103</t>
  </si>
  <si>
    <t>6800 Cintas Boulevard</t>
  </si>
  <si>
    <t>PO Box 625737</t>
  </si>
  <si>
    <t>45262-5737</t>
  </si>
  <si>
    <t>US1729081059</t>
  </si>
  <si>
    <t>172908105</t>
  </si>
  <si>
    <t>14 Schoolhouse Road</t>
  </si>
  <si>
    <t>Somerset</t>
  </si>
  <si>
    <t>08873</t>
  </si>
  <si>
    <t>US1488061029</t>
  </si>
  <si>
    <t>148806102</t>
  </si>
  <si>
    <t>Three Memorial City Plaza</t>
  </si>
  <si>
    <t>Suite 1400 840 Gessner Road</t>
  </si>
  <si>
    <t>77024</t>
  </si>
  <si>
    <t>US1270971039</t>
  </si>
  <si>
    <t>127097103</t>
  </si>
  <si>
    <t>Country Garden Centre</t>
  </si>
  <si>
    <t>No. 1 Country Garden Road Beijiao Town Shunde District</t>
  </si>
  <si>
    <t>Foshan</t>
  </si>
  <si>
    <t>528312</t>
  </si>
  <si>
    <t>300 Frank West Burr Boulevard</t>
  </si>
  <si>
    <t>Teaneck</t>
  </si>
  <si>
    <t>07666</t>
  </si>
  <si>
    <t>US1924461023</t>
  </si>
  <si>
    <t>192446102</t>
  </si>
  <si>
    <t>9330 Zionsville Road</t>
  </si>
  <si>
    <t>46268</t>
  </si>
  <si>
    <t>US22052L1044</t>
  </si>
  <si>
    <t>22052L104</t>
  </si>
  <si>
    <t>5 Old Lancaster Road</t>
  </si>
  <si>
    <t>Malvern</t>
  </si>
  <si>
    <t>19355-2132</t>
  </si>
  <si>
    <t>US2296631094</t>
  </si>
  <si>
    <t>229663109</t>
  </si>
  <si>
    <t>US14365C1036</t>
  </si>
  <si>
    <t>14365C103</t>
  </si>
  <si>
    <t>Edingensesteenweg 196</t>
  </si>
  <si>
    <t>Wilgenveld</t>
  </si>
  <si>
    <t>Halle</t>
  </si>
  <si>
    <t>1500</t>
  </si>
  <si>
    <t>US1968501015</t>
  </si>
  <si>
    <t>196850101</t>
  </si>
  <si>
    <t>3344 Peachtree Road NE</t>
  </si>
  <si>
    <t>Suite 1800</t>
  </si>
  <si>
    <t>30326-4802</t>
  </si>
  <si>
    <t>US2227955026</t>
  </si>
  <si>
    <t>222795502</t>
  </si>
  <si>
    <t>3636 North Central Avenue</t>
  </si>
  <si>
    <t>US1495681074</t>
  </si>
  <si>
    <t>149568107</t>
  </si>
  <si>
    <t>4100, 225 – 6 Avenue SW</t>
  </si>
  <si>
    <t>PO Box 766</t>
  </si>
  <si>
    <t>T2P 0M5</t>
  </si>
  <si>
    <t>CA15135U1093</t>
  </si>
  <si>
    <t>15135U109</t>
  </si>
  <si>
    <t>2277 Plaza Drive</t>
  </si>
  <si>
    <t>Sugar Land</t>
  </si>
  <si>
    <t>77479</t>
  </si>
  <si>
    <t>US12662P1084</t>
  </si>
  <si>
    <t>12662P108</t>
  </si>
  <si>
    <t>1 Commvault Way</t>
  </si>
  <si>
    <t>Tinton Falls</t>
  </si>
  <si>
    <t>07724</t>
  </si>
  <si>
    <t>US2041661024</t>
  </si>
  <si>
    <t>204166102</t>
  </si>
  <si>
    <t>300 East Rio Salado Parkway</t>
  </si>
  <si>
    <t>85281</t>
  </si>
  <si>
    <t>US1468691027</t>
  </si>
  <si>
    <t>146869102</t>
  </si>
  <si>
    <t>One CVS Drive</t>
  </si>
  <si>
    <t>Woonsocket</t>
  </si>
  <si>
    <t>02895</t>
  </si>
  <si>
    <t>US1266501006</t>
  </si>
  <si>
    <t>126650100</t>
  </si>
  <si>
    <t>6001 Bollinger Canyon Road</t>
  </si>
  <si>
    <t>94583-2324</t>
  </si>
  <si>
    <t>US1667641005</t>
  </si>
  <si>
    <t>166764100</t>
  </si>
  <si>
    <t>130 Harbour Place Drive</t>
  </si>
  <si>
    <t>Davidson</t>
  </si>
  <si>
    <t>28036</t>
  </si>
  <si>
    <t>US2315611010</t>
  </si>
  <si>
    <t>231561101</t>
  </si>
  <si>
    <t>777 W. Main Street</t>
  </si>
  <si>
    <t>83702</t>
  </si>
  <si>
    <t>US1851231068</t>
  </si>
  <si>
    <t>185123106</t>
  </si>
  <si>
    <t>300 Carnegie Center</t>
  </si>
  <si>
    <t>US18539C2044</t>
  </si>
  <si>
    <t>18539C204</t>
  </si>
  <si>
    <t>250 Parkway Drive</t>
  </si>
  <si>
    <t>Suite 270</t>
  </si>
  <si>
    <t>US13462K1097</t>
  </si>
  <si>
    <t>13462K109</t>
  </si>
  <si>
    <t>25 Green Hill Lane</t>
  </si>
  <si>
    <t>Rutland</t>
  </si>
  <si>
    <t>05701</t>
  </si>
  <si>
    <t>VT</t>
  </si>
  <si>
    <t>US1474481041</t>
  </si>
  <si>
    <t>147448104</t>
  </si>
  <si>
    <t>1720 North First Street</t>
  </si>
  <si>
    <t>95112-4598</t>
  </si>
  <si>
    <t>US1307881029</t>
  </si>
  <si>
    <t>130788102</t>
  </si>
  <si>
    <t>3200 Highway 7</t>
  </si>
  <si>
    <t>L4K 5Z5</t>
  </si>
  <si>
    <t>Avenida Ricardo Margáin Zozaya #325</t>
  </si>
  <si>
    <t>Colonia Valle del Campestre</t>
  </si>
  <si>
    <t>San Pedro Garza García</t>
  </si>
  <si>
    <t>66265</t>
  </si>
  <si>
    <t>NL</t>
  </si>
  <si>
    <t>US1512908898</t>
  </si>
  <si>
    <t>151290889</t>
  </si>
  <si>
    <t>29 West 35th Street</t>
  </si>
  <si>
    <t>US85208T1079</t>
  </si>
  <si>
    <t>85208T107</t>
  </si>
  <si>
    <t>9 Hapsagot Street</t>
  </si>
  <si>
    <t>Park Ofer B PO Box 3143</t>
  </si>
  <si>
    <t>Petah Tikva</t>
  </si>
  <si>
    <t>4951040</t>
  </si>
  <si>
    <t>IL0011334468</t>
  </si>
  <si>
    <t>M2682V108</t>
  </si>
  <si>
    <t>Abema Towers</t>
  </si>
  <si>
    <t>40-1 Udagawacho Shibuya-ku</t>
  </si>
  <si>
    <t>150-0042</t>
  </si>
  <si>
    <t>US23248D1054</t>
  </si>
  <si>
    <t>350 Oyster Point Boulevard</t>
  </si>
  <si>
    <t>US23282W6057</t>
  </si>
  <si>
    <t>23282W605</t>
  </si>
  <si>
    <t>100 West Liberty Street</t>
  </si>
  <si>
    <t>Reno</t>
  </si>
  <si>
    <t>89501</t>
  </si>
  <si>
    <t>US12769G1004</t>
  </si>
  <si>
    <t>12769G100</t>
  </si>
  <si>
    <t>120 Tredegar Street</t>
  </si>
  <si>
    <t>US25746U1097</t>
  </si>
  <si>
    <t>25746U109</t>
  </si>
  <si>
    <t>PO Box 20706</t>
  </si>
  <si>
    <t>30320-6001</t>
  </si>
  <si>
    <t>US2473617023</t>
  </si>
  <si>
    <t>247361702</t>
  </si>
  <si>
    <t>3939 Technology Drive</t>
  </si>
  <si>
    <t>Maumee</t>
  </si>
  <si>
    <t>43537</t>
  </si>
  <si>
    <t>US2358252052</t>
  </si>
  <si>
    <t>235825205</t>
  </si>
  <si>
    <t>dana.com</t>
  </si>
  <si>
    <t>17, Boulevard Haussmann</t>
  </si>
  <si>
    <t>US23636T1007</t>
  </si>
  <si>
    <t>23636T100</t>
  </si>
  <si>
    <t>5601 North MacArthur Boulevard</t>
  </si>
  <si>
    <t>75038</t>
  </si>
  <si>
    <t>US2372661015</t>
  </si>
  <si>
    <t>237266101</t>
  </si>
  <si>
    <t>South Tower</t>
  </si>
  <si>
    <t>8th Floor 303 2nd Street</t>
  </si>
  <si>
    <t>US25809K1051</t>
  </si>
  <si>
    <t>25809K105</t>
  </si>
  <si>
    <t>10, Rue Marcel Dassault</t>
  </si>
  <si>
    <t>CS 40501</t>
  </si>
  <si>
    <t>Vélizy-Villacoublay</t>
  </si>
  <si>
    <t>78140</t>
  </si>
  <si>
    <t>US2375451083</t>
  </si>
  <si>
    <t>125 Old Broad Street</t>
  </si>
  <si>
    <t>EC2N 1AR</t>
  </si>
  <si>
    <t>US29260V1052</t>
  </si>
  <si>
    <t>29260V105</t>
  </si>
  <si>
    <t>Taunusanlage 12</t>
  </si>
  <si>
    <t>Frankfurt am Main</t>
  </si>
  <si>
    <t>60325</t>
  </si>
  <si>
    <t>DE0005140008</t>
  </si>
  <si>
    <t>D18190898</t>
  </si>
  <si>
    <t>46138B103</t>
  </si>
  <si>
    <t>750 Park of Commerce Drive</t>
  </si>
  <si>
    <t>Suite 210</t>
  </si>
  <si>
    <t>33487-3650</t>
  </si>
  <si>
    <t>US25401T1088</t>
  </si>
  <si>
    <t>25401T108</t>
  </si>
  <si>
    <t>Marina Bay Financial Centre</t>
  </si>
  <si>
    <t>Tower 3 12 Marina Boulevard</t>
  </si>
  <si>
    <t>Singapore</t>
  </si>
  <si>
    <t>018982</t>
  </si>
  <si>
    <t>US23304Y1001</t>
  </si>
  <si>
    <t>23304Y100</t>
  </si>
  <si>
    <t>1800 Owens Street</t>
  </si>
  <si>
    <t>94158</t>
  </si>
  <si>
    <t>US26210C1045</t>
  </si>
  <si>
    <t>26210C104</t>
  </si>
  <si>
    <t>DCC House</t>
  </si>
  <si>
    <t>Leopardstown Road Foxrock</t>
  </si>
  <si>
    <t>18</t>
  </si>
  <si>
    <t>1400 West 94th Street</t>
  </si>
  <si>
    <t>Bloomington</t>
  </si>
  <si>
    <t>55431</t>
  </si>
  <si>
    <t>US2576511099</t>
  </si>
  <si>
    <t>257651109</t>
  </si>
  <si>
    <t>Building 730</t>
  </si>
  <si>
    <t>974 Centre Road</t>
  </si>
  <si>
    <t>19805</t>
  </si>
  <si>
    <t>US26614N1028</t>
  </si>
  <si>
    <t>26614N102</t>
  </si>
  <si>
    <t>620 8th Avenue</t>
  </si>
  <si>
    <t>45th Floor</t>
  </si>
  <si>
    <t>10018</t>
  </si>
  <si>
    <t>US23804L1035</t>
  </si>
  <si>
    <t>23804L103</t>
  </si>
  <si>
    <t>1600 Cantrell Road</t>
  </si>
  <si>
    <t>Little Rock</t>
  </si>
  <si>
    <t>72201</t>
  </si>
  <si>
    <t>US2540671011</t>
  </si>
  <si>
    <t>254067101</t>
  </si>
  <si>
    <t>One John Deere Place</t>
  </si>
  <si>
    <t>Moline</t>
  </si>
  <si>
    <t>61265</t>
  </si>
  <si>
    <t>US2441991054</t>
  </si>
  <si>
    <t>244199105</t>
  </si>
  <si>
    <t>250 Coromar Drive</t>
  </si>
  <si>
    <t>Goleta</t>
  </si>
  <si>
    <t>US2435371073</t>
  </si>
  <si>
    <t>243537107</t>
  </si>
  <si>
    <t>1299 Ocean Avenue</t>
  </si>
  <si>
    <t>90401-1889</t>
  </si>
  <si>
    <t>US25960P1093</t>
  </si>
  <si>
    <t>25960P109</t>
  </si>
  <si>
    <t>douglasemmett.com</t>
  </si>
  <si>
    <t>One Dell Way</t>
  </si>
  <si>
    <t>Round Rock</t>
  </si>
  <si>
    <t>78682</t>
  </si>
  <si>
    <t>US24703L2025</t>
  </si>
  <si>
    <t>24703L202</t>
  </si>
  <si>
    <t>US97717W3152</t>
  </si>
  <si>
    <t>97717W315</t>
  </si>
  <si>
    <t>5851 Legacy Circle</t>
  </si>
  <si>
    <t>Plano</t>
  </si>
  <si>
    <t>75024</t>
  </si>
  <si>
    <t>US24790A1016</t>
  </si>
  <si>
    <t>24790A101</t>
  </si>
  <si>
    <t>16 Great Marlborough Street</t>
  </si>
  <si>
    <t>Park Royal</t>
  </si>
  <si>
    <t>W1F 7HS</t>
  </si>
  <si>
    <t>US25243Q2057</t>
  </si>
  <si>
    <t>25243Q205</t>
  </si>
  <si>
    <t>14701 Philips Highway</t>
  </si>
  <si>
    <t>32256</t>
  </si>
  <si>
    <t>US26154D1000</t>
  </si>
  <si>
    <t>26154D100</t>
  </si>
  <si>
    <t>dreamfindershomes.com</t>
  </si>
  <si>
    <t>Devon House</t>
  </si>
  <si>
    <t>11th Floor Taikoo Place, 979 King’s Road P.O. Box 286</t>
  </si>
  <si>
    <t>Quarry Bay</t>
  </si>
  <si>
    <t>233859404</t>
  </si>
  <si>
    <t>2500 Lake Cook Road</t>
  </si>
  <si>
    <t>Riverwoods</t>
  </si>
  <si>
    <t>US2547091080</t>
  </si>
  <si>
    <t>254709108</t>
  </si>
  <si>
    <t>100 Mission Ridge</t>
  </si>
  <si>
    <t>Goodlettsville</t>
  </si>
  <si>
    <t>37072</t>
  </si>
  <si>
    <t>US2566771059</t>
  </si>
  <si>
    <t>256677105</t>
  </si>
  <si>
    <t>500 Plaza Drive</t>
  </si>
  <si>
    <t>Secaucus</t>
  </si>
  <si>
    <t>07094</t>
  </si>
  <si>
    <t>US74834L1008</t>
  </si>
  <si>
    <t>74834L100</t>
  </si>
  <si>
    <t>1341 Horton Circle</t>
  </si>
  <si>
    <t>76011</t>
  </si>
  <si>
    <t>US23331A1097</t>
  </si>
  <si>
    <t>23331A109</t>
  </si>
  <si>
    <t>2200 Pennsylvania Avenue, North West</t>
  </si>
  <si>
    <t>Suite 800 West</t>
  </si>
  <si>
    <t>20037-1701</t>
  </si>
  <si>
    <t>US2358511028</t>
  </si>
  <si>
    <t>235851102</t>
  </si>
  <si>
    <t>US78467X1090</t>
  </si>
  <si>
    <t>78467X109</t>
  </si>
  <si>
    <t>400 East Jamie Court</t>
  </si>
  <si>
    <t>US23345J1043</t>
  </si>
  <si>
    <t>23345J104</t>
  </si>
  <si>
    <t>dicetherapeutics.com</t>
  </si>
  <si>
    <t>Yard 6 North Ring Road Tangjialing Haidian District</t>
  </si>
  <si>
    <t>23292E108</t>
  </si>
  <si>
    <t>2-16-1, Konan</t>
  </si>
  <si>
    <t>Minato-ku</t>
  </si>
  <si>
    <t>108-8211</t>
  </si>
  <si>
    <t>US23405X2099</t>
  </si>
  <si>
    <t>2828 North Harwood</t>
  </si>
  <si>
    <t>403949100</t>
  </si>
  <si>
    <t>Kyoto</t>
  </si>
  <si>
    <t>4949 Hedgcoxe Road</t>
  </si>
  <si>
    <t>US2545431015</t>
  </si>
  <si>
    <t>254543101</t>
  </si>
  <si>
    <t>500 South Buena Vista Street</t>
  </si>
  <si>
    <t>Burbank</t>
  </si>
  <si>
    <t>91521</t>
  </si>
  <si>
    <t>US2546871060</t>
  </si>
  <si>
    <t>254687106</t>
  </si>
  <si>
    <t>9601 South Meridian Boulevard</t>
  </si>
  <si>
    <t>US25470M1099</t>
  </si>
  <si>
    <t>25470M109</t>
  </si>
  <si>
    <t>1 Paddington Square</t>
  </si>
  <si>
    <t>Level 3</t>
  </si>
  <si>
    <t>W2 1DL</t>
  </si>
  <si>
    <t>Osaka</t>
  </si>
  <si>
    <t>Brentwood</t>
  </si>
  <si>
    <t>37027</t>
  </si>
  <si>
    <t>222 Berkeley Street</t>
  </si>
  <si>
    <t>02116</t>
  </si>
  <si>
    <t>US26142R1041</t>
  </si>
  <si>
    <t>26142V105</t>
  </si>
  <si>
    <t>345 Court Street</t>
  </si>
  <si>
    <t>Coraopolis</t>
  </si>
  <si>
    <t>15108</t>
  </si>
  <si>
    <t>US2533931026</t>
  </si>
  <si>
    <t>253393102</t>
  </si>
  <si>
    <t>1275 Market Street</t>
  </si>
  <si>
    <t>94103-1410</t>
  </si>
  <si>
    <t>US25659T1079</t>
  </si>
  <si>
    <t>25659T107</t>
  </si>
  <si>
    <t>Dr. Luis Bonavita 1294</t>
  </si>
  <si>
    <t>Montevideo</t>
  </si>
  <si>
    <t>11300</t>
  </si>
  <si>
    <t>KYG290181018</t>
  </si>
  <si>
    <t>G29018101</t>
  </si>
  <si>
    <t>5707 Southwest Parkway, Building 1</t>
  </si>
  <si>
    <t>Suite 275</t>
  </si>
  <si>
    <t>78735-6213</t>
  </si>
  <si>
    <t>US2538681030</t>
  </si>
  <si>
    <t>253868103</t>
  </si>
  <si>
    <t>500 Volvo Parkway</t>
  </si>
  <si>
    <t>Chesapeake</t>
  </si>
  <si>
    <t>23320</t>
  </si>
  <si>
    <t>US2567461080</t>
  </si>
  <si>
    <t>256746108</t>
  </si>
  <si>
    <t>27 Drydock Avenue</t>
  </si>
  <si>
    <t>02210</t>
  </si>
  <si>
    <t>US37611X1000</t>
  </si>
  <si>
    <t>37611X100</t>
  </si>
  <si>
    <t>5335 Gate Parkway</t>
  </si>
  <si>
    <t>US26484T1060</t>
  </si>
  <si>
    <t>26484T106</t>
  </si>
  <si>
    <t>Oslo</t>
  </si>
  <si>
    <t>Special No. 1 Dongfeng Road</t>
  </si>
  <si>
    <t>Wuhan Eco and Tech Development Zone</t>
  </si>
  <si>
    <t>Wuhan</t>
  </si>
  <si>
    <t>161 Oyster Point Boulevard</t>
  </si>
  <si>
    <t>US24823R1059</t>
  </si>
  <si>
    <t>24823R105</t>
  </si>
  <si>
    <t>Watermead Business Park</t>
  </si>
  <si>
    <t>Syston</t>
  </si>
  <si>
    <t>LE7 1AD</t>
  </si>
  <si>
    <t>200 South Wacker Drive</t>
  </si>
  <si>
    <t>23325P104</t>
  </si>
  <si>
    <t>162-8001</t>
  </si>
  <si>
    <t>US2338063066</t>
  </si>
  <si>
    <t>233806306</t>
  </si>
  <si>
    <t>2116 Hawkins Street</t>
  </si>
  <si>
    <t>28203</t>
  </si>
  <si>
    <t>US50101L1061</t>
  </si>
  <si>
    <t>50101L106</t>
  </si>
  <si>
    <t>309 N. Water Street, Seventh Floor</t>
  </si>
  <si>
    <t>53202-5772</t>
  </si>
  <si>
    <t>US71943U1043</t>
  </si>
  <si>
    <t>71943U104</t>
  </si>
  <si>
    <t>101 6th Avenue</t>
  </si>
  <si>
    <t>US25402D1028</t>
  </si>
  <si>
    <t>25402D102</t>
  </si>
  <si>
    <t>500 3rd Street</t>
  </si>
  <si>
    <t>Suite 510</t>
  </si>
  <si>
    <t>US26622P1075</t>
  </si>
  <si>
    <t>26622P107</t>
  </si>
  <si>
    <t>221 Main Street</t>
  </si>
  <si>
    <t>US2561631068</t>
  </si>
  <si>
    <t>256163106</t>
  </si>
  <si>
    <t>726 Saint-Joseph Street</t>
  </si>
  <si>
    <t>Valcourt</t>
  </si>
  <si>
    <t>J0E 2L0</t>
  </si>
  <si>
    <t>CA05577W2004</t>
  </si>
  <si>
    <t>05577W200</t>
  </si>
  <si>
    <t>1242 East 5th Avenue</t>
  </si>
  <si>
    <t>33605</t>
  </si>
  <si>
    <t>CA5753851099</t>
  </si>
  <si>
    <t>575385109</t>
  </si>
  <si>
    <t>3400 East Walnut Street</t>
  </si>
  <si>
    <t>Colmar</t>
  </si>
  <si>
    <t>18915</t>
  </si>
  <si>
    <t>US2582781009</t>
  </si>
  <si>
    <t>258278100</t>
  </si>
  <si>
    <t>3005 Highland Parkway</t>
  </si>
  <si>
    <t>Downers Grove</t>
  </si>
  <si>
    <t>60515</t>
  </si>
  <si>
    <t>US2600031080</t>
  </si>
  <si>
    <t>260003108</t>
  </si>
  <si>
    <t>2211 H.H. Dow Way</t>
  </si>
  <si>
    <t>Midland</t>
  </si>
  <si>
    <t>48674</t>
  </si>
  <si>
    <t>US2605571031</t>
  </si>
  <si>
    <t>260557103</t>
  </si>
  <si>
    <t>625 Maryville Centre Drive</t>
  </si>
  <si>
    <t>GB0022569080</t>
  </si>
  <si>
    <t>G02602103</t>
  </si>
  <si>
    <t>30 Frank Lloyd Wright Drive</t>
  </si>
  <si>
    <t>Ann Arbor</t>
  </si>
  <si>
    <t>48105</t>
  </si>
  <si>
    <t>US25754A2015</t>
  </si>
  <si>
    <t>25754A201</t>
  </si>
  <si>
    <t>Huadu Mansion</t>
  </si>
  <si>
    <t>Unit 29 Room C, 29th Floor 838 Zhangyang Road, Pudong</t>
  </si>
  <si>
    <t>200122</t>
  </si>
  <si>
    <t>US23703Q2030</t>
  </si>
  <si>
    <t>23703Q203</t>
  </si>
  <si>
    <t>1000 Darden Center Drive</t>
  </si>
  <si>
    <t>Orlando</t>
  </si>
  <si>
    <t>32837</t>
  </si>
  <si>
    <t>US2371941053</t>
  </si>
  <si>
    <t>237194105</t>
  </si>
  <si>
    <t>2345 Crystal Drive</t>
  </si>
  <si>
    <t>440 South Church Street</t>
  </si>
  <si>
    <t>28202</t>
  </si>
  <si>
    <t>US26210V1026</t>
  </si>
  <si>
    <t>26210V102</t>
  </si>
  <si>
    <t>13-11 Omori-Kita 2-chome</t>
  </si>
  <si>
    <t>Ota-ku</t>
  </si>
  <si>
    <t>143-8580</t>
  </si>
  <si>
    <t>25461D100</t>
  </si>
  <si>
    <t>Hovedgaden 630</t>
  </si>
  <si>
    <t>Hedehusene</t>
  </si>
  <si>
    <t>2640</t>
  </si>
  <si>
    <t>US26251A1088</t>
  </si>
  <si>
    <t>26251A108</t>
  </si>
  <si>
    <t>GranTokyo North Tower</t>
  </si>
  <si>
    <t>9-1, Marunouchi 1-chome Chiyoda-ku</t>
  </si>
  <si>
    <t>100-6751</t>
  </si>
  <si>
    <t>234064301</t>
  </si>
  <si>
    <t>Suite 125</t>
  </si>
  <si>
    <t>120 Randall Drive</t>
  </si>
  <si>
    <t>Waterloo</t>
  </si>
  <si>
    <t>N2V 1C6</t>
  </si>
  <si>
    <t>CA2499061083</t>
  </si>
  <si>
    <t>249906108</t>
  </si>
  <si>
    <t>1601 Trapelo Road</t>
  </si>
  <si>
    <t>Suite 116</t>
  </si>
  <si>
    <t>US2681501092</t>
  </si>
  <si>
    <t>268150109</t>
  </si>
  <si>
    <t>48226-1279</t>
  </si>
  <si>
    <t>US2333311072</t>
  </si>
  <si>
    <t>233331107</t>
  </si>
  <si>
    <t>500 Woodward Avenue</t>
  </si>
  <si>
    <t>Suite 2900</t>
  </si>
  <si>
    <t>US23345M1071</t>
  </si>
  <si>
    <t>23345M107</t>
  </si>
  <si>
    <t>BrunngAesslein 12</t>
  </si>
  <si>
    <t>Basel</t>
  </si>
  <si>
    <t>4010</t>
  </si>
  <si>
    <t>US26433T1088</t>
  </si>
  <si>
    <t>26433T108</t>
  </si>
  <si>
    <t>526 South Church Street</t>
  </si>
  <si>
    <t>28202-1803</t>
  </si>
  <si>
    <t>US26441C2044</t>
  </si>
  <si>
    <t>26441C204</t>
  </si>
  <si>
    <t>5900 Penn Avenue</t>
  </si>
  <si>
    <t>15206</t>
  </si>
  <si>
    <t>US26603R1068</t>
  </si>
  <si>
    <t>26603R106</t>
  </si>
  <si>
    <t>462 Broadway</t>
  </si>
  <si>
    <t>US25862V1052</t>
  </si>
  <si>
    <t>25862V105</t>
  </si>
  <si>
    <t>2000 16th Street</t>
  </si>
  <si>
    <t>US23918K1088</t>
  </si>
  <si>
    <t>23918K108</t>
  </si>
  <si>
    <t>Via Franco Sacchetti 20</t>
  </si>
  <si>
    <t>Sesto San Giovanni</t>
  </si>
  <si>
    <t>20099</t>
  </si>
  <si>
    <t>333 West Sheridan Avenue</t>
  </si>
  <si>
    <t>73102-5015</t>
  </si>
  <si>
    <t>US25179M1036</t>
  </si>
  <si>
    <t>25179M103</t>
  </si>
  <si>
    <t>US4642871689</t>
  </si>
  <si>
    <t>464287168</t>
  </si>
  <si>
    <t>3-3-5 Umeda</t>
  </si>
  <si>
    <t>Kita-ku</t>
  </si>
  <si>
    <t>530-8241</t>
  </si>
  <si>
    <t>US2340622065</t>
  </si>
  <si>
    <t>Mecklenburgische Strasse 57</t>
  </si>
  <si>
    <t>Berlin</t>
  </si>
  <si>
    <t>14197</t>
  </si>
  <si>
    <t>25 Savile Row</t>
  </si>
  <si>
    <t>W1S 2ER</t>
  </si>
  <si>
    <t>20408 Bashan Drive</t>
  </si>
  <si>
    <t>Suite 231</t>
  </si>
  <si>
    <t>Ashburn</t>
  </si>
  <si>
    <t>20147</t>
  </si>
  <si>
    <t>US23355L1061</t>
  </si>
  <si>
    <t>23355L106</t>
  </si>
  <si>
    <t>6340 Sequence Drive</t>
  </si>
  <si>
    <t>92121</t>
  </si>
  <si>
    <t>US2521311074</t>
  </si>
  <si>
    <t>252131107</t>
  </si>
  <si>
    <t>11780 US Highway 1</t>
  </si>
  <si>
    <t>33408</t>
  </si>
  <si>
    <t>US2674751019</t>
  </si>
  <si>
    <t>267475101</t>
  </si>
  <si>
    <t>Piazzale Enrico Mattei 1</t>
  </si>
  <si>
    <t>Rome</t>
  </si>
  <si>
    <t>00144</t>
  </si>
  <si>
    <t>RM</t>
  </si>
  <si>
    <t>US26874R1086</t>
  </si>
  <si>
    <t>26874R108</t>
  </si>
  <si>
    <t>209 Redwood Shores Parkway</t>
  </si>
  <si>
    <t>94065</t>
  </si>
  <si>
    <t>US2855121099</t>
  </si>
  <si>
    <t>285512109</t>
  </si>
  <si>
    <t>Mendelweg 30</t>
  </si>
  <si>
    <t>Leiden</t>
  </si>
  <si>
    <t>2333 CS</t>
  </si>
  <si>
    <t>US0092791005</t>
  </si>
  <si>
    <t>009279100</t>
  </si>
  <si>
    <t>2025 Hamilton Avenue</t>
  </si>
  <si>
    <t>95125</t>
  </si>
  <si>
    <t>US2786421030</t>
  </si>
  <si>
    <t>278642103</t>
  </si>
  <si>
    <t>265 Franklin Street</t>
  </si>
  <si>
    <t>02110</t>
  </si>
  <si>
    <t>US27627N1054</t>
  </si>
  <si>
    <t>27627N105</t>
  </si>
  <si>
    <t>Rua da Quitanda, 196</t>
  </si>
  <si>
    <t>9th Floor Centro</t>
  </si>
  <si>
    <t>20091-005</t>
  </si>
  <si>
    <t>US15234Q2075</t>
  </si>
  <si>
    <t>15234Q207</t>
  </si>
  <si>
    <t>eletrobras.com</t>
  </si>
  <si>
    <t>Carrera 13 No. 36 - 24</t>
  </si>
  <si>
    <t>US2791581091</t>
  </si>
  <si>
    <t>279158109</t>
  </si>
  <si>
    <t>1 Ecolab Place</t>
  </si>
  <si>
    <t>Saint Paul</t>
  </si>
  <si>
    <t>55102-2233</t>
  </si>
  <si>
    <t>US2788651006</t>
  </si>
  <si>
    <t>278865100</t>
  </si>
  <si>
    <t>4 Irving Place</t>
  </si>
  <si>
    <t>10003</t>
  </si>
  <si>
    <t>US2091151041</t>
  </si>
  <si>
    <t>209115104</t>
  </si>
  <si>
    <t>14-16 boulevard Garibaldi</t>
  </si>
  <si>
    <t>Issy-les-Moulineaux</t>
  </si>
  <si>
    <t>US2796551040</t>
  </si>
  <si>
    <t>279655104</t>
  </si>
  <si>
    <t>9601 Wilshire Boulevard</t>
  </si>
  <si>
    <t>Beverly Hills</t>
  </si>
  <si>
    <t>90210</t>
  </si>
  <si>
    <t>US29260Y1091</t>
  </si>
  <si>
    <t>29258Y103</t>
  </si>
  <si>
    <t>No. 6 Hai Dian Zhong Street</t>
  </si>
  <si>
    <t>Haidian District</t>
  </si>
  <si>
    <t>US6475811070</t>
  </si>
  <si>
    <t>647581206</t>
  </si>
  <si>
    <t>2445 Technology Forest Boulevard</t>
  </si>
  <si>
    <t>Level 6</t>
  </si>
  <si>
    <t>US30069T1016</t>
  </si>
  <si>
    <t>30069T101</t>
  </si>
  <si>
    <t>11400 Tomahawk Creek Parkway</t>
  </si>
  <si>
    <t>US2987361092</t>
  </si>
  <si>
    <t>298736109</t>
  </si>
  <si>
    <t>US4642872349</t>
  </si>
  <si>
    <t>464287234</t>
  </si>
  <si>
    <t>US4642874659</t>
  </si>
  <si>
    <t>464287465</t>
  </si>
  <si>
    <t>1550 Peachtree Street, NW</t>
  </si>
  <si>
    <t>30309</t>
  </si>
  <si>
    <t>US2944291051</t>
  </si>
  <si>
    <t>294429105</t>
  </si>
  <si>
    <t>400 W. Parkway Place</t>
  </si>
  <si>
    <t>39157-6005</t>
  </si>
  <si>
    <t>US2772761019</t>
  </si>
  <si>
    <t>277276101</t>
  </si>
  <si>
    <t>9001 Liberty Parkway</t>
  </si>
  <si>
    <t>Birmingham</t>
  </si>
  <si>
    <t>35242</t>
  </si>
  <si>
    <t>US29261A1007</t>
  </si>
  <si>
    <t>29261A100</t>
  </si>
  <si>
    <t>2244 Walnut Grove Avenue</t>
  </si>
  <si>
    <t>PO Box 976</t>
  </si>
  <si>
    <t>Rosemead</t>
  </si>
  <si>
    <t>91770</t>
  </si>
  <si>
    <t>US2810201077</t>
  </si>
  <si>
    <t>281020107</t>
  </si>
  <si>
    <t>Hangar 89</t>
  </si>
  <si>
    <t>London Luton Airport</t>
  </si>
  <si>
    <t>Luton</t>
  </si>
  <si>
    <t>LU2 9PF</t>
  </si>
  <si>
    <t>Kungstensgatan 18</t>
  </si>
  <si>
    <t>Box 7593</t>
  </si>
  <si>
    <t>103 93</t>
  </si>
  <si>
    <t>US28617Y1010</t>
  </si>
  <si>
    <t>28617Y101</t>
  </si>
  <si>
    <t>767 Fifth Avenue</t>
  </si>
  <si>
    <t>10153</t>
  </si>
  <si>
    <t>US5184391044</t>
  </si>
  <si>
    <t>518439104</t>
  </si>
  <si>
    <t>2500 Innovation Way</t>
  </si>
  <si>
    <t>Greenfield</t>
  </si>
  <si>
    <t>46140</t>
  </si>
  <si>
    <t>US28414H1032</t>
  </si>
  <si>
    <t>28414H103</t>
  </si>
  <si>
    <t>570 10th Street</t>
  </si>
  <si>
    <t>94607</t>
  </si>
  <si>
    <t>US26856L1035</t>
  </si>
  <si>
    <t>26856L103</t>
  </si>
  <si>
    <t>Rua José Izidoro Biazetto, 158</t>
  </si>
  <si>
    <t>Bloco A</t>
  </si>
  <si>
    <t>Curitiba</t>
  </si>
  <si>
    <t>81200-240</t>
  </si>
  <si>
    <t>US20441B4077</t>
  </si>
  <si>
    <t>20441B605</t>
  </si>
  <si>
    <t>Two North Riverside Plaza</t>
  </si>
  <si>
    <t>60606-2682</t>
  </si>
  <si>
    <t>US29472R1086</t>
  </si>
  <si>
    <t>29472R108</t>
  </si>
  <si>
    <t>S:t Goransgatan 143</t>
  </si>
  <si>
    <t>Stadshagen</t>
  </si>
  <si>
    <t>105 45</t>
  </si>
  <si>
    <t>US0101982082</t>
  </si>
  <si>
    <t>010198208</t>
  </si>
  <si>
    <t>220 Virginia Avenue</t>
  </si>
  <si>
    <t>46204</t>
  </si>
  <si>
    <t>US46138E2972</t>
  </si>
  <si>
    <t>036752103</t>
  </si>
  <si>
    <t>US4642882819</t>
  </si>
  <si>
    <t>464288281</t>
  </si>
  <si>
    <t>301 Merritt Seven</t>
  </si>
  <si>
    <t>06851-1092</t>
  </si>
  <si>
    <t>US29084Q1004</t>
  </si>
  <si>
    <t>29084Q100</t>
  </si>
  <si>
    <t>200 South Wilcox Drive</t>
  </si>
  <si>
    <t>Kingsport</t>
  </si>
  <si>
    <t>37662</t>
  </si>
  <si>
    <t>US2774321002</t>
  </si>
  <si>
    <t>277432100</t>
  </si>
  <si>
    <t>8000 West Florissant Avenue</t>
  </si>
  <si>
    <t>PO Box 4100</t>
  </si>
  <si>
    <t>63136</t>
  </si>
  <si>
    <t>US2910111044</t>
  </si>
  <si>
    <t>291011104</t>
  </si>
  <si>
    <t>200, Fifth Avenue Place</t>
  </si>
  <si>
    <t>425 - 1st Street S.W.</t>
  </si>
  <si>
    <t>T2P 3L8</t>
  </si>
  <si>
    <t>CA29250N1050</t>
  </si>
  <si>
    <t>29250N105</t>
  </si>
  <si>
    <t>Santa Rosa 76</t>
  </si>
  <si>
    <t>Floor 15</t>
  </si>
  <si>
    <t>US29278D1054</t>
  </si>
  <si>
    <t>29278D105</t>
  </si>
  <si>
    <t>1722 Routh Street</t>
  </si>
  <si>
    <t>US29336T1007</t>
  </si>
  <si>
    <t>29336T100</t>
  </si>
  <si>
    <t>Afek Industrial Park</t>
  </si>
  <si>
    <t>13 Amal St</t>
  </si>
  <si>
    <t>Rosh HaAyin</t>
  </si>
  <si>
    <t>4809249</t>
  </si>
  <si>
    <t>2711 Centerville Road</t>
  </si>
  <si>
    <t>194014502</t>
  </si>
  <si>
    <t>47281 Bayside Parkway</t>
  </si>
  <si>
    <t>Fremont</t>
  </si>
  <si>
    <t>94538</t>
  </si>
  <si>
    <t>US29355A1079</t>
  </si>
  <si>
    <t>29355A107</t>
  </si>
  <si>
    <t>533 Maryville University Drive</t>
  </si>
  <si>
    <t>US29272W1099</t>
  </si>
  <si>
    <t>29272W109</t>
  </si>
  <si>
    <t>2366 Bernville Road</t>
  </si>
  <si>
    <t>Reading</t>
  </si>
  <si>
    <t>19605</t>
  </si>
  <si>
    <t>US29275Y1029</t>
  </si>
  <si>
    <t>29275Y102</t>
  </si>
  <si>
    <t>29222 Rancho Viejo Road</t>
  </si>
  <si>
    <t>Suite 127</t>
  </si>
  <si>
    <t>San Juan Capistrano</t>
  </si>
  <si>
    <t>92675</t>
  </si>
  <si>
    <t>US29358P1012</t>
  </si>
  <si>
    <t>29358P101</t>
  </si>
  <si>
    <t>129 Concord Road</t>
  </si>
  <si>
    <t>US29362U1043</t>
  </si>
  <si>
    <t>29362U104</t>
  </si>
  <si>
    <t>1000 Chesterbrook Boulevard</t>
  </si>
  <si>
    <t>US29404K1060</t>
  </si>
  <si>
    <t>29404K106</t>
  </si>
  <si>
    <t>3501 West Warren Avenue</t>
  </si>
  <si>
    <t>US2935941078</t>
  </si>
  <si>
    <t>293594107</t>
  </si>
  <si>
    <t>1111 Bagby Street</t>
  </si>
  <si>
    <t>Sky Lobby 2</t>
  </si>
  <si>
    <t>US26875P1012</t>
  </si>
  <si>
    <t>26875P101</t>
  </si>
  <si>
    <t>BrUesseler Platz 1</t>
  </si>
  <si>
    <t>Essen</t>
  </si>
  <si>
    <t>45131</t>
  </si>
  <si>
    <t>US2687801033</t>
  </si>
  <si>
    <t>41 University Drive</t>
  </si>
  <si>
    <t>Suite 202</t>
  </si>
  <si>
    <t>Newtown</t>
  </si>
  <si>
    <t>18940</t>
  </si>
  <si>
    <t>US29414B1044</t>
  </si>
  <si>
    <t>29414B104</t>
  </si>
  <si>
    <t>6 Research Drive</t>
  </si>
  <si>
    <t>Shelton</t>
  </si>
  <si>
    <t>06484</t>
  </si>
  <si>
    <t>US28035Q1022</t>
  </si>
  <si>
    <t>28035Q102</t>
  </si>
  <si>
    <t>1100 Louisiana Street</t>
  </si>
  <si>
    <t>77002-5227</t>
  </si>
  <si>
    <t>US2937921078</t>
  </si>
  <si>
    <t>293792107</t>
  </si>
  <si>
    <t>131 54</t>
  </si>
  <si>
    <t>US29429L1052</t>
  </si>
  <si>
    <t>909 Walnut Street</t>
  </si>
  <si>
    <t>64106-2003</t>
  </si>
  <si>
    <t>US26884U1097</t>
  </si>
  <si>
    <t>26884U109</t>
  </si>
  <si>
    <t>902 Carnegie Center Boulevard</t>
  </si>
  <si>
    <t>Suite 520</t>
  </si>
  <si>
    <t>US29670E1073</t>
  </si>
  <si>
    <t>29670E107</t>
  </si>
  <si>
    <t>Suite 2100</t>
  </si>
  <si>
    <t>60606-2621</t>
  </si>
  <si>
    <t>US2946281027</t>
  </si>
  <si>
    <t>294628102</t>
  </si>
  <si>
    <t>1290 Avenue Of The Americas</t>
  </si>
  <si>
    <t>10104</t>
  </si>
  <si>
    <t>US29452E1010</t>
  </si>
  <si>
    <t>29452E101</t>
  </si>
  <si>
    <t>One Lagoon Drive</t>
  </si>
  <si>
    <t>94065-1562</t>
  </si>
  <si>
    <t>US29444U7000</t>
  </si>
  <si>
    <t>29444U700</t>
  </si>
  <si>
    <t>60606-2624</t>
  </si>
  <si>
    <t>US29476L1070</t>
  </si>
  <si>
    <t>29476L107</t>
  </si>
  <si>
    <t>625 Liberty Avenue</t>
  </si>
  <si>
    <t>15222-3111</t>
  </si>
  <si>
    <t>US26884L1098</t>
  </si>
  <si>
    <t>26884L109</t>
  </si>
  <si>
    <t>Dome Tower</t>
  </si>
  <si>
    <t>Suite 3000 333 - 7th Avenue SW</t>
  </si>
  <si>
    <t>T2P 2Z1</t>
  </si>
  <si>
    <t>CA2927661025</t>
  </si>
  <si>
    <t>292766102</t>
  </si>
  <si>
    <t>23 Val Fleuri</t>
  </si>
  <si>
    <t>1526</t>
  </si>
  <si>
    <t>Torshamnsgatan 21</t>
  </si>
  <si>
    <t>Kista</t>
  </si>
  <si>
    <t>164 83</t>
  </si>
  <si>
    <t>US2948216088</t>
  </si>
  <si>
    <t>294821608</t>
  </si>
  <si>
    <t>Eldorado Business Tower</t>
  </si>
  <si>
    <t>30th floor Avenida Dra. Ruth Cardoso, No. 8,501 Pinheiros</t>
  </si>
  <si>
    <t>05425-070</t>
  </si>
  <si>
    <t>US29082A1079</t>
  </si>
  <si>
    <t>29082A107</t>
  </si>
  <si>
    <t>300 Cadwell Drive</t>
  </si>
  <si>
    <t>Springfield</t>
  </si>
  <si>
    <t>01104</t>
  </si>
  <si>
    <t>US30040W1080</t>
  </si>
  <si>
    <t>30040W108</t>
  </si>
  <si>
    <t>909 Rose Avenue</t>
  </si>
  <si>
    <t>North Bethesda</t>
  </si>
  <si>
    <t>20852</t>
  </si>
  <si>
    <t>US29605J1060</t>
  </si>
  <si>
    <t>29605J106</t>
  </si>
  <si>
    <t>9900A Clayton Road</t>
  </si>
  <si>
    <t>63124-1186</t>
  </si>
  <si>
    <t>US2963151046</t>
  </si>
  <si>
    <t>296315104</t>
  </si>
  <si>
    <t>Windsor Place</t>
  </si>
  <si>
    <t>3rd Floor 22 Queen Street</t>
  </si>
  <si>
    <t>HM JX</t>
  </si>
  <si>
    <t>BMG3075P1014</t>
  </si>
  <si>
    <t>G3075P101</t>
  </si>
  <si>
    <t>500 East Broward Boulevard</t>
  </si>
  <si>
    <t>Suite 1860</t>
  </si>
  <si>
    <t>33394</t>
  </si>
  <si>
    <t>US28618M1062</t>
  </si>
  <si>
    <t>28618M106</t>
  </si>
  <si>
    <t>1-6 rue Paul CEzanne</t>
  </si>
  <si>
    <t>US2972842007</t>
  </si>
  <si>
    <t>297284200</t>
  </si>
  <si>
    <t>Advanced Technology Center</t>
  </si>
  <si>
    <t>Haifa</t>
  </si>
  <si>
    <t>3100401</t>
  </si>
  <si>
    <t>IL0010811243</t>
  </si>
  <si>
    <t>M3760D101</t>
  </si>
  <si>
    <t>30 Braintree Hill Office Park</t>
  </si>
  <si>
    <t>Braintree</t>
  </si>
  <si>
    <t>02184</t>
  </si>
  <si>
    <t>US29283F1030</t>
  </si>
  <si>
    <t>29283F103</t>
  </si>
  <si>
    <t>Clarendon House</t>
  </si>
  <si>
    <t>2 Church Street</t>
  </si>
  <si>
    <t>BMG3198U1027</t>
  </si>
  <si>
    <t>G3198U102</t>
  </si>
  <si>
    <t>1100 Park Place</t>
  </si>
  <si>
    <t>94403-7107</t>
  </si>
  <si>
    <t>US2971781057</t>
  </si>
  <si>
    <t>297178105</t>
  </si>
  <si>
    <t>Keizersgracht 281</t>
  </si>
  <si>
    <t>1016 ED</t>
  </si>
  <si>
    <t>NL0013056914</t>
  </si>
  <si>
    <t>N14506104</t>
  </si>
  <si>
    <t>8111 Westchester Drive</t>
  </si>
  <si>
    <t>75225</t>
  </si>
  <si>
    <t>US29273V1008</t>
  </si>
  <si>
    <t>29273V100</t>
  </si>
  <si>
    <t>Eaton House</t>
  </si>
  <si>
    <t>30 Pembroke Road</t>
  </si>
  <si>
    <t>D04 Y0C2</t>
  </si>
  <si>
    <t>IE00B8KQN827</t>
  </si>
  <si>
    <t>G29183103</t>
  </si>
  <si>
    <t>639 Loyola Avenue</t>
  </si>
  <si>
    <t>New Orleans</t>
  </si>
  <si>
    <t>70113</t>
  </si>
  <si>
    <t>US29364G1031</t>
  </si>
  <si>
    <t>29364G103</t>
  </si>
  <si>
    <t>2200 Energy Drive</t>
  </si>
  <si>
    <t>US2946001011</t>
  </si>
  <si>
    <t>294600101</t>
  </si>
  <si>
    <t>117 Adams Street</t>
  </si>
  <si>
    <t>Brooklyn</t>
  </si>
  <si>
    <t>11201</t>
  </si>
  <si>
    <t>US29786A1060</t>
  </si>
  <si>
    <t>29786A106</t>
  </si>
  <si>
    <t>3601 Walnut Street</t>
  </si>
  <si>
    <t>80205</t>
  </si>
  <si>
    <t>US29977X1054</t>
  </si>
  <si>
    <t>29977X105</t>
  </si>
  <si>
    <t>1400 General Aviation Drive</t>
  </si>
  <si>
    <t>32935</t>
  </si>
  <si>
    <t>29970N104</t>
  </si>
  <si>
    <t>800 N. Glebe Road</t>
  </si>
  <si>
    <t>US30050B1017</t>
  </si>
  <si>
    <t>30050B101</t>
  </si>
  <si>
    <t>Essener Bogen 7</t>
  </si>
  <si>
    <t>Hamburg</t>
  </si>
  <si>
    <t>22419</t>
  </si>
  <si>
    <t>DE000A161234</t>
  </si>
  <si>
    <t>30050E105</t>
  </si>
  <si>
    <t>55 East 52nd Street</t>
  </si>
  <si>
    <t>10055</t>
  </si>
  <si>
    <t>US29977A1051</t>
  </si>
  <si>
    <t>29977A105</t>
  </si>
  <si>
    <t>1200 Main Street</t>
  </si>
  <si>
    <t>64105</t>
  </si>
  <si>
    <t>US30034W1062</t>
  </si>
  <si>
    <t>30034W106</t>
  </si>
  <si>
    <t>Cupey Center Building</t>
  </si>
  <si>
    <t>Road 176 Kilometer 1.3</t>
  </si>
  <si>
    <t>San Juan</t>
  </si>
  <si>
    <t>00926</t>
  </si>
  <si>
    <t>PR30040P1032</t>
  </si>
  <si>
    <t>30040P103</t>
  </si>
  <si>
    <t>One Edwards Way</t>
  </si>
  <si>
    <t>92614</t>
  </si>
  <si>
    <t>US28176E1082</t>
  </si>
  <si>
    <t>28176E108</t>
  </si>
  <si>
    <t>US4642861037</t>
  </si>
  <si>
    <t>464286103</t>
  </si>
  <si>
    <t>135 North Los Robles Avenue</t>
  </si>
  <si>
    <t>91101</t>
  </si>
  <si>
    <t>US27579R1041</t>
  </si>
  <si>
    <t>27579R104</t>
  </si>
  <si>
    <t>US46434G8226</t>
  </si>
  <si>
    <t>46434G822</t>
  </si>
  <si>
    <t>US46435G3341</t>
  </si>
  <si>
    <t>46435G334</t>
  </si>
  <si>
    <t>US4642867729</t>
  </si>
  <si>
    <t>464286772</t>
  </si>
  <si>
    <t>US4642864007</t>
  </si>
  <si>
    <t>464286400</t>
  </si>
  <si>
    <t>5505 Endeavor Lane</t>
  </si>
  <si>
    <t>Madison</t>
  </si>
  <si>
    <t>53719</t>
  </si>
  <si>
    <t>US30063P1057</t>
  </si>
  <si>
    <t>30063P105</t>
  </si>
  <si>
    <t>10 South Dearborn Street</t>
  </si>
  <si>
    <t>54th Floor PO Box 805398</t>
  </si>
  <si>
    <t>60680-5379</t>
  </si>
  <si>
    <t>US30161N1019</t>
  </si>
  <si>
    <t>30161N101</t>
  </si>
  <si>
    <t>1851 Harbor Bay Parkway</t>
  </si>
  <si>
    <t>Alameda</t>
  </si>
  <si>
    <t>94502</t>
  </si>
  <si>
    <t>US30161Q1040</t>
  </si>
  <si>
    <t>30161Q104</t>
  </si>
  <si>
    <t>320 Park Avenue</t>
  </si>
  <si>
    <t>29th Floor</t>
  </si>
  <si>
    <t>10022</t>
  </si>
  <si>
    <t>US3020811044</t>
  </si>
  <si>
    <t>302081104</t>
  </si>
  <si>
    <t>5960 Berkshire Lane</t>
  </si>
  <si>
    <t>US26969P1084</t>
  </si>
  <si>
    <t>26969P108</t>
  </si>
  <si>
    <t>1015 Third Avenue</t>
  </si>
  <si>
    <t>98104</t>
  </si>
  <si>
    <t>US3021301094</t>
  </si>
  <si>
    <t>302130109</t>
  </si>
  <si>
    <t>1111 Expedia Group Way West</t>
  </si>
  <si>
    <t>98119</t>
  </si>
  <si>
    <t>US30212P3038</t>
  </si>
  <si>
    <t>30212P303</t>
  </si>
  <si>
    <t>2 Cumberland Place</t>
  </si>
  <si>
    <t>Fenian Street</t>
  </si>
  <si>
    <t>D02 HY05</t>
  </si>
  <si>
    <t>US30215C1018</t>
  </si>
  <si>
    <t>30215C101</t>
  </si>
  <si>
    <t>2219 Rimland Drive</t>
  </si>
  <si>
    <t>Bellingham</t>
  </si>
  <si>
    <t>98226</t>
  </si>
  <si>
    <t>US30212W1009</t>
  </si>
  <si>
    <t>30212W100</t>
  </si>
  <si>
    <t>US30214U1025</t>
  </si>
  <si>
    <t>30214U102</t>
  </si>
  <si>
    <t>2795 East Cottonwood Parkway</t>
  </si>
  <si>
    <t>Salt Lake City</t>
  </si>
  <si>
    <t>84121-7033</t>
  </si>
  <si>
    <t>US30225T1025</t>
  </si>
  <si>
    <t>30225T102</t>
  </si>
  <si>
    <t>2121 RDU Center Drive</t>
  </si>
  <si>
    <t>Morrisville</t>
  </si>
  <si>
    <t>27560</t>
  </si>
  <si>
    <t>US30226D1063</t>
  </si>
  <si>
    <t>30226D106</t>
  </si>
  <si>
    <t>US4642866085</t>
  </si>
  <si>
    <t>464286608</t>
  </si>
  <si>
    <t>One American Road</t>
  </si>
  <si>
    <t>Dearborn</t>
  </si>
  <si>
    <t>48126-1899</t>
  </si>
  <si>
    <t>US3453708600</t>
  </si>
  <si>
    <t>345370860</t>
  </si>
  <si>
    <t>1 Concourse Parkway NE</t>
  </si>
  <si>
    <t>30328</t>
  </si>
  <si>
    <t>US31846B1089</t>
  </si>
  <si>
    <t>31846B108</t>
  </si>
  <si>
    <t>1 First American Way</t>
  </si>
  <si>
    <t>Santa Ana</t>
  </si>
  <si>
    <t>92707-5913</t>
  </si>
  <si>
    <t>US31847R1023</t>
  </si>
  <si>
    <t>31847R102</t>
  </si>
  <si>
    <t>500 West Texas Avenue</t>
  </si>
  <si>
    <t>79701</t>
  </si>
  <si>
    <t>US25278X1090</t>
  </si>
  <si>
    <t>25278X109</t>
  </si>
  <si>
    <t>Minamitsuru-gun</t>
  </si>
  <si>
    <t>Yamanashi</t>
  </si>
  <si>
    <t>401-0597</t>
  </si>
  <si>
    <t>US3073051027</t>
  </si>
  <si>
    <t>2001 Theurer Boulevard</t>
  </si>
  <si>
    <t>Winona</t>
  </si>
  <si>
    <t>55987-1500</t>
  </si>
  <si>
    <t>US3119001044</t>
  </si>
  <si>
    <t>311900104</t>
  </si>
  <si>
    <t>520 Lake Cook Road</t>
  </si>
  <si>
    <t>60015-5611</t>
  </si>
  <si>
    <t>1519 Ponce de Leon Avenue</t>
  </si>
  <si>
    <t>Stop 23</t>
  </si>
  <si>
    <t>00908-0146</t>
  </si>
  <si>
    <t>PR3186727065</t>
  </si>
  <si>
    <t>318672706</t>
  </si>
  <si>
    <t>1600 West 7th Street</t>
  </si>
  <si>
    <t>76102</t>
  </si>
  <si>
    <t>US33768G1076</t>
  </si>
  <si>
    <t>33768G107</t>
  </si>
  <si>
    <t>555 12th Street NW</t>
  </si>
  <si>
    <t>20004</t>
  </si>
  <si>
    <t>US3029411093</t>
  </si>
  <si>
    <t>302941109</t>
  </si>
  <si>
    <t>4300 Six Forks Road</t>
  </si>
  <si>
    <t>US31946M1036</t>
  </si>
  <si>
    <t>31946M103</t>
  </si>
  <si>
    <t>591 Redwood Highway</t>
  </si>
  <si>
    <t>Suite 1150</t>
  </si>
  <si>
    <t>Mill Valley</t>
  </si>
  <si>
    <t>94941-6007</t>
  </si>
  <si>
    <t>US35086T1097</t>
  </si>
  <si>
    <t>35086T109</t>
  </si>
  <si>
    <t>333 North Central Avenue</t>
  </si>
  <si>
    <t>85004-2189</t>
  </si>
  <si>
    <t>US35671D8570</t>
  </si>
  <si>
    <t>35671D857</t>
  </si>
  <si>
    <t>US33733E3027</t>
  </si>
  <si>
    <t>33733E302</t>
  </si>
  <si>
    <t>45 Glover Avenue</t>
  </si>
  <si>
    <t>06850</t>
  </si>
  <si>
    <t>US3030751057</t>
  </si>
  <si>
    <t>303075105</t>
  </si>
  <si>
    <t>942 South Shady Grove Road</t>
  </si>
  <si>
    <t>38120</t>
  </si>
  <si>
    <t>US31428X1063</t>
  </si>
  <si>
    <t>31428X106</t>
  </si>
  <si>
    <t>76 South Main Street</t>
  </si>
  <si>
    <t>Akron</t>
  </si>
  <si>
    <t>44308</t>
  </si>
  <si>
    <t>US3379321074</t>
  </si>
  <si>
    <t>337932107</t>
  </si>
  <si>
    <t>9255 Coverdale Road</t>
  </si>
  <si>
    <t>Fort Wayne</t>
  </si>
  <si>
    <t>46809</t>
  </si>
  <si>
    <t>US3535141028</t>
  </si>
  <si>
    <t>353514102</t>
  </si>
  <si>
    <t>US3202091092</t>
  </si>
  <si>
    <t>320209109</t>
  </si>
  <si>
    <t>bankatfirst.com</t>
  </si>
  <si>
    <t>400 Pine Street</t>
  </si>
  <si>
    <t>Abilene</t>
  </si>
  <si>
    <t>79601</t>
  </si>
  <si>
    <t>US32020R1095</t>
  </si>
  <si>
    <t>32020R109</t>
  </si>
  <si>
    <t>801 5th Avenue</t>
  </si>
  <si>
    <t>98104-1663</t>
  </si>
  <si>
    <t>US3156161024</t>
  </si>
  <si>
    <t>315616102</t>
  </si>
  <si>
    <t>801 Grand Avenue</t>
  </si>
  <si>
    <t>Des Moines</t>
  </si>
  <si>
    <t>50309</t>
  </si>
  <si>
    <t>275 Grey Street</t>
  </si>
  <si>
    <t>South Brisbane</t>
  </si>
  <si>
    <t>4101</t>
  </si>
  <si>
    <t>QLD</t>
  </si>
  <si>
    <t>999 Bishop Street</t>
  </si>
  <si>
    <t>Honolulu</t>
  </si>
  <si>
    <t>96813</t>
  </si>
  <si>
    <t>US32051X1081</t>
  </si>
  <si>
    <t>32051X108</t>
  </si>
  <si>
    <t>1001 Liberty Avenue</t>
  </si>
  <si>
    <t>15222-3779</t>
  </si>
  <si>
    <t>US3142111034</t>
  </si>
  <si>
    <t>314211103</t>
  </si>
  <si>
    <t>165 Madison Avenue</t>
  </si>
  <si>
    <t>23th floor</t>
  </si>
  <si>
    <t>US3205171057</t>
  </si>
  <si>
    <t>320517105</t>
  </si>
  <si>
    <t>255 Fiserv Drive</t>
  </si>
  <si>
    <t>Brookfield</t>
  </si>
  <si>
    <t>53045</t>
  </si>
  <si>
    <t>401 North 31st Street</t>
  </si>
  <si>
    <t>Billings</t>
  </si>
  <si>
    <t>59101</t>
  </si>
  <si>
    <t>US32055Y2019</t>
  </si>
  <si>
    <t>32055Y201</t>
  </si>
  <si>
    <t>5 West Mendenhall</t>
  </si>
  <si>
    <t>Suite 105</t>
  </si>
  <si>
    <t>Bozeman</t>
  </si>
  <si>
    <t>59715</t>
  </si>
  <si>
    <t>US3032501047</t>
  </si>
  <si>
    <t>303250104</t>
  </si>
  <si>
    <t>Piazza Monte Grappa n. 4</t>
  </si>
  <si>
    <t>00195</t>
  </si>
  <si>
    <t>US52660W1018</t>
  </si>
  <si>
    <t>52660W101</t>
  </si>
  <si>
    <t>1620 Dodge Street</t>
  </si>
  <si>
    <t>68197</t>
  </si>
  <si>
    <t>US3357201082</t>
  </si>
  <si>
    <t>US31620M1062</t>
  </si>
  <si>
    <t>31620M106</t>
  </si>
  <si>
    <t>38 Fountain Square Plaza</t>
  </si>
  <si>
    <t>45263</t>
  </si>
  <si>
    <t>US3167731005</t>
  </si>
  <si>
    <t>316773100</t>
  </si>
  <si>
    <t>19106</t>
  </si>
  <si>
    <t>US33829M1018</t>
  </si>
  <si>
    <t>33829M101</t>
  </si>
  <si>
    <t>3001 Bishop Drive</t>
  </si>
  <si>
    <t>US3383071012</t>
  </si>
  <si>
    <t>338307101</t>
  </si>
  <si>
    <t>675 Bering Drive</t>
  </si>
  <si>
    <t>77057</t>
  </si>
  <si>
    <t>US1999081045</t>
  </si>
  <si>
    <t>199908104</t>
  </si>
  <si>
    <t>8100 SW Tenth Street</t>
  </si>
  <si>
    <t>33324</t>
  </si>
  <si>
    <t>US6350171061</t>
  </si>
  <si>
    <t>635017106</t>
  </si>
  <si>
    <t>Shiodome City Center</t>
  </si>
  <si>
    <t>1-5-2 Higashi-Shimbashi Minato-ku</t>
  </si>
  <si>
    <t>105-7123</t>
  </si>
  <si>
    <t>US3595903044</t>
  </si>
  <si>
    <t>US3448491049</t>
  </si>
  <si>
    <t>344849104</t>
  </si>
  <si>
    <t>2 Changi South Lane</t>
  </si>
  <si>
    <t>486123</t>
  </si>
  <si>
    <t>SG9999000020</t>
  </si>
  <si>
    <t>Y2573F102</t>
  </si>
  <si>
    <t>4601 Fairfax Drive</t>
  </si>
  <si>
    <t>US34379V1035</t>
  </si>
  <si>
    <t>34379V103</t>
  </si>
  <si>
    <t>1919 Flowers Circle</t>
  </si>
  <si>
    <t>Thomasville</t>
  </si>
  <si>
    <t>31757</t>
  </si>
  <si>
    <t>US3434981011</t>
  </si>
  <si>
    <t>343498101</t>
  </si>
  <si>
    <t>6700 Las Colinas Boulevard</t>
  </si>
  <si>
    <t>US3434121022</t>
  </si>
  <si>
    <t>343412102</t>
  </si>
  <si>
    <t>5215 North O'Connor Boulevard</t>
  </si>
  <si>
    <t>US34354P1057</t>
  </si>
  <si>
    <t>34354P105</t>
  </si>
  <si>
    <t>3280 Peachtree Road</t>
  </si>
  <si>
    <t>US3390411052</t>
  </si>
  <si>
    <t>339041105</t>
  </si>
  <si>
    <t>141 Tremont Street</t>
  </si>
  <si>
    <t>Suite 10</t>
  </si>
  <si>
    <t>02111-1293</t>
  </si>
  <si>
    <t>US3024921039</t>
  </si>
  <si>
    <t>302492103</t>
  </si>
  <si>
    <t>FMC Tower</t>
  </si>
  <si>
    <t>2929 Walnut Street Cira Centre South</t>
  </si>
  <si>
    <t>19104</t>
  </si>
  <si>
    <t>US3024913036</t>
  </si>
  <si>
    <t>302491303</t>
  </si>
  <si>
    <t>Else-KrOener-Strasse 1</t>
  </si>
  <si>
    <t>Bad Homburg</t>
  </si>
  <si>
    <t>61352</t>
  </si>
  <si>
    <t>US3580291066</t>
  </si>
  <si>
    <t>358029106</t>
  </si>
  <si>
    <t>One Nexus Way</t>
  </si>
  <si>
    <t>George Town</t>
  </si>
  <si>
    <t>KY1-9005</t>
  </si>
  <si>
    <t>KYG3323L1005</t>
  </si>
  <si>
    <t>One North Shore Center</t>
  </si>
  <si>
    <t>12 Federal Street</t>
  </si>
  <si>
    <t>15212</t>
  </si>
  <si>
    <t>US3025201019</t>
  </si>
  <si>
    <t>302520101</t>
  </si>
  <si>
    <t>2500 Windy Ridge Parkway SE</t>
  </si>
  <si>
    <t>30339</t>
  </si>
  <si>
    <t>US3397501012</t>
  </si>
  <si>
    <t>339750101</t>
  </si>
  <si>
    <t>US31620R3030</t>
  </si>
  <si>
    <t>31620R303</t>
  </si>
  <si>
    <t>199 Bay Street</t>
  </si>
  <si>
    <t>Suite 2000 Commerce Court Postal Station P.O. Box 285</t>
  </si>
  <si>
    <t>M5L 1G9</t>
  </si>
  <si>
    <t>CA3518581051</t>
  </si>
  <si>
    <t>351858105</t>
  </si>
  <si>
    <t>875 Third Avenue</t>
  </si>
  <si>
    <t>28th Floor</t>
  </si>
  <si>
    <t>US34417P1003</t>
  </si>
  <si>
    <t>34417P100</t>
  </si>
  <si>
    <t>3675 Market Street</t>
  </si>
  <si>
    <t>US03152W1099</t>
  </si>
  <si>
    <t>03152W109</t>
  </si>
  <si>
    <t>7005 Southfront Road</t>
  </si>
  <si>
    <t>Livermore</t>
  </si>
  <si>
    <t>94551</t>
  </si>
  <si>
    <t>US3463751087</t>
  </si>
  <si>
    <t>346375108</t>
  </si>
  <si>
    <t>2202 North Irving Street</t>
  </si>
  <si>
    <t>18109</t>
  </si>
  <si>
    <t>US82452J1097</t>
  </si>
  <si>
    <t>82452J109</t>
  </si>
  <si>
    <t>1211 Avenue of the Americas</t>
  </si>
  <si>
    <t>10036</t>
  </si>
  <si>
    <t>US35137L2043</t>
  </si>
  <si>
    <t>35137L204</t>
  </si>
  <si>
    <t>US35137L1052</t>
  </si>
  <si>
    <t>35137L105</t>
  </si>
  <si>
    <t>2055 Sugarloaf Circle</t>
  </si>
  <si>
    <t>US35138V1026</t>
  </si>
  <si>
    <t>35138V102</t>
  </si>
  <si>
    <t>595 Burrard Street</t>
  </si>
  <si>
    <t>Suite 2600 Three Bentall Centre P.O. Box 49314</t>
  </si>
  <si>
    <t>V7X 1L3</t>
  </si>
  <si>
    <t>CA3359341052</t>
  </si>
  <si>
    <t>335934105</t>
  </si>
  <si>
    <t>One North Wacker Drive</t>
  </si>
  <si>
    <t>Suite 4200</t>
  </si>
  <si>
    <t>60606-6627</t>
  </si>
  <si>
    <t>US32054K1034</t>
  </si>
  <si>
    <t>32054K103</t>
  </si>
  <si>
    <t>95 Wellington Street West</t>
  </si>
  <si>
    <t>M5J 2N7</t>
  </si>
  <si>
    <t>303901102</t>
  </si>
  <si>
    <t>Esentai Tower BC</t>
  </si>
  <si>
    <t>Floor 7 77/7 Al Farabi Avenue</t>
  </si>
  <si>
    <t>Almaty</t>
  </si>
  <si>
    <t>050040</t>
  </si>
  <si>
    <t>US3563901046</t>
  </si>
  <si>
    <t>356390104</t>
  </si>
  <si>
    <t>Iris House</t>
  </si>
  <si>
    <t>8, John Kennedy Street Off. 740B</t>
  </si>
  <si>
    <t>Limassol</t>
  </si>
  <si>
    <t>3106</t>
  </si>
  <si>
    <t>BMG3682E1921</t>
  </si>
  <si>
    <t>G3682E192</t>
  </si>
  <si>
    <t>270 East Caribbean Drive</t>
  </si>
  <si>
    <t>Sunnyvale</t>
  </si>
  <si>
    <t>94089</t>
  </si>
  <si>
    <t>IL0011684185</t>
  </si>
  <si>
    <t>M6191J100</t>
  </si>
  <si>
    <t>400 Plaza Drive</t>
  </si>
  <si>
    <t>1st Floor</t>
  </si>
  <si>
    <t>US3580391056</t>
  </si>
  <si>
    <t>358039105</t>
  </si>
  <si>
    <t>2950 South Delaware Street</t>
  </si>
  <si>
    <t>Suite 201</t>
  </si>
  <si>
    <t>US3580541049</t>
  </si>
  <si>
    <t>358054104</t>
  </si>
  <si>
    <t>20852-4041</t>
  </si>
  <si>
    <t>US3137451015</t>
  </si>
  <si>
    <t>313745101</t>
  </si>
  <si>
    <t>201 Rouse Boulevard</t>
  </si>
  <si>
    <t>19112</t>
  </si>
  <si>
    <t>US3026352068</t>
  </si>
  <si>
    <t>302635206</t>
  </si>
  <si>
    <t>350 West Washington Street</t>
  </si>
  <si>
    <t>US3364331070</t>
  </si>
  <si>
    <t>336433107</t>
  </si>
  <si>
    <t>475 Brannan Street</t>
  </si>
  <si>
    <t>US31188V1008</t>
  </si>
  <si>
    <t>31188V100</t>
  </si>
  <si>
    <t>Else-Kroener-Strasse 1</t>
  </si>
  <si>
    <t>Bad Homburg vor der Höhe</t>
  </si>
  <si>
    <t>US35804M1053</t>
  </si>
  <si>
    <t>1415 West 22nd Street</t>
  </si>
  <si>
    <t>Oak Brook</t>
  </si>
  <si>
    <t>60523</t>
  </si>
  <si>
    <t>US3138551086</t>
  </si>
  <si>
    <t>313855108</t>
  </si>
  <si>
    <t>1255 Bay Street</t>
  </si>
  <si>
    <t>M5R 2A9</t>
  </si>
  <si>
    <t>CA33767E2024</t>
  </si>
  <si>
    <t>33767E202</t>
  </si>
  <si>
    <t>1345 Avenue of the Americas</t>
  </si>
  <si>
    <t>10105</t>
  </si>
  <si>
    <t>US34960P1012</t>
  </si>
  <si>
    <t>34960P101</t>
  </si>
  <si>
    <t>The Bower</t>
  </si>
  <si>
    <t>211 Old Street</t>
  </si>
  <si>
    <t>EC1V 9NR</t>
  </si>
  <si>
    <t>KY30744W1070</t>
  </si>
  <si>
    <t>30744W107</t>
  </si>
  <si>
    <t>3400 Players Club Parkway</t>
  </si>
  <si>
    <t>38125</t>
  </si>
  <si>
    <t>US35905A1097</t>
  </si>
  <si>
    <t>35905A109</t>
  </si>
  <si>
    <t>Hadrian House</t>
  </si>
  <si>
    <t>Wincomblee Road</t>
  </si>
  <si>
    <t>NE6 3PL</t>
  </si>
  <si>
    <t>GB00BDSFG982</t>
  </si>
  <si>
    <t>G87110105</t>
  </si>
  <si>
    <t>899 Kifer Road</t>
  </si>
  <si>
    <t>94086</t>
  </si>
  <si>
    <t>US34959E1091</t>
  </si>
  <si>
    <t>34959E109</t>
  </si>
  <si>
    <t>Fortis Place</t>
  </si>
  <si>
    <t>Suite 1100 5 Springdale Street PO Box 8837</t>
  </si>
  <si>
    <t>Saint John's</t>
  </si>
  <si>
    <t>A1B 3T2</t>
  </si>
  <si>
    <t>NF</t>
  </si>
  <si>
    <t>CA3495531079</t>
  </si>
  <si>
    <t>349553107</t>
  </si>
  <si>
    <t>6920 Seaway Boulevard</t>
  </si>
  <si>
    <t>Everett</t>
  </si>
  <si>
    <t>98203</t>
  </si>
  <si>
    <t>US34959J1088</t>
  </si>
  <si>
    <t>34959J108</t>
  </si>
  <si>
    <t>Ebisu Subaru Building</t>
  </si>
  <si>
    <t>1-20-8, Ebisu Shibuya-ku</t>
  </si>
  <si>
    <t>150-8554</t>
  </si>
  <si>
    <t>US86428V1044</t>
  </si>
  <si>
    <t>359556206</t>
  </si>
  <si>
    <t>7-3, Akasaka 9-chome</t>
  </si>
  <si>
    <t>107-0052</t>
  </si>
  <si>
    <t>US35958N1072</t>
  </si>
  <si>
    <t>359586302</t>
  </si>
  <si>
    <t>1200 Willow Lake Boulevard</t>
  </si>
  <si>
    <t>St. Paul P.O. Box 64683</t>
  </si>
  <si>
    <t>55110-5101</t>
  </si>
  <si>
    <t>US3596941068</t>
  </si>
  <si>
    <t>359694106</t>
  </si>
  <si>
    <t>One Penn Square</t>
  </si>
  <si>
    <t>PO Box 4887</t>
  </si>
  <si>
    <t>17604</t>
  </si>
  <si>
    <t>US3602711000</t>
  </si>
  <si>
    <t>360271100</t>
  </si>
  <si>
    <t>One Cedar Point Drive</t>
  </si>
  <si>
    <t>Sandusky</t>
  </si>
  <si>
    <t>44870-5259</t>
  </si>
  <si>
    <t>US1501851067</t>
  </si>
  <si>
    <t>150185106</t>
  </si>
  <si>
    <t>Bangkok Bank Building</t>
  </si>
  <si>
    <t>US36118L1061</t>
  </si>
  <si>
    <t>36118L106</t>
  </si>
  <si>
    <t>531229862</t>
  </si>
  <si>
    <t>Building N</t>
  </si>
  <si>
    <t>1915 Snapps Ferry Road</t>
  </si>
  <si>
    <t>Greeneville</t>
  </si>
  <si>
    <t>37745</t>
  </si>
  <si>
    <t>US3498531017</t>
  </si>
  <si>
    <t>349853101</t>
  </si>
  <si>
    <t>US4642871846</t>
  </si>
  <si>
    <t>464287184</t>
  </si>
  <si>
    <t>401 Merritt 7</t>
  </si>
  <si>
    <t>06851</t>
  </si>
  <si>
    <t>US35909D1090</t>
  </si>
  <si>
    <t>35909D109</t>
  </si>
  <si>
    <t>Canon's, Court</t>
  </si>
  <si>
    <t>22 Victoria Street</t>
  </si>
  <si>
    <t>BMG3922B1072</t>
  </si>
  <si>
    <t>G3922B107</t>
  </si>
  <si>
    <t>233 South Wacker Drive</t>
  </si>
  <si>
    <t>60606-7147</t>
  </si>
  <si>
    <t>US3614481030</t>
  </si>
  <si>
    <t>361448103</t>
  </si>
  <si>
    <t>49 Commons Loop</t>
  </si>
  <si>
    <t>Kalispell</t>
  </si>
  <si>
    <t>59901</t>
  </si>
  <si>
    <t>US37637Q1058</t>
  </si>
  <si>
    <t>37637Q105</t>
  </si>
  <si>
    <t>150 South Wacker Drive</t>
  </si>
  <si>
    <t>Suite 800, Eighth Floor</t>
  </si>
  <si>
    <t>US38173M1027</t>
  </si>
  <si>
    <t>38173M102</t>
  </si>
  <si>
    <t>440-2nd Avenue SW</t>
  </si>
  <si>
    <t>T2P 5E9</t>
  </si>
  <si>
    <t>666 3rd Avenue</t>
  </si>
  <si>
    <t>37890B100</t>
  </si>
  <si>
    <t>11011 Sunset Hills Road</t>
  </si>
  <si>
    <t>US3695501086</t>
  </si>
  <si>
    <t>369550108</t>
  </si>
  <si>
    <t>2155 East GoDaddy Way</t>
  </si>
  <si>
    <t>US3802371076</t>
  </si>
  <si>
    <t>380237107</t>
  </si>
  <si>
    <t>2701 Olympic Boulevard</t>
  </si>
  <si>
    <t>Suite 990</t>
  </si>
  <si>
    <t>US38246G1085</t>
  </si>
  <si>
    <t>38246G108</t>
  </si>
  <si>
    <t>Building C, Sunland International</t>
  </si>
  <si>
    <t>4th and 5th Floor No. 999 Zhouhai Road Pudong</t>
  </si>
  <si>
    <t>200137</t>
  </si>
  <si>
    <t>US36165L1089</t>
  </si>
  <si>
    <t>36165L108</t>
  </si>
  <si>
    <t>5 Necco Street</t>
  </si>
  <si>
    <t>US3696041033</t>
  </si>
  <si>
    <t>369604301</t>
  </si>
  <si>
    <t>16 rue des Capucines</t>
  </si>
  <si>
    <t>75084</t>
  </si>
  <si>
    <t>425 Winter Road</t>
  </si>
  <si>
    <t>Delaware</t>
  </si>
  <si>
    <t>43015</t>
  </si>
  <si>
    <t>US3976241071</t>
  </si>
  <si>
    <t>397624107</t>
  </si>
  <si>
    <t>500 West Monroe Street</t>
  </si>
  <si>
    <t>60661</t>
  </si>
  <si>
    <t>Great Eagle Centre</t>
  </si>
  <si>
    <t>23rd Floor, Room 2301 23 Harbour Road</t>
  </si>
  <si>
    <t>US36847Q1031</t>
  </si>
  <si>
    <t>36847Q103</t>
  </si>
  <si>
    <t>60 East Rio Salado Parkway</t>
  </si>
  <si>
    <t>712 Fifth Avenue</t>
  </si>
  <si>
    <t>18th Floor</t>
  </si>
  <si>
    <t>US3984331021</t>
  </si>
  <si>
    <t>398433102</t>
  </si>
  <si>
    <t>griffon.com</t>
  </si>
  <si>
    <t>150 Helen Road</t>
  </si>
  <si>
    <t>Sandown</t>
  </si>
  <si>
    <t>Sandton</t>
  </si>
  <si>
    <t>2196</t>
  </si>
  <si>
    <t>US38059T1060</t>
  </si>
  <si>
    <t>38059T106</t>
  </si>
  <si>
    <t>100 New Park Place</t>
  </si>
  <si>
    <t>L4K 0H9</t>
  </si>
  <si>
    <t>CA36168Q1046</t>
  </si>
  <si>
    <t>36168Q104</t>
  </si>
  <si>
    <t>400 Stonebreak Road Extension</t>
  </si>
  <si>
    <t>Malta</t>
  </si>
  <si>
    <t>12020</t>
  </si>
  <si>
    <t>KYG393871085</t>
  </si>
  <si>
    <t>G39387108</t>
  </si>
  <si>
    <t>Av. Dra. Ruth Cardoso, 8501</t>
  </si>
  <si>
    <t>8th floor</t>
  </si>
  <si>
    <t>US3737371050</t>
  </si>
  <si>
    <t>373737105</t>
  </si>
  <si>
    <t>88-11th Avenue Northeast</t>
  </si>
  <si>
    <t>55413</t>
  </si>
  <si>
    <t>US3841091040</t>
  </si>
  <si>
    <t>384109104</t>
  </si>
  <si>
    <t>3100 Hanover Street</t>
  </si>
  <si>
    <t>US40131M1099</t>
  </si>
  <si>
    <t>40131M109</t>
  </si>
  <si>
    <t>1300 North 17th Street</t>
  </si>
  <si>
    <t>17th Floor</t>
  </si>
  <si>
    <t>22209</t>
  </si>
  <si>
    <t>US3846371041</t>
  </si>
  <si>
    <t>384637104</t>
  </si>
  <si>
    <t>1350 RenE-LEvesque Boulevard West</t>
  </si>
  <si>
    <t>H3G 1T4</t>
  </si>
  <si>
    <t>CA12532H1047</t>
  </si>
  <si>
    <t>12532H104</t>
  </si>
  <si>
    <t>600 de Maisonneuve Boulevard West</t>
  </si>
  <si>
    <t>33rd Floor</t>
  </si>
  <si>
    <t>H3A 3J2</t>
  </si>
  <si>
    <t>CA3759161035</t>
  </si>
  <si>
    <t>375916103</t>
  </si>
  <si>
    <t>333 Lakeside Drive</t>
  </si>
  <si>
    <t>Foster City</t>
  </si>
  <si>
    <t>94404</t>
  </si>
  <si>
    <t>US3755581036</t>
  </si>
  <si>
    <t>375558103</t>
  </si>
  <si>
    <t>Number One General Mills Boulevard</t>
  </si>
  <si>
    <t>55426</t>
  </si>
  <si>
    <t>US3703341046</t>
  </si>
  <si>
    <t>370334104</t>
  </si>
  <si>
    <t>One Glaukos Way</t>
  </si>
  <si>
    <t>Aliso Viejo</t>
  </si>
  <si>
    <t>92656</t>
  </si>
  <si>
    <t>US3773221029</t>
  </si>
  <si>
    <t>377322102</t>
  </si>
  <si>
    <t>3700 South Stonebridge Drive</t>
  </si>
  <si>
    <t>McKinney</t>
  </si>
  <si>
    <t>75070</t>
  </si>
  <si>
    <t>US37959E1029</t>
  </si>
  <si>
    <t>37959E102</t>
  </si>
  <si>
    <t>Glanbia House</t>
  </si>
  <si>
    <t>Ring Road</t>
  </si>
  <si>
    <t>Kilkenny</t>
  </si>
  <si>
    <t>R95 E866</t>
  </si>
  <si>
    <t>US3767881051</t>
  </si>
  <si>
    <t>376788105</t>
  </si>
  <si>
    <t>9 HaPsagot Street</t>
  </si>
  <si>
    <t>4951041</t>
  </si>
  <si>
    <t>IL0011741688</t>
  </si>
  <si>
    <t>M5216V106</t>
  </si>
  <si>
    <t>US78463V1070</t>
  </si>
  <si>
    <t>78463V107</t>
  </si>
  <si>
    <t>Baarermattstrasse 3</t>
  </si>
  <si>
    <t>Baar</t>
  </si>
  <si>
    <t>CH-6340</t>
  </si>
  <si>
    <t>37827X100</t>
  </si>
  <si>
    <t>HM 11</t>
  </si>
  <si>
    <t>37A Avenue J.F. Kennedy</t>
  </si>
  <si>
    <t>1855</t>
  </si>
  <si>
    <t>LU0974299876</t>
  </si>
  <si>
    <t>L44385109</t>
  </si>
  <si>
    <t>Rua TomAs da Fonseca - Torre A</t>
  </si>
  <si>
    <t>Lisbon</t>
  </si>
  <si>
    <t>1600-209</t>
  </si>
  <si>
    <t>US3640971053</t>
  </si>
  <si>
    <t>364097105</t>
  </si>
  <si>
    <t>Generaal De Wittelaan L11 A3</t>
  </si>
  <si>
    <t>Mechelen</t>
  </si>
  <si>
    <t>2800</t>
  </si>
  <si>
    <t>US36315X1019</t>
  </si>
  <si>
    <t>36315X101</t>
  </si>
  <si>
    <t>845 Berkshire Boulevard</t>
  </si>
  <si>
    <t>Wyomissing</t>
  </si>
  <si>
    <t>19610-1247</t>
  </si>
  <si>
    <t>US36467J1088</t>
  </si>
  <si>
    <t>36467J108</t>
  </si>
  <si>
    <t>One Riverfront Plaza</t>
  </si>
  <si>
    <t>14831</t>
  </si>
  <si>
    <t>US2193501051</t>
  </si>
  <si>
    <t>219350105</t>
  </si>
  <si>
    <t>300 Renaissance Center</t>
  </si>
  <si>
    <t>48265-3000</t>
  </si>
  <si>
    <t>US37045V1008</t>
  </si>
  <si>
    <t>37045V100</t>
  </si>
  <si>
    <t>Kalvebod Brygge 43</t>
  </si>
  <si>
    <t>1560</t>
  </si>
  <si>
    <t>US3723032062</t>
  </si>
  <si>
    <t>372303206</t>
  </si>
  <si>
    <t>625 Westport Parkway</t>
  </si>
  <si>
    <t>Grapevine</t>
  </si>
  <si>
    <t>76051</t>
  </si>
  <si>
    <t>US36467W1099</t>
  </si>
  <si>
    <t>36467W109</t>
  </si>
  <si>
    <t>2560 General Armistead Avenue</t>
  </si>
  <si>
    <t>Audubon</t>
  </si>
  <si>
    <t>19403</t>
  </si>
  <si>
    <t>US3795772082</t>
  </si>
  <si>
    <t>379577208</t>
  </si>
  <si>
    <t>100 Crescent Centre Parkway</t>
  </si>
  <si>
    <t>Tucker</t>
  </si>
  <si>
    <t>30084</t>
  </si>
  <si>
    <t>US36251C1036</t>
  </si>
  <si>
    <t>36251C103</t>
  </si>
  <si>
    <t>Lindholmspiren 7A</t>
  </si>
  <si>
    <t>P.O. Box 8861</t>
  </si>
  <si>
    <t>Gothenburg</t>
  </si>
  <si>
    <t>417 56</t>
  </si>
  <si>
    <t>US37427X1046</t>
  </si>
  <si>
    <t>Lautrupbjerg 7</t>
  </si>
  <si>
    <t>Ballerup</t>
  </si>
  <si>
    <t>2750</t>
  </si>
  <si>
    <t>US3621ME1050</t>
  </si>
  <si>
    <t>S45 W29290 Highway 59</t>
  </si>
  <si>
    <t>Waukesha</t>
  </si>
  <si>
    <t>53189</t>
  </si>
  <si>
    <t>US3687361044</t>
  </si>
  <si>
    <t>368736104</t>
  </si>
  <si>
    <t>600 North Centennial Street</t>
  </si>
  <si>
    <t>Zeeland</t>
  </si>
  <si>
    <t>49464</t>
  </si>
  <si>
    <t>US3719011096</t>
  </si>
  <si>
    <t>371901109</t>
  </si>
  <si>
    <t>6620 West Broad Street</t>
  </si>
  <si>
    <t>23230</t>
  </si>
  <si>
    <t>US37247D1063</t>
  </si>
  <si>
    <t>37247D106</t>
  </si>
  <si>
    <t>5650 Hollis Street</t>
  </si>
  <si>
    <t>EmeryVille</t>
  </si>
  <si>
    <t>94608</t>
  </si>
  <si>
    <t>US39874R1014</t>
  </si>
  <si>
    <t>39874R101</t>
  </si>
  <si>
    <t>TD Canada Trust Tower</t>
  </si>
  <si>
    <t>Suite 3700 161 Bay Street Brookfield Place</t>
  </si>
  <si>
    <t>M5J 2S1</t>
  </si>
  <si>
    <t>CA0679011084</t>
  </si>
  <si>
    <t>067901108</t>
  </si>
  <si>
    <t>333 Bridge Street</t>
  </si>
  <si>
    <t>Fairhaven</t>
  </si>
  <si>
    <t>02719</t>
  </si>
  <si>
    <t>US0050981085</t>
  </si>
  <si>
    <t>005098108</t>
  </si>
  <si>
    <t>1600 Amphitheatre Parkway</t>
  </si>
  <si>
    <t>94043</t>
  </si>
  <si>
    <t>US02079K1079</t>
  </si>
  <si>
    <t>02079K107</t>
  </si>
  <si>
    <t>US02079K3059</t>
  </si>
  <si>
    <t>02079K305</t>
  </si>
  <si>
    <t>2999 Wildwood Parkway</t>
  </si>
  <si>
    <t>US3724601055</t>
  </si>
  <si>
    <t>372460105</t>
  </si>
  <si>
    <t>Av. Paseo de las Palmas 750</t>
  </si>
  <si>
    <t>Col. Lomas de Chapiltepec III Sección Miguel Hidalgo</t>
  </si>
  <si>
    <t>11000</t>
  </si>
  <si>
    <t>800 Gessner</t>
  </si>
  <si>
    <t>US3989051095</t>
  </si>
  <si>
    <t>398905109</t>
  </si>
  <si>
    <t>1500 Riveredge Parkway</t>
  </si>
  <si>
    <t>US3886891015</t>
  </si>
  <si>
    <t>388689101</t>
  </si>
  <si>
    <t>3550 Lenox Road</t>
  </si>
  <si>
    <t>US37940X1028</t>
  </si>
  <si>
    <t>37940X102</t>
  </si>
  <si>
    <t>Plaza Carso, Edificio Frisco</t>
  </si>
  <si>
    <t>6th Floor Lago Zurich No. 245 Colonia AmpliaciOn Granada</t>
  </si>
  <si>
    <t>Two Folsom Street</t>
  </si>
  <si>
    <t>US3647601083</t>
  </si>
  <si>
    <t>364760108</t>
  </si>
  <si>
    <t>3 Media Close</t>
  </si>
  <si>
    <t>No. 01-03/06</t>
  </si>
  <si>
    <t>138498</t>
  </si>
  <si>
    <t>KYG4124C1096</t>
  </si>
  <si>
    <t>G4124C109</t>
  </si>
  <si>
    <t>2805 Dallas Parkway</t>
  </si>
  <si>
    <t>75093-8722</t>
  </si>
  <si>
    <t>US3927091013</t>
  </si>
  <si>
    <t>392709101</t>
  </si>
  <si>
    <t>Avinguda de la Generalitat, 152</t>
  </si>
  <si>
    <t>Parc de Negocis Can Sant Joan Sant Cugat del Valles</t>
  </si>
  <si>
    <t>Barcelona</t>
  </si>
  <si>
    <t>08174</t>
  </si>
  <si>
    <t>US3984384087</t>
  </si>
  <si>
    <t>398438408</t>
  </si>
  <si>
    <t>MUehlentalstrasse 2</t>
  </si>
  <si>
    <t>Schaffhausen</t>
  </si>
  <si>
    <t>8200</t>
  </si>
  <si>
    <t>CH0114405324</t>
  </si>
  <si>
    <t>H2906T109</t>
  </si>
  <si>
    <t>Toronto-Dominion Centre</t>
  </si>
  <si>
    <t>M5K 1H1</t>
  </si>
  <si>
    <t>Aditya Birla Centre</t>
  </si>
  <si>
    <t>‘A’ Wing, 2nd Floor S.K. Ahire Marg Worli</t>
  </si>
  <si>
    <t>Mumbai</t>
  </si>
  <si>
    <t>400030</t>
  </si>
  <si>
    <t>200 West Street</t>
  </si>
  <si>
    <t>10282</t>
  </si>
  <si>
    <t>US38141G1040</t>
  </si>
  <si>
    <t>38141G104</t>
  </si>
  <si>
    <t>76262</t>
  </si>
  <si>
    <t>980 Great West Road</t>
  </si>
  <si>
    <t>Middlesex</t>
  </si>
  <si>
    <t>TW8 9GS</t>
  </si>
  <si>
    <t>37733W204</t>
  </si>
  <si>
    <t>200 Innovation Way</t>
  </si>
  <si>
    <t>44316-0001</t>
  </si>
  <si>
    <t>US3825501014</t>
  </si>
  <si>
    <t>382550101</t>
  </si>
  <si>
    <t>1144 Fifteenth Street</t>
  </si>
  <si>
    <t>GB00BD9G2S12</t>
  </si>
  <si>
    <t>G39108108</t>
  </si>
  <si>
    <t>268 Bush Street</t>
  </si>
  <si>
    <t>94104-3503</t>
  </si>
  <si>
    <t>US37637K1088</t>
  </si>
  <si>
    <t>37637K108</t>
  </si>
  <si>
    <t>2200 Airport Industrial Drive</t>
  </si>
  <si>
    <t>Ball Ground</t>
  </si>
  <si>
    <t>30107</t>
  </si>
  <si>
    <t>US16115Q3083</t>
  </si>
  <si>
    <t>16115Q308</t>
  </si>
  <si>
    <t>Chemin de la Parfumerie 5</t>
  </si>
  <si>
    <t>US37636P1084</t>
  </si>
  <si>
    <t>2850 South Delaware Street</t>
  </si>
  <si>
    <t>US40171V1008</t>
  </si>
  <si>
    <t>40171V100</t>
  </si>
  <si>
    <t>100 Grainger Parkway</t>
  </si>
  <si>
    <t>Lake Forest</t>
  </si>
  <si>
    <t>60045-5201</t>
  </si>
  <si>
    <t>US3848021040</t>
  </si>
  <si>
    <t>384802104</t>
  </si>
  <si>
    <t>Two American Lane</t>
  </si>
  <si>
    <t>Greenwich</t>
  </si>
  <si>
    <t>06831</t>
  </si>
  <si>
    <t>US36262G1013</t>
  </si>
  <si>
    <t>36262G101</t>
  </si>
  <si>
    <t>150 North Riverside Plaza</t>
  </si>
  <si>
    <t>US4485791028</t>
  </si>
  <si>
    <t>448579102</t>
  </si>
  <si>
    <t>125 Summer Street</t>
  </si>
  <si>
    <t>US4050241003</t>
  </si>
  <si>
    <t>405024100</t>
  </si>
  <si>
    <t>3000 North Sam Houston Parkway East</t>
  </si>
  <si>
    <t>77032</t>
  </si>
  <si>
    <t>US4062161017</t>
  </si>
  <si>
    <t>406216101</t>
  </si>
  <si>
    <t>12390 El Camino Real</t>
  </si>
  <si>
    <t>US40637H1095</t>
  </si>
  <si>
    <t>40637H109</t>
  </si>
  <si>
    <t>1027 Newport Avenue</t>
  </si>
  <si>
    <t>Pawtucket</t>
  </si>
  <si>
    <t>02861-1059</t>
  </si>
  <si>
    <t>US4180561072</t>
  </si>
  <si>
    <t>418056107</t>
  </si>
  <si>
    <t>One Park Place</t>
  </si>
  <si>
    <t>Annapolis</t>
  </si>
  <si>
    <t>21401</t>
  </si>
  <si>
    <t>US41068X1000</t>
  </si>
  <si>
    <t>41068X100</t>
  </si>
  <si>
    <t>Regent's Place</t>
  </si>
  <si>
    <t>4th Floor 20 Triton Street</t>
  </si>
  <si>
    <t>NW1 3BF</t>
  </si>
  <si>
    <t>1415 Vantage Park Drive</t>
  </si>
  <si>
    <t>US4212981009</t>
  </si>
  <si>
    <t>421298100</t>
  </si>
  <si>
    <t>Huntington Center</t>
  </si>
  <si>
    <t>41 South High Street</t>
  </si>
  <si>
    <t>43287</t>
  </si>
  <si>
    <t>US4461501045</t>
  </si>
  <si>
    <t>446150104</t>
  </si>
  <si>
    <t>23 Lower Belgrave Street</t>
  </si>
  <si>
    <t>SW1W 0NR</t>
  </si>
  <si>
    <t>One Park Plaza</t>
  </si>
  <si>
    <t>US40412C1018</t>
  </si>
  <si>
    <t>40412C101</t>
  </si>
  <si>
    <t>48th Floor 2 Queen's Road</t>
  </si>
  <si>
    <t>US44842L1035</t>
  </si>
  <si>
    <t>44842L103</t>
  </si>
  <si>
    <t>101 Second Street</t>
  </si>
  <si>
    <t>US4181001037</t>
  </si>
  <si>
    <t>418100103</t>
  </si>
  <si>
    <t>2455 Paces Ferry Road</t>
  </si>
  <si>
    <t>US4370761029</t>
  </si>
  <si>
    <t>437076102</t>
  </si>
  <si>
    <t>HDFC Bank House</t>
  </si>
  <si>
    <t>Senapati Bapat Marg Lower Parel (W)</t>
  </si>
  <si>
    <t>400013</t>
  </si>
  <si>
    <t>US40415F1012</t>
  </si>
  <si>
    <t>40415F101</t>
  </si>
  <si>
    <t>Berliner Strasse 6</t>
  </si>
  <si>
    <t>Heidelberg</t>
  </si>
  <si>
    <t>69120</t>
  </si>
  <si>
    <t>US42281P2056</t>
  </si>
  <si>
    <t>42281P205</t>
  </si>
  <si>
    <t>1001 Bishop Street</t>
  </si>
  <si>
    <t>US4198701009</t>
  </si>
  <si>
    <t>419870100</t>
  </si>
  <si>
    <t>Hengan Industrial City</t>
  </si>
  <si>
    <t>Anhai Town</t>
  </si>
  <si>
    <t>362261</t>
  </si>
  <si>
    <t>US42551N1046</t>
  </si>
  <si>
    <t>42551N104</t>
  </si>
  <si>
    <t>3000 Taft Street</t>
  </si>
  <si>
    <t>Hollywood</t>
  </si>
  <si>
    <t>33021</t>
  </si>
  <si>
    <t>US4228061093</t>
  </si>
  <si>
    <t>422806109</t>
  </si>
  <si>
    <t>1 Helen of Troy Plaza</t>
  </si>
  <si>
    <t>El Paso</t>
  </si>
  <si>
    <t>79912</t>
  </si>
  <si>
    <t>BMG4388N1065</t>
  </si>
  <si>
    <t>G4388N106</t>
  </si>
  <si>
    <t>Henkelstrasse 67</t>
  </si>
  <si>
    <t>Düsseldorf</t>
  </si>
  <si>
    <t>40589</t>
  </si>
  <si>
    <t>US42550U1097</t>
  </si>
  <si>
    <t>75201-1507</t>
  </si>
  <si>
    <t>US4357631070</t>
  </si>
  <si>
    <t>435763107</t>
  </si>
  <si>
    <t>1185 Avenue of the Americas</t>
  </si>
  <si>
    <t>40th Floor</t>
  </si>
  <si>
    <t>US42809H1077</t>
  </si>
  <si>
    <t>42809H107</t>
  </si>
  <si>
    <t>Unit 2005 20th Floor 2 Queen’s Road</t>
  </si>
  <si>
    <t>US7391972004</t>
  </si>
  <si>
    <t>121 Drivers Edge</t>
  </si>
  <si>
    <t>Traverse City</t>
  </si>
  <si>
    <t>49684-4203</t>
  </si>
  <si>
    <t>US4051661092</t>
  </si>
  <si>
    <t>405166109</t>
  </si>
  <si>
    <t>6355 MetroWest Boulevard</t>
  </si>
  <si>
    <t>Suite 180</t>
  </si>
  <si>
    <t>32835</t>
  </si>
  <si>
    <t>US43283X1054</t>
  </si>
  <si>
    <t>43283X105</t>
  </si>
  <si>
    <t>9950 Woodloch Forest Drive</t>
  </si>
  <si>
    <t>77380</t>
  </si>
  <si>
    <t>US44267D1072</t>
  </si>
  <si>
    <t>44267D107</t>
  </si>
  <si>
    <t>One Batesville Boulevard</t>
  </si>
  <si>
    <t>Batesville</t>
  </si>
  <si>
    <t>47006</t>
  </si>
  <si>
    <t>US4315711089</t>
  </si>
  <si>
    <t>431571108</t>
  </si>
  <si>
    <t>One Hartford Plaza</t>
  </si>
  <si>
    <t>Hartford</t>
  </si>
  <si>
    <t>06155</t>
  </si>
  <si>
    <t>US4165151048</t>
  </si>
  <si>
    <t>416515104</t>
  </si>
  <si>
    <t>4101 Washington Avenue</t>
  </si>
  <si>
    <t>Newport News</t>
  </si>
  <si>
    <t>23607</t>
  </si>
  <si>
    <t>US4464131063</t>
  </si>
  <si>
    <t>446413106</t>
  </si>
  <si>
    <t>150 Fayetteville Street</t>
  </si>
  <si>
    <t>27601</t>
  </si>
  <si>
    <t>US4312841087</t>
  </si>
  <si>
    <t>431284108</t>
  </si>
  <si>
    <t>1 New Burlington Place</t>
  </si>
  <si>
    <t>W1S 2HR</t>
  </si>
  <si>
    <t>6500 North Mineral Drive</t>
  </si>
  <si>
    <t>Coeur d'Alene</t>
  </si>
  <si>
    <t>83815-9408</t>
  </si>
  <si>
    <t>US4227041062</t>
  </si>
  <si>
    <t>422704106</t>
  </si>
  <si>
    <t>Two International Finance Centre</t>
  </si>
  <si>
    <t>72-76 Floors 8 Finance Street</t>
  </si>
  <si>
    <t>425166303</t>
  </si>
  <si>
    <t>10250 Constellation Boulevard</t>
  </si>
  <si>
    <t>US4415931009</t>
  </si>
  <si>
    <t>441593100</t>
  </si>
  <si>
    <t>7456 16th Street East</t>
  </si>
  <si>
    <t>Sarasota</t>
  </si>
  <si>
    <t>34243</t>
  </si>
  <si>
    <t>US42328H1095</t>
  </si>
  <si>
    <t>42328H109</t>
  </si>
  <si>
    <t>heliostechnologies.com</t>
  </si>
  <si>
    <t>95131</t>
  </si>
  <si>
    <t>The Heights Building 5</t>
  </si>
  <si>
    <t>First Floor The Heights</t>
  </si>
  <si>
    <t>Weybridge</t>
  </si>
  <si>
    <t>KT13 0NY</t>
  </si>
  <si>
    <t>110 Washington Street</t>
  </si>
  <si>
    <t>19428</t>
  </si>
  <si>
    <t>US4074971064</t>
  </si>
  <si>
    <t>407497106</t>
  </si>
  <si>
    <t>Standard Chartered Bank Building</t>
  </si>
  <si>
    <t>28th Floor 4 Des Voeux Road</t>
  </si>
  <si>
    <t>7930 Jones Branch Drive</t>
  </si>
  <si>
    <t>US43300A2033</t>
  </si>
  <si>
    <t>43300A203</t>
  </si>
  <si>
    <t>99 Kifissias Avenue</t>
  </si>
  <si>
    <t>Maroussi</t>
  </si>
  <si>
    <t>Athens</t>
  </si>
  <si>
    <t>151 24</t>
  </si>
  <si>
    <t>US4233253073</t>
  </si>
  <si>
    <t>423325307</t>
  </si>
  <si>
    <t>1-1, Minami-Aoyama, 2 chome</t>
  </si>
  <si>
    <t>107-8556</t>
  </si>
  <si>
    <t>US4381283088</t>
  </si>
  <si>
    <t>438128308</t>
  </si>
  <si>
    <t>Randfontein Office park</t>
  </si>
  <si>
    <t>Corner of Main Reef Road and Ward Avenue</t>
  </si>
  <si>
    <t>Randfontein</t>
  </si>
  <si>
    <t>1759</t>
  </si>
  <si>
    <t>US4132163001</t>
  </si>
  <si>
    <t>413216300</t>
  </si>
  <si>
    <t>Jardine House</t>
  </si>
  <si>
    <t>33-35 Reid Street</t>
  </si>
  <si>
    <t>1068</t>
  </si>
  <si>
    <t>No.2, Zihyou Street</t>
  </si>
  <si>
    <t>Tucheng District</t>
  </si>
  <si>
    <t>New Taipei City</t>
  </si>
  <si>
    <t>236</t>
  </si>
  <si>
    <t>US4380908057</t>
  </si>
  <si>
    <t>438090805</t>
  </si>
  <si>
    <t>Mäster Samuelsgatan 46A</t>
  </si>
  <si>
    <t>106 38</t>
  </si>
  <si>
    <t>US4258831050</t>
  </si>
  <si>
    <t>Nittochi Nishishinjuku Building</t>
  </si>
  <si>
    <t>20th Floor 6-10-1 Nishi-Shinjuku Shinjuku-ku</t>
  </si>
  <si>
    <t>160-8347</t>
  </si>
  <si>
    <t>US4432511032</t>
  </si>
  <si>
    <t>3700 West Juneau Avenue</t>
  </si>
  <si>
    <t>53208</t>
  </si>
  <si>
    <t>US4128221086</t>
  </si>
  <si>
    <t>412822108</t>
  </si>
  <si>
    <t>250 Campus Drive</t>
  </si>
  <si>
    <t>US4364401012</t>
  </si>
  <si>
    <t>436440101</t>
  </si>
  <si>
    <t>719 Harkrider Street</t>
  </si>
  <si>
    <t>Suite 100 PO Box 966</t>
  </si>
  <si>
    <t>Conway</t>
  </si>
  <si>
    <t>72032-5619</t>
  </si>
  <si>
    <t>US4368932004</t>
  </si>
  <si>
    <t>436893200</t>
  </si>
  <si>
    <t>855 South Mint Street</t>
  </si>
  <si>
    <t>US4385161066</t>
  </si>
  <si>
    <t>438516106</t>
  </si>
  <si>
    <t>85 Willow Road</t>
  </si>
  <si>
    <t>US7707001027</t>
  </si>
  <si>
    <t>770700102</t>
  </si>
  <si>
    <t>1437 South Boulder Avenue</t>
  </si>
  <si>
    <t>US4234521015</t>
  </si>
  <si>
    <t>423452101</t>
  </si>
  <si>
    <t>1701 East Mossy Oaks Road</t>
  </si>
  <si>
    <t>Spring</t>
  </si>
  <si>
    <t>77389</t>
  </si>
  <si>
    <t>US42824C1099</t>
  </si>
  <si>
    <t>42824C109</t>
  </si>
  <si>
    <t>1501 Page Mill Road</t>
  </si>
  <si>
    <t>US40434L1052</t>
  </si>
  <si>
    <t>40434L105</t>
  </si>
  <si>
    <t>15 West Scenic Pointe Drive</t>
  </si>
  <si>
    <t>Draper</t>
  </si>
  <si>
    <t>84020</t>
  </si>
  <si>
    <t>US42226A1079</t>
  </si>
  <si>
    <t>42226A107</t>
  </si>
  <si>
    <t>3310 West End Avenue</t>
  </si>
  <si>
    <t>Fourth Floor Suite 700</t>
  </si>
  <si>
    <t>42226K105</t>
  </si>
  <si>
    <t>One H&amp;R Block Way</t>
  </si>
  <si>
    <t>US0936711052</t>
  </si>
  <si>
    <t>093671105</t>
  </si>
  <si>
    <t>27500 Riverview Center Boulevard</t>
  </si>
  <si>
    <t>Bonita Springs</t>
  </si>
  <si>
    <t>34134</t>
  </si>
  <si>
    <t>US42704L1044</t>
  </si>
  <si>
    <t>42704L104</t>
  </si>
  <si>
    <t>1 Hormel Place</t>
  </si>
  <si>
    <t>55912-3680</t>
  </si>
  <si>
    <t>US4404521001</t>
  </si>
  <si>
    <t>440452100</t>
  </si>
  <si>
    <t>630 West Germantown Pike</t>
  </si>
  <si>
    <t>Suite 215</t>
  </si>
  <si>
    <t>Plymouth Meeting</t>
  </si>
  <si>
    <t>19462</t>
  </si>
  <si>
    <t>US4131971040</t>
  </si>
  <si>
    <t>413197104</t>
  </si>
  <si>
    <t>8 Canada Square</t>
  </si>
  <si>
    <t>E14 5HQ</t>
  </si>
  <si>
    <t>US4042804066</t>
  </si>
  <si>
    <t>404280406</t>
  </si>
  <si>
    <t>135 Duryea Road</t>
  </si>
  <si>
    <t>Melville</t>
  </si>
  <si>
    <t>11747</t>
  </si>
  <si>
    <t>US8064071025</t>
  </si>
  <si>
    <t>806407102</t>
  </si>
  <si>
    <t>83 Des Voeux Road</t>
  </si>
  <si>
    <t>US41043C3043</t>
  </si>
  <si>
    <t>41043C304</t>
  </si>
  <si>
    <t>4747 Bethesda Avenue</t>
  </si>
  <si>
    <t>20814-1109</t>
  </si>
  <si>
    <t>US44107P1049</t>
  </si>
  <si>
    <t>44107P104</t>
  </si>
  <si>
    <t>19 East Chocolate Avenue</t>
  </si>
  <si>
    <t>17033</t>
  </si>
  <si>
    <t>US4278661081</t>
  </si>
  <si>
    <t>427866108</t>
  </si>
  <si>
    <t>400 Hamilton Avenue</t>
  </si>
  <si>
    <t>Suite 310</t>
  </si>
  <si>
    <t>94301</t>
  </si>
  <si>
    <t>US4270965084</t>
  </si>
  <si>
    <t>427096508</t>
  </si>
  <si>
    <t>6-6, Marunouchi 1-chome</t>
  </si>
  <si>
    <t>100-8280</t>
  </si>
  <si>
    <t>US4335785071</t>
  </si>
  <si>
    <t>No. 1299 Fenghua Road</t>
  </si>
  <si>
    <t>Jiading District</t>
  </si>
  <si>
    <t>201803</t>
  </si>
  <si>
    <t>US44332N1063</t>
  </si>
  <si>
    <t>44332N106</t>
  </si>
  <si>
    <t>8501 Williams Road</t>
  </si>
  <si>
    <t>Estero</t>
  </si>
  <si>
    <t>33928</t>
  </si>
  <si>
    <t>US42806J7000</t>
  </si>
  <si>
    <t>42806J700</t>
  </si>
  <si>
    <t>40 Waterview Drive</t>
  </si>
  <si>
    <t>06484-1000</t>
  </si>
  <si>
    <t>US4435106079</t>
  </si>
  <si>
    <t>443510607</t>
  </si>
  <si>
    <t>2001 Hub Group Way</t>
  </si>
  <si>
    <t>US4433201062</t>
  </si>
  <si>
    <t>443320106</t>
  </si>
  <si>
    <t>25 First Street</t>
  </si>
  <si>
    <t>US4435731009</t>
  </si>
  <si>
    <t>443573100</t>
  </si>
  <si>
    <t>Humana Building</t>
  </si>
  <si>
    <t>500 West Main Street</t>
  </si>
  <si>
    <t>40202</t>
  </si>
  <si>
    <t>US4448591028</t>
  </si>
  <si>
    <t>444859102</t>
  </si>
  <si>
    <t>10003 Woodloch Forest Drive</t>
  </si>
  <si>
    <t>US4470111075</t>
  </si>
  <si>
    <t>447011107</t>
  </si>
  <si>
    <t>Karl-Wiechert-Allee 50</t>
  </si>
  <si>
    <t>30625</t>
  </si>
  <si>
    <t>US4106931052</t>
  </si>
  <si>
    <t>410693105</t>
  </si>
  <si>
    <t>Hancock Whitney Plaza</t>
  </si>
  <si>
    <t>2510 14th Street</t>
  </si>
  <si>
    <t>Gulfport</t>
  </si>
  <si>
    <t>39501</t>
  </si>
  <si>
    <t>US4101201097</t>
  </si>
  <si>
    <t>410120109</t>
  </si>
  <si>
    <t>40 Portman Square</t>
  </si>
  <si>
    <t>W1H 6LT</t>
  </si>
  <si>
    <t>US4428791028</t>
  </si>
  <si>
    <t>442879102</t>
  </si>
  <si>
    <t>US4432011082</t>
  </si>
  <si>
    <t>443201108</t>
  </si>
  <si>
    <t>Two Stamford Plaza</t>
  </si>
  <si>
    <t>281 Tresser Boulevard 16th Floor</t>
  </si>
  <si>
    <t>06901-3261</t>
  </si>
  <si>
    <t>US4282911084</t>
  </si>
  <si>
    <t>428291108</t>
  </si>
  <si>
    <t>US4642885135</t>
  </si>
  <si>
    <t>464288513</t>
  </si>
  <si>
    <t>HYMLF</t>
  </si>
  <si>
    <t>70 St. Stephen’s Green</t>
  </si>
  <si>
    <t>2</t>
  </si>
  <si>
    <t>IE00BQPVQZ61</t>
  </si>
  <si>
    <t>G46188101</t>
  </si>
  <si>
    <t>555 West 18Th Street</t>
  </si>
  <si>
    <t>10011</t>
  </si>
  <si>
    <t>US44891N1090</t>
  </si>
  <si>
    <t>44891N208</t>
  </si>
  <si>
    <t>1100 Campus Road</t>
  </si>
  <si>
    <t>US4579852082</t>
  </si>
  <si>
    <t>457985208</t>
  </si>
  <si>
    <t>12 East 49th Street</t>
  </si>
  <si>
    <t>US45828L1089</t>
  </si>
  <si>
    <t>45828L108</t>
  </si>
  <si>
    <t>US4642852044</t>
  </si>
  <si>
    <t>464285105</t>
  </si>
  <si>
    <t>US4642875565</t>
  </si>
  <si>
    <t>464287556</t>
  </si>
  <si>
    <t>Plaza Euskadi número 5</t>
  </si>
  <si>
    <t>48009</t>
  </si>
  <si>
    <t>US4507371015</t>
  </si>
  <si>
    <t>450737101</t>
  </si>
  <si>
    <t>One Pickwick Plaza</t>
  </si>
  <si>
    <t>06830</t>
  </si>
  <si>
    <t>US45841N1072</t>
  </si>
  <si>
    <t>45841N107</t>
  </si>
  <si>
    <t>One New Orchard Road</t>
  </si>
  <si>
    <t>Armonk</t>
  </si>
  <si>
    <t>10504</t>
  </si>
  <si>
    <t>US4592001014</t>
  </si>
  <si>
    <t>459200101</t>
  </si>
  <si>
    <t>ICICI Bank Towers</t>
  </si>
  <si>
    <t>Bandra-Kurla Complex Bandra (East)</t>
  </si>
  <si>
    <t>400051</t>
  </si>
  <si>
    <t>US45104G1040</t>
  </si>
  <si>
    <t>45104G104</t>
  </si>
  <si>
    <t>1200 San Bernardo Avenue</t>
  </si>
  <si>
    <t>Laredo</t>
  </si>
  <si>
    <t>78042-1359</t>
  </si>
  <si>
    <t>US4590441030</t>
  </si>
  <si>
    <t>459044103</t>
  </si>
  <si>
    <t>495 South High Street</t>
  </si>
  <si>
    <t>Suite 50</t>
  </si>
  <si>
    <t>US45780R1014</t>
  </si>
  <si>
    <t>45780R101</t>
  </si>
  <si>
    <t>Waterside (HAA2)</t>
  </si>
  <si>
    <t>PO Box 365</t>
  </si>
  <si>
    <t>Harmondsworth</t>
  </si>
  <si>
    <t>UB7 0GB</t>
  </si>
  <si>
    <t>US4593481082</t>
  </si>
  <si>
    <t>459348108</t>
  </si>
  <si>
    <t>5660 New Northside Drive</t>
  </si>
  <si>
    <t>US45866F1049</t>
  </si>
  <si>
    <t>45866F104</t>
  </si>
  <si>
    <t>US4642875649</t>
  </si>
  <si>
    <t>464287564</t>
  </si>
  <si>
    <t>1902 Reston Metro Plaza</t>
  </si>
  <si>
    <t>US44925C1036</t>
  </si>
  <si>
    <t>44925C103</t>
  </si>
  <si>
    <t>Millenium Tower</t>
  </si>
  <si>
    <t>23 Aranha Street</t>
  </si>
  <si>
    <t>6107025</t>
  </si>
  <si>
    <t>IL0002810146</t>
  </si>
  <si>
    <t>M53213100</t>
  </si>
  <si>
    <t>South County Business Park</t>
  </si>
  <si>
    <t>Leopardstown</t>
  </si>
  <si>
    <t>IE0005711209</t>
  </si>
  <si>
    <t>G4705A100</t>
  </si>
  <si>
    <t>951 Calle Amanecer</t>
  </si>
  <si>
    <t>San Clemente</t>
  </si>
  <si>
    <t>92673</t>
  </si>
  <si>
    <t>US44930G1076</t>
  </si>
  <si>
    <t>44930G107</t>
  </si>
  <si>
    <t>1221 West Idaho Street</t>
  </si>
  <si>
    <t>83702-5627</t>
  </si>
  <si>
    <t>US4511071064</t>
  </si>
  <si>
    <t>451107106</t>
  </si>
  <si>
    <t>No.55 FuXingMenNei Street</t>
  </si>
  <si>
    <t>100140</t>
  </si>
  <si>
    <t>US4558071076</t>
  </si>
  <si>
    <t>200 Bellevue Parkway</t>
  </si>
  <si>
    <t>19809-3727</t>
  </si>
  <si>
    <t>US45867G1013</t>
  </si>
  <si>
    <t>45867G101</t>
  </si>
  <si>
    <t>Edificio Inditex</t>
  </si>
  <si>
    <t>Avenida de la Diputación s/n Arteixo</t>
  </si>
  <si>
    <t>A Coruña</t>
  </si>
  <si>
    <t>15143</t>
  </si>
  <si>
    <t>455793109</t>
  </si>
  <si>
    <t>US4642884484</t>
  </si>
  <si>
    <t>464288448</t>
  </si>
  <si>
    <t>One IDEXX Drive</t>
  </si>
  <si>
    <t>Westbrook</t>
  </si>
  <si>
    <t>04092</t>
  </si>
  <si>
    <t>ME</t>
  </si>
  <si>
    <t>US45168D1046</t>
  </si>
  <si>
    <t>45168D104</t>
  </si>
  <si>
    <t>US4642874402</t>
  </si>
  <si>
    <t>464287440</t>
  </si>
  <si>
    <t>16690 Collins Avenue</t>
  </si>
  <si>
    <t>PH-1</t>
  </si>
  <si>
    <t>Sunny Isles Beach</t>
  </si>
  <si>
    <t>33160</t>
  </si>
  <si>
    <t>US4511001012</t>
  </si>
  <si>
    <t>451100101</t>
  </si>
  <si>
    <t>US45167R1041</t>
  </si>
  <si>
    <t>45167R104</t>
  </si>
  <si>
    <t>521 West 57th Street</t>
  </si>
  <si>
    <t>10019-2960</t>
  </si>
  <si>
    <t>US4595061015</t>
  </si>
  <si>
    <t>459506101</t>
  </si>
  <si>
    <t>Am Campeon 1-15</t>
  </si>
  <si>
    <t>Neubiberg</t>
  </si>
  <si>
    <t>85579</t>
  </si>
  <si>
    <t>US45662N1037</t>
  </si>
  <si>
    <t>45662N103</t>
  </si>
  <si>
    <t>US4642886380</t>
  </si>
  <si>
    <t>464288638</t>
  </si>
  <si>
    <t>US4642886463</t>
  </si>
  <si>
    <t>464288646</t>
  </si>
  <si>
    <t>10 Finsbury Square</t>
  </si>
  <si>
    <t>Third Floor</t>
  </si>
  <si>
    <t>EC2A 1AF</t>
  </si>
  <si>
    <t>GB00BVG7F061</t>
  </si>
  <si>
    <t>G4863A108</t>
  </si>
  <si>
    <t>Windsor Dials 1</t>
  </si>
  <si>
    <t>Arthur Road</t>
  </si>
  <si>
    <t>SL4 1RS</t>
  </si>
  <si>
    <t>US45857P8068</t>
  </si>
  <si>
    <t>45857P806</t>
  </si>
  <si>
    <t>Toyosu IHI Building</t>
  </si>
  <si>
    <t>1-1, Toyosu 3-chome Koto-ku</t>
  </si>
  <si>
    <t>135-8710</t>
  </si>
  <si>
    <t>US44962U1079</t>
  </si>
  <si>
    <t>44962U107</t>
  </si>
  <si>
    <t>1 Cathedral Piazza</t>
  </si>
  <si>
    <t>123 Victoria Street</t>
  </si>
  <si>
    <t>SW1E 5BP</t>
  </si>
  <si>
    <t>KYG4701H1092</t>
  </si>
  <si>
    <t>G4701H109</t>
  </si>
  <si>
    <t>Iidabashi Grand Bloom</t>
  </si>
  <si>
    <t>2-10-2 Fujimi Chiyoda-ku</t>
  </si>
  <si>
    <t>102-0071</t>
  </si>
  <si>
    <t>46059T109</t>
  </si>
  <si>
    <t>1389 Center Drive</t>
  </si>
  <si>
    <t>Park City</t>
  </si>
  <si>
    <t>84098-7660</t>
  </si>
  <si>
    <t>US45781V1017</t>
  </si>
  <si>
    <t>45781V101</t>
  </si>
  <si>
    <t>innovativeindustrialproperties.com</t>
  </si>
  <si>
    <t>US4642875078</t>
  </si>
  <si>
    <t>464287507</t>
  </si>
  <si>
    <t>US4642877058</t>
  </si>
  <si>
    <t>464287705</t>
  </si>
  <si>
    <t>US4642876068</t>
  </si>
  <si>
    <t>464287606</t>
  </si>
  <si>
    <t>US4642878049</t>
  </si>
  <si>
    <t>464287804</t>
  </si>
  <si>
    <t>US4642878791</t>
  </si>
  <si>
    <t>464287879</t>
  </si>
  <si>
    <t>US4642878874</t>
  </si>
  <si>
    <t>464287887</t>
  </si>
  <si>
    <t>33 Cavendish Square</t>
  </si>
  <si>
    <t>W1G 0PS</t>
  </si>
  <si>
    <t>US4611301064</t>
  </si>
  <si>
    <t>461130106</t>
  </si>
  <si>
    <t>5200 Illumina Way</t>
  </si>
  <si>
    <t>92122</t>
  </si>
  <si>
    <t>US4523271090</t>
  </si>
  <si>
    <t>452327109</t>
  </si>
  <si>
    <t>121 Winterstoke Road</t>
  </si>
  <si>
    <t>BS3 2LL</t>
  </si>
  <si>
    <t>US45262P1021</t>
  </si>
  <si>
    <t>45262P102</t>
  </si>
  <si>
    <t>92 Park Drive</t>
  </si>
  <si>
    <t>Milton Park</t>
  </si>
  <si>
    <t>Abingdon</t>
  </si>
  <si>
    <t>OX14 4RY</t>
  </si>
  <si>
    <t>US45258D1054</t>
  </si>
  <si>
    <t>45258D105</t>
  </si>
  <si>
    <t>830 Winter Street</t>
  </si>
  <si>
    <t>02451-1477</t>
  </si>
  <si>
    <t>US45253H1014</t>
  </si>
  <si>
    <t>45253H101</t>
  </si>
  <si>
    <t>505 Quarry Park Boulevard S.E.</t>
  </si>
  <si>
    <t>T2C 5N1</t>
  </si>
  <si>
    <t>CA4530384086</t>
  </si>
  <si>
    <t>453038408</t>
  </si>
  <si>
    <t>2 Fricker Road</t>
  </si>
  <si>
    <t>Illovo</t>
  </si>
  <si>
    <t>US4525533083</t>
  </si>
  <si>
    <t>320 West 37th Street</t>
  </si>
  <si>
    <t>6th Floor</t>
  </si>
  <si>
    <t>US45258J1025</t>
  </si>
  <si>
    <t>45258J102</t>
  </si>
  <si>
    <t>1801 Augustine Cut-Off</t>
  </si>
  <si>
    <t>19803</t>
  </si>
  <si>
    <t>US45337C1027</t>
  </si>
  <si>
    <t>45337C102</t>
  </si>
  <si>
    <t>288 Union Street</t>
  </si>
  <si>
    <t>Rockland</t>
  </si>
  <si>
    <t>02370</t>
  </si>
  <si>
    <t>US4538361084</t>
  </si>
  <si>
    <t>453836108</t>
  </si>
  <si>
    <t>10710 Midlothian Turnpike</t>
  </si>
  <si>
    <t>North Chesterfield</t>
  </si>
  <si>
    <t>23235</t>
  </si>
  <si>
    <t>2100 Seaport Boulevard</t>
  </si>
  <si>
    <t>US45674M1018</t>
  </si>
  <si>
    <t>45674M101</t>
  </si>
  <si>
    <t>Plot No. 44/97 A</t>
  </si>
  <si>
    <t>3rd cross Electronic City Hosur Road</t>
  </si>
  <si>
    <t>Bengaluru</t>
  </si>
  <si>
    <t>560100</t>
  </si>
  <si>
    <t>US4567881085</t>
  </si>
  <si>
    <t>456788108</t>
  </si>
  <si>
    <t>Bijlmerdreef 106</t>
  </si>
  <si>
    <t>1102 CT</t>
  </si>
  <si>
    <t>US4568371037</t>
  </si>
  <si>
    <t>456837103</t>
  </si>
  <si>
    <t>5 Westbrook Corporate Center</t>
  </si>
  <si>
    <t>Westchester</t>
  </si>
  <si>
    <t>60154</t>
  </si>
  <si>
    <t>US4571871023</t>
  </si>
  <si>
    <t>457187102</t>
  </si>
  <si>
    <t>Tavor Building</t>
  </si>
  <si>
    <t>Sha’ar Yokneam PO Box 533</t>
  </si>
  <si>
    <t>Yokne'am</t>
  </si>
  <si>
    <t>2069206</t>
  </si>
  <si>
    <t>IL0011595993</t>
  </si>
  <si>
    <t>M5425M103</t>
  </si>
  <si>
    <t>700 US Highway 202/206</t>
  </si>
  <si>
    <t>Bridgewater</t>
  </si>
  <si>
    <t>08807</t>
  </si>
  <si>
    <t>US4576693075</t>
  </si>
  <si>
    <t>457669307</t>
  </si>
  <si>
    <t>5500 Wayzata Blvd.</t>
  </si>
  <si>
    <t>Golden Valley</t>
  </si>
  <si>
    <t>55416</t>
  </si>
  <si>
    <t>US4577301090</t>
  </si>
  <si>
    <t>457730109</t>
  </si>
  <si>
    <t>6330 South 3000 East</t>
  </si>
  <si>
    <t>84121</t>
  </si>
  <si>
    <t>US4577901030</t>
  </si>
  <si>
    <t>457790103</t>
  </si>
  <si>
    <t>3101 Park Boulevard</t>
  </si>
  <si>
    <t>94306</t>
  </si>
  <si>
    <t>US45827U1097</t>
  </si>
  <si>
    <t>45827U109</t>
  </si>
  <si>
    <t>2200 Mission College Boulevard</t>
  </si>
  <si>
    <t>95054-1549</t>
  </si>
  <si>
    <t>US4581401001</t>
  </si>
  <si>
    <t>458140100</t>
  </si>
  <si>
    <t>2700 Coast Avenue</t>
  </si>
  <si>
    <t>US4612021034</t>
  </si>
  <si>
    <t>461202103</t>
  </si>
  <si>
    <t>75201-4657</t>
  </si>
  <si>
    <t>US46187W1071</t>
  </si>
  <si>
    <t>46187W107</t>
  </si>
  <si>
    <t>2855 Gazelle Court</t>
  </si>
  <si>
    <t>Carlsbad</t>
  </si>
  <si>
    <t>92010</t>
  </si>
  <si>
    <t>US4622221004</t>
  </si>
  <si>
    <t>462222100</t>
  </si>
  <si>
    <t>8310 South Valley Highway</t>
  </si>
  <si>
    <t>US45768S1050</t>
  </si>
  <si>
    <t>45768S105</t>
  </si>
  <si>
    <t>1 De Haro Street</t>
  </si>
  <si>
    <t>US79589L1061</t>
  </si>
  <si>
    <t>79589L106</t>
  </si>
  <si>
    <t>6400 Poplar Avenue</t>
  </si>
  <si>
    <t>38197</t>
  </si>
  <si>
    <t>US4601461035</t>
  </si>
  <si>
    <t>460146103</t>
  </si>
  <si>
    <t>551 Fifth Avenue</t>
  </si>
  <si>
    <t>10176</t>
  </si>
  <si>
    <t>US4583341098</t>
  </si>
  <si>
    <t>458334109</t>
  </si>
  <si>
    <t>909 Third Avenue</t>
  </si>
  <si>
    <t>US4606901001</t>
  </si>
  <si>
    <t>460690100</t>
  </si>
  <si>
    <t>377 Simarano Drive</t>
  </si>
  <si>
    <t>US44980X1090</t>
  </si>
  <si>
    <t>44980X109</t>
  </si>
  <si>
    <t>Akasaka Biz Tower</t>
  </si>
  <si>
    <t>5-3-1 Akasaka Minato-Ku</t>
  </si>
  <si>
    <t>107-6332</t>
  </si>
  <si>
    <t>iQIYI Youth Center</t>
  </si>
  <si>
    <t>4th Floor,Yoolee Plaza No. 21, N. Rd of Workers’ Stadium Chaoyang Dist.</t>
  </si>
  <si>
    <t>100027</t>
  </si>
  <si>
    <t>US46267X1081</t>
  </si>
  <si>
    <t>46267X108</t>
  </si>
  <si>
    <t>2400 Ellis Road</t>
  </si>
  <si>
    <t>Durham</t>
  </si>
  <si>
    <t>27703</t>
  </si>
  <si>
    <t>US46266C1053</t>
  </si>
  <si>
    <t>46266C105</t>
  </si>
  <si>
    <t>525 Harbour Place Drive</t>
  </si>
  <si>
    <t>US45687V1061</t>
  </si>
  <si>
    <t>45687V106</t>
  </si>
  <si>
    <t>1750 Tysons Boulevard</t>
  </si>
  <si>
    <t>US46269C1027</t>
  </si>
  <si>
    <t>46269C102</t>
  </si>
  <si>
    <t>85 New Hampshire Avenue</t>
  </si>
  <si>
    <t>Suite 150</t>
  </si>
  <si>
    <t>Portsmouth</t>
  </si>
  <si>
    <t>03801</t>
  </si>
  <si>
    <t>US46284V1017</t>
  </si>
  <si>
    <t>46284V101</t>
  </si>
  <si>
    <t>1835 Market Street</t>
  </si>
  <si>
    <t>Suite 2601</t>
  </si>
  <si>
    <t>19103-2935</t>
  </si>
  <si>
    <t>US45378A1060</t>
  </si>
  <si>
    <t>45378A106</t>
  </si>
  <si>
    <t>699 8th Street</t>
  </si>
  <si>
    <t>US4500561067</t>
  </si>
  <si>
    <t>450056106</t>
  </si>
  <si>
    <t>ISMAY</t>
  </si>
  <si>
    <t>Avenida de Bruselas, 35</t>
  </si>
  <si>
    <t>Alcobendas</t>
  </si>
  <si>
    <t>28108</t>
  </si>
  <si>
    <t>US45579R1068</t>
  </si>
  <si>
    <t>45579R106</t>
  </si>
  <si>
    <t>indracompany.com</t>
  </si>
  <si>
    <t>Piazza San Carlo, 156</t>
  </si>
  <si>
    <t>Turin</t>
  </si>
  <si>
    <t>10121</t>
  </si>
  <si>
    <t>TO</t>
  </si>
  <si>
    <t>1020 Kifer Road</t>
  </si>
  <si>
    <t>94086-5304</t>
  </si>
  <si>
    <t>US46120E6023</t>
  </si>
  <si>
    <t>46120E602</t>
  </si>
  <si>
    <t>56 Top Gallant Road</t>
  </si>
  <si>
    <t>PO Box 10212</t>
  </si>
  <si>
    <t>06902-7700</t>
  </si>
  <si>
    <t>US3666511072</t>
  </si>
  <si>
    <t>366651107</t>
  </si>
  <si>
    <t>US46116X1019</t>
  </si>
  <si>
    <t>46116X101</t>
  </si>
  <si>
    <t>Presidente Riesco 5537</t>
  </si>
  <si>
    <t>Las Condes</t>
  </si>
  <si>
    <t>banco.itau.cl</t>
  </si>
  <si>
    <t>5830 Granite Parkway</t>
  </si>
  <si>
    <t>US45826H1095</t>
  </si>
  <si>
    <t>45826H109</t>
  </si>
  <si>
    <t>5-1, Kita-Aoyama 2-chome</t>
  </si>
  <si>
    <t>107-8077</t>
  </si>
  <si>
    <t>US4657171066</t>
  </si>
  <si>
    <t>465717106</t>
  </si>
  <si>
    <t>2111 North Molter Road</t>
  </si>
  <si>
    <t>Liberty Lake</t>
  </si>
  <si>
    <t>99019</t>
  </si>
  <si>
    <t>US4657411066</t>
  </si>
  <si>
    <t>465741106</t>
  </si>
  <si>
    <t>100 Washington Boulevard</t>
  </si>
  <si>
    <t>US45073V1089</t>
  </si>
  <si>
    <t>45073V108</t>
  </si>
  <si>
    <t>White City Place</t>
  </si>
  <si>
    <t>201 Wood Lane</t>
  </si>
  <si>
    <t>W12 7RU</t>
  </si>
  <si>
    <t>155 Harlem Avenue</t>
  </si>
  <si>
    <t>Glenview</t>
  </si>
  <si>
    <t>60025-4075</t>
  </si>
  <si>
    <t>US4523081093</t>
  </si>
  <si>
    <t>452308109</t>
  </si>
  <si>
    <t>US4642872000</t>
  </si>
  <si>
    <t>464287200</t>
  </si>
  <si>
    <t>Midtown Union</t>
  </si>
  <si>
    <t>1331 Spring Street, North West</t>
  </si>
  <si>
    <t>BMG491BT1088</t>
  </si>
  <si>
    <t>G491BT108</t>
  </si>
  <si>
    <t>US4642875987</t>
  </si>
  <si>
    <t>464287598</t>
  </si>
  <si>
    <t>US4642876142</t>
  </si>
  <si>
    <t>464287614</t>
  </si>
  <si>
    <t>US4642876555</t>
  </si>
  <si>
    <t>464287655</t>
  </si>
  <si>
    <t>US4642876308</t>
  </si>
  <si>
    <t>464287630</t>
  </si>
  <si>
    <t>US4642876480</t>
  </si>
  <si>
    <t>464287648</t>
  </si>
  <si>
    <t>US4642874816</t>
  </si>
  <si>
    <t>464287481</t>
  </si>
  <si>
    <t>US4642874998</t>
  </si>
  <si>
    <t>464287499</t>
  </si>
  <si>
    <t>US4642874733</t>
  </si>
  <si>
    <t>464287473</t>
  </si>
  <si>
    <t>World Trade Center Building 2-4-1 Hamamatsu-cho Minato-ku</t>
  </si>
  <si>
    <t>105-5135</t>
  </si>
  <si>
    <t>US6863301015</t>
  </si>
  <si>
    <t>686330101</t>
  </si>
  <si>
    <t>US4642877397</t>
  </si>
  <si>
    <t>464287739</t>
  </si>
  <si>
    <t>US4642877215</t>
  </si>
  <si>
    <t>464287721</t>
  </si>
  <si>
    <t>1999 Bryan Street</t>
  </si>
  <si>
    <t>US4698141078</t>
  </si>
  <si>
    <t>469814107</t>
  </si>
  <si>
    <t>100 Washington Avenue South</t>
  </si>
  <si>
    <t>55401</t>
  </si>
  <si>
    <t>US47074L1052</t>
  </si>
  <si>
    <t>47074L105</t>
  </si>
  <si>
    <t>Waterloo Exchange</t>
  </si>
  <si>
    <t>Fifth Floor Waterloo Road</t>
  </si>
  <si>
    <t>4</t>
  </si>
  <si>
    <t>IE00B4Q5ZN47</t>
  </si>
  <si>
    <t>G50871105</t>
  </si>
  <si>
    <t>615 J.B. Hunt Corporate Drive</t>
  </si>
  <si>
    <t>Lowell</t>
  </si>
  <si>
    <t>72745-0130</t>
  </si>
  <si>
    <t>US4456581077</t>
  </si>
  <si>
    <t>445658107</t>
  </si>
  <si>
    <t>10800 Roosevelt Boulevard North, St.</t>
  </si>
  <si>
    <t>Saint Petersburg</t>
  </si>
  <si>
    <t>33716</t>
  </si>
  <si>
    <t>US4663131039</t>
  </si>
  <si>
    <t>466313103</t>
  </si>
  <si>
    <t>27-01 Queens Plaza North</t>
  </si>
  <si>
    <t>Long Island City</t>
  </si>
  <si>
    <t>11101</t>
  </si>
  <si>
    <t>US4771431016</t>
  </si>
  <si>
    <t>477143101</t>
  </si>
  <si>
    <t>Avenida Marginal Direita do TietE, 500</t>
  </si>
  <si>
    <t>Vila Jaguara</t>
  </si>
  <si>
    <t>05118-100</t>
  </si>
  <si>
    <t>US4661101034</t>
  </si>
  <si>
    <t>466110103</t>
  </si>
  <si>
    <t>70 West Madison Street</t>
  </si>
  <si>
    <t>Suite 4400</t>
  </si>
  <si>
    <t>60602</t>
  </si>
  <si>
    <t>US4778391049</t>
  </si>
  <si>
    <t>477839104</t>
  </si>
  <si>
    <t>One Albert Quay</t>
  </si>
  <si>
    <t>Cork</t>
  </si>
  <si>
    <t>T12 X8N6</t>
  </si>
  <si>
    <t>IE00BY7QL619</t>
  </si>
  <si>
    <t>G51502105</t>
  </si>
  <si>
    <t>Building A, 20th Floor</t>
  </si>
  <si>
    <t>No. 18 Kechuang 11 Street Yizhuang Eco &amp; Tech Dev Zn Daxing District</t>
  </si>
  <si>
    <t>101111</t>
  </si>
  <si>
    <t>US47215P1066</t>
  </si>
  <si>
    <t>47215P106</t>
  </si>
  <si>
    <t>520 Madison Avenue</t>
  </si>
  <si>
    <t>US47233W1099</t>
  </si>
  <si>
    <t>47233W109</t>
  </si>
  <si>
    <t>No. 6 Xianlin Avenue</t>
  </si>
  <si>
    <t>Nanjing</t>
  </si>
  <si>
    <t>210049</t>
  </si>
  <si>
    <t>201 Bishopsgate</t>
  </si>
  <si>
    <t>EC2M 3AE</t>
  </si>
  <si>
    <t>JE00BYPZJM29</t>
  </si>
  <si>
    <t>G4474Y214</t>
  </si>
  <si>
    <t>Block A 1st Floor Upper Hatch Street</t>
  </si>
  <si>
    <t>US47030M1062</t>
  </si>
  <si>
    <t>47030M106</t>
  </si>
  <si>
    <t>jameshardie.com.au</t>
  </si>
  <si>
    <t>6000 Central Highway</t>
  </si>
  <si>
    <t>Pennsauken</t>
  </si>
  <si>
    <t>08109</t>
  </si>
  <si>
    <t>US4660321096</t>
  </si>
  <si>
    <t>466032109</t>
  </si>
  <si>
    <t>663 West Highway 60</t>
  </si>
  <si>
    <t>PO Box 807</t>
  </si>
  <si>
    <t>Monett</t>
  </si>
  <si>
    <t>65708</t>
  </si>
  <si>
    <t>US4262811015</t>
  </si>
  <si>
    <t>426281101</t>
  </si>
  <si>
    <t>200 East Randolph Drive</t>
  </si>
  <si>
    <t>43-48th Floor</t>
  </si>
  <si>
    <t>US48020Q1076</t>
  </si>
  <si>
    <t>48020Q107</t>
  </si>
  <si>
    <t>Jardine House, 4th floor</t>
  </si>
  <si>
    <t>US4711154025</t>
  </si>
  <si>
    <t>471115402</t>
  </si>
  <si>
    <t>25 Farringdon Street</t>
  </si>
  <si>
    <t>EC4A 4AB</t>
  </si>
  <si>
    <t>US4791425071</t>
  </si>
  <si>
    <t>479142309</t>
  </si>
  <si>
    <t>One Johnson &amp; Johnson Plaza</t>
  </si>
  <si>
    <t>New Brunswick</t>
  </si>
  <si>
    <t>08933</t>
  </si>
  <si>
    <t>US4781601046</t>
  </si>
  <si>
    <t>478160104</t>
  </si>
  <si>
    <t>US78468R6229</t>
  </si>
  <si>
    <t>78468R622</t>
  </si>
  <si>
    <t>1133 Innovation Way</t>
  </si>
  <si>
    <t>US48203R1041</t>
  </si>
  <si>
    <t>48203R104</t>
  </si>
  <si>
    <t>2155 Delaware Avenue</t>
  </si>
  <si>
    <t>Suite 225</t>
  </si>
  <si>
    <t>Santa Cruz</t>
  </si>
  <si>
    <t>95060</t>
  </si>
  <si>
    <t>KYG651631007</t>
  </si>
  <si>
    <t>G65163100</t>
  </si>
  <si>
    <t>130 Richard Jackson Boulevard</t>
  </si>
  <si>
    <t>Panama City Beach</t>
  </si>
  <si>
    <t>32407</t>
  </si>
  <si>
    <t>US7901481009</t>
  </si>
  <si>
    <t>790148100</t>
  </si>
  <si>
    <t>383 Madison Avenue</t>
  </si>
  <si>
    <t>10179</t>
  </si>
  <si>
    <t>US46625H1005</t>
  </si>
  <si>
    <t>46625H100</t>
  </si>
  <si>
    <t>Rua Actor AntOnio Silva n. o 7</t>
  </si>
  <si>
    <t>1649-033</t>
  </si>
  <si>
    <t>US4764931014</t>
  </si>
  <si>
    <t>476493101</t>
  </si>
  <si>
    <t>Sainsbury's Store Support Centre</t>
  </si>
  <si>
    <t>33 Holborn</t>
  </si>
  <si>
    <t>EC1N 2HT</t>
  </si>
  <si>
    <t>US4662492085</t>
  </si>
  <si>
    <t>466249208</t>
  </si>
  <si>
    <t>Shiodome Sumitomo Building</t>
  </si>
  <si>
    <t>1-9-2, Higashi-Shimbashi Minato-ku</t>
  </si>
  <si>
    <t>105-8640</t>
  </si>
  <si>
    <t>US46632X1063</t>
  </si>
  <si>
    <t>Piet Heinkade 61</t>
  </si>
  <si>
    <t>1019 GM</t>
  </si>
  <si>
    <t>US48214T3059</t>
  </si>
  <si>
    <t>48214T305</t>
  </si>
  <si>
    <t>1617 Sixth Avenue</t>
  </si>
  <si>
    <t>US6556641008</t>
  </si>
  <si>
    <t>655664100</t>
  </si>
  <si>
    <t>1 Corporate Way</t>
  </si>
  <si>
    <t>Lansing</t>
  </si>
  <si>
    <t>48951</t>
  </si>
  <si>
    <t>US46817M1071</t>
  </si>
  <si>
    <t>46817M107</t>
  </si>
  <si>
    <t>One Kellogg Square</t>
  </si>
  <si>
    <t>Battle Creek</t>
  </si>
  <si>
    <t>49016-3599</t>
  </si>
  <si>
    <t>US4878361082</t>
  </si>
  <si>
    <t>487836108</t>
  </si>
  <si>
    <t>One Technology Park Drive</t>
  </si>
  <si>
    <t>Westford</t>
  </si>
  <si>
    <t>01886</t>
  </si>
  <si>
    <t>US48282T1043</t>
  </si>
  <si>
    <t>48282T104</t>
  </si>
  <si>
    <t>26, Gukjegeumyung-ro 8-gil</t>
  </si>
  <si>
    <t>Yeongdeungpo-gu</t>
  </si>
  <si>
    <t>Seoul</t>
  </si>
  <si>
    <t>07331</t>
  </si>
  <si>
    <t>US48241A1051</t>
  </si>
  <si>
    <t>48241A105</t>
  </si>
  <si>
    <t>Havenlaan 2</t>
  </si>
  <si>
    <t>1080</t>
  </si>
  <si>
    <t>48241F104</t>
  </si>
  <si>
    <t>10990 Wilshire Boulevard</t>
  </si>
  <si>
    <t>90024</t>
  </si>
  <si>
    <t>US48666K1097</t>
  </si>
  <si>
    <t>48666K109</t>
  </si>
  <si>
    <t>601 Jefferson Street</t>
  </si>
  <si>
    <t>US48242W1062</t>
  </si>
  <si>
    <t>48242W106</t>
  </si>
  <si>
    <t>8 Jaime Balmes street</t>
  </si>
  <si>
    <t>9th Floor Los Morales Polanco</t>
  </si>
  <si>
    <t>11510</t>
  </si>
  <si>
    <t>One Vanderbilt Avenue</t>
  </si>
  <si>
    <t>US50155Q1004</t>
  </si>
  <si>
    <t>50155Q100</t>
  </si>
  <si>
    <t>Garden Air Tower</t>
  </si>
  <si>
    <t>3-10-10, Iidabashi Chiyoda-ku</t>
  </si>
  <si>
    <t>1028460</t>
  </si>
  <si>
    <t>US48667L1061</t>
  </si>
  <si>
    <t>400 Fairview Avenue North</t>
  </si>
  <si>
    <t>98109</t>
  </si>
  <si>
    <t>US00739L1017</t>
  </si>
  <si>
    <t>16961L106</t>
  </si>
  <si>
    <t>chinooktx.com</t>
  </si>
  <si>
    <t>53 South Avenue</t>
  </si>
  <si>
    <t>US49271V1008</t>
  </si>
  <si>
    <t>49271V100</t>
  </si>
  <si>
    <t>55 Jeollyeok-ro</t>
  </si>
  <si>
    <t>Naju-Si</t>
  </si>
  <si>
    <t>58322</t>
  </si>
  <si>
    <t>US5006311063</t>
  </si>
  <si>
    <t>500631106</t>
  </si>
  <si>
    <t>55 Waugh Drive</t>
  </si>
  <si>
    <t>77007</t>
  </si>
  <si>
    <t>US4972661064</t>
  </si>
  <si>
    <t>497266106</t>
  </si>
  <si>
    <t>127 Public Square</t>
  </si>
  <si>
    <t>44114-1306</t>
  </si>
  <si>
    <t>US4932671088</t>
  </si>
  <si>
    <t>493267108</t>
  </si>
  <si>
    <t>1400 Fountaingrove Parkway</t>
  </si>
  <si>
    <t>Santa Rosa</t>
  </si>
  <si>
    <t>95403-1738</t>
  </si>
  <si>
    <t>US49338L1035</t>
  </si>
  <si>
    <t>49338L103</t>
  </si>
  <si>
    <t>1900 Avenue of the Stars</t>
  </si>
  <si>
    <t>US5006432000</t>
  </si>
  <si>
    <t>500643200</t>
  </si>
  <si>
    <t>25 York Street</t>
  </si>
  <si>
    <t>M5J 2V5</t>
  </si>
  <si>
    <t>CA4969024047</t>
  </si>
  <si>
    <t>496902404</t>
  </si>
  <si>
    <t>Kingdee Software Park</t>
  </si>
  <si>
    <t>No.2 Kejinan 12 Road South District, Hi-Tech Industrial Park Nanshan District</t>
  </si>
  <si>
    <t>One Paddington Square</t>
  </si>
  <si>
    <t>W2 1GG</t>
  </si>
  <si>
    <t>US4957244035</t>
  </si>
  <si>
    <t>495724304</t>
  </si>
  <si>
    <t>One PPG Place</t>
  </si>
  <si>
    <t>US5007541064</t>
  </si>
  <si>
    <t>500754106</t>
  </si>
  <si>
    <t>Kuehne + Nagel House</t>
  </si>
  <si>
    <t>PO Box 67</t>
  </si>
  <si>
    <t>Schindellegi</t>
  </si>
  <si>
    <t>8834</t>
  </si>
  <si>
    <t>US5011871085</t>
  </si>
  <si>
    <t>501187108</t>
  </si>
  <si>
    <t>500 North Broadway</t>
  </si>
  <si>
    <t>Jericho</t>
  </si>
  <si>
    <t>11753-2128</t>
  </si>
  <si>
    <t>US49446R1095</t>
  </si>
  <si>
    <t>49446R109</t>
  </si>
  <si>
    <t>Wilhelminakade 123</t>
  </si>
  <si>
    <t>Rotterdam</t>
  </si>
  <si>
    <t>3072 AP</t>
  </si>
  <si>
    <t>30 Hudson Yards</t>
  </si>
  <si>
    <t>Suite 7500</t>
  </si>
  <si>
    <t>US48251W1045</t>
  </si>
  <si>
    <t>48251W104</t>
  </si>
  <si>
    <t>One Technology Drive</t>
  </si>
  <si>
    <t>Milpitas</t>
  </si>
  <si>
    <t>95035</t>
  </si>
  <si>
    <t>US4824801009</t>
  </si>
  <si>
    <t>482480100</t>
  </si>
  <si>
    <t>Avenida Brigadeiro Faria Lima, 3600</t>
  </si>
  <si>
    <t>3rd, 4th and 5th Floors Itaim Bibi</t>
  </si>
  <si>
    <t>04538-132</t>
  </si>
  <si>
    <t>No. 01-01, 23A Serangoon North Avenue 5</t>
  </si>
  <si>
    <t>554369</t>
  </si>
  <si>
    <t>US5012421013</t>
  </si>
  <si>
    <t>501242101</t>
  </si>
  <si>
    <t>118 Connaught Road West</t>
  </si>
  <si>
    <t>39/F</t>
  </si>
  <si>
    <t>PO Box 619100</t>
  </si>
  <si>
    <t>75261-9100</t>
  </si>
  <si>
    <t>US4943681035</t>
  </si>
  <si>
    <t>494368103</t>
  </si>
  <si>
    <t>1001 Louisiana Street</t>
  </si>
  <si>
    <t>US49456B1017</t>
  </si>
  <si>
    <t>49456B101</t>
  </si>
  <si>
    <t>200 East Randolph Street</t>
  </si>
  <si>
    <t>US4884011002</t>
  </si>
  <si>
    <t>488401100</t>
  </si>
  <si>
    <t>525 William Penn Place</t>
  </si>
  <si>
    <t>15219</t>
  </si>
  <si>
    <t>US4891701009</t>
  </si>
  <si>
    <t>489170100</t>
  </si>
  <si>
    <t>2-3-6 Akasaka</t>
  </si>
  <si>
    <t>107-8414</t>
  </si>
  <si>
    <t>US5004584018</t>
  </si>
  <si>
    <t>500458401</t>
  </si>
  <si>
    <t>12800 Tuckahoe Creek Parkway</t>
  </si>
  <si>
    <t>23238</t>
  </si>
  <si>
    <t>US1431301027</t>
  </si>
  <si>
    <t>143130102</t>
  </si>
  <si>
    <t>1150 West Century Avenue</t>
  </si>
  <si>
    <t>Bismarck</t>
  </si>
  <si>
    <t>58503</t>
  </si>
  <si>
    <t>ND</t>
  </si>
  <si>
    <t>kniferiver.com</t>
  </si>
  <si>
    <t>2035 Maywill Street</t>
  </si>
  <si>
    <t>US49714P1084</t>
  </si>
  <si>
    <t>49714P108</t>
  </si>
  <si>
    <t>2700 Post Oak Boulevard</t>
  </si>
  <si>
    <t>77056-4400</t>
  </si>
  <si>
    <t>2002 West Wahalla Lane</t>
  </si>
  <si>
    <t>85027</t>
  </si>
  <si>
    <t>US4990491049</t>
  </si>
  <si>
    <t>499049104</t>
  </si>
  <si>
    <t>Keilasatama 3</t>
  </si>
  <si>
    <t>PO Box 7</t>
  </si>
  <si>
    <t>Espoo</t>
  </si>
  <si>
    <t>02150</t>
  </si>
  <si>
    <t>US50048H1014</t>
  </si>
  <si>
    <t>50048H101</t>
  </si>
  <si>
    <t>One Coca-Cola Plaza</t>
  </si>
  <si>
    <t>30313</t>
  </si>
  <si>
    <t>US1912161007</t>
  </si>
  <si>
    <t>191216100</t>
  </si>
  <si>
    <t>8176 Park Lane</t>
  </si>
  <si>
    <t>75231</t>
  </si>
  <si>
    <t>US5006881065</t>
  </si>
  <si>
    <t>500688106</t>
  </si>
  <si>
    <t>#18-01, Keppel Bay Tower</t>
  </si>
  <si>
    <t>1 HarbourFront Avenue</t>
  </si>
  <si>
    <t>098632</t>
  </si>
  <si>
    <t>US4920513052</t>
  </si>
  <si>
    <t>1014 Vine Street</t>
  </si>
  <si>
    <t>45202-1100</t>
  </si>
  <si>
    <t>US5010441013</t>
  </si>
  <si>
    <t>501044101</t>
  </si>
  <si>
    <t>12200 West Olympic Boulevard</t>
  </si>
  <si>
    <t>90064-1044</t>
  </si>
  <si>
    <t>US49427F1084</t>
  </si>
  <si>
    <t>49427F108</t>
  </si>
  <si>
    <t>#18-01 Keppel Bay Tower</t>
  </si>
  <si>
    <t>30 South Meridian Street</t>
  </si>
  <si>
    <t>46204-3565</t>
  </si>
  <si>
    <t>US49803T3005</t>
  </si>
  <si>
    <t>49803T300</t>
  </si>
  <si>
    <t>99 High Street</t>
  </si>
  <si>
    <t>26th Floor</t>
  </si>
  <si>
    <t>US48576A1007</t>
  </si>
  <si>
    <t>48576A100</t>
  </si>
  <si>
    <t>Prince's Street</t>
  </si>
  <si>
    <t>Tralee</t>
  </si>
  <si>
    <t>V92 EH11</t>
  </si>
  <si>
    <t>US4924601002</t>
  </si>
  <si>
    <t>2100 Wharton Street</t>
  </si>
  <si>
    <t>Suite 701</t>
  </si>
  <si>
    <t>15203</t>
  </si>
  <si>
    <t>US5011471027</t>
  </si>
  <si>
    <t>501147102</t>
  </si>
  <si>
    <t>N56 W17000 Ridgewood Drive</t>
  </si>
  <si>
    <t>Menomonee Falls</t>
  </si>
  <si>
    <t>53051</t>
  </si>
  <si>
    <t>US5002551043</t>
  </si>
  <si>
    <t>500255104</t>
  </si>
  <si>
    <t>90, Buljeong-ro</t>
  </si>
  <si>
    <t>Bundang-gu</t>
  </si>
  <si>
    <t>Seongnam-si</t>
  </si>
  <si>
    <t>13606</t>
  </si>
  <si>
    <t>US48268K1016</t>
  </si>
  <si>
    <t>48268K101</t>
  </si>
  <si>
    <t>400 North Elm Street</t>
  </si>
  <si>
    <t>Greensboro</t>
  </si>
  <si>
    <t>27401</t>
  </si>
  <si>
    <t>US50050N1037</t>
  </si>
  <si>
    <t>50050N103</t>
  </si>
  <si>
    <t>Tokiwabashi Tower</t>
  </si>
  <si>
    <t>2-6-4, Otemachi Chiyoda-ku</t>
  </si>
  <si>
    <t>100-0004</t>
  </si>
  <si>
    <t>US50127R1032</t>
  </si>
  <si>
    <t>199 Grandview Road</t>
  </si>
  <si>
    <t>Skillman</t>
  </si>
  <si>
    <t>08558</t>
  </si>
  <si>
    <t>151 South El Camino Drive</t>
  </si>
  <si>
    <t>90212</t>
  </si>
  <si>
    <t>US4893981070</t>
  </si>
  <si>
    <t>489398107</t>
  </si>
  <si>
    <t>1-14-5, Kaigan</t>
  </si>
  <si>
    <t>105-8315</t>
  </si>
  <si>
    <t>US4863592014</t>
  </si>
  <si>
    <t>486359201</t>
  </si>
  <si>
    <t>One Quaker Park</t>
  </si>
  <si>
    <t>901 East Hector Street</t>
  </si>
  <si>
    <t>19428-2380</t>
  </si>
  <si>
    <t>US7473161070</t>
  </si>
  <si>
    <t>747316107</t>
  </si>
  <si>
    <t>6, Takeda Tobadono-cho</t>
  </si>
  <si>
    <t>Fushimi-ku</t>
  </si>
  <si>
    <t>612-8501</t>
  </si>
  <si>
    <t>US5015562037</t>
  </si>
  <si>
    <t>501556203</t>
  </si>
  <si>
    <t>US5404241086</t>
  </si>
  <si>
    <t>540424108</t>
  </si>
  <si>
    <t>900 West Hastings Street</t>
  </si>
  <si>
    <t>V6C 1E5</t>
  </si>
  <si>
    <t>CA53680Q2071</t>
  </si>
  <si>
    <t>53680Q207</t>
  </si>
  <si>
    <t>150 North Bartlett Street</t>
  </si>
  <si>
    <t>Medford</t>
  </si>
  <si>
    <t>97501</t>
  </si>
  <si>
    <t>US5367971034</t>
  </si>
  <si>
    <t>536797103</t>
  </si>
  <si>
    <t>5321 Corporate Boulevard</t>
  </si>
  <si>
    <t>US5128161099</t>
  </si>
  <si>
    <t>512816109</t>
  </si>
  <si>
    <t>380 Polaris Parkway</t>
  </si>
  <si>
    <t>Westerville</t>
  </si>
  <si>
    <t>43082</t>
  </si>
  <si>
    <t>US5138471033</t>
  </si>
  <si>
    <t>513847103</t>
  </si>
  <si>
    <t>HM11</t>
  </si>
  <si>
    <t>BMG540501027</t>
  </si>
  <si>
    <t>505336107</t>
  </si>
  <si>
    <t>2603 Discovery Drive</t>
  </si>
  <si>
    <t>32826</t>
  </si>
  <si>
    <t>US5504241051</t>
  </si>
  <si>
    <t>550424105</t>
  </si>
  <si>
    <t>US5303071071</t>
  </si>
  <si>
    <t>530307107</t>
  </si>
  <si>
    <t>US5303073051</t>
  </si>
  <si>
    <t>530307305</t>
  </si>
  <si>
    <t>950 17th Street</t>
  </si>
  <si>
    <t>US53115L1044</t>
  </si>
  <si>
    <t>53115L104</t>
  </si>
  <si>
    <t>Griffin House</t>
  </si>
  <si>
    <t>161 Hammersmith Road</t>
  </si>
  <si>
    <t>W6 8BS</t>
  </si>
  <si>
    <t>GB00B8W67662</t>
  </si>
  <si>
    <t>G5480U104</t>
  </si>
  <si>
    <t>GB00B8W67779</t>
  </si>
  <si>
    <t>G5480U112</t>
  </si>
  <si>
    <t>GB00B8W67B19</t>
  </si>
  <si>
    <t>G5480U120</t>
  </si>
  <si>
    <t>7373 Gateway Boulevard</t>
  </si>
  <si>
    <t>US5494981039</t>
  </si>
  <si>
    <t>549498103</t>
  </si>
  <si>
    <t>3501 County Road 6 East</t>
  </si>
  <si>
    <t>Elkhart</t>
  </si>
  <si>
    <t>46514</t>
  </si>
  <si>
    <t>US50189K1034</t>
  </si>
  <si>
    <t>50189K103</t>
  </si>
  <si>
    <t>1750 Presidents Street</t>
  </si>
  <si>
    <t>US5253271028</t>
  </si>
  <si>
    <t>525327102</t>
  </si>
  <si>
    <t>21557 Telegraph Road</t>
  </si>
  <si>
    <t>48033</t>
  </si>
  <si>
    <t>US5218652049</t>
  </si>
  <si>
    <t>521865204</t>
  </si>
  <si>
    <t>22801 St. Clair Avenue</t>
  </si>
  <si>
    <t>44117</t>
  </si>
  <si>
    <t>US5339001068</t>
  </si>
  <si>
    <t>533900106</t>
  </si>
  <si>
    <t>No. 1 Leggett Road</t>
  </si>
  <si>
    <t>Carthage</t>
  </si>
  <si>
    <t>64836</t>
  </si>
  <si>
    <t>US5246601075</t>
  </si>
  <si>
    <t>524660107</t>
  </si>
  <si>
    <t>Flughafenstrasse 99</t>
  </si>
  <si>
    <t>40474</t>
  </si>
  <si>
    <t>2101 Cottontail Lane</t>
  </si>
  <si>
    <t>US52490G1022</t>
  </si>
  <si>
    <t>52490G102</t>
  </si>
  <si>
    <t>5505 Blue Lagoon Drive</t>
  </si>
  <si>
    <t>33126</t>
  </si>
  <si>
    <t>US5260571048</t>
  </si>
  <si>
    <t>526057104</t>
  </si>
  <si>
    <t>Levi's Plaza</t>
  </si>
  <si>
    <t>1155 Battery Street</t>
  </si>
  <si>
    <t>94111</t>
  </si>
  <si>
    <t>US52736R1023</t>
  </si>
  <si>
    <t>52736R102</t>
  </si>
  <si>
    <t>4800 N. Scottsdale Road</t>
  </si>
  <si>
    <t>Suite 6000</t>
  </si>
  <si>
    <t>85251</t>
  </si>
  <si>
    <t>US53228F1012</t>
  </si>
  <si>
    <t>53228F101</t>
  </si>
  <si>
    <t>8755 West Higgins Road</t>
  </si>
  <si>
    <t>60631</t>
  </si>
  <si>
    <t>US5370081045</t>
  </si>
  <si>
    <t>537008104</t>
  </si>
  <si>
    <t>One Coleman Street</t>
  </si>
  <si>
    <t>EC2R 5AA</t>
  </si>
  <si>
    <t>1450 Lake Robbins Drive</t>
  </si>
  <si>
    <t>Suite 430</t>
  </si>
  <si>
    <t>US50187T1060</t>
  </si>
  <si>
    <t>50187T106</t>
  </si>
  <si>
    <t>358 South Main Street</t>
  </si>
  <si>
    <t>27215</t>
  </si>
  <si>
    <t>US50540R4092</t>
  </si>
  <si>
    <t>50540R409</t>
  </si>
  <si>
    <t>1025 West NASA Boulevard</t>
  </si>
  <si>
    <t>32919</t>
  </si>
  <si>
    <t>US5024311095</t>
  </si>
  <si>
    <t>502431109</t>
  </si>
  <si>
    <t>11 Wenliang Street</t>
  </si>
  <si>
    <t>Shunyi District</t>
  </si>
  <si>
    <t>101399</t>
  </si>
  <si>
    <t>US50202M1027</t>
  </si>
  <si>
    <t>50202M102</t>
  </si>
  <si>
    <t>2140 Lake Park Blvd.</t>
  </si>
  <si>
    <t>Richardson</t>
  </si>
  <si>
    <t>75080</t>
  </si>
  <si>
    <t>US5261071071</t>
  </si>
  <si>
    <t>526107107</t>
  </si>
  <si>
    <t>Forge, 43 Church Street West</t>
  </si>
  <si>
    <t>Woking</t>
  </si>
  <si>
    <t>GU21 6HT</t>
  </si>
  <si>
    <t>IE00BZ12WP82</t>
  </si>
  <si>
    <t>3-7, Honjo 1-chome</t>
  </si>
  <si>
    <t>Sumida-ku</t>
  </si>
  <si>
    <t>130-8644</t>
  </si>
  <si>
    <t>1001 Ridder Park Drive</t>
  </si>
  <si>
    <t>US55024U1097</t>
  </si>
  <si>
    <t>55024U109</t>
  </si>
  <si>
    <t>20 Eastbourne Terrace</t>
  </si>
  <si>
    <t>W2 6LG</t>
  </si>
  <si>
    <t>GB00BYMT0J19</t>
  </si>
  <si>
    <t>G5509L101</t>
  </si>
  <si>
    <t>Haixi Jingu Plaza, Building T3</t>
  </si>
  <si>
    <t>28th Floor 1-3 Taibei Road Siming District</t>
  </si>
  <si>
    <t>Xiamen</t>
  </si>
  <si>
    <t>361008</t>
  </si>
  <si>
    <t>54951L109</t>
  </si>
  <si>
    <t>500 West Madison Street</t>
  </si>
  <si>
    <t>Suite 2800</t>
  </si>
  <si>
    <t>US5018892084</t>
  </si>
  <si>
    <t>501889208</t>
  </si>
  <si>
    <t>Lilly Corporate Center</t>
  </si>
  <si>
    <t>46285</t>
  </si>
  <si>
    <t>US5324571083</t>
  </si>
  <si>
    <t>532457108</t>
  </si>
  <si>
    <t>6801 Rockledge Drive</t>
  </si>
  <si>
    <t>20817</t>
  </si>
  <si>
    <t>US5398301094</t>
  </si>
  <si>
    <t>539830109</t>
  </si>
  <si>
    <t>150 North Radnor-Chester Road</t>
  </si>
  <si>
    <t>Suite A305</t>
  </si>
  <si>
    <t>US5341871094</t>
  </si>
  <si>
    <t>534187109</t>
  </si>
  <si>
    <t>US16411R2085</t>
  </si>
  <si>
    <t>16411R208</t>
  </si>
  <si>
    <t>Beijing Eco-Techl Development Area</t>
  </si>
  <si>
    <t>No. 8 Xing Guang 5th Street Tongzhou</t>
  </si>
  <si>
    <t>US52989T1025</t>
  </si>
  <si>
    <t>52989T102</t>
  </si>
  <si>
    <t>4902 North Biltmore Lane</t>
  </si>
  <si>
    <t>53718</t>
  </si>
  <si>
    <t>US0188021085</t>
  </si>
  <si>
    <t>018802108</t>
  </si>
  <si>
    <t>201 Burlington Road</t>
  </si>
  <si>
    <t>South Building</t>
  </si>
  <si>
    <t>US5165441032</t>
  </si>
  <si>
    <t>516544103</t>
  </si>
  <si>
    <t>Lincoln House</t>
  </si>
  <si>
    <t>23rd Floor Taikoo Place 979 King's Road</t>
  </si>
  <si>
    <t>US5262501050</t>
  </si>
  <si>
    <t>526250105</t>
  </si>
  <si>
    <t>6601 Bermuda Road</t>
  </si>
  <si>
    <t>89119</t>
  </si>
  <si>
    <t>80874P109</t>
  </si>
  <si>
    <t>Daniel Borel Innovation Center</t>
  </si>
  <si>
    <t>EPFL - Quartier de l'Innovation</t>
  </si>
  <si>
    <t>Lausanne</t>
  </si>
  <si>
    <t>1015</t>
  </si>
  <si>
    <t>CH0025751329</t>
  </si>
  <si>
    <t>H50430232</t>
  </si>
  <si>
    <t>2600 West Camelback Road</t>
  </si>
  <si>
    <t>85017</t>
  </si>
  <si>
    <t>US38526M1062</t>
  </si>
  <si>
    <t>38526M106</t>
  </si>
  <si>
    <t>1000 Lowe’s Boulevard</t>
  </si>
  <si>
    <t>Mooresville</t>
  </si>
  <si>
    <t>28117</t>
  </si>
  <si>
    <t>US5486611073</t>
  </si>
  <si>
    <t>548661107</t>
  </si>
  <si>
    <t>LG Twin Towers</t>
  </si>
  <si>
    <t>128 Yeoui-daero Yeongdeungpo-gu</t>
  </si>
  <si>
    <t>07336</t>
  </si>
  <si>
    <t>US50186V1026</t>
  </si>
  <si>
    <t>50186V102</t>
  </si>
  <si>
    <t>4707 Executive Drive</t>
  </si>
  <si>
    <t>US50212V1008</t>
  </si>
  <si>
    <t>50212V100</t>
  </si>
  <si>
    <t>1610 West End Ave</t>
  </si>
  <si>
    <t>US5463471053</t>
  </si>
  <si>
    <t>546347105</t>
  </si>
  <si>
    <t>US4642872422</t>
  </si>
  <si>
    <t>464287242</t>
  </si>
  <si>
    <t>4650 Cushing Parkway</t>
  </si>
  <si>
    <t>US5128071082</t>
  </si>
  <si>
    <t>512807108</t>
  </si>
  <si>
    <t>41, rue Martre</t>
  </si>
  <si>
    <t>Clichy</t>
  </si>
  <si>
    <t>92117</t>
  </si>
  <si>
    <t>US5021172037</t>
  </si>
  <si>
    <t>502117203</t>
  </si>
  <si>
    <t>5555 NE Moore Court</t>
  </si>
  <si>
    <t>Hillsboro</t>
  </si>
  <si>
    <t>97124-6421</t>
  </si>
  <si>
    <t>US5184151042</t>
  </si>
  <si>
    <t>518415104</t>
  </si>
  <si>
    <t>Williamsville</t>
  </si>
  <si>
    <t>700 Saint-Antoine Street East</t>
  </si>
  <si>
    <t>H2Y 1A6</t>
  </si>
  <si>
    <t>CA53229C1077</t>
  </si>
  <si>
    <t>53229C107</t>
  </si>
  <si>
    <t>13410 Sutton Park Drive South</t>
  </si>
  <si>
    <t>32224</t>
  </si>
  <si>
    <t>US5150981018</t>
  </si>
  <si>
    <t>515098101</t>
  </si>
  <si>
    <t>2902 Corporate Place</t>
  </si>
  <si>
    <t>Chanhassen</t>
  </si>
  <si>
    <t>55317</t>
  </si>
  <si>
    <t>US53190C1027</t>
  </si>
  <si>
    <t>53190C102</t>
  </si>
  <si>
    <t>1818 Market Street</t>
  </si>
  <si>
    <t>Suite 2550</t>
  </si>
  <si>
    <t>US53814L1089</t>
  </si>
  <si>
    <t>53814L108</t>
  </si>
  <si>
    <t>Presidente Riesco 5711</t>
  </si>
  <si>
    <t>20th Floor Las Condes</t>
  </si>
  <si>
    <t>US5314652018</t>
  </si>
  <si>
    <t>531465201</t>
  </si>
  <si>
    <t>libertytripadvisorholdings.com</t>
  </si>
  <si>
    <t>Jinxiu East Road</t>
  </si>
  <si>
    <t>Building No. 6 Lane 2777 Pudong New District</t>
  </si>
  <si>
    <t>US54975P1021</t>
  </si>
  <si>
    <t>54975P102</t>
  </si>
  <si>
    <t>1818 Cornwall Avenue</t>
  </si>
  <si>
    <t>V6J 1C7</t>
  </si>
  <si>
    <t>US5500211090</t>
  </si>
  <si>
    <t>550021109</t>
  </si>
  <si>
    <t>150 King Street West</t>
  </si>
  <si>
    <t>Suite 2200 PO Box 38</t>
  </si>
  <si>
    <t>M5H 1J9</t>
  </si>
  <si>
    <t>PO Box 36611</t>
  </si>
  <si>
    <t>75235-1611</t>
  </si>
  <si>
    <t>US8447411088</t>
  </si>
  <si>
    <t>844741108</t>
  </si>
  <si>
    <t>22, Avenue Montaigne</t>
  </si>
  <si>
    <t>US5024413065</t>
  </si>
  <si>
    <t>502441306</t>
  </si>
  <si>
    <t>5500 Haven Street</t>
  </si>
  <si>
    <t>US5178341070</t>
  </si>
  <si>
    <t>517834107</t>
  </si>
  <si>
    <t>livewire.com</t>
  </si>
  <si>
    <t>599 South Rivershore Lane</t>
  </si>
  <si>
    <t>Eagle</t>
  </si>
  <si>
    <t>83616</t>
  </si>
  <si>
    <t>US5132721045</t>
  </si>
  <si>
    <t>513272104</t>
  </si>
  <si>
    <t>One Penn Plaza</t>
  </si>
  <si>
    <t>Suite 4015</t>
  </si>
  <si>
    <t>10119-4015</t>
  </si>
  <si>
    <t>US5290431015</t>
  </si>
  <si>
    <t>529043101</t>
  </si>
  <si>
    <t>LyondellBasell Tower</t>
  </si>
  <si>
    <t>1 Houston Center 1221 McKinney Street</t>
  </si>
  <si>
    <t>77010</t>
  </si>
  <si>
    <t>NL0009434992</t>
  </si>
  <si>
    <t>N53745100</t>
  </si>
  <si>
    <t>185 Berry Street</t>
  </si>
  <si>
    <t>US55087P1049</t>
  </si>
  <si>
    <t>55087P104</t>
  </si>
  <si>
    <t>25 Gresham Street</t>
  </si>
  <si>
    <t>EC2V 7HN</t>
  </si>
  <si>
    <t>US5394391099</t>
  </si>
  <si>
    <t>539439109</t>
  </si>
  <si>
    <t>1 Howard Street</t>
  </si>
  <si>
    <t>Level 4</t>
  </si>
  <si>
    <t>Perth</t>
  </si>
  <si>
    <t>6000</t>
  </si>
  <si>
    <t>US5510733075</t>
  </si>
  <si>
    <t>551073307</t>
  </si>
  <si>
    <t>9348 Civic Center Drive</t>
  </si>
  <si>
    <t>US5380341090</t>
  </si>
  <si>
    <t>538034109</t>
  </si>
  <si>
    <t>101 North Brand Boulevard</t>
  </si>
  <si>
    <t>Glendale</t>
  </si>
  <si>
    <t>91203</t>
  </si>
  <si>
    <t>US52466B1035</t>
  </si>
  <si>
    <t>52466B103</t>
  </si>
  <si>
    <t>Muenchensteinerstrasse 38</t>
  </si>
  <si>
    <t>4002</t>
  </si>
  <si>
    <t>151 West 34th Street</t>
  </si>
  <si>
    <t>US55616P1049</t>
  </si>
  <si>
    <t>55616P104</t>
  </si>
  <si>
    <t>2000 Purchase Street</t>
  </si>
  <si>
    <t>Purchase</t>
  </si>
  <si>
    <t>10577</t>
  </si>
  <si>
    <t>US57636Q1040</t>
  </si>
  <si>
    <t>57636Q104</t>
  </si>
  <si>
    <t>6815 Poplar Avenue</t>
  </si>
  <si>
    <t>Germantown</t>
  </si>
  <si>
    <t>38138-3606</t>
  </si>
  <si>
    <t>US59522J1034</t>
  </si>
  <si>
    <t>59522J103</t>
  </si>
  <si>
    <t>401 Wilshire Boulevard</t>
  </si>
  <si>
    <t>90401-1452</t>
  </si>
  <si>
    <t>US5543821012</t>
  </si>
  <si>
    <t>554382101</t>
  </si>
  <si>
    <t>1300 Post Oak Boulevard</t>
  </si>
  <si>
    <t>77056</t>
  </si>
  <si>
    <t>US56035L1044</t>
  </si>
  <si>
    <t>56035L104</t>
  </si>
  <si>
    <t>Waterside House</t>
  </si>
  <si>
    <t>35 North Wharf Road</t>
  </si>
  <si>
    <t>W2 1NW</t>
  </si>
  <si>
    <t>US5709121058</t>
  </si>
  <si>
    <t>100 Manpower Place</t>
  </si>
  <si>
    <t>53212</t>
  </si>
  <si>
    <t>US56418H1005</t>
  </si>
  <si>
    <t>56418H100</t>
  </si>
  <si>
    <t>2300 Windy Ridge Parkway</t>
  </si>
  <si>
    <t>Tenth Floor</t>
  </si>
  <si>
    <t>US5627501092</t>
  </si>
  <si>
    <t>562750109</t>
  </si>
  <si>
    <t>Sir Matt Busby Way</t>
  </si>
  <si>
    <t>Old Trafford</t>
  </si>
  <si>
    <t>M16 0RA</t>
  </si>
  <si>
    <t>KYG5784H1065</t>
  </si>
  <si>
    <t>G5784H106</t>
  </si>
  <si>
    <t>7750 Wisconsin Avenue</t>
  </si>
  <si>
    <t>US5719032022</t>
  </si>
  <si>
    <t>571903202</t>
  </si>
  <si>
    <t>4-2, Ohtemachi 1-chome</t>
  </si>
  <si>
    <t>100-8088</t>
  </si>
  <si>
    <t>US5738102079</t>
  </si>
  <si>
    <t>573810207</t>
  </si>
  <si>
    <t>17450 College Parkway</t>
  </si>
  <si>
    <t>Livonia</t>
  </si>
  <si>
    <t>48152</t>
  </si>
  <si>
    <t>US5745991068</t>
  </si>
  <si>
    <t>574599106</t>
  </si>
  <si>
    <t>52 Discovery</t>
  </si>
  <si>
    <t>US5747951003</t>
  </si>
  <si>
    <t>574795100</t>
  </si>
  <si>
    <t>333 Continental Boulevard</t>
  </si>
  <si>
    <t>90245-5012</t>
  </si>
  <si>
    <t>US5770811025</t>
  </si>
  <si>
    <t>577081102</t>
  </si>
  <si>
    <t>1411 Sand Island Parkway</t>
  </si>
  <si>
    <t>96819</t>
  </si>
  <si>
    <t>US57686G1058</t>
  </si>
  <si>
    <t>57686G105</t>
  </si>
  <si>
    <t>3-2, Nakano 4-chome</t>
  </si>
  <si>
    <t>Nakano-ku</t>
  </si>
  <si>
    <t>164-8701</t>
  </si>
  <si>
    <t>US5738143081</t>
  </si>
  <si>
    <t>573814308</t>
  </si>
  <si>
    <t>Wah Lai Industrial Center</t>
  </si>
  <si>
    <t>1st Floor 10-14 Kwei Tei Street</t>
  </si>
  <si>
    <t>Fo Tan</t>
  </si>
  <si>
    <t>US4642885887</t>
  </si>
  <si>
    <t>464288588</t>
  </si>
  <si>
    <t>Mercedesstrasse 120</t>
  </si>
  <si>
    <t>Stuttgart</t>
  </si>
  <si>
    <t>70372</t>
  </si>
  <si>
    <t>Har Hotzvim</t>
  </si>
  <si>
    <t>13 Hartom Street P.O. Box 45157</t>
  </si>
  <si>
    <t>Jerusalem</t>
  </si>
  <si>
    <t>9777513</t>
  </si>
  <si>
    <t>399 Park Avenue</t>
  </si>
  <si>
    <t>US60786M1053</t>
  </si>
  <si>
    <t>60786M105</t>
  </si>
  <si>
    <t>110 North Carpenter Street</t>
  </si>
  <si>
    <t>US5801351017</t>
  </si>
  <si>
    <t>580135101</t>
  </si>
  <si>
    <t>2355 West Chandler Boulevard</t>
  </si>
  <si>
    <t>Chandler</t>
  </si>
  <si>
    <t>85224-6199</t>
  </si>
  <si>
    <t>US5950171042</t>
  </si>
  <si>
    <t>595017104</t>
  </si>
  <si>
    <t>6555 State Highway 161</t>
  </si>
  <si>
    <t>US58155Q1031</t>
  </si>
  <si>
    <t>58155Q103</t>
  </si>
  <si>
    <t>7 World Trade Center</t>
  </si>
  <si>
    <t>250 Greenwich Street</t>
  </si>
  <si>
    <t>US6153691059</t>
  </si>
  <si>
    <t>615369105</t>
  </si>
  <si>
    <t>222 East 5th Street</t>
  </si>
  <si>
    <t>Tucson</t>
  </si>
  <si>
    <t>85705</t>
  </si>
  <si>
    <t>US60646V1052</t>
  </si>
  <si>
    <t>60646V105</t>
  </si>
  <si>
    <t>1633 Broadway</t>
  </si>
  <si>
    <t>38th Floor</t>
  </si>
  <si>
    <t>US60937P1066</t>
  </si>
  <si>
    <t>60937P106</t>
  </si>
  <si>
    <t>4350 South Monaco Street</t>
  </si>
  <si>
    <t>80237</t>
  </si>
  <si>
    <t>US5526761086</t>
  </si>
  <si>
    <t>552676108</t>
  </si>
  <si>
    <t>Four Tower Bridge</t>
  </si>
  <si>
    <t>Suite 200 200 Barr Harbor Drive</t>
  </si>
  <si>
    <t>West Conshohocken</t>
  </si>
  <si>
    <t>US5588681057</t>
  </si>
  <si>
    <t>558868105</t>
  </si>
  <si>
    <t>905 West Fulton Market</t>
  </si>
  <si>
    <t>US6092071058</t>
  </si>
  <si>
    <t>609207105</t>
  </si>
  <si>
    <t>20 On Hatch</t>
  </si>
  <si>
    <t>Lower Hatch Street</t>
  </si>
  <si>
    <t>IE00BTN1Y115</t>
  </si>
  <si>
    <t>585055106</t>
  </si>
  <si>
    <t>1200 West Century Avenue</t>
  </si>
  <si>
    <t>PO Box 5650</t>
  </si>
  <si>
    <t>58506-5650</t>
  </si>
  <si>
    <t>US5526901096</t>
  </si>
  <si>
    <t>552690109</t>
  </si>
  <si>
    <t>5375 Medpace Way</t>
  </si>
  <si>
    <t>45227</t>
  </si>
  <si>
    <t>US58506Q1094</t>
  </si>
  <si>
    <t>58506Q109</t>
  </si>
  <si>
    <t>WTC Free Zone</t>
  </si>
  <si>
    <t>Dr. Luis Bonavita 1294 Of. 1733 Tower II</t>
  </si>
  <si>
    <t>US58733R1023</t>
  </si>
  <si>
    <t>58733R102</t>
  </si>
  <si>
    <t>1800 Waterfront Centre</t>
  </si>
  <si>
    <t>200 Burrard Street</t>
  </si>
  <si>
    <t>V6C 3M1</t>
  </si>
  <si>
    <t>CA59151K1084</t>
  </si>
  <si>
    <t>59151K108</t>
  </si>
  <si>
    <t>200 Park Avenue</t>
  </si>
  <si>
    <t>10166-0188</t>
  </si>
  <si>
    <t>US59156R1086</t>
  </si>
  <si>
    <t>59156R108</t>
  </si>
  <si>
    <t>1601 Willow Road</t>
  </si>
  <si>
    <t>US30303M1027</t>
  </si>
  <si>
    <t>30303M102</t>
  </si>
  <si>
    <t>200 Bloor Street East</t>
  </si>
  <si>
    <t>M4W 1E5</t>
  </si>
  <si>
    <t>CA56501R1064</t>
  </si>
  <si>
    <t>56501R106</t>
  </si>
  <si>
    <t>1-5-5 Otemachi</t>
  </si>
  <si>
    <t>100-8176</t>
  </si>
  <si>
    <t>US60687Y1091</t>
  </si>
  <si>
    <t>60687Y109</t>
  </si>
  <si>
    <t>337 Magna Drive</t>
  </si>
  <si>
    <t>Aurora</t>
  </si>
  <si>
    <t>L4G 7K1</t>
  </si>
  <si>
    <t>CA5592224011</t>
  </si>
  <si>
    <t>559222401</t>
  </si>
  <si>
    <t>MGDDY</t>
  </si>
  <si>
    <t>US59410T1060</t>
  </si>
  <si>
    <t>59410T106</t>
  </si>
  <si>
    <t>133 South Blair Street</t>
  </si>
  <si>
    <t>53788</t>
  </si>
  <si>
    <t>US55277P1049</t>
  </si>
  <si>
    <t>55277P104</t>
  </si>
  <si>
    <t>3600 Las Vegas Boulevard South</t>
  </si>
  <si>
    <t>89109</t>
  </si>
  <si>
    <t>US5529531015</t>
  </si>
  <si>
    <t>552953101</t>
  </si>
  <si>
    <t>100 Commercial Street</t>
  </si>
  <si>
    <t>PO Box 130</t>
  </si>
  <si>
    <t>Atchison</t>
  </si>
  <si>
    <t>66002</t>
  </si>
  <si>
    <t>US55303J1060</t>
  </si>
  <si>
    <t>55303J106</t>
  </si>
  <si>
    <t>5700 Las Positas Road</t>
  </si>
  <si>
    <t>94551-7800</t>
  </si>
  <si>
    <t>US5805891091</t>
  </si>
  <si>
    <t>580589109</t>
  </si>
  <si>
    <t>Nine Greenway Plaza</t>
  </si>
  <si>
    <t>77046</t>
  </si>
  <si>
    <t>US5596631094</t>
  </si>
  <si>
    <t>559663109</t>
  </si>
  <si>
    <t>160 S. Industrial Blvd.</t>
  </si>
  <si>
    <t>Calhoun</t>
  </si>
  <si>
    <t>30701</t>
  </si>
  <si>
    <t>US6081901042</t>
  </si>
  <si>
    <t>608190104</t>
  </si>
  <si>
    <t>4131 Worth Avenue</t>
  </si>
  <si>
    <t>43219</t>
  </si>
  <si>
    <t>US55305B1017</t>
  </si>
  <si>
    <t>55305B101</t>
  </si>
  <si>
    <t>1400 Toastmaster Drive</t>
  </si>
  <si>
    <t>Elgin</t>
  </si>
  <si>
    <t>60120</t>
  </si>
  <si>
    <t>US5962781010</t>
  </si>
  <si>
    <t>596278101</t>
  </si>
  <si>
    <t>Tokyo Building</t>
  </si>
  <si>
    <t>2-7-3, Marunouchi Chiyoda-ku</t>
  </si>
  <si>
    <t>100-8310</t>
  </si>
  <si>
    <t>Otemachi Park Building</t>
  </si>
  <si>
    <t>1-1, Otemachi 1-chome Chiyoda-ku</t>
  </si>
  <si>
    <t>100-8133</t>
  </si>
  <si>
    <t>US6067832070</t>
  </si>
  <si>
    <t>2-1, Otemachi 1-chome</t>
  </si>
  <si>
    <t>100-8631</t>
  </si>
  <si>
    <t>US6068272029</t>
  </si>
  <si>
    <t>24 Schilling Road</t>
  </si>
  <si>
    <t>Suite 1</t>
  </si>
  <si>
    <t>Hunt Valley</t>
  </si>
  <si>
    <t>21031</t>
  </si>
  <si>
    <t>US5797802064</t>
  </si>
  <si>
    <t>579780206</t>
  </si>
  <si>
    <t>4521 Highwoods Parkway</t>
  </si>
  <si>
    <t>23060-6148</t>
  </si>
  <si>
    <t>US5705351048</t>
  </si>
  <si>
    <t>570535104</t>
  </si>
  <si>
    <t>2 Tech Drive</t>
  </si>
  <si>
    <t>Andover</t>
  </si>
  <si>
    <t>01810</t>
  </si>
  <si>
    <t>US55306N1046</t>
  </si>
  <si>
    <t>55306N104</t>
  </si>
  <si>
    <t>55 Hudson Yards</t>
  </si>
  <si>
    <t>US57060D1081</t>
  </si>
  <si>
    <t>57060D108</t>
  </si>
  <si>
    <t>The Centrium</t>
  </si>
  <si>
    <t>38th Floor 60 Wyndham Street</t>
  </si>
  <si>
    <t>US5854641009</t>
  </si>
  <si>
    <t>585464100</t>
  </si>
  <si>
    <t>150 Schilling Boulevard</t>
  </si>
  <si>
    <t>Collierville</t>
  </si>
  <si>
    <t>38017</t>
  </si>
  <si>
    <t>US6247561029</t>
  </si>
  <si>
    <t>624756102</t>
  </si>
  <si>
    <t>MCC Building</t>
  </si>
  <si>
    <t>No. 28 Shuguang Xili Chaoyang District</t>
  </si>
  <si>
    <t>100028</t>
  </si>
  <si>
    <t>4123 Parklake Avenue</t>
  </si>
  <si>
    <t>27612</t>
  </si>
  <si>
    <t>US5732841060</t>
  </si>
  <si>
    <t>573284106</t>
  </si>
  <si>
    <t>1166 Avenue of the Americas</t>
  </si>
  <si>
    <t>10036-2774</t>
  </si>
  <si>
    <t>US5717481023</t>
  </si>
  <si>
    <t>571748102</t>
  </si>
  <si>
    <t>3M Center</t>
  </si>
  <si>
    <t>55144-1000</t>
  </si>
  <si>
    <t>US88579Y1010</t>
  </si>
  <si>
    <t>88579Y101</t>
  </si>
  <si>
    <t>One Williams Center</t>
  </si>
  <si>
    <t>P.O. Box 22186</t>
  </si>
  <si>
    <t>74121-2186</t>
  </si>
  <si>
    <t>US5590801065</t>
  </si>
  <si>
    <t>559080106</t>
  </si>
  <si>
    <t>1600 Tysons Boulevard</t>
  </si>
  <si>
    <t>US5779331041</t>
  </si>
  <si>
    <t>577933104</t>
  </si>
  <si>
    <t>1600 West Merit Parkway</t>
  </si>
  <si>
    <t>US5898891040</t>
  </si>
  <si>
    <t>589889104</t>
  </si>
  <si>
    <t>Building No. 5</t>
  </si>
  <si>
    <t>19th Floor DLF Cyber City</t>
  </si>
  <si>
    <t>Gurugram</t>
  </si>
  <si>
    <t>122002</t>
  </si>
  <si>
    <t>MU0295S00016</t>
  </si>
  <si>
    <t>V5633W109</t>
  </si>
  <si>
    <t>6 Yitzhak Sadeh Street</t>
  </si>
  <si>
    <t>6777506</t>
  </si>
  <si>
    <t>IL0011762130</t>
  </si>
  <si>
    <t>M7S64H106</t>
  </si>
  <si>
    <t>M Plaza</t>
  </si>
  <si>
    <t>8th Floor No. 109, Pazhou Avenue Haizhu District</t>
  </si>
  <si>
    <t>Guangzhou</t>
  </si>
  <si>
    <t>510000</t>
  </si>
  <si>
    <t>US66981J1025</t>
  </si>
  <si>
    <t>66981J102</t>
  </si>
  <si>
    <t>1 Monster Way</t>
  </si>
  <si>
    <t>Corona</t>
  </si>
  <si>
    <t>92879</t>
  </si>
  <si>
    <t>US61174X1090</t>
  </si>
  <si>
    <t>61174X109</t>
  </si>
  <si>
    <t>6601 West Broad Street</t>
  </si>
  <si>
    <t>US02209S1033</t>
  </si>
  <si>
    <t>02209S103</t>
  </si>
  <si>
    <t>2180 Rutherford Road</t>
  </si>
  <si>
    <t>92008</t>
  </si>
  <si>
    <t>131193104</t>
  </si>
  <si>
    <t>400 Jamison Road</t>
  </si>
  <si>
    <t>East Aurora</t>
  </si>
  <si>
    <t>14052-0018</t>
  </si>
  <si>
    <t>200 Oceangate</t>
  </si>
  <si>
    <t>90802</t>
  </si>
  <si>
    <t>US60855R1005</t>
  </si>
  <si>
    <t>60855R100</t>
  </si>
  <si>
    <t>The Heights</t>
  </si>
  <si>
    <t>Ground Floor Building 5, Brooklands Surrey</t>
  </si>
  <si>
    <t>US60921V1017</t>
  </si>
  <si>
    <t>60921V101</t>
  </si>
  <si>
    <t>Liber Building</t>
  </si>
  <si>
    <t>3rd Floor 2-183, Takeyacho</t>
  </si>
  <si>
    <t>Amagasaki</t>
  </si>
  <si>
    <t>660-0876</t>
  </si>
  <si>
    <t>US61022V1070</t>
  </si>
  <si>
    <t>35 Gatehouse Drive, A2</t>
  </si>
  <si>
    <t>US61775R1059</t>
  </si>
  <si>
    <t>61775R105</t>
  </si>
  <si>
    <t>22 West Washington Street</t>
  </si>
  <si>
    <t>US6177001095</t>
  </si>
  <si>
    <t>617700109</t>
  </si>
  <si>
    <t>101 East Kennedy Boulevard</t>
  </si>
  <si>
    <t>Suite 2500</t>
  </si>
  <si>
    <t>33602</t>
  </si>
  <si>
    <t>US61945C1036</t>
  </si>
  <si>
    <t>61945C103</t>
  </si>
  <si>
    <t>1700 S. Pavilion Center Drive</t>
  </si>
  <si>
    <t>89135</t>
  </si>
  <si>
    <t>US5533681012</t>
  </si>
  <si>
    <t>553368101</t>
  </si>
  <si>
    <t>539 South Main Street</t>
  </si>
  <si>
    <t>Findlay</t>
  </si>
  <si>
    <t>45840-3229</t>
  </si>
  <si>
    <t>US56585A1025</t>
  </si>
  <si>
    <t>56585A102</t>
  </si>
  <si>
    <t>200 East Hardin Street</t>
  </si>
  <si>
    <t>US55336V1008</t>
  </si>
  <si>
    <t>55336V100</t>
  </si>
  <si>
    <t>1000 Urban Center Drive</t>
  </si>
  <si>
    <t>Suite 501</t>
  </si>
  <si>
    <t>35242-2225</t>
  </si>
  <si>
    <t>US58463J3041</t>
  </si>
  <si>
    <t>58463J304</t>
  </si>
  <si>
    <t>5808 Lake Washington Boulevard NE</t>
  </si>
  <si>
    <t>Kirkland</t>
  </si>
  <si>
    <t>98033</t>
  </si>
  <si>
    <t>US6098391054</t>
  </si>
  <si>
    <t>609839105</t>
  </si>
  <si>
    <t>180 Grand Avenue</t>
  </si>
  <si>
    <t>94612</t>
  </si>
  <si>
    <t>US57142B1044</t>
  </si>
  <si>
    <t>57142B104</t>
  </si>
  <si>
    <t>10-1, Higashikotari 1-chome</t>
  </si>
  <si>
    <t>Nagaokakyo</t>
  </si>
  <si>
    <t>617-8555</t>
  </si>
  <si>
    <t>US6264251025</t>
  </si>
  <si>
    <t>50 Minuteman Road</t>
  </si>
  <si>
    <t>US5893781089</t>
  </si>
  <si>
    <t>589378108</t>
  </si>
  <si>
    <t>126 East Lincoln Avenue</t>
  </si>
  <si>
    <t>Rahway</t>
  </si>
  <si>
    <t>07065</t>
  </si>
  <si>
    <t>US58933Y1055</t>
  </si>
  <si>
    <t>58933Y105</t>
  </si>
  <si>
    <t>200 Technology Square</t>
  </si>
  <si>
    <t>US60770K1079</t>
  </si>
  <si>
    <t>60770K107</t>
  </si>
  <si>
    <t>990 Town and Country Boulevard</t>
  </si>
  <si>
    <t>77024-2217</t>
  </si>
  <si>
    <t>US5658491064</t>
  </si>
  <si>
    <t>565849106</t>
  </si>
  <si>
    <t>10770 Wateridge Circle</t>
  </si>
  <si>
    <t>US56600D1072</t>
  </si>
  <si>
    <t>56600D107</t>
  </si>
  <si>
    <t>1000 North West Street</t>
  </si>
  <si>
    <t>US5738741041</t>
  </si>
  <si>
    <t>573874104</t>
  </si>
  <si>
    <t>1585 Broadway</t>
  </si>
  <si>
    <t>US6174464486</t>
  </si>
  <si>
    <t>617446448</t>
  </si>
  <si>
    <t>1000 Cranberry Woods Drive</t>
  </si>
  <si>
    <t>Cranberry Township</t>
  </si>
  <si>
    <t>16066-5207</t>
  </si>
  <si>
    <t>US5534981064</t>
  </si>
  <si>
    <t>553498106</t>
  </si>
  <si>
    <t>West Tower</t>
  </si>
  <si>
    <t>Tokyo Sumitomo Twin Building 27-2, Shinkawa 2-chome Chuo-ku</t>
  </si>
  <si>
    <t>104-0033</t>
  </si>
  <si>
    <t>US5534911012</t>
  </si>
  <si>
    <t>Mitsubishi Shoji Building</t>
  </si>
  <si>
    <t>3-1, Marunouchi 2-Chome Chiyoda-ku</t>
  </si>
  <si>
    <t>100-8086</t>
  </si>
  <si>
    <t>49th Floor 250 Greenwich Street</t>
  </si>
  <si>
    <t>US55354G1004</t>
  </si>
  <si>
    <t>55354G100</t>
  </si>
  <si>
    <t>One Microsoft Way</t>
  </si>
  <si>
    <t>Redmond</t>
  </si>
  <si>
    <t>98052-6399</t>
  </si>
  <si>
    <t>US5949181045</t>
  </si>
  <si>
    <t>594918104</t>
  </si>
  <si>
    <t>Two Pennsylvania Plaza</t>
  </si>
  <si>
    <t>US55825T1034</t>
  </si>
  <si>
    <t>55825T103</t>
  </si>
  <si>
    <t>US6200763075</t>
  </si>
  <si>
    <t>620076307</t>
  </si>
  <si>
    <t>515 Broadhollow Road</t>
  </si>
  <si>
    <t>US5535301064</t>
  </si>
  <si>
    <t>553530106</t>
  </si>
  <si>
    <t>1850 Towers Crescent Plaza</t>
  </si>
  <si>
    <t>Tysons Corner</t>
  </si>
  <si>
    <t>22182</t>
  </si>
  <si>
    <t>US5949724083</t>
  </si>
  <si>
    <t>594972408</t>
  </si>
  <si>
    <t>24-26, Boulevard d’Avranches</t>
  </si>
  <si>
    <t>US03938L2034</t>
  </si>
  <si>
    <t>03938L203</t>
  </si>
  <si>
    <t>One M&amp;T Plaza</t>
  </si>
  <si>
    <t>US55261F1049</t>
  </si>
  <si>
    <t>55261F104</t>
  </si>
  <si>
    <t>8750 North Central Expressway</t>
  </si>
  <si>
    <t>US57667L1070</t>
  </si>
  <si>
    <t>57667L107</t>
  </si>
  <si>
    <t>1900 Polaris Parkway</t>
  </si>
  <si>
    <t>43240</t>
  </si>
  <si>
    <t>US5926881054</t>
  </si>
  <si>
    <t>592688105</t>
  </si>
  <si>
    <t>One Lincoln Centre</t>
  </si>
  <si>
    <t>Suite 1500 5400 LBJ Freeway</t>
  </si>
  <si>
    <t>US5764852050</t>
  </si>
  <si>
    <t>576485205</t>
  </si>
  <si>
    <t>MGIC Plaza</t>
  </si>
  <si>
    <t>250 East Kilbourn Avenue</t>
  </si>
  <si>
    <t>US5528481030</t>
  </si>
  <si>
    <t>552848103</t>
  </si>
  <si>
    <t>8800 East Raintree Drive</t>
  </si>
  <si>
    <t>85260</t>
  </si>
  <si>
    <t>US59001A1025</t>
  </si>
  <si>
    <t>59001A102</t>
  </si>
  <si>
    <t>1-1 Marunouchi 1-chome</t>
  </si>
  <si>
    <t>100-8251</t>
  </si>
  <si>
    <t>US6067631001</t>
  </si>
  <si>
    <t>606763100</t>
  </si>
  <si>
    <t>390 Interlocken Crescent</t>
  </si>
  <si>
    <t>US91879Q1094</t>
  </si>
  <si>
    <t>91879Q109</t>
  </si>
  <si>
    <t>Innovation Centre</t>
  </si>
  <si>
    <t>216 14th Avenue Roodepoort Fairland</t>
  </si>
  <si>
    <t>2195</t>
  </si>
  <si>
    <t>US62474M1080</t>
  </si>
  <si>
    <t>62474M108</t>
  </si>
  <si>
    <t>6070 Parkland Boulevard</t>
  </si>
  <si>
    <t>Mayfield Heights</t>
  </si>
  <si>
    <t>44124</t>
  </si>
  <si>
    <t>US5766901012</t>
  </si>
  <si>
    <t>576690101</t>
  </si>
  <si>
    <t>100 Chelmsford Street</t>
  </si>
  <si>
    <t>01851</t>
  </si>
  <si>
    <t>US55405Y1001</t>
  </si>
  <si>
    <t>55405Y100</t>
  </si>
  <si>
    <t>Dachauer Strasse 665</t>
  </si>
  <si>
    <t>80995</t>
  </si>
  <si>
    <t>US62473G1022</t>
  </si>
  <si>
    <t>800 S. Douglas Road</t>
  </si>
  <si>
    <t>US5763231090</t>
  </si>
  <si>
    <t>576323109</t>
  </si>
  <si>
    <t>8000 South Federal Way</t>
  </si>
  <si>
    <t>83716-9632</t>
  </si>
  <si>
    <t>US5951121038</t>
  </si>
  <si>
    <t>595112103</t>
  </si>
  <si>
    <t>US4642884146</t>
  </si>
  <si>
    <t>464288414</t>
  </si>
  <si>
    <t>7-1, Marunouchi 2-chome</t>
  </si>
  <si>
    <t>100-8330</t>
  </si>
  <si>
    <t>US6068221042</t>
  </si>
  <si>
    <t>606822104</t>
  </si>
  <si>
    <t>9805 Katy Freeway</t>
  </si>
  <si>
    <t>Suite G-200</t>
  </si>
  <si>
    <t>US6267171022</t>
  </si>
  <si>
    <t>626717102</t>
  </si>
  <si>
    <t>KOeniginstrasse 107</t>
  </si>
  <si>
    <t>US6261881063</t>
  </si>
  <si>
    <t>626188106</t>
  </si>
  <si>
    <t>200 Peach Street</t>
  </si>
  <si>
    <t>El Dorado</t>
  </si>
  <si>
    <t>71730-5836</t>
  </si>
  <si>
    <t>US6267551025</t>
  </si>
  <si>
    <t>626755102</t>
  </si>
  <si>
    <t>1200 Abernathy Road N.E.</t>
  </si>
  <si>
    <t>US6247581084</t>
  </si>
  <si>
    <t>624758108</t>
  </si>
  <si>
    <t>Avenida Paseo de la Reforma 483</t>
  </si>
  <si>
    <t>piso 47 Colonia Cuauhtémoc Alcaldía Cuauhtémoc</t>
  </si>
  <si>
    <t>06500</t>
  </si>
  <si>
    <t>68560E108</t>
  </si>
  <si>
    <t>12121 Grant Street</t>
  </si>
  <si>
    <t>Suite 610</t>
  </si>
  <si>
    <t>Thornton</t>
  </si>
  <si>
    <t>80241</t>
  </si>
  <si>
    <t>US55405W1045</t>
  </si>
  <si>
    <t>55405W104</t>
  </si>
  <si>
    <t>3-1 Shinchi</t>
  </si>
  <si>
    <t>Fuchu-cho Aki-gun</t>
  </si>
  <si>
    <t>Hiroshima</t>
  </si>
  <si>
    <t>730-8670</t>
  </si>
  <si>
    <t>US5787871038</t>
  </si>
  <si>
    <t>30 Corporate Drive</t>
  </si>
  <si>
    <t>US62878D1000</t>
  </si>
  <si>
    <t>62878D100</t>
  </si>
  <si>
    <t>395 Bourke Street</t>
  </si>
  <si>
    <t>Level 28</t>
  </si>
  <si>
    <t>US6325254083</t>
  </si>
  <si>
    <t>632525408</t>
  </si>
  <si>
    <t>6001 Oak Canyon</t>
  </si>
  <si>
    <t>US45332Y1091</t>
  </si>
  <si>
    <t>45332Y109</t>
  </si>
  <si>
    <t>11500 North MoPac Expressway</t>
  </si>
  <si>
    <t>78759-3504</t>
  </si>
  <si>
    <t>US6365181022</t>
  </si>
  <si>
    <t>636518102</t>
  </si>
  <si>
    <t>123 Justison Street</t>
  </si>
  <si>
    <t>US63938C1080</t>
  </si>
  <si>
    <t>63938C108</t>
  </si>
  <si>
    <t>12780 El Camino Real</t>
  </si>
  <si>
    <t>US64125C1099</t>
  </si>
  <si>
    <t>64125C109</t>
  </si>
  <si>
    <t>7665 Corporate Center Drive</t>
  </si>
  <si>
    <t>BMG667211046</t>
  </si>
  <si>
    <t>G66721104</t>
  </si>
  <si>
    <t>6-20, Kamiya 3-chome</t>
  </si>
  <si>
    <t>115-0043</t>
  </si>
  <si>
    <t>US65479L1089</t>
  </si>
  <si>
    <t>600 St. Kilda Road</t>
  </si>
  <si>
    <t>Level 8</t>
  </si>
  <si>
    <t>3004</t>
  </si>
  <si>
    <t>US6511911082</t>
  </si>
  <si>
    <t>651191108</t>
  </si>
  <si>
    <t>6770 Parker Farm Drive</t>
  </si>
  <si>
    <t>28405</t>
  </si>
  <si>
    <t>US63947X1019</t>
  </si>
  <si>
    <t>63947X101</t>
  </si>
  <si>
    <t>864 Spring Street Northwest</t>
  </si>
  <si>
    <t>30308</t>
  </si>
  <si>
    <t>US62886E1082</t>
  </si>
  <si>
    <t>62886E108</t>
  </si>
  <si>
    <t>151 West 42nd Street</t>
  </si>
  <si>
    <t>US6311031081</t>
  </si>
  <si>
    <t>631103108</t>
  </si>
  <si>
    <t>No.12, Xincheng Road</t>
  </si>
  <si>
    <t>Songshan Lake High-Tech Ind. Dev Zn</t>
  </si>
  <si>
    <t>Dongguan</t>
  </si>
  <si>
    <t>28601 Clemens Road</t>
  </si>
  <si>
    <t>44145</t>
  </si>
  <si>
    <t>US6556631025</t>
  </si>
  <si>
    <t>655663102</t>
  </si>
  <si>
    <t>13135 Dairy Ashford</t>
  </si>
  <si>
    <t>77478</t>
  </si>
  <si>
    <t>KYG6610J2093</t>
  </si>
  <si>
    <t>G65431127</t>
  </si>
  <si>
    <t>700 Universe Boulevard</t>
  </si>
  <si>
    <t>Juno Beach</t>
  </si>
  <si>
    <t>US65339F1012</t>
  </si>
  <si>
    <t>65339F101</t>
  </si>
  <si>
    <t>6900 E Layton Avenue</t>
  </si>
  <si>
    <t>US6516391066</t>
  </si>
  <si>
    <t>651639106</t>
  </si>
  <si>
    <t>9490 NeoGenomics Way</t>
  </si>
  <si>
    <t>Fort Myers</t>
  </si>
  <si>
    <t>33912</t>
  </si>
  <si>
    <t>US64049M2098</t>
  </si>
  <si>
    <t>64049M209</t>
  </si>
  <si>
    <t>620 Lesher Place</t>
  </si>
  <si>
    <t>48912</t>
  </si>
  <si>
    <t>US6404911066</t>
  </si>
  <si>
    <t>640491106</t>
  </si>
  <si>
    <t>US65341B1061</t>
  </si>
  <si>
    <t>65341B106</t>
  </si>
  <si>
    <t>101 Townsend Street</t>
  </si>
  <si>
    <t>US18915M1071</t>
  </si>
  <si>
    <t>18915M107</t>
  </si>
  <si>
    <t>330 South Fourth Street</t>
  </si>
  <si>
    <t>23219-4350</t>
  </si>
  <si>
    <t>US6515871076</t>
  </si>
  <si>
    <t>651587107</t>
  </si>
  <si>
    <t>188 Spear Street</t>
  </si>
  <si>
    <t>US64829B1008</t>
  </si>
  <si>
    <t>64829B100</t>
  </si>
  <si>
    <t>3990 Rogerdale Road</t>
  </si>
  <si>
    <t>US65290C1053</t>
  </si>
  <si>
    <t>65290C105</t>
  </si>
  <si>
    <t>nextierofs.com</t>
  </si>
  <si>
    <t>111 West 19th Street</t>
  </si>
  <si>
    <t>US6443931000</t>
  </si>
  <si>
    <t>644393100</t>
  </si>
  <si>
    <t>6363 Main Street</t>
  </si>
  <si>
    <t>14221</t>
  </si>
  <si>
    <t>US6361801011</t>
  </si>
  <si>
    <t>636180101</t>
  </si>
  <si>
    <t>121 Albright Way</t>
  </si>
  <si>
    <t>Los Gatos</t>
  </si>
  <si>
    <t>95032</t>
  </si>
  <si>
    <t>US64110L1061</t>
  </si>
  <si>
    <t>64110L106</t>
  </si>
  <si>
    <t>1-3 Strand</t>
  </si>
  <si>
    <t>WC2N 5EH</t>
  </si>
  <si>
    <t>US6362744095</t>
  </si>
  <si>
    <t>636274409</t>
  </si>
  <si>
    <t>17 Charterhouse Street</t>
  </si>
  <si>
    <t>EC1N 6RA</t>
  </si>
  <si>
    <t>US03485P3001</t>
  </si>
  <si>
    <t>03485P300</t>
  </si>
  <si>
    <t>222 Robert Rose Drive</t>
  </si>
  <si>
    <t>Murfreesboro</t>
  </si>
  <si>
    <t>37129-6346</t>
  </si>
  <si>
    <t>US63633D1046</t>
  </si>
  <si>
    <t>63633D104</t>
  </si>
  <si>
    <t>1-31-4 Nishiochiai</t>
  </si>
  <si>
    <t>Shinjuku</t>
  </si>
  <si>
    <t>161-8560</t>
  </si>
  <si>
    <t>US65412C1080</t>
  </si>
  <si>
    <t>65412C108</t>
  </si>
  <si>
    <t>Drammensveien 264</t>
  </si>
  <si>
    <t>0283</t>
  </si>
  <si>
    <t>US6565316055</t>
  </si>
  <si>
    <t>801 East 86th Avenue</t>
  </si>
  <si>
    <t>Merrillville</t>
  </si>
  <si>
    <t>46410</t>
  </si>
  <si>
    <t>US65473P1057</t>
  </si>
  <si>
    <t>65473P105</t>
  </si>
  <si>
    <t>13 Zarchin Street</t>
  </si>
  <si>
    <t>PO Box 690</t>
  </si>
  <si>
    <t>Ra'anana</t>
  </si>
  <si>
    <t>4310602</t>
  </si>
  <si>
    <t>US6536561086</t>
  </si>
  <si>
    <t>653656108</t>
  </si>
  <si>
    <t>Shinagawa Intercity Tower C</t>
  </si>
  <si>
    <t>108-6290</t>
  </si>
  <si>
    <t>US6541112024</t>
  </si>
  <si>
    <t>654111202</t>
  </si>
  <si>
    <t>Building 20</t>
  </si>
  <si>
    <t>No. 56 AnTuo Road Anting Town Jiading District</t>
  </si>
  <si>
    <t>201804</t>
  </si>
  <si>
    <t>US62914V1061</t>
  </si>
  <si>
    <t>62914V106</t>
  </si>
  <si>
    <t>338 Kuzetonoshiro-cho</t>
  </si>
  <si>
    <t>Minami-ku</t>
  </si>
  <si>
    <t>601-8205</t>
  </si>
  <si>
    <t>US6540901096</t>
  </si>
  <si>
    <t>654090109</t>
  </si>
  <si>
    <t>1415 Wyckoff Road</t>
  </si>
  <si>
    <t>Wall</t>
  </si>
  <si>
    <t>07719</t>
  </si>
  <si>
    <t>US6460251068</t>
  </si>
  <si>
    <t>646025106</t>
  </si>
  <si>
    <t>One Bowerman Drive</t>
  </si>
  <si>
    <t>Beaverton</t>
  </si>
  <si>
    <t>97005-6453</t>
  </si>
  <si>
    <t>US6541061031</t>
  </si>
  <si>
    <t>654106103</t>
  </si>
  <si>
    <t>US0357104092</t>
  </si>
  <si>
    <t>035710409</t>
  </si>
  <si>
    <t>2100 Powell Street</t>
  </si>
  <si>
    <t>US6292093050</t>
  </si>
  <si>
    <t>629209305</t>
  </si>
  <si>
    <t>13-1, Nihonbashi 1-chome</t>
  </si>
  <si>
    <t>103-8645</t>
  </si>
  <si>
    <t>US65535H2085</t>
  </si>
  <si>
    <t>65535H208</t>
  </si>
  <si>
    <t>5-1, Nihonbashi 2-Chome</t>
  </si>
  <si>
    <t>103-6119</t>
  </si>
  <si>
    <t>US65476F1049</t>
  </si>
  <si>
    <t>65476F104</t>
  </si>
  <si>
    <t>Schenkkade 65</t>
  </si>
  <si>
    <t>2595 AS</t>
  </si>
  <si>
    <t>US6293341037</t>
  </si>
  <si>
    <t>121 South 13th Street</t>
  </si>
  <si>
    <t>Lincoln</t>
  </si>
  <si>
    <t>68508</t>
  </si>
  <si>
    <t>US64031N1081</t>
  </si>
  <si>
    <t>64031N108</t>
  </si>
  <si>
    <t>450 South Orange Avenue</t>
  </si>
  <si>
    <t>32801-3336</t>
  </si>
  <si>
    <t>US6374171063</t>
  </si>
  <si>
    <t>637417106</t>
  </si>
  <si>
    <t>2980 Fairview Park Drive</t>
  </si>
  <si>
    <t>Falls Church</t>
  </si>
  <si>
    <t>22042</t>
  </si>
  <si>
    <t>US6668071029</t>
  </si>
  <si>
    <t>666807102</t>
  </si>
  <si>
    <t>4350 Baker Road</t>
  </si>
  <si>
    <t>Minnetonka</t>
  </si>
  <si>
    <t>55343</t>
  </si>
  <si>
    <t>US6655313079</t>
  </si>
  <si>
    <t>665531307</t>
  </si>
  <si>
    <t>Karakaari 7</t>
  </si>
  <si>
    <t>02610</t>
  </si>
  <si>
    <t>US6549022043</t>
  </si>
  <si>
    <t>654902204</t>
  </si>
  <si>
    <t>No. 1 New Square</t>
  </si>
  <si>
    <t>Bedfont Lakes Business Park</t>
  </si>
  <si>
    <t>Feltham</t>
  </si>
  <si>
    <t>TW14 8HA</t>
  </si>
  <si>
    <t>VGG6564A1057</t>
  </si>
  <si>
    <t>G6564A105</t>
  </si>
  <si>
    <t>10353 Richmond Avenue</t>
  </si>
  <si>
    <t>77042-4103</t>
  </si>
  <si>
    <t>US6370711011</t>
  </si>
  <si>
    <t>62955J103</t>
  </si>
  <si>
    <t>125 Middlesex Turnpike</t>
  </si>
  <si>
    <t>CA67000B1040</t>
  </si>
  <si>
    <t>67000B104</t>
  </si>
  <si>
    <t>2225 Lawson Lane</t>
  </si>
  <si>
    <t>US81762P1021</t>
  </si>
  <si>
    <t>81762P102</t>
  </si>
  <si>
    <t>3-2, Marunouchi 2-chome</t>
  </si>
  <si>
    <t>US6546333047</t>
  </si>
  <si>
    <t>5605 Carnegie Boulevard</t>
  </si>
  <si>
    <t>US29355X1072</t>
  </si>
  <si>
    <t>29355X107</t>
  </si>
  <si>
    <t>2-6-1, Marunouchi</t>
  </si>
  <si>
    <t>100-8071</t>
  </si>
  <si>
    <t>US65461T1016</t>
  </si>
  <si>
    <t>654619105</t>
  </si>
  <si>
    <t>Nissei Building</t>
  </si>
  <si>
    <t>1-6-3 Ohsaki Shinagawa-ku</t>
  </si>
  <si>
    <t>141-8560</t>
  </si>
  <si>
    <t>US6701841008</t>
  </si>
  <si>
    <t>40 Heerengracht</t>
  </si>
  <si>
    <t>Cape Town</t>
  </si>
  <si>
    <t>US6315122092</t>
  </si>
  <si>
    <t>631512209</t>
  </si>
  <si>
    <t>Satamaradankatu 5</t>
  </si>
  <si>
    <t>Nordea</t>
  </si>
  <si>
    <t>Helsinki</t>
  </si>
  <si>
    <t>00020</t>
  </si>
  <si>
    <t>US65558R1095</t>
  </si>
  <si>
    <t>65557A107</t>
  </si>
  <si>
    <t>910 Louisiana St.</t>
  </si>
  <si>
    <t>US6293775085</t>
  </si>
  <si>
    <t>629377508</t>
  </si>
  <si>
    <t>Otemachi Financial City Grand Cube</t>
  </si>
  <si>
    <t>1-9-2 Otemachi Chiyoda-ku</t>
  </si>
  <si>
    <t>US65538C1071</t>
  </si>
  <si>
    <t>65538C206</t>
  </si>
  <si>
    <t>8400 East Prentice Avenue</t>
  </si>
  <si>
    <t>80111-2921</t>
  </si>
  <si>
    <t>US6378701063</t>
  </si>
  <si>
    <t>637870106</t>
  </si>
  <si>
    <t>1-1, Takashima 1-chome</t>
  </si>
  <si>
    <t>Nishi-ku</t>
  </si>
  <si>
    <t>Yokohama</t>
  </si>
  <si>
    <t>220-8686</t>
  </si>
  <si>
    <t>US6547444082</t>
  </si>
  <si>
    <t>654744408</t>
  </si>
  <si>
    <t>650 West Peachtree Street NW</t>
  </si>
  <si>
    <t>30308-1925</t>
  </si>
  <si>
    <t>US6558441084</t>
  </si>
  <si>
    <t>655844108</t>
  </si>
  <si>
    <t>2701 East Insight Way</t>
  </si>
  <si>
    <t>85286</t>
  </si>
  <si>
    <t>US45765U1034</t>
  </si>
  <si>
    <t>45765U103</t>
  </si>
  <si>
    <t>19001 Crescent Springs Drive</t>
  </si>
  <si>
    <t>Kingwood</t>
  </si>
  <si>
    <t>77339</t>
  </si>
  <si>
    <t>US45778Q1076</t>
  </si>
  <si>
    <t>45778Q107</t>
  </si>
  <si>
    <t>avenue NestlE 55</t>
  </si>
  <si>
    <t>Vevey</t>
  </si>
  <si>
    <t>1800</t>
  </si>
  <si>
    <t>US6410694060</t>
  </si>
  <si>
    <t>641069406</t>
  </si>
  <si>
    <t>3060 Olsen Drive</t>
  </si>
  <si>
    <t>95128</t>
  </si>
  <si>
    <t>US64110D1046</t>
  </si>
  <si>
    <t>64110D104</t>
  </si>
  <si>
    <t>Avenida Alexandre Colares</t>
  </si>
  <si>
    <t>No. 1188, Sala A17-Bloco A Parque Anhanguera</t>
  </si>
  <si>
    <t>05106-000</t>
  </si>
  <si>
    <t>US63884N1081</t>
  </si>
  <si>
    <t>63884N108</t>
  </si>
  <si>
    <t>310 Littleton Road</t>
  </si>
  <si>
    <t>01886-4105</t>
  </si>
  <si>
    <t>US64115T1043</t>
  </si>
  <si>
    <t>64115T104</t>
  </si>
  <si>
    <t>11-1 Hokotate-cho</t>
  </si>
  <si>
    <t>Kamitoba Minami-ku</t>
  </si>
  <si>
    <t>601-8501</t>
  </si>
  <si>
    <t>US6544453037</t>
  </si>
  <si>
    <t>654445303</t>
  </si>
  <si>
    <t>NetEase Building</t>
  </si>
  <si>
    <t>No. 599 Wangshang Road Binjiang District</t>
  </si>
  <si>
    <t>310052</t>
  </si>
  <si>
    <t>US64110W1027</t>
  </si>
  <si>
    <t>64110W102</t>
  </si>
  <si>
    <t>600 De La Gauchetière Street West</t>
  </si>
  <si>
    <t>H3B 4L2</t>
  </si>
  <si>
    <t>40 Erie Street</t>
  </si>
  <si>
    <t>Suite 130</t>
  </si>
  <si>
    <t>US45826J1051</t>
  </si>
  <si>
    <t>45826J105</t>
  </si>
  <si>
    <t>1740 Technology Drive</t>
  </si>
  <si>
    <t>95110</t>
  </si>
  <si>
    <t>US67059N1081</t>
  </si>
  <si>
    <t>67059N108</t>
  </si>
  <si>
    <t>211 19th Street East</t>
  </si>
  <si>
    <t>S7K 5R6</t>
  </si>
  <si>
    <t>CA67077M1086</t>
  </si>
  <si>
    <t>67077M108</t>
  </si>
  <si>
    <t>13011 McCallen Pass</t>
  </si>
  <si>
    <t>Building A Suite 100</t>
  </si>
  <si>
    <t>78753</t>
  </si>
  <si>
    <t>US6323071042</t>
  </si>
  <si>
    <t>632307104</t>
  </si>
  <si>
    <t>50 South La Salle Street</t>
  </si>
  <si>
    <t>60603</t>
  </si>
  <si>
    <t>US6658591044</t>
  </si>
  <si>
    <t>665859104</t>
  </si>
  <si>
    <t>East Tower</t>
  </si>
  <si>
    <t>Otemachi First Square 5-1, Otemachi 1-Chome Chiyoda-ku</t>
  </si>
  <si>
    <t>100-8116</t>
  </si>
  <si>
    <t>US6546241059</t>
  </si>
  <si>
    <t>654624105</t>
  </si>
  <si>
    <t>Rua Capote Valente, 39</t>
  </si>
  <si>
    <t>5409-0000</t>
  </si>
  <si>
    <t>KYG6683N1034</t>
  </si>
  <si>
    <t>G6683N103</t>
  </si>
  <si>
    <t>1915 Rexford Road</t>
  </si>
  <si>
    <t>US6703461052</t>
  </si>
  <si>
    <t>670346105</t>
  </si>
  <si>
    <t>7475 Lusk Boulevard</t>
  </si>
  <si>
    <t>US6707041058</t>
  </si>
  <si>
    <t>670704105</t>
  </si>
  <si>
    <t>One Broadway</t>
  </si>
  <si>
    <t>US6707031075</t>
  </si>
  <si>
    <t>670703107</t>
  </si>
  <si>
    <t>No. 4 The Forum</t>
  </si>
  <si>
    <t>Second Floor Grenville Street</t>
  </si>
  <si>
    <t>Saint Helier</t>
  </si>
  <si>
    <t>JE2 4UF</t>
  </si>
  <si>
    <t>JE00BYSS4X48</t>
  </si>
  <si>
    <t>G6674U108</t>
  </si>
  <si>
    <t>2788 San Tomas Expressway</t>
  </si>
  <si>
    <t>US67066G1040</t>
  </si>
  <si>
    <t>67066G104</t>
  </si>
  <si>
    <t>9th Floor Suite 900</t>
  </si>
  <si>
    <t>H3B 4N4</t>
  </si>
  <si>
    <t>CA67079A1021</t>
  </si>
  <si>
    <t>67079A102</t>
  </si>
  <si>
    <t>5 David Fikes Street</t>
  </si>
  <si>
    <t>Rehovot</t>
  </si>
  <si>
    <t>7632805</t>
  </si>
  <si>
    <t>IL0010845571</t>
  </si>
  <si>
    <t>M7516K103</t>
  </si>
  <si>
    <t>Novo Alle 1</t>
  </si>
  <si>
    <t>Bagsvaerd</t>
  </si>
  <si>
    <t>2880</t>
  </si>
  <si>
    <t>US6701002056</t>
  </si>
  <si>
    <t>670100205</t>
  </si>
  <si>
    <t>Plaza America Tower I</t>
  </si>
  <si>
    <t>Suite 500 11700 Plaza America Drive</t>
  </si>
  <si>
    <t>US62944T1051</t>
  </si>
  <si>
    <t>62944T105</t>
  </si>
  <si>
    <t>Lichtstrasse 35</t>
  </si>
  <si>
    <t>4056</t>
  </si>
  <si>
    <t>US66987V1098</t>
  </si>
  <si>
    <t>66987V109</t>
  </si>
  <si>
    <t>Building E</t>
  </si>
  <si>
    <t>200 South Kraemer Boulevard</t>
  </si>
  <si>
    <t>Brea</t>
  </si>
  <si>
    <t>92821-6208</t>
  </si>
  <si>
    <t>US29415F1049</t>
  </si>
  <si>
    <t>29415F104</t>
  </si>
  <si>
    <t>The Mille</t>
  </si>
  <si>
    <t>8th Floor (East) 1000 Great West Road</t>
  </si>
  <si>
    <t>TW8 9DW</t>
  </si>
  <si>
    <t>IE00BDVJJQ56</t>
  </si>
  <si>
    <t>G6700G107</t>
  </si>
  <si>
    <t>Krogshoejvej 36</t>
  </si>
  <si>
    <t>US6701081092</t>
  </si>
  <si>
    <t>670108109</t>
  </si>
  <si>
    <t>3010 West 69th Street</t>
  </si>
  <si>
    <t>Sioux Falls</t>
  </si>
  <si>
    <t>57108</t>
  </si>
  <si>
    <t>US6680743050</t>
  </si>
  <si>
    <t>668074305</t>
  </si>
  <si>
    <t>Gogarburn</t>
  </si>
  <si>
    <t>PO Box 1000</t>
  </si>
  <si>
    <t>Edinburgh</t>
  </si>
  <si>
    <t>EH12 1HQ</t>
  </si>
  <si>
    <t>US6390571080</t>
  </si>
  <si>
    <t>639057108</t>
  </si>
  <si>
    <t>6655 Peachtree Dunwoody Road</t>
  </si>
  <si>
    <t>US6512291062</t>
  </si>
  <si>
    <t>651229106</t>
  </si>
  <si>
    <t>US65249B2088</t>
  </si>
  <si>
    <t>65249B208</t>
  </si>
  <si>
    <t>US65249B1098</t>
  </si>
  <si>
    <t>65249B109</t>
  </si>
  <si>
    <t>Building A1</t>
  </si>
  <si>
    <t>Floor 1, Office 114-117 Dubai Digital Park, PO BOX 6009 Dubai Silicon Oasis</t>
  </si>
  <si>
    <t>Dubai</t>
  </si>
  <si>
    <t>1021 West Hastings Street</t>
  </si>
  <si>
    <t>Suite 3150</t>
  </si>
  <si>
    <t>V6E 0C3</t>
  </si>
  <si>
    <t>CA65340P1062</t>
  </si>
  <si>
    <t>65340P106</t>
  </si>
  <si>
    <t>Desford Road</t>
  </si>
  <si>
    <t>Enderby</t>
  </si>
  <si>
    <t>LE19 4AT</t>
  </si>
  <si>
    <t>US65337A1043</t>
  </si>
  <si>
    <t>65337A104</t>
  </si>
  <si>
    <t>High Tech Campus 60</t>
  </si>
  <si>
    <t>Eindhoven</t>
  </si>
  <si>
    <t>5656 AG</t>
  </si>
  <si>
    <t>NL0009538784</t>
  </si>
  <si>
    <t>N6596X109</t>
  </si>
  <si>
    <t>545 East John Carpenter Freeway</t>
  </si>
  <si>
    <t>75062</t>
  </si>
  <si>
    <t>US65336K1034</t>
  </si>
  <si>
    <t>65336K103</t>
  </si>
  <si>
    <t>102 Duffy Avenue</t>
  </si>
  <si>
    <t>Hicksville</t>
  </si>
  <si>
    <t>11801</t>
  </si>
  <si>
    <t>US6494451031</t>
  </si>
  <si>
    <t>649445103</t>
  </si>
  <si>
    <t>620 Eighth Avenue</t>
  </si>
  <si>
    <t>US6501111073</t>
  </si>
  <si>
    <t>650111107</t>
  </si>
  <si>
    <t>11995 El Camino Real</t>
  </si>
  <si>
    <t>US7561091049</t>
  </si>
  <si>
    <t>756109104</t>
  </si>
  <si>
    <t>One Owens Corning Parkway</t>
  </si>
  <si>
    <t>Toledo</t>
  </si>
  <si>
    <t>43659</t>
  </si>
  <si>
    <t>US6907421019</t>
  </si>
  <si>
    <t>690742101</t>
  </si>
  <si>
    <t>Buildings One &amp; Two Trident Place</t>
  </si>
  <si>
    <t>Hatfield Business Park Mosquito Way</t>
  </si>
  <si>
    <t>Hatfield</t>
  </si>
  <si>
    <t>AL10 9UL</t>
  </si>
  <si>
    <t>US6744881011</t>
  </si>
  <si>
    <t>500 Old Dominion Way</t>
  </si>
  <si>
    <t>27360</t>
  </si>
  <si>
    <t>US6795801009</t>
  </si>
  <si>
    <t>679580100</t>
  </si>
  <si>
    <t>6711 Columbia Gateway Drive</t>
  </si>
  <si>
    <t>Columbia</t>
  </si>
  <si>
    <t>21046-2383</t>
  </si>
  <si>
    <t>US22002T1088</t>
  </si>
  <si>
    <t>22002T108</t>
  </si>
  <si>
    <t>321 North Harvey</t>
  </si>
  <si>
    <t>PO Box 321</t>
  </si>
  <si>
    <t>73101-0321</t>
  </si>
  <si>
    <t>US6708371033</t>
  </si>
  <si>
    <t>670837103</t>
  </si>
  <si>
    <t>30 Hudson Street</t>
  </si>
  <si>
    <t>Floor 33</t>
  </si>
  <si>
    <t>Jersey City</t>
  </si>
  <si>
    <t>07302</t>
  </si>
  <si>
    <t>US68622V1061</t>
  </si>
  <si>
    <t>68622V106</t>
  </si>
  <si>
    <t>15 East Fifth Street</t>
  </si>
  <si>
    <t>74103</t>
  </si>
  <si>
    <t>US68235P1084</t>
  </si>
  <si>
    <t>68235P108</t>
  </si>
  <si>
    <t>303 International Circle</t>
  </si>
  <si>
    <t>21030-1394</t>
  </si>
  <si>
    <t>US6819361006</t>
  </si>
  <si>
    <t>681936100</t>
  </si>
  <si>
    <t>One Michael Owens Way</t>
  </si>
  <si>
    <t>Plaza 2</t>
  </si>
  <si>
    <t>Perrysburg</t>
  </si>
  <si>
    <t>43551-2999</t>
  </si>
  <si>
    <t>US67098H1041</t>
  </si>
  <si>
    <t>67098H104</t>
  </si>
  <si>
    <t>US92189F7188</t>
  </si>
  <si>
    <t>92189H607</t>
  </si>
  <si>
    <t>100 West Fifth Street</t>
  </si>
  <si>
    <t>US6826801036</t>
  </si>
  <si>
    <t>682680103</t>
  </si>
  <si>
    <t>100 First Street</t>
  </si>
  <si>
    <t>US6792951054</t>
  </si>
  <si>
    <t>679295105</t>
  </si>
  <si>
    <t>1-1 Maihama</t>
  </si>
  <si>
    <t>Urayasu</t>
  </si>
  <si>
    <t>279-8511</t>
  </si>
  <si>
    <t>US68620X1046</t>
  </si>
  <si>
    <t>68620X104</t>
  </si>
  <si>
    <t>250 Phillips Boulevard</t>
  </si>
  <si>
    <t>08618</t>
  </si>
  <si>
    <t>US91347P1057</t>
  </si>
  <si>
    <t>91347P105</t>
  </si>
  <si>
    <t>Uppsala Science Park</t>
  </si>
  <si>
    <t>Uppsala</t>
  </si>
  <si>
    <t>751 83</t>
  </si>
  <si>
    <t>US6807101000</t>
  </si>
  <si>
    <t>680710100</t>
  </si>
  <si>
    <t>6295 Allentown Boulevard</t>
  </si>
  <si>
    <t>Harrisburg</t>
  </si>
  <si>
    <t>17112</t>
  </si>
  <si>
    <t>US6811161099</t>
  </si>
  <si>
    <t>681116109</t>
  </si>
  <si>
    <t>190 Carondelet Plaza</t>
  </si>
  <si>
    <t>Suite 1530</t>
  </si>
  <si>
    <t>Clayton</t>
  </si>
  <si>
    <t>US6806652052</t>
  </si>
  <si>
    <t>680665205</t>
  </si>
  <si>
    <t>1187 Coast Village Road</t>
  </si>
  <si>
    <t>Suite 1-520</t>
  </si>
  <si>
    <t>93108</t>
  </si>
  <si>
    <t>US6793691089</t>
  </si>
  <si>
    <t>679369108</t>
  </si>
  <si>
    <t>Plaza Metrópoli Patriotismo, Piso 5</t>
  </si>
  <si>
    <t>Av. Patriotismo 201 Col. San Pedro de los Pinos Benito Juárez</t>
  </si>
  <si>
    <t>03800</t>
  </si>
  <si>
    <t>US4005011022</t>
  </si>
  <si>
    <t>400501102</t>
  </si>
  <si>
    <t>US6819191064</t>
  </si>
  <si>
    <t>681919106</t>
  </si>
  <si>
    <t>2625 Augustine Drive</t>
  </si>
  <si>
    <t>US68213N1090</t>
  </si>
  <si>
    <t>68213N109</t>
  </si>
  <si>
    <t>601 N.W. Second Street</t>
  </si>
  <si>
    <t>47708-1013</t>
  </si>
  <si>
    <t>US68268W1036</t>
  </si>
  <si>
    <t>68268W103</t>
  </si>
  <si>
    <t>Shiokoji Horikawa</t>
  </si>
  <si>
    <t>Shimogyo-ku</t>
  </si>
  <si>
    <t>600-8530</t>
  </si>
  <si>
    <t>US6821513032</t>
  </si>
  <si>
    <t>682151204</t>
  </si>
  <si>
    <t>Vienna</t>
  </si>
  <si>
    <t>5701 North Pima Road</t>
  </si>
  <si>
    <t>85250</t>
  </si>
  <si>
    <t>US6821891057</t>
  </si>
  <si>
    <t>682189105</t>
  </si>
  <si>
    <t>One Main Street</t>
  </si>
  <si>
    <t>47708</t>
  </si>
  <si>
    <t>US6800331075</t>
  </si>
  <si>
    <t>680033107</t>
  </si>
  <si>
    <t>161 Bay Street</t>
  </si>
  <si>
    <t>PO Box 700</t>
  </si>
  <si>
    <t>Förrlibuckstrasse 190</t>
  </si>
  <si>
    <t>8005</t>
  </si>
  <si>
    <t>CH1134540470</t>
  </si>
  <si>
    <t>H5919C104</t>
  </si>
  <si>
    <t>16 Jonspin Road</t>
  </si>
  <si>
    <t>US6833441057</t>
  </si>
  <si>
    <t>683344105</t>
  </si>
  <si>
    <t>3000 Lakeside Drive</t>
  </si>
  <si>
    <t>Suite 300N</t>
  </si>
  <si>
    <t>Bannockburn</t>
  </si>
  <si>
    <t>US68404L2016</t>
  </si>
  <si>
    <t>68404L201</t>
  </si>
  <si>
    <t>1100 Avenue des Canadiens-de-MontrEal</t>
  </si>
  <si>
    <t>Suite 300 PO Box 211</t>
  </si>
  <si>
    <t>H3B 2S2</t>
  </si>
  <si>
    <t>CA68827L1013</t>
  </si>
  <si>
    <t>68827L101</t>
  </si>
  <si>
    <t>6140 Plumas Street</t>
  </si>
  <si>
    <t>89519-6075</t>
  </si>
  <si>
    <t>US6866881021</t>
  </si>
  <si>
    <t>686688102</t>
  </si>
  <si>
    <t>111, quai du Président Roosevelt</t>
  </si>
  <si>
    <t>US6840601065</t>
  </si>
  <si>
    <t>684060106</t>
  </si>
  <si>
    <t>37th Floor</t>
  </si>
  <si>
    <t>2300 Oracle Way</t>
  </si>
  <si>
    <t>78741</t>
  </si>
  <si>
    <t>US68389X1054</t>
  </si>
  <si>
    <t>68389X105</t>
  </si>
  <si>
    <t>307 North Michigan Avenue</t>
  </si>
  <si>
    <t>US6802231042</t>
  </si>
  <si>
    <t>680223104</t>
  </si>
  <si>
    <t>Orionintie 1A</t>
  </si>
  <si>
    <t>02200</t>
  </si>
  <si>
    <t>US68628Y1047</t>
  </si>
  <si>
    <t>Drammensveien 149</t>
  </si>
  <si>
    <t>0277</t>
  </si>
  <si>
    <t>US6863311097</t>
  </si>
  <si>
    <t>686331109</t>
  </si>
  <si>
    <t>233 South Patterson Avenue</t>
  </si>
  <si>
    <t>65802-2298</t>
  </si>
  <si>
    <t>US67103H1077</t>
  </si>
  <si>
    <t>67103H107</t>
  </si>
  <si>
    <t>Harbour Centre</t>
  </si>
  <si>
    <t>31st Floor 25 Harbour Road</t>
  </si>
  <si>
    <t>12525 Chadron Avenue</t>
  </si>
  <si>
    <t>Hawthorne</t>
  </si>
  <si>
    <t>90250</t>
  </si>
  <si>
    <t>US6710441055</t>
  </si>
  <si>
    <t>671044105</t>
  </si>
  <si>
    <t>1917 Four Wheel Drive</t>
  </si>
  <si>
    <t>54902</t>
  </si>
  <si>
    <t>US6882392011</t>
  </si>
  <si>
    <t>688239201</t>
  </si>
  <si>
    <t>275 Frank Tompa Drive</t>
  </si>
  <si>
    <t>N2L 0A1</t>
  </si>
  <si>
    <t>CA6837151068</t>
  </si>
  <si>
    <t>683715106</t>
  </si>
  <si>
    <t>One Carrier Place</t>
  </si>
  <si>
    <t>Farmington</t>
  </si>
  <si>
    <t>06032</t>
  </si>
  <si>
    <t>US68902V1070</t>
  </si>
  <si>
    <t>68902V107</t>
  </si>
  <si>
    <t>215 South Cascade Street</t>
  </si>
  <si>
    <t>PO Box 496</t>
  </si>
  <si>
    <t>Fergus Falls</t>
  </si>
  <si>
    <t>56538-0496</t>
  </si>
  <si>
    <t>US6896481032</t>
  </si>
  <si>
    <t>689648103</t>
  </si>
  <si>
    <t>405 Lexington Avenue, 17th Floor</t>
  </si>
  <si>
    <t>10174-0002</t>
  </si>
  <si>
    <t>US69007J1060</t>
  </si>
  <si>
    <t>69007J106</t>
  </si>
  <si>
    <t>No. 10-00 OCBC Centre East</t>
  </si>
  <si>
    <t>63 Chulia Street</t>
  </si>
  <si>
    <t>049514</t>
  </si>
  <si>
    <t>US6903331097</t>
  </si>
  <si>
    <t>690333109</t>
  </si>
  <si>
    <t>370 17th Street</t>
  </si>
  <si>
    <t>US69047Q1022</t>
  </si>
  <si>
    <t>69047Q102</t>
  </si>
  <si>
    <t>US09581B1035</t>
  </si>
  <si>
    <t>09581B103</t>
  </si>
  <si>
    <t>5 Greenway Plaza</t>
  </si>
  <si>
    <t>77046-0521</t>
  </si>
  <si>
    <t>US6745991058</t>
  </si>
  <si>
    <t>674599105</t>
  </si>
  <si>
    <t>18000 Cantrell Road</t>
  </si>
  <si>
    <t>72223</t>
  </si>
  <si>
    <t>US06417N1037</t>
  </si>
  <si>
    <t>06417N103</t>
  </si>
  <si>
    <t>US69269L1044</t>
  </si>
  <si>
    <t>69269L104</t>
  </si>
  <si>
    <t>333 Clay Street</t>
  </si>
  <si>
    <t>Suite 160</t>
  </si>
  <si>
    <t>US7265031051</t>
  </si>
  <si>
    <t>726503105</t>
  </si>
  <si>
    <t>625 Howe Street</t>
  </si>
  <si>
    <t>Suite 1440</t>
  </si>
  <si>
    <t>V6C 2T6</t>
  </si>
  <si>
    <t>CA6979001089</t>
  </si>
  <si>
    <t>697900108</t>
  </si>
  <si>
    <t>Avenida Mariano Otero No. 1249-B</t>
  </si>
  <si>
    <t>Torre PacIfico Piso 6 Col. Rinconada del Bosque</t>
  </si>
  <si>
    <t>Guadalajara</t>
  </si>
  <si>
    <t>44530</t>
  </si>
  <si>
    <t>JA</t>
  </si>
  <si>
    <t>US4005061019</t>
  </si>
  <si>
    <t>400506101</t>
  </si>
  <si>
    <t>1305 O’Brien Drive</t>
  </si>
  <si>
    <t>US69404D1081</t>
  </si>
  <si>
    <t>69404D108</t>
  </si>
  <si>
    <t>2555 Telegraph Road</t>
  </si>
  <si>
    <t>48302-0954</t>
  </si>
  <si>
    <t>US70959W1036</t>
  </si>
  <si>
    <t>70959W103</t>
  </si>
  <si>
    <t>US72651A2078</t>
  </si>
  <si>
    <t>72651A207</t>
  </si>
  <si>
    <t>Avenida Brigadeiro Faria Lima, 1384</t>
  </si>
  <si>
    <t>4º Andar Parte A</t>
  </si>
  <si>
    <t>01451-001</t>
  </si>
  <si>
    <t>KYG687071012</t>
  </si>
  <si>
    <t>G68707101</t>
  </si>
  <si>
    <t>Maipú 1</t>
  </si>
  <si>
    <t>Buenos Aires</t>
  </si>
  <si>
    <t>C1084ABA</t>
  </si>
  <si>
    <t>US6976602077</t>
  </si>
  <si>
    <t>697660207</t>
  </si>
  <si>
    <t>3000 Tannery Way</t>
  </si>
  <si>
    <t>US6974351057</t>
  </si>
  <si>
    <t>697435105</t>
  </si>
  <si>
    <t>1515 Broadway</t>
  </si>
  <si>
    <t>US92556H2067</t>
  </si>
  <si>
    <t>92556H206</t>
  </si>
  <si>
    <t>92556H107</t>
  </si>
  <si>
    <t>452 5th Avenue</t>
  </si>
  <si>
    <t>22nd Floor</t>
  </si>
  <si>
    <t>US90364P1057</t>
  </si>
  <si>
    <t>90364P105</t>
  </si>
  <si>
    <t>7501 West Memorial Road</t>
  </si>
  <si>
    <t>73142</t>
  </si>
  <si>
    <t>US70432V1026</t>
  </si>
  <si>
    <t>70432V102</t>
  </si>
  <si>
    <t>911 Panorama Trail South</t>
  </si>
  <si>
    <t>14625-2396</t>
  </si>
  <si>
    <t>US7043261079</t>
  </si>
  <si>
    <t>704326107</t>
  </si>
  <si>
    <t>Prosperity Bank Plaza</t>
  </si>
  <si>
    <t>4295 San Felipe</t>
  </si>
  <si>
    <t>77027</t>
  </si>
  <si>
    <t>US7436061052</t>
  </si>
  <si>
    <t>743606105</t>
  </si>
  <si>
    <t>585 - 8th Avenue South West</t>
  </si>
  <si>
    <t>CA7063271034</t>
  </si>
  <si>
    <t>706327103</t>
  </si>
  <si>
    <t>One Sylvan Way</t>
  </si>
  <si>
    <t>Second Floor</t>
  </si>
  <si>
    <t>US69318G1067</t>
  </si>
  <si>
    <t>69318G106</t>
  </si>
  <si>
    <t>660 White Plains Road</t>
  </si>
  <si>
    <t>Tarrytown</t>
  </si>
  <si>
    <t>10591</t>
  </si>
  <si>
    <t>US74112D1019</t>
  </si>
  <si>
    <t>74112D101</t>
  </si>
  <si>
    <t>Avenida RepUblica do Chile, 65</t>
  </si>
  <si>
    <t>Centro</t>
  </si>
  <si>
    <t>20031-912</t>
  </si>
  <si>
    <t>US71654V4086</t>
  </si>
  <si>
    <t>71654V408</t>
  </si>
  <si>
    <t>777 - 106th Avenue N.E.</t>
  </si>
  <si>
    <t>98004</t>
  </si>
  <si>
    <t>US6937181088</t>
  </si>
  <si>
    <t>693718108</t>
  </si>
  <si>
    <t>PCCW Tower</t>
  </si>
  <si>
    <t>41st Floor TaiKoo Place 979 King’s Road</t>
  </si>
  <si>
    <t>300 Lakeside Drive</t>
  </si>
  <si>
    <t>US69331C1080</t>
  </si>
  <si>
    <t>69331C108</t>
  </si>
  <si>
    <t>601 West First Avenue</t>
  </si>
  <si>
    <t>99201-0603</t>
  </si>
  <si>
    <t>US7376301039</t>
  </si>
  <si>
    <t>737630103</t>
  </si>
  <si>
    <t>6309 Carpinteria Avenue</t>
  </si>
  <si>
    <t>Carpinteria</t>
  </si>
  <si>
    <t>93013</t>
  </si>
  <si>
    <t>US74275K1088</t>
  </si>
  <si>
    <t>74275K108</t>
  </si>
  <si>
    <t>1006 Kadoma</t>
  </si>
  <si>
    <t>Kadoma</t>
  </si>
  <si>
    <t>571-8501</t>
  </si>
  <si>
    <t>US69832A2050</t>
  </si>
  <si>
    <t>69832A205</t>
  </si>
  <si>
    <t>1400 American Lane</t>
  </si>
  <si>
    <t>Schaumburg</t>
  </si>
  <si>
    <t>60173</t>
  </si>
  <si>
    <t>US70438V1061</t>
  </si>
  <si>
    <t>70438V106</t>
  </si>
  <si>
    <t>825 Industrial Road</t>
  </si>
  <si>
    <t>San Carlos</t>
  </si>
  <si>
    <t>94070</t>
  </si>
  <si>
    <t>US92243G1085</t>
  </si>
  <si>
    <t>92243G108</t>
  </si>
  <si>
    <t>600 Townsend Street</t>
  </si>
  <si>
    <t>US69553P1003</t>
  </si>
  <si>
    <t>69553P100</t>
  </si>
  <si>
    <t>Suite 3000</t>
  </si>
  <si>
    <t>80203</t>
  </si>
  <si>
    <t>1031 Mendota Heights Road</t>
  </si>
  <si>
    <t>55120</t>
  </si>
  <si>
    <t>US7033951036</t>
  </si>
  <si>
    <t>703395103</t>
  </si>
  <si>
    <t>Belfield Office Park</t>
  </si>
  <si>
    <t>Beech Hill Road Clonskeagh</t>
  </si>
  <si>
    <t>US3440441026</t>
  </si>
  <si>
    <t>695274209</t>
  </si>
  <si>
    <t>4600 South Syracuse Street</t>
  </si>
  <si>
    <t>US42250P1030</t>
  </si>
  <si>
    <t>42250P103</t>
  </si>
  <si>
    <t>11501 Northlake Drive</t>
  </si>
  <si>
    <t>45249-1667</t>
  </si>
  <si>
    <t>US71844V2016</t>
  </si>
  <si>
    <t>71844V201</t>
  </si>
  <si>
    <t>80 Park Plaza</t>
  </si>
  <si>
    <t>07102</t>
  </si>
  <si>
    <t>US7445731067</t>
  </si>
  <si>
    <t>744573106</t>
  </si>
  <si>
    <t>US7055731035</t>
  </si>
  <si>
    <t>705573103</t>
  </si>
  <si>
    <t>One Penumbra Place</t>
  </si>
  <si>
    <t>US70975L1070</t>
  </si>
  <si>
    <t>70975L107</t>
  </si>
  <si>
    <t>825 Berkshire Blvd.</t>
  </si>
  <si>
    <t>19610</t>
  </si>
  <si>
    <t>US7075691094</t>
  </si>
  <si>
    <t>707569109</t>
  </si>
  <si>
    <t>700 Anderson Hill Road</t>
  </si>
  <si>
    <t>US7134481081</t>
  </si>
  <si>
    <t>713448108</t>
  </si>
  <si>
    <t>66 Hudson Boulevard East</t>
  </si>
  <si>
    <t>10001-2192</t>
  </si>
  <si>
    <t>US7170811035</t>
  </si>
  <si>
    <t>717081103</t>
  </si>
  <si>
    <t>US4642886877</t>
  </si>
  <si>
    <t>464288687</t>
  </si>
  <si>
    <t>711 High Street</t>
  </si>
  <si>
    <t>50392</t>
  </si>
  <si>
    <t>US74251V1026</t>
  </si>
  <si>
    <t>74251V102</t>
  </si>
  <si>
    <t>12500 West Creek Parkway</t>
  </si>
  <si>
    <t>US71377A1034</t>
  </si>
  <si>
    <t>71377A103</t>
  </si>
  <si>
    <t>3043 Townsgate Road</t>
  </si>
  <si>
    <t>Westlake Village</t>
  </si>
  <si>
    <t>91361</t>
  </si>
  <si>
    <t>US70932M1071</t>
  </si>
  <si>
    <t>70932M107</t>
  </si>
  <si>
    <t>One Procter &amp; Gamble Plaza</t>
  </si>
  <si>
    <t>US7427181091</t>
  </si>
  <si>
    <t>742718109</t>
  </si>
  <si>
    <t>1359 Broadway</t>
  </si>
  <si>
    <t>US74340E1038</t>
  </si>
  <si>
    <t>74340E103</t>
  </si>
  <si>
    <t>6300 Wilson Mills Road</t>
  </si>
  <si>
    <t>Mayfield</t>
  </si>
  <si>
    <t>44143</t>
  </si>
  <si>
    <t>US7433151039</t>
  </si>
  <si>
    <t>743315103</t>
  </si>
  <si>
    <t>US46138E5116</t>
  </si>
  <si>
    <t>46138E511</t>
  </si>
  <si>
    <t>6035 Parkland Boulevard</t>
  </si>
  <si>
    <t>44124-4141</t>
  </si>
  <si>
    <t>US7010941042</t>
  </si>
  <si>
    <t>701094104</t>
  </si>
  <si>
    <t>Philips Center</t>
  </si>
  <si>
    <t>Amstelplein 2</t>
  </si>
  <si>
    <t>1096 BC</t>
  </si>
  <si>
    <t>US5004723038</t>
  </si>
  <si>
    <t>500472303</t>
  </si>
  <si>
    <t>Ramon Cojuangco Building</t>
  </si>
  <si>
    <t>Makati Avenue cor Ayala Ave. Legazpi Village</t>
  </si>
  <si>
    <t>Makati City</t>
  </si>
  <si>
    <t>1200</t>
  </si>
  <si>
    <t>US69344D4088</t>
  </si>
  <si>
    <t>69344D408</t>
  </si>
  <si>
    <t>3350 Peachtree Road NE</t>
  </si>
  <si>
    <t>US7458671010</t>
  </si>
  <si>
    <t>745867101</t>
  </si>
  <si>
    <t>2100 Highway 55</t>
  </si>
  <si>
    <t>Medina</t>
  </si>
  <si>
    <t>55340</t>
  </si>
  <si>
    <t>US7310681025</t>
  </si>
  <si>
    <t>731068102</t>
  </si>
  <si>
    <t>13034 Ballantyne Corporate Place</t>
  </si>
  <si>
    <t>US74051N1028</t>
  </si>
  <si>
    <t>74051N102</t>
  </si>
  <si>
    <t>505 Brannan Street</t>
  </si>
  <si>
    <t>US72352L1061</t>
  </si>
  <si>
    <t>72352L106</t>
  </si>
  <si>
    <t>800 Nicollet Mall</t>
  </si>
  <si>
    <t>55402</t>
  </si>
  <si>
    <t>US7240781002</t>
  </si>
  <si>
    <t>724078100</t>
  </si>
  <si>
    <t>1775 Tysons Boulevard</t>
  </si>
  <si>
    <t>22102-4285</t>
  </si>
  <si>
    <t>US7005171050</t>
  </si>
  <si>
    <t>700517105</t>
  </si>
  <si>
    <t>1 North Field Court</t>
  </si>
  <si>
    <t>60045</t>
  </si>
  <si>
    <t>US6951561090</t>
  </si>
  <si>
    <t>695156109</t>
  </si>
  <si>
    <t>6261, Donghaean-ro</t>
  </si>
  <si>
    <t>Nam-gu</t>
  </si>
  <si>
    <t>Pohang</t>
  </si>
  <si>
    <t>US6934831099</t>
  </si>
  <si>
    <t>693483109</t>
  </si>
  <si>
    <t>Pier 1, Bay 1</t>
  </si>
  <si>
    <t>US74340W1036</t>
  </si>
  <si>
    <t>74340W103</t>
  </si>
  <si>
    <t>4 Liberty Lane West</t>
  </si>
  <si>
    <t>Hampton</t>
  </si>
  <si>
    <t>03842</t>
  </si>
  <si>
    <t>US72703H1014</t>
  </si>
  <si>
    <t>72703H101</t>
  </si>
  <si>
    <t>HaChoshlim Street 8</t>
  </si>
  <si>
    <t>Herzliya Pituach</t>
  </si>
  <si>
    <t>US72815L1070</t>
  </si>
  <si>
    <t>72815L107</t>
  </si>
  <si>
    <t>1200 17th Street</t>
  </si>
  <si>
    <t>US69608A1088</t>
  </si>
  <si>
    <t>69608A108</t>
  </si>
  <si>
    <t>968 Albany Shaker Road</t>
  </si>
  <si>
    <t>Latham</t>
  </si>
  <si>
    <t>12110</t>
  </si>
  <si>
    <t>US72919P2020</t>
  </si>
  <si>
    <t>72919P202</t>
  </si>
  <si>
    <t>One Plexus Way</t>
  </si>
  <si>
    <t>Neenah</t>
  </si>
  <si>
    <t>54957</t>
  </si>
  <si>
    <t>US7291321005</t>
  </si>
  <si>
    <t>729132100</t>
  </si>
  <si>
    <t>677 Washington Boulevard</t>
  </si>
  <si>
    <t>06901</t>
  </si>
  <si>
    <t>US7181721090</t>
  </si>
  <si>
    <t>718172109</t>
  </si>
  <si>
    <t>The Tower at PNC Plaza</t>
  </si>
  <si>
    <t>300 Fifth Avenue</t>
  </si>
  <si>
    <t>15222-2401</t>
  </si>
  <si>
    <t>US6934751057</t>
  </si>
  <si>
    <t>693475105</t>
  </si>
  <si>
    <t>150 Third Avenue South</t>
  </si>
  <si>
    <t>37201</t>
  </si>
  <si>
    <t>US72346Q1040</t>
  </si>
  <si>
    <t>72346Q104</t>
  </si>
  <si>
    <t>Ping An Finance Center</t>
  </si>
  <si>
    <t>47th, 48th, 109th, 110th, 111th, 112th Floors No.5033 Yitian Road Futian District</t>
  </si>
  <si>
    <t>518033</t>
  </si>
  <si>
    <t>US72341E3045</t>
  </si>
  <si>
    <t>72341E304</t>
  </si>
  <si>
    <t>414 Silver Ave. SW</t>
  </si>
  <si>
    <t>87102-3289</t>
  </si>
  <si>
    <t>US69349H1077</t>
  </si>
  <si>
    <t>69349H107</t>
  </si>
  <si>
    <t>Regal House</t>
  </si>
  <si>
    <t>70 London Road Twickenham</t>
  </si>
  <si>
    <t>TW13 QS</t>
  </si>
  <si>
    <t>IE00BLS09M33</t>
  </si>
  <si>
    <t>G7S00T104</t>
  </si>
  <si>
    <t>400 North Fifth Street</t>
  </si>
  <si>
    <t>PO Box 53999</t>
  </si>
  <si>
    <t>85072-3999</t>
  </si>
  <si>
    <t>US7234841010</t>
  </si>
  <si>
    <t>723484101</t>
  </si>
  <si>
    <t>100 Nagog Park</t>
  </si>
  <si>
    <t>Acton</t>
  </si>
  <si>
    <t>01720</t>
  </si>
  <si>
    <t>US45784P1012</t>
  </si>
  <si>
    <t>45784P101</t>
  </si>
  <si>
    <t>109 Northpark Boulevard</t>
  </si>
  <si>
    <t>Covington</t>
  </si>
  <si>
    <t>70433-5001</t>
  </si>
  <si>
    <t>US73278L1052</t>
  </si>
  <si>
    <t>73278L105</t>
  </si>
  <si>
    <t>121 South West Salmon Street</t>
  </si>
  <si>
    <t>97204</t>
  </si>
  <si>
    <t>US7365088472</t>
  </si>
  <si>
    <t>736508847</t>
  </si>
  <si>
    <t>2503 S. Hanley Road</t>
  </si>
  <si>
    <t>US7374461041</t>
  </si>
  <si>
    <t>737446104</t>
  </si>
  <si>
    <t>5245 Hellyer Avenue</t>
  </si>
  <si>
    <t>95138-1002</t>
  </si>
  <si>
    <t>US7392761034</t>
  </si>
  <si>
    <t>739276103</t>
  </si>
  <si>
    <t>17901 Von Karman Avenue</t>
  </si>
  <si>
    <t>US69478X1054</t>
  </si>
  <si>
    <t>69478X105</t>
  </si>
  <si>
    <t>ppbi.com</t>
  </si>
  <si>
    <t>1770 Promontory Circle</t>
  </si>
  <si>
    <t>Greeley</t>
  </si>
  <si>
    <t>80634-9038</t>
  </si>
  <si>
    <t>US72147K1088</t>
  </si>
  <si>
    <t>72147K108</t>
  </si>
  <si>
    <t>Plaza Mandiri</t>
  </si>
  <si>
    <t>Jl. Jenderal Gatot Subroto Kav. 36-38</t>
  </si>
  <si>
    <t>Jakarta</t>
  </si>
  <si>
    <t>12190</t>
  </si>
  <si>
    <t>69367U105</t>
  </si>
  <si>
    <t>15272</t>
  </si>
  <si>
    <t>US6935061076</t>
  </si>
  <si>
    <t>693506107</t>
  </si>
  <si>
    <t>Two North Ninth Street</t>
  </si>
  <si>
    <t>18101-1179</t>
  </si>
  <si>
    <t>US69351T1060</t>
  </si>
  <si>
    <t>69351T106</t>
  </si>
  <si>
    <t>40 rue de SEvres</t>
  </si>
  <si>
    <t>75007</t>
  </si>
  <si>
    <t>300 N. Marienfeld Street</t>
  </si>
  <si>
    <t>71424F105</t>
  </si>
  <si>
    <t>555 Maryville University Drive</t>
  </si>
  <si>
    <t>US71375U1016</t>
  </si>
  <si>
    <t>71375U101</t>
  </si>
  <si>
    <t>The Sharp Building</t>
  </si>
  <si>
    <t>Hogan Place</t>
  </si>
  <si>
    <t>D02 TY74</t>
  </si>
  <si>
    <t>IE00BGH1M568</t>
  </si>
  <si>
    <t>G97822103</t>
  </si>
  <si>
    <t>15 Wayside Road</t>
  </si>
  <si>
    <t>US7433121008</t>
  </si>
  <si>
    <t>743312100</t>
  </si>
  <si>
    <t>1 Primerica Parkway</t>
  </si>
  <si>
    <t>30099</t>
  </si>
  <si>
    <t>US74164M1080</t>
  </si>
  <si>
    <t>74164M108</t>
  </si>
  <si>
    <t>888 – 3rd Street SW</t>
  </si>
  <si>
    <t>Suite 4700</t>
  </si>
  <si>
    <t>T2P 5C5</t>
  </si>
  <si>
    <t>1150 Assembly Drive</t>
  </si>
  <si>
    <t>CA74167P1080</t>
  </si>
  <si>
    <t>74167P108</t>
  </si>
  <si>
    <t>5, Cours Paul Ricard</t>
  </si>
  <si>
    <t>Cedex 08</t>
  </si>
  <si>
    <t>75380</t>
  </si>
  <si>
    <t>US7142643060</t>
  </si>
  <si>
    <t>714264306</t>
  </si>
  <si>
    <t>2000 Frontis Plaza Blvd.</t>
  </si>
  <si>
    <t>Winston-Salem</t>
  </si>
  <si>
    <t>27103</t>
  </si>
  <si>
    <t>prokidney.com</t>
  </si>
  <si>
    <t>Symphony Offices</t>
  </si>
  <si>
    <t>Gustav Mahlerplein 5</t>
  </si>
  <si>
    <t>US74365P1084</t>
  </si>
  <si>
    <t>77 Sir John Rogerson’s Quay</t>
  </si>
  <si>
    <t>Block C Grand Canal Docklands</t>
  </si>
  <si>
    <t>IE00B91XRN20</t>
  </si>
  <si>
    <t>G72800108</t>
  </si>
  <si>
    <t>751 Broad Street</t>
  </si>
  <si>
    <t>US7443201022</t>
  </si>
  <si>
    <t>744320102</t>
  </si>
  <si>
    <t>950 North Glebe Road</t>
  </si>
  <si>
    <t>US74276R1023</t>
  </si>
  <si>
    <t>74276R102</t>
  </si>
  <si>
    <t>701 Western Avenue</t>
  </si>
  <si>
    <t>91201-2349</t>
  </si>
  <si>
    <t>US74460D1090</t>
  </si>
  <si>
    <t>74460D109</t>
  </si>
  <si>
    <t>10 East 40th Street</t>
  </si>
  <si>
    <t>US74348T1025</t>
  </si>
  <si>
    <t>74348T102</t>
  </si>
  <si>
    <t>787 Eleventh Avenue</t>
  </si>
  <si>
    <t>Ninth Floor</t>
  </si>
  <si>
    <t>Persimmon House</t>
  </si>
  <si>
    <t>Fulford</t>
  </si>
  <si>
    <t>York</t>
  </si>
  <si>
    <t>YO19 4FE</t>
  </si>
  <si>
    <t>US7153181018</t>
  </si>
  <si>
    <t>715318101</t>
  </si>
  <si>
    <t>9740 Scranton Road</t>
  </si>
  <si>
    <t>US7415111092</t>
  </si>
  <si>
    <t>741511109</t>
  </si>
  <si>
    <t>5875 Trinity Parkway</t>
  </si>
  <si>
    <t>Centreville</t>
  </si>
  <si>
    <t>21120</t>
  </si>
  <si>
    <t>US70202L1026</t>
  </si>
  <si>
    <t>70202L102</t>
  </si>
  <si>
    <t>Assar Gabrielssons VAeG 9</t>
  </si>
  <si>
    <t>40531</t>
  </si>
  <si>
    <t>731105201</t>
  </si>
  <si>
    <t>80 Strand</t>
  </si>
  <si>
    <t>WC2R 0RL</t>
  </si>
  <si>
    <t>US7050151056</t>
  </si>
  <si>
    <t>705015105</t>
  </si>
  <si>
    <t>650 Castro Street</t>
  </si>
  <si>
    <t>US74624M1027</t>
  </si>
  <si>
    <t>74624M102</t>
  </si>
  <si>
    <t>2331 CityWest Boulevard</t>
  </si>
  <si>
    <t>US7185461040</t>
  </si>
  <si>
    <t>718546104</t>
  </si>
  <si>
    <t>121 Seaport Boulevard</t>
  </si>
  <si>
    <t>US69370C1009</t>
  </si>
  <si>
    <t>69370C100</t>
  </si>
  <si>
    <t>100 Corporate Court</t>
  </si>
  <si>
    <t>South Plainfield</t>
  </si>
  <si>
    <t>07080</t>
  </si>
  <si>
    <t>US69366J2006</t>
  </si>
  <si>
    <t>69366J200</t>
  </si>
  <si>
    <t>10713 West Sam Houston Parkway North</t>
  </si>
  <si>
    <t>77064</t>
  </si>
  <si>
    <t>US7034811015</t>
  </si>
  <si>
    <t>703481101</t>
  </si>
  <si>
    <t>441 Ninth Avenue</t>
  </si>
  <si>
    <t>Sixth Floor</t>
  </si>
  <si>
    <t>US70614W1009</t>
  </si>
  <si>
    <t>70614W100</t>
  </si>
  <si>
    <t>133, Avenue des Champs-ElysEes</t>
  </si>
  <si>
    <t>US74463M1062</t>
  </si>
  <si>
    <t>74463M106</t>
  </si>
  <si>
    <t>1 Angel Court</t>
  </si>
  <si>
    <t>EC2R 7AG</t>
  </si>
  <si>
    <t>US74435K2042</t>
  </si>
  <si>
    <t>74435K204</t>
  </si>
  <si>
    <t>285 Madison Avenue</t>
  </si>
  <si>
    <t>US6936561009</t>
  </si>
  <si>
    <t>693656100</t>
  </si>
  <si>
    <t>2727 North Loop West</t>
  </si>
  <si>
    <t>77008</t>
  </si>
  <si>
    <t>US74762E1029</t>
  </si>
  <si>
    <t>74762E102</t>
  </si>
  <si>
    <t>150 Parkshore Drive</t>
  </si>
  <si>
    <t>Folsom</t>
  </si>
  <si>
    <t>95630</t>
  </si>
  <si>
    <t>US73939C1062</t>
  </si>
  <si>
    <t>73939C106</t>
  </si>
  <si>
    <t>777 Hidden Ridge</t>
  </si>
  <si>
    <t>US7237871071</t>
  </si>
  <si>
    <t>723787107</t>
  </si>
  <si>
    <t>4811 Montgomery Road</t>
  </si>
  <si>
    <t>45212</t>
  </si>
  <si>
    <t>US70435P1021</t>
  </si>
  <si>
    <t>70435P102</t>
  </si>
  <si>
    <t>2211 North First Street</t>
  </si>
  <si>
    <t>US70450Y1038</t>
  </si>
  <si>
    <t>70450Y103</t>
  </si>
  <si>
    <t>2002 Papa John’s Boulevard</t>
  </si>
  <si>
    <t>40299-2367</t>
  </si>
  <si>
    <t>US6988131024</t>
  </si>
  <si>
    <t>698813102</t>
  </si>
  <si>
    <t>5775 Morehouse Drive</t>
  </si>
  <si>
    <t>92121-1714</t>
  </si>
  <si>
    <t>US7475251036</t>
  </si>
  <si>
    <t>747525103</t>
  </si>
  <si>
    <t>9975 Summers Ridge Road</t>
  </si>
  <si>
    <t>US74838J1016</t>
  </si>
  <si>
    <t>219798105</t>
  </si>
  <si>
    <t>7/F Lujiazui Finance Plaza</t>
  </si>
  <si>
    <t>No. 1217 Dongfang Road Pudong New Area</t>
  </si>
  <si>
    <t>US88557W1018</t>
  </si>
  <si>
    <t>88557W101</t>
  </si>
  <si>
    <t>Hulsterweg 82</t>
  </si>
  <si>
    <t>Venlo</t>
  </si>
  <si>
    <t>5912 PL</t>
  </si>
  <si>
    <t>NL0012169213</t>
  </si>
  <si>
    <t>N72482123</t>
  </si>
  <si>
    <t>919 East Hillsdale Boulevard</t>
  </si>
  <si>
    <t>US74758T3032</t>
  </si>
  <si>
    <t>74758T303</t>
  </si>
  <si>
    <t>US46090E1038</t>
  </si>
  <si>
    <t>46090E103</t>
  </si>
  <si>
    <t>US74915M2098</t>
  </si>
  <si>
    <t>74915M209</t>
  </si>
  <si>
    <t>7628 Thorndike Road</t>
  </si>
  <si>
    <t>27409-9421</t>
  </si>
  <si>
    <t>US74736K1016</t>
  </si>
  <si>
    <t>74736K101</t>
  </si>
  <si>
    <t>1730 Technology Drive</t>
  </si>
  <si>
    <t>US74767V1098</t>
  </si>
  <si>
    <t>74767V109</t>
  </si>
  <si>
    <t>130 King Street West</t>
  </si>
  <si>
    <t>M5X 1E1</t>
  </si>
  <si>
    <t>CA76131D1033</t>
  </si>
  <si>
    <t>76131D103</t>
  </si>
  <si>
    <t>11690 NW 105th Street</t>
  </si>
  <si>
    <t>33178</t>
  </si>
  <si>
    <t>US7835491082</t>
  </si>
  <si>
    <t>783549108</t>
  </si>
  <si>
    <t>Am Stadtpark 9</t>
  </si>
  <si>
    <t>1030</t>
  </si>
  <si>
    <t>US7507321096</t>
  </si>
  <si>
    <t>750732109</t>
  </si>
  <si>
    <t>60 Leveroni Court</t>
  </si>
  <si>
    <t>Novato</t>
  </si>
  <si>
    <t>94949</t>
  </si>
  <si>
    <t>US90400D1081</t>
  </si>
  <si>
    <t>90400D108</t>
  </si>
  <si>
    <t>Two Westbrook Corporate Center</t>
  </si>
  <si>
    <t>CA7677441056</t>
  </si>
  <si>
    <t>767744105</t>
  </si>
  <si>
    <t>One Tribology Center</t>
  </si>
  <si>
    <t>102 Willenbrock Road</t>
  </si>
  <si>
    <t>Oxford</t>
  </si>
  <si>
    <t>06478</t>
  </si>
  <si>
    <t>Turner House</t>
  </si>
  <si>
    <t>103-105 Bath Road</t>
  </si>
  <si>
    <t>Slough</t>
  </si>
  <si>
    <t>SL1 3UH</t>
  </si>
  <si>
    <t>US7562552049</t>
  </si>
  <si>
    <t>756255204</t>
  </si>
  <si>
    <t>970 Park Place</t>
  </si>
  <si>
    <t>US7710491033</t>
  </si>
  <si>
    <t>771049103</t>
  </si>
  <si>
    <t>333 Bloor Street East</t>
  </si>
  <si>
    <t>M4W 1G9</t>
  </si>
  <si>
    <t>CA7751092007</t>
  </si>
  <si>
    <t>775109200</t>
  </si>
  <si>
    <t>1050 Caribbean Way</t>
  </si>
  <si>
    <t>33132-2096</t>
  </si>
  <si>
    <t>LR0008862868</t>
  </si>
  <si>
    <t>V7780T103</t>
  </si>
  <si>
    <t>434 W. Ascension Way</t>
  </si>
  <si>
    <t>Murray</t>
  </si>
  <si>
    <t>84123</t>
  </si>
  <si>
    <t>US77634L1052</t>
  </si>
  <si>
    <t>77634L105</t>
  </si>
  <si>
    <t>1-9-2 Marunouchi</t>
  </si>
  <si>
    <t>Paseo del Conde de los Gaitanes, 177</t>
  </si>
  <si>
    <t>28109</t>
  </si>
  <si>
    <t>US7565681019</t>
  </si>
  <si>
    <t>756568101</t>
  </si>
  <si>
    <t>550 East Swedesford Road</t>
  </si>
  <si>
    <t>Wayne</t>
  </si>
  <si>
    <t>US7502361014</t>
  </si>
  <si>
    <t>750236101</t>
  </si>
  <si>
    <t>8-2-337, Road No. 3</t>
  </si>
  <si>
    <t>Banjara Hills</t>
  </si>
  <si>
    <t>Hyderabad</t>
  </si>
  <si>
    <t>500034</t>
  </si>
  <si>
    <t>US2561352038</t>
  </si>
  <si>
    <t>256135203</t>
  </si>
  <si>
    <t>Seon Place</t>
  </si>
  <si>
    <t>4th Floor 141 Front Street PO Box HM 845</t>
  </si>
  <si>
    <t>HM 19</t>
  </si>
  <si>
    <t>One Independent Drive</t>
  </si>
  <si>
    <t>Suite 114</t>
  </si>
  <si>
    <t>32202-5019</t>
  </si>
  <si>
    <t>US7588491032</t>
  </si>
  <si>
    <t>758849103</t>
  </si>
  <si>
    <t>777 Old Saw Mill River Road</t>
  </si>
  <si>
    <t>10591-6707</t>
  </si>
  <si>
    <t>US75886F1075</t>
  </si>
  <si>
    <t>75886F107</t>
  </si>
  <si>
    <t>WC2N 5JR</t>
  </si>
  <si>
    <t>US7595301083</t>
  </si>
  <si>
    <t>759530108</t>
  </si>
  <si>
    <t>111 Third Avenue</t>
  </si>
  <si>
    <t>US75960P1049</t>
  </si>
  <si>
    <t>75960P104</t>
  </si>
  <si>
    <t>rue Joseph Pataa</t>
  </si>
  <si>
    <t>Cognac</t>
  </si>
  <si>
    <t>16100</t>
  </si>
  <si>
    <t>US7596551033</t>
  </si>
  <si>
    <t>759655103</t>
  </si>
  <si>
    <t>Repsol Campus</t>
  </si>
  <si>
    <t>C/ Mendez Alvaro, 44</t>
  </si>
  <si>
    <t>28045</t>
  </si>
  <si>
    <t>US76026T2050</t>
  </si>
  <si>
    <t>5320 Legacy Drive</t>
  </si>
  <si>
    <t>US75615P1030</t>
  </si>
  <si>
    <t>75615P103</t>
  </si>
  <si>
    <t>11620 Wilshire Boulevard</t>
  </si>
  <si>
    <t>90025-6821</t>
  </si>
  <si>
    <t>US76169C1009</t>
  </si>
  <si>
    <t>76169C100</t>
  </si>
  <si>
    <t>1900 West Field Court</t>
  </si>
  <si>
    <t>US76171L1061</t>
  </si>
  <si>
    <t>76171L106</t>
  </si>
  <si>
    <t>16100 North 71st Street</t>
  </si>
  <si>
    <t>Suite 550</t>
  </si>
  <si>
    <t>US76118Y1047</t>
  </si>
  <si>
    <t>76118Y104</t>
  </si>
  <si>
    <t>1900 Fifth Avenue North</t>
  </si>
  <si>
    <t>35203</t>
  </si>
  <si>
    <t>US7591EP1005</t>
  </si>
  <si>
    <t>7591EP100</t>
  </si>
  <si>
    <t>16600 Swingley Ridge Road</t>
  </si>
  <si>
    <t>63017-1706</t>
  </si>
  <si>
    <t>US7593516047</t>
  </si>
  <si>
    <t>759351604</t>
  </si>
  <si>
    <t>Suite 100 41 Seyon Street</t>
  </si>
  <si>
    <t>02453</t>
  </si>
  <si>
    <t>US7599161095</t>
  </si>
  <si>
    <t>759916109</t>
  </si>
  <si>
    <t>1144 15th Street</t>
  </si>
  <si>
    <t>80202-1161</t>
  </si>
  <si>
    <t>US7802871084</t>
  </si>
  <si>
    <t>780287108</t>
  </si>
  <si>
    <t>15 Koch Road</t>
  </si>
  <si>
    <t>Corte Madera</t>
  </si>
  <si>
    <t>94925</t>
  </si>
  <si>
    <t>US74967X1037</t>
  </si>
  <si>
    <t>74967X103</t>
  </si>
  <si>
    <t>2884 Sand Hill Road</t>
  </si>
  <si>
    <t>US7703231032</t>
  </si>
  <si>
    <t>770323103</t>
  </si>
  <si>
    <t>One Gaylord Drive</t>
  </si>
  <si>
    <t>37214-1207</t>
  </si>
  <si>
    <t>US78377T1079</t>
  </si>
  <si>
    <t>78377T107</t>
  </si>
  <si>
    <t>143-8555</t>
  </si>
  <si>
    <t>US7656583074</t>
  </si>
  <si>
    <t>765658307</t>
  </si>
  <si>
    <t>Turmstrasse 30</t>
  </si>
  <si>
    <t>CH0048265513</t>
  </si>
  <si>
    <t>H8817H100</t>
  </si>
  <si>
    <t>6 St James’s Square</t>
  </si>
  <si>
    <t>SW1Y 4AD</t>
  </si>
  <si>
    <t>US7672041008</t>
  </si>
  <si>
    <t>767204100</t>
  </si>
  <si>
    <t>3855 Ambrosia Street</t>
  </si>
  <si>
    <t>Castle Rock</t>
  </si>
  <si>
    <t>80109</t>
  </si>
  <si>
    <t>US7672921050</t>
  </si>
  <si>
    <t>767292105</t>
  </si>
  <si>
    <t>riotplatforms.com</t>
  </si>
  <si>
    <t>799 Broadway</t>
  </si>
  <si>
    <t>64828T201</t>
  </si>
  <si>
    <t>14600 Myford Road</t>
  </si>
  <si>
    <t>92606</t>
  </si>
  <si>
    <t>US76954A1034</t>
  </si>
  <si>
    <t>76954A103</t>
  </si>
  <si>
    <t>880 Carillon Parkway</t>
  </si>
  <si>
    <t>US7547301090</t>
  </si>
  <si>
    <t>754730109</t>
  </si>
  <si>
    <t>3881 McGowen Street</t>
  </si>
  <si>
    <t>90808</t>
  </si>
  <si>
    <t>US7731221062</t>
  </si>
  <si>
    <t>773122106</t>
  </si>
  <si>
    <t>1050 Woodward Avenue</t>
  </si>
  <si>
    <t>US77311W1018</t>
  </si>
  <si>
    <t>77311W101</t>
  </si>
  <si>
    <t>Rakuten Crimson House</t>
  </si>
  <si>
    <t>158-0094</t>
  </si>
  <si>
    <t>US75102W1080</t>
  </si>
  <si>
    <t>75102W108</t>
  </si>
  <si>
    <t>650 Madison Avenue</t>
  </si>
  <si>
    <t>US7512121010</t>
  </si>
  <si>
    <t>751212101</t>
  </si>
  <si>
    <t>9025 North Lindbergh Drive</t>
  </si>
  <si>
    <t>Peoria</t>
  </si>
  <si>
    <t>61615</t>
  </si>
  <si>
    <t>US7496071074</t>
  </si>
  <si>
    <t>749607107</t>
  </si>
  <si>
    <t>4453 North First Street</t>
  </si>
  <si>
    <t>US7509171069</t>
  </si>
  <si>
    <t>750917106</t>
  </si>
  <si>
    <t>9001 Spectrum Center Boulevard</t>
  </si>
  <si>
    <t>92123</t>
  </si>
  <si>
    <t>US7611521078</t>
  </si>
  <si>
    <t>761152107</t>
  </si>
  <si>
    <t>20 Davis Drive</t>
  </si>
  <si>
    <t>Belmont</t>
  </si>
  <si>
    <t>94002</t>
  </si>
  <si>
    <t>US76680R2067</t>
  </si>
  <si>
    <t>76680R206</t>
  </si>
  <si>
    <t>122/122 bis avenue du Général Leclerc</t>
  </si>
  <si>
    <t>Boulogne-Billancourt</t>
  </si>
  <si>
    <t>92100</t>
  </si>
  <si>
    <t>US7596734035</t>
  </si>
  <si>
    <t>759673403</t>
  </si>
  <si>
    <t>Renaissance House</t>
  </si>
  <si>
    <t>12 Crow Lane</t>
  </si>
  <si>
    <t>BMG7496G1033</t>
  </si>
  <si>
    <t>G7496G103</t>
  </si>
  <si>
    <t>New Mills</t>
  </si>
  <si>
    <t>Wotton-under-Edge</t>
  </si>
  <si>
    <t>GL12 8JR</t>
  </si>
  <si>
    <t>11-12 St. James's Square</t>
  </si>
  <si>
    <t>SW1Y 4LB</t>
  </si>
  <si>
    <t>GB00BNQMPN80</t>
  </si>
  <si>
    <t>G7500M104</t>
  </si>
  <si>
    <t>2225 W. Chandler Boulevard</t>
  </si>
  <si>
    <t>85224-6155</t>
  </si>
  <si>
    <t>US7751331015</t>
  </si>
  <si>
    <t>775133101</t>
  </si>
  <si>
    <t>50 Broadway</t>
  </si>
  <si>
    <t>SW1H 0DB</t>
  </si>
  <si>
    <t>BMG762791017</t>
  </si>
  <si>
    <t>G76279101</t>
  </si>
  <si>
    <t>1201 South Second Street</t>
  </si>
  <si>
    <t>53204</t>
  </si>
  <si>
    <t>US7739031091</t>
  </si>
  <si>
    <t>773903109</t>
  </si>
  <si>
    <t>1155 Coleman Avenue</t>
  </si>
  <si>
    <t>US77543R1023</t>
  </si>
  <si>
    <t>77543R102</t>
  </si>
  <si>
    <t>2170 Piedmont Road, NE</t>
  </si>
  <si>
    <t>30324</t>
  </si>
  <si>
    <t>US7757111049</t>
  </si>
  <si>
    <t>775711104</t>
  </si>
  <si>
    <t>6901 Professional Parkway</t>
  </si>
  <si>
    <t>34240</t>
  </si>
  <si>
    <t>US7766961061</t>
  </si>
  <si>
    <t>776696106</t>
  </si>
  <si>
    <t>5130 Hacienda Drive</t>
  </si>
  <si>
    <t>94568-7579</t>
  </si>
  <si>
    <t>US7782961038</t>
  </si>
  <si>
    <t>778296103</t>
  </si>
  <si>
    <t>185 Farringdon Road</t>
  </si>
  <si>
    <t>EC1A 1AA</t>
  </si>
  <si>
    <t>120 Causeway Street</t>
  </si>
  <si>
    <t>02114</t>
  </si>
  <si>
    <t>US7534221046</t>
  </si>
  <si>
    <t>753422104</t>
  </si>
  <si>
    <t>2628 Pearl Road</t>
  </si>
  <si>
    <t>US7496851038</t>
  </si>
  <si>
    <t>749685103</t>
  </si>
  <si>
    <t>110 East 59th Street</t>
  </si>
  <si>
    <t>GB00BMVP7Y09</t>
  </si>
  <si>
    <t>G7709Q104</t>
  </si>
  <si>
    <t>100 Throckmorton Street</t>
  </si>
  <si>
    <t>US75281A1097</t>
  </si>
  <si>
    <t>75281A109</t>
  </si>
  <si>
    <t>1505 South Pavilion Center Drive</t>
  </si>
  <si>
    <t>US75700L1089</t>
  </si>
  <si>
    <t>75700L108</t>
  </si>
  <si>
    <t>200 State Street</t>
  </si>
  <si>
    <t>Beloit</t>
  </si>
  <si>
    <t>53511</t>
  </si>
  <si>
    <t>US7587501039</t>
  </si>
  <si>
    <t>758750103</t>
  </si>
  <si>
    <t>16100 N. 71st Street</t>
  </si>
  <si>
    <t>US7595091023</t>
  </si>
  <si>
    <t>759509102</t>
  </si>
  <si>
    <t>18500 North Allied Way</t>
  </si>
  <si>
    <t>85054</t>
  </si>
  <si>
    <t>US7607591002</t>
  </si>
  <si>
    <t>760759100</t>
  </si>
  <si>
    <t>US46137V3574</t>
  </si>
  <si>
    <t>46137V357</t>
  </si>
  <si>
    <t>Manor Royal</t>
  </si>
  <si>
    <t>Crawley</t>
  </si>
  <si>
    <t>RH10 9PY</t>
  </si>
  <si>
    <t>1000 Wilson Boulevard</t>
  </si>
  <si>
    <t>US75513E1010</t>
  </si>
  <si>
    <t>75513E101</t>
  </si>
  <si>
    <t>444 Gulf of Mexico Drive</t>
  </si>
  <si>
    <t>Longboat Key</t>
  </si>
  <si>
    <t>34228</t>
  </si>
  <si>
    <t>78137L105</t>
  </si>
  <si>
    <t>225 Bush Street</t>
  </si>
  <si>
    <t>94104</t>
  </si>
  <si>
    <t>US86771W1053</t>
  </si>
  <si>
    <t>86771W105</t>
  </si>
  <si>
    <t>555 IH 35 South</t>
  </si>
  <si>
    <t>New Braunfels</t>
  </si>
  <si>
    <t>78130</t>
  </si>
  <si>
    <t>US7818462092</t>
  </si>
  <si>
    <t>781846209</t>
  </si>
  <si>
    <t>US7818463082</t>
  </si>
  <si>
    <t>781846308</t>
  </si>
  <si>
    <t>700 Saginaw Drive</t>
  </si>
  <si>
    <t>US76155X1000</t>
  </si>
  <si>
    <t>76155X100</t>
  </si>
  <si>
    <t>940 Winter Street</t>
  </si>
  <si>
    <t>RWE Platz 1</t>
  </si>
  <si>
    <t>45141</t>
  </si>
  <si>
    <t>US74975E3036</t>
  </si>
  <si>
    <t>74975E303</t>
  </si>
  <si>
    <t>11215 North Community House Road</t>
  </si>
  <si>
    <t>Royal Bank Plaza</t>
  </si>
  <si>
    <t>200 Bay Street</t>
  </si>
  <si>
    <t>M5J 2J5</t>
  </si>
  <si>
    <t>CA7800871021</t>
  </si>
  <si>
    <t>780087102</t>
  </si>
  <si>
    <t>Dublin Office</t>
  </si>
  <si>
    <t>Airside Business Park</t>
  </si>
  <si>
    <t>Swords</t>
  </si>
  <si>
    <t>K67 NY94</t>
  </si>
  <si>
    <t>US7835132033</t>
  </si>
  <si>
    <t>783513203</t>
  </si>
  <si>
    <t>Two Prudential Plaza</t>
  </si>
  <si>
    <t>Suite 4600 180 North Stetson Avenue</t>
  </si>
  <si>
    <t>US78351F1075</t>
  </si>
  <si>
    <t>78351F107</t>
  </si>
  <si>
    <t>1 Rayonier Way</t>
  </si>
  <si>
    <t>Wildlight</t>
  </si>
  <si>
    <t>Yulee</t>
  </si>
  <si>
    <t>32097-0002</t>
  </si>
  <si>
    <t>US7549071030</t>
  </si>
  <si>
    <t>754907103</t>
  </si>
  <si>
    <t>444 Castro Street</t>
  </si>
  <si>
    <t>US81730H1095</t>
  </si>
  <si>
    <t>81730H109</t>
  </si>
  <si>
    <t>2, boulevard du Général Martial-Valin</t>
  </si>
  <si>
    <t>Cedex 15</t>
  </si>
  <si>
    <t>75724</t>
  </si>
  <si>
    <t>US7865841024</t>
  </si>
  <si>
    <t>215 First Street</t>
  </si>
  <si>
    <t>11465 Johns Creek Parkway</t>
  </si>
  <si>
    <t>Johns Creek</t>
  </si>
  <si>
    <t>US78709Y1055</t>
  </si>
  <si>
    <t>78709Y105</t>
  </si>
  <si>
    <t>12010 Sunset Hills Road</t>
  </si>
  <si>
    <t>US8086251076</t>
  </si>
  <si>
    <t>808625107</t>
  </si>
  <si>
    <t>One Design Center Place</t>
  </si>
  <si>
    <t>Suite 850</t>
  </si>
  <si>
    <t>US1005571070</t>
  </si>
  <si>
    <t>100557107</t>
  </si>
  <si>
    <t>Santander Group City</t>
  </si>
  <si>
    <t>Av. de Cantabria s/n Boadilla del Monte</t>
  </si>
  <si>
    <t>28660</t>
  </si>
  <si>
    <t>US05964H1059</t>
  </si>
  <si>
    <t>05964H105</t>
  </si>
  <si>
    <t>2700 North First Street</t>
  </si>
  <si>
    <t>US8010561020</t>
  </si>
  <si>
    <t>801056102</t>
  </si>
  <si>
    <t>Dietmar-Hopp-Allee 16</t>
  </si>
  <si>
    <t>Walldorf</t>
  </si>
  <si>
    <t>69190</t>
  </si>
  <si>
    <t>US8030542042</t>
  </si>
  <si>
    <t>803054204</t>
  </si>
  <si>
    <t>Via Luigi Russolo, 5</t>
  </si>
  <si>
    <t>20138</t>
  </si>
  <si>
    <t>Fabianinkatu 27</t>
  </si>
  <si>
    <t>00100</t>
  </si>
  <si>
    <t>US79588J1025</t>
  </si>
  <si>
    <t>79588J102</t>
  </si>
  <si>
    <t>8051 Congress Avenue</t>
  </si>
  <si>
    <t>33487-1307</t>
  </si>
  <si>
    <t>US78410G1040</t>
  </si>
  <si>
    <t>78410G104</t>
  </si>
  <si>
    <t>35 rue Joseph Monier</t>
  </si>
  <si>
    <t>Rueil-Malmaison</t>
  </si>
  <si>
    <t>92506</t>
  </si>
  <si>
    <t>US80687P1066</t>
  </si>
  <si>
    <t>Izumi Garden Tower</t>
  </si>
  <si>
    <t>106-6019</t>
  </si>
  <si>
    <t>Unit 09, Office Tower</t>
  </si>
  <si>
    <t>41st Floor, Room 4109 Convention Plaza 1 Harbour Road</t>
  </si>
  <si>
    <t>18500 Von Karman Avenue</t>
  </si>
  <si>
    <t>92612-0539</t>
  </si>
  <si>
    <t>US78573L1061</t>
  </si>
  <si>
    <t>78573L106</t>
  </si>
  <si>
    <t>Bridgeview House, Building 11</t>
  </si>
  <si>
    <t>Ground Floor (Lakeview Avenue) Constantia Office Park Cor 14th Ave &amp; Hendrik Potgieter Rd</t>
  </si>
  <si>
    <t>Weltevredenpark</t>
  </si>
  <si>
    <t>1709</t>
  </si>
  <si>
    <t>US82575P1075</t>
  </si>
  <si>
    <t>82575P107</t>
  </si>
  <si>
    <t>2401 Utah Avenue South</t>
  </si>
  <si>
    <t>98134</t>
  </si>
  <si>
    <t>US8552441094</t>
  </si>
  <si>
    <t>855244109</t>
  </si>
  <si>
    <t>7310 North 16th St</t>
  </si>
  <si>
    <t>Suite 135</t>
  </si>
  <si>
    <t>85020</t>
  </si>
  <si>
    <t>US84265V1052</t>
  </si>
  <si>
    <t>84265V105</t>
  </si>
  <si>
    <t>29, Bd Haussmann</t>
  </si>
  <si>
    <t>US83364L1098</t>
  </si>
  <si>
    <t>3000 Schwab Way</t>
  </si>
  <si>
    <t>US8085131055</t>
  </si>
  <si>
    <t>808513105</t>
  </si>
  <si>
    <t>The Venetian Macao Resort Hotel</t>
  </si>
  <si>
    <t>Taipa</t>
  </si>
  <si>
    <t>US80007R1059</t>
  </si>
  <si>
    <t>1929 Allen Parkway</t>
  </si>
  <si>
    <t>US8175651046</t>
  </si>
  <si>
    <t>817565104</t>
  </si>
  <si>
    <t>1101 Skokie Boulevard</t>
  </si>
  <si>
    <t>US8585861003</t>
  </si>
  <si>
    <t>858586100</t>
  </si>
  <si>
    <t>Alte Tiefenaustrasse 6</t>
  </si>
  <si>
    <t>Bern</t>
  </si>
  <si>
    <t>3050</t>
  </si>
  <si>
    <t>US8710131082</t>
  </si>
  <si>
    <t>871013108</t>
  </si>
  <si>
    <t>US8090871091</t>
  </si>
  <si>
    <t>809087109</t>
  </si>
  <si>
    <t>5, avenue Kléber</t>
  </si>
  <si>
    <t>75116</t>
  </si>
  <si>
    <t>US80917Q1067</t>
  </si>
  <si>
    <t>80917Q106</t>
  </si>
  <si>
    <t>1540 Broadway</t>
  </si>
  <si>
    <t>US80810D1037</t>
  </si>
  <si>
    <t>80810D103</t>
  </si>
  <si>
    <t>255 Quai de la Bataille de Stalingrad</t>
  </si>
  <si>
    <t>US8337921048</t>
  </si>
  <si>
    <t>US78464A7634</t>
  </si>
  <si>
    <t>78464A763</t>
  </si>
  <si>
    <t>1 Fusionopolis Place</t>
  </si>
  <si>
    <t>No. 17-10, Galaxis</t>
  </si>
  <si>
    <t>138522</t>
  </si>
  <si>
    <t>US81141R1005</t>
  </si>
  <si>
    <t>81141R100</t>
  </si>
  <si>
    <t>6240 Sea Harbor Drive</t>
  </si>
  <si>
    <t>32821</t>
  </si>
  <si>
    <t>US81282V1008</t>
  </si>
  <si>
    <t>81282V100</t>
  </si>
  <si>
    <t>9000 West 67th Street</t>
  </si>
  <si>
    <t>Merriam</t>
  </si>
  <si>
    <t>66202</t>
  </si>
  <si>
    <t>US8115431079</t>
  </si>
  <si>
    <t>811543107</t>
  </si>
  <si>
    <t>1 HaMada Street</t>
  </si>
  <si>
    <t>POB 12001</t>
  </si>
  <si>
    <t>Herzliya</t>
  </si>
  <si>
    <t>4673335</t>
  </si>
  <si>
    <t>US83417M1045</t>
  </si>
  <si>
    <t>83417M104</t>
  </si>
  <si>
    <t>2415 Cascade Pointe Boulevard</t>
  </si>
  <si>
    <t>28208</t>
  </si>
  <si>
    <t>US81211K1007</t>
  </si>
  <si>
    <t>81211K100</t>
  </si>
  <si>
    <t>1 Freedom Valley Drive</t>
  </si>
  <si>
    <t>Oaks</t>
  </si>
  <si>
    <t>19456</t>
  </si>
  <si>
    <t>US7841171033</t>
  </si>
  <si>
    <t>784117103</t>
  </si>
  <si>
    <t>3-5, Owa 3-chome</t>
  </si>
  <si>
    <t>Suwa</t>
  </si>
  <si>
    <t>392-8502</t>
  </si>
  <si>
    <t>US81603X1081</t>
  </si>
  <si>
    <t>81603X108</t>
  </si>
  <si>
    <t>4714 Gettysburg Road</t>
  </si>
  <si>
    <t>PO Box 2034</t>
  </si>
  <si>
    <t>Mechanicsburg</t>
  </si>
  <si>
    <t>17055</t>
  </si>
  <si>
    <t>US81619Q1058</t>
  </si>
  <si>
    <t>81619Q105</t>
  </si>
  <si>
    <t>Salmisaarenaukio 2</t>
  </si>
  <si>
    <t>PO Box 309</t>
  </si>
  <si>
    <t>00101</t>
  </si>
  <si>
    <t>US86210M1062</t>
  </si>
  <si>
    <t>Melbourne House</t>
  </si>
  <si>
    <t>5th Floor 44-46 Aldwych</t>
  </si>
  <si>
    <t>WC2B 4LL</t>
  </si>
  <si>
    <t>One Financial Plaza</t>
  </si>
  <si>
    <t>501 North Broadway</t>
  </si>
  <si>
    <t>63102-2188</t>
  </si>
  <si>
    <t>US8606301021</t>
  </si>
  <si>
    <t>860630102</t>
  </si>
  <si>
    <t>2500 Woodcrest Place</t>
  </si>
  <si>
    <t>35209</t>
  </si>
  <si>
    <t>US81768T1088</t>
  </si>
  <si>
    <t>81768T108</t>
  </si>
  <si>
    <t>5455 East High Street</t>
  </si>
  <si>
    <t>Suite 111</t>
  </si>
  <si>
    <t>US85208M1027</t>
  </si>
  <si>
    <t>85208M102</t>
  </si>
  <si>
    <t>501 Main Street</t>
  </si>
  <si>
    <t>Pine Bluff</t>
  </si>
  <si>
    <t>71601</t>
  </si>
  <si>
    <t>US8287302009</t>
  </si>
  <si>
    <t>828730200</t>
  </si>
  <si>
    <t>Brittanic House</t>
  </si>
  <si>
    <t>Stirling Way</t>
  </si>
  <si>
    <t>Borehamwood</t>
  </si>
  <si>
    <t>WD6 2BT</t>
  </si>
  <si>
    <t>1-7-1, Kaigan</t>
  </si>
  <si>
    <t>105-7537</t>
  </si>
  <si>
    <t>US83404D1090</t>
  </si>
  <si>
    <t>83404D109</t>
  </si>
  <si>
    <t>31 Exeter Road</t>
  </si>
  <si>
    <t>No. 19-00 Comcentre</t>
  </si>
  <si>
    <t>239732</t>
  </si>
  <si>
    <t>US82929R3049</t>
  </si>
  <si>
    <t>21823 30th Drive SE</t>
  </si>
  <si>
    <t>Bothell</t>
  </si>
  <si>
    <t>98021</t>
  </si>
  <si>
    <t>US8125781026</t>
  </si>
  <si>
    <t>81181C104</t>
  </si>
  <si>
    <t>1-8, Doshomachi 3-chome</t>
  </si>
  <si>
    <t>541-0045</t>
  </si>
  <si>
    <t>US8246671098</t>
  </si>
  <si>
    <t>824667109</t>
  </si>
  <si>
    <t>Avenida Nove de Julho 4939</t>
  </si>
  <si>
    <t>9th Floor, Office 84 Torre Europa Itaim</t>
  </si>
  <si>
    <t>01407-200</t>
  </si>
  <si>
    <t>CA8265991023</t>
  </si>
  <si>
    <t>826599102</t>
  </si>
  <si>
    <t>C23 5 &amp; 6 Cobalt Park Way</t>
  </si>
  <si>
    <t>Cobalt Business Park</t>
  </si>
  <si>
    <t>NE28 9EJ</t>
  </si>
  <si>
    <t>US78663S2014</t>
  </si>
  <si>
    <t>340 Seven Springs Way</t>
  </si>
  <si>
    <t>US86881A1007</t>
  </si>
  <si>
    <t>86881A100</t>
  </si>
  <si>
    <t>1 Place Des Alpes</t>
  </si>
  <si>
    <t>PO Box 2152</t>
  </si>
  <si>
    <t>1211</t>
  </si>
  <si>
    <t>US8188001049</t>
  </si>
  <si>
    <t>818800104</t>
  </si>
  <si>
    <t>225 Varick Street</t>
  </si>
  <si>
    <t>10014</t>
  </si>
  <si>
    <t>US8190471016</t>
  </si>
  <si>
    <t>819047101</t>
  </si>
  <si>
    <t>Kerry Centre</t>
  </si>
  <si>
    <t>28th Floor 683 King’s Road</t>
  </si>
  <si>
    <t>9100 South Hills Boulevard</t>
  </si>
  <si>
    <t>Broadview Heights</t>
  </si>
  <si>
    <t>44147</t>
  </si>
  <si>
    <t>US83601L1026</t>
  </si>
  <si>
    <t>83601L102</t>
  </si>
  <si>
    <t>1 Takumi-cho</t>
  </si>
  <si>
    <t>Sakai-ku</t>
  </si>
  <si>
    <t>Sakai</t>
  </si>
  <si>
    <t>590-8522</t>
  </si>
  <si>
    <t>US8198823093</t>
  </si>
  <si>
    <t>Marunouchi Eiraku Building</t>
  </si>
  <si>
    <t>4-1, Marunouchi 1-chome Chiyoda-ku</t>
  </si>
  <si>
    <t>US8245511055</t>
  </si>
  <si>
    <t>Shell Centre</t>
  </si>
  <si>
    <t>SE1 7NA</t>
  </si>
  <si>
    <t>780259305</t>
  </si>
  <si>
    <t>20, Sejong-daero 9-gil</t>
  </si>
  <si>
    <t>Jung-gu</t>
  </si>
  <si>
    <t>04513</t>
  </si>
  <si>
    <t>US8245961003</t>
  </si>
  <si>
    <t>824596100</t>
  </si>
  <si>
    <t>1400 Shoals Way</t>
  </si>
  <si>
    <t>37148</t>
  </si>
  <si>
    <t>US82489W1071</t>
  </si>
  <si>
    <t>82489W107</t>
  </si>
  <si>
    <t>US78468R7391</t>
  </si>
  <si>
    <t>78468R739</t>
  </si>
  <si>
    <t>No.16-1 Kyobashi 2-chome</t>
  </si>
  <si>
    <t>104-8370</t>
  </si>
  <si>
    <t>US82454Y1047</t>
  </si>
  <si>
    <t>82454Y104</t>
  </si>
  <si>
    <t>52-16 Barnett Avenue</t>
  </si>
  <si>
    <t>11104</t>
  </si>
  <si>
    <t>US5562691080</t>
  </si>
  <si>
    <t>556269108</t>
  </si>
  <si>
    <t>151 O'Connor Street</t>
  </si>
  <si>
    <t>Ground floor</t>
  </si>
  <si>
    <t>Ottawa</t>
  </si>
  <si>
    <t>K2P 2L8</t>
  </si>
  <si>
    <t>CA82509L1076</t>
  </si>
  <si>
    <t>82509L107</t>
  </si>
  <si>
    <t>US4642886794</t>
  </si>
  <si>
    <t>464288679</t>
  </si>
  <si>
    <t>101 West Prospect Avenue</t>
  </si>
  <si>
    <t>44115-1075</t>
  </si>
  <si>
    <t>US8243481061</t>
  </si>
  <si>
    <t>824348106</t>
  </si>
  <si>
    <t>13-9, Shiba Daimon 1-Chome</t>
  </si>
  <si>
    <t>105-8518</t>
  </si>
  <si>
    <t>US8253842095</t>
  </si>
  <si>
    <t>US4642874576</t>
  </si>
  <si>
    <t>464287457</t>
  </si>
  <si>
    <t>Av. Brigadeiro Faria Lima, 3400</t>
  </si>
  <si>
    <t>19th and 20th Floors Itaim Bibi</t>
  </si>
  <si>
    <t>US20440W1053</t>
  </si>
  <si>
    <t>20440W105</t>
  </si>
  <si>
    <t>Werner-von-Siemens-Strasse 1</t>
  </si>
  <si>
    <t>80333</t>
  </si>
  <si>
    <t>US8261975010</t>
  </si>
  <si>
    <t>826197501</t>
  </si>
  <si>
    <t>BMG812761002</t>
  </si>
  <si>
    <t>G81276100</t>
  </si>
  <si>
    <t>40 Wantage Avenue</t>
  </si>
  <si>
    <t>Branchville</t>
  </si>
  <si>
    <t>07890</t>
  </si>
  <si>
    <t>US8163001071</t>
  </si>
  <si>
    <t>816300107</t>
  </si>
  <si>
    <t>Calzada LAzaro CArdenas 601</t>
  </si>
  <si>
    <t>Colonia La Nogalera</t>
  </si>
  <si>
    <t>44440</t>
  </si>
  <si>
    <t>US4004911065</t>
  </si>
  <si>
    <t>400491106</t>
  </si>
  <si>
    <t>Wing Cheong Commercial Building</t>
  </si>
  <si>
    <t>Flat C, 19th Floor Nos 19-25 Jervois Street</t>
  </si>
  <si>
    <t>US82706C1080</t>
  </si>
  <si>
    <t>82706C108</t>
  </si>
  <si>
    <t>1221 Avenue of the Americas</t>
  </si>
  <si>
    <t>35th Floor</t>
  </si>
  <si>
    <t>US82968B1035</t>
  </si>
  <si>
    <t>82968B103</t>
  </si>
  <si>
    <t>3300 Enterprise Parkway</t>
  </si>
  <si>
    <t>Beachwood</t>
  </si>
  <si>
    <t>44122-7200</t>
  </si>
  <si>
    <t>US82981J1097</t>
  </si>
  <si>
    <t>82981J109</t>
  </si>
  <si>
    <t>300 Colonial Center Parkway</t>
  </si>
  <si>
    <t>Roswell</t>
  </si>
  <si>
    <t>30076</t>
  </si>
  <si>
    <t>US82982L1035</t>
  </si>
  <si>
    <t>82982L103</t>
  </si>
  <si>
    <t>5451 Patrick Henry Drive</t>
  </si>
  <si>
    <t>US82982T1060</t>
  </si>
  <si>
    <t>82982T106</t>
  </si>
  <si>
    <t>One Strawberry Lane</t>
  </si>
  <si>
    <t>Orrville</t>
  </si>
  <si>
    <t>44667-0280</t>
  </si>
  <si>
    <t>US8326964058</t>
  </si>
  <si>
    <t>832696405</t>
  </si>
  <si>
    <t>18th Floor Shun Tak Centre Nos. 168 - 200 Connaught Road</t>
  </si>
  <si>
    <t>110 West Taylor Street</t>
  </si>
  <si>
    <t>US7843051043</t>
  </si>
  <si>
    <t>784305104</t>
  </si>
  <si>
    <t>Sven Wingquists Gata 2</t>
  </si>
  <si>
    <t>415 50</t>
  </si>
  <si>
    <t>US7843754042</t>
  </si>
  <si>
    <t>1-1-88, Oyodonaka</t>
  </si>
  <si>
    <t>531-0076</t>
  </si>
  <si>
    <t>US8160783077</t>
  </si>
  <si>
    <t>816078307</t>
  </si>
  <si>
    <t>3200 Northline Avenue</t>
  </si>
  <si>
    <t>Suite 360</t>
  </si>
  <si>
    <t>27408-7612</t>
  </si>
  <si>
    <t>US8754651060</t>
  </si>
  <si>
    <t>875465106</t>
  </si>
  <si>
    <t>228 Manhattan Beach Boulevard</t>
  </si>
  <si>
    <t>Manhattan Beach</t>
  </si>
  <si>
    <t>90266</t>
  </si>
  <si>
    <t>US8305661055</t>
  </si>
  <si>
    <t>830566105</t>
  </si>
  <si>
    <t>755 West Big Beaver Road</t>
  </si>
  <si>
    <t>48084</t>
  </si>
  <si>
    <t>US8308301055</t>
  </si>
  <si>
    <t>830830105</t>
  </si>
  <si>
    <t>400 West Cesar Chavez</t>
  </si>
  <si>
    <t>US8269191024</t>
  </si>
  <si>
    <t>826919102</t>
  </si>
  <si>
    <t>5599 San Felipe</t>
  </si>
  <si>
    <t>AN8068571086</t>
  </si>
  <si>
    <t>806857108</t>
  </si>
  <si>
    <t>1 York Street</t>
  </si>
  <si>
    <t>M5J 0B6</t>
  </si>
  <si>
    <t>CA8667961053</t>
  </si>
  <si>
    <t>866796105</t>
  </si>
  <si>
    <t>1 George Street</t>
  </si>
  <si>
    <t>EH2 2LL</t>
  </si>
  <si>
    <t>00108N100</t>
  </si>
  <si>
    <t>4 Landmark Square</t>
  </si>
  <si>
    <t>US8270481091</t>
  </si>
  <si>
    <t>827048109</t>
  </si>
  <si>
    <t>300 Continental Drive</t>
  </si>
  <si>
    <t>19713</t>
  </si>
  <si>
    <t>US78442P1066</t>
  </si>
  <si>
    <t>78442P106</t>
  </si>
  <si>
    <t>Parc Technologique des Fontaines</t>
  </si>
  <si>
    <t>Chemin des Franques</t>
  </si>
  <si>
    <t>Bernin</t>
  </si>
  <si>
    <t>38190</t>
  </si>
  <si>
    <t>1700 Lincoin Street</t>
  </si>
  <si>
    <t>Suite 3200</t>
  </si>
  <si>
    <t>US78454L1008</t>
  </si>
  <si>
    <t>78454L100</t>
  </si>
  <si>
    <t>500 108th Ave NE</t>
  </si>
  <si>
    <t>US83200N1037</t>
  </si>
  <si>
    <t>83200N103</t>
  </si>
  <si>
    <t>Akihabara UDX15F, 4-14-1</t>
  </si>
  <si>
    <t>Sotokanda Chiyoda-ku</t>
  </si>
  <si>
    <t>101-0021</t>
  </si>
  <si>
    <t>US78445W3060</t>
  </si>
  <si>
    <t>78445W306</t>
  </si>
  <si>
    <t>980 Rock Avenue</t>
  </si>
  <si>
    <t>US86800U1043</t>
  </si>
  <si>
    <t>86800U104</t>
  </si>
  <si>
    <t>1-2, Marunouchi 1-chome</t>
  </si>
  <si>
    <t>US86562M2098</t>
  </si>
  <si>
    <t>86562M209</t>
  </si>
  <si>
    <t>Beech Hill</t>
  </si>
  <si>
    <t>Clonskeagh</t>
  </si>
  <si>
    <t>US83272W1062</t>
  </si>
  <si>
    <t>83272W106</t>
  </si>
  <si>
    <t>14111 Scottslawn Road</t>
  </si>
  <si>
    <t>Marysville</t>
  </si>
  <si>
    <t>43041</t>
  </si>
  <si>
    <t>US8101861065</t>
  </si>
  <si>
    <t>810186106</t>
  </si>
  <si>
    <t>11-12 St James's Square</t>
  </si>
  <si>
    <t>US83238P2039</t>
  </si>
  <si>
    <t>3-77 Oimatsu-cho</t>
  </si>
  <si>
    <t>590-8577</t>
  </si>
  <si>
    <t>US82455C1018</t>
  </si>
  <si>
    <t>82455C101</t>
  </si>
  <si>
    <t>1225 17th Street</t>
  </si>
  <si>
    <t>US82900L1026</t>
  </si>
  <si>
    <t>82900L102</t>
  </si>
  <si>
    <t>26-1, Nishi-Shinjuku 1-chome</t>
  </si>
  <si>
    <t>Shinjuku-ku</t>
  </si>
  <si>
    <t>160-8338</t>
  </si>
  <si>
    <t>US83540J1016</t>
  </si>
  <si>
    <t>83540J101</t>
  </si>
  <si>
    <t>13-15 avenue de la Liberté</t>
  </si>
  <si>
    <t>1931</t>
  </si>
  <si>
    <t>2801 80th Street</t>
  </si>
  <si>
    <t>Kenosha</t>
  </si>
  <si>
    <t>53143</t>
  </si>
  <si>
    <t>US8330341012</t>
  </si>
  <si>
    <t>833034101</t>
  </si>
  <si>
    <t>3000 31st Street</t>
  </si>
  <si>
    <t>90405</t>
  </si>
  <si>
    <t>US83304A1060</t>
  </si>
  <si>
    <t>83304A106</t>
  </si>
  <si>
    <t>3101 South Packerland Drive</t>
  </si>
  <si>
    <t>54313</t>
  </si>
  <si>
    <t>US80689H1023</t>
  </si>
  <si>
    <t>80689H102</t>
  </si>
  <si>
    <t>Tsim Sha Tsui Centre</t>
  </si>
  <si>
    <t>12th Floor Salisbury Road</t>
  </si>
  <si>
    <t>Tsim Sha Tsui</t>
  </si>
  <si>
    <t>Croxley Park Hatters Lane</t>
  </si>
  <si>
    <t>Watford</t>
  </si>
  <si>
    <t>WD18 8YE</t>
  </si>
  <si>
    <t>US83175M2052</t>
  </si>
  <si>
    <t>83175M205</t>
  </si>
  <si>
    <t>106 East Babcock Street</t>
  </si>
  <si>
    <t>Suite 3A</t>
  </si>
  <si>
    <t>US8334451098</t>
  </si>
  <si>
    <t>833445109</t>
  </si>
  <si>
    <t>690 East Middlefield Road</t>
  </si>
  <si>
    <t>US8716071076</t>
  </si>
  <si>
    <t>871607107</t>
  </si>
  <si>
    <t>1111 Bay Avenue</t>
  </si>
  <si>
    <t>31901</t>
  </si>
  <si>
    <t>US87161C5013</t>
  </si>
  <si>
    <t>87161C501</t>
  </si>
  <si>
    <t>44201 Nobel Drive</t>
  </si>
  <si>
    <t>US87162W1009</t>
  </si>
  <si>
    <t>87162W100</t>
  </si>
  <si>
    <t>46, avenue de la Grande Arm e</t>
  </si>
  <si>
    <t>US80105N1054</t>
  </si>
  <si>
    <t>80105N105</t>
  </si>
  <si>
    <t>30 Ivan Allen Jr. Boulevard, N.W.</t>
  </si>
  <si>
    <t>US8425871071</t>
  </si>
  <si>
    <t>842587107</t>
  </si>
  <si>
    <t>234 1st Street</t>
  </si>
  <si>
    <t>US83406F1021</t>
  </si>
  <si>
    <t>83406F102</t>
  </si>
  <si>
    <t>ThinkPark Tower</t>
  </si>
  <si>
    <t>1-1 Osaki 2-chome Shinagawa-ku</t>
  </si>
  <si>
    <t>141-6025</t>
  </si>
  <si>
    <t>US8656201089</t>
  </si>
  <si>
    <t>5-1, Jingumae 1-chome</t>
  </si>
  <si>
    <t>150-0001</t>
  </si>
  <si>
    <t>US8131132065</t>
  </si>
  <si>
    <t>813113206</t>
  </si>
  <si>
    <t>Tokyo Nihombashi Tower</t>
  </si>
  <si>
    <t>2-7-1, Nihonbashi Chuo-ku</t>
  </si>
  <si>
    <t>103-6020</t>
  </si>
  <si>
    <t>1 North Second Street</t>
  </si>
  <si>
    <t>Hartsville</t>
  </si>
  <si>
    <t>29550-3350</t>
  </si>
  <si>
    <t>US8354951027</t>
  </si>
  <si>
    <t>835495102</t>
  </si>
  <si>
    <t>614 Chapala Street</t>
  </si>
  <si>
    <t>93103</t>
  </si>
  <si>
    <t>US83570H1086</t>
  </si>
  <si>
    <t>83570H108</t>
  </si>
  <si>
    <t>sonos.com</t>
  </si>
  <si>
    <t>Laubisrütistrasse 28</t>
  </si>
  <si>
    <t>Stäfa</t>
  </si>
  <si>
    <t>8712</t>
  </si>
  <si>
    <t>US83569C1027</t>
  </si>
  <si>
    <t>83569C102</t>
  </si>
  <si>
    <t>7-1, Konan 1-chome</t>
  </si>
  <si>
    <t>108-0075</t>
  </si>
  <si>
    <t>US8356993076</t>
  </si>
  <si>
    <t>835699307</t>
  </si>
  <si>
    <t>108 St Georges Terrace</t>
  </si>
  <si>
    <t>Level 35</t>
  </si>
  <si>
    <t>US84473L1052</t>
  </si>
  <si>
    <t>84473L105</t>
  </si>
  <si>
    <t>3001 Deming Way</t>
  </si>
  <si>
    <t>Middleton</t>
  </si>
  <si>
    <t>53562</t>
  </si>
  <si>
    <t>US84790A1051</t>
  </si>
  <si>
    <t>84790A105</t>
  </si>
  <si>
    <t>225 West Washington Street</t>
  </si>
  <si>
    <t>46204-3438</t>
  </si>
  <si>
    <t>US8288061091</t>
  </si>
  <si>
    <t>828806109</t>
  </si>
  <si>
    <t>55 Water Street</t>
  </si>
  <si>
    <t>10041</t>
  </si>
  <si>
    <t>US78409V1044</t>
  </si>
  <si>
    <t>78409V104</t>
  </si>
  <si>
    <t>270 Brannan Street</t>
  </si>
  <si>
    <t>US8486371045</t>
  </si>
  <si>
    <t>848637104</t>
  </si>
  <si>
    <t>5, Place de la Gare</t>
  </si>
  <si>
    <t>1616</t>
  </si>
  <si>
    <t>LU1778762911</t>
  </si>
  <si>
    <t>L8681T102</t>
  </si>
  <si>
    <t>3801 South Oliver Street</t>
  </si>
  <si>
    <t>Wichita</t>
  </si>
  <si>
    <t>67210</t>
  </si>
  <si>
    <t>US8485741099</t>
  </si>
  <si>
    <t>848574109</t>
  </si>
  <si>
    <t>333 South Seventh Street</t>
  </si>
  <si>
    <t>US78463M1071</t>
  </si>
  <si>
    <t>78463M107</t>
  </si>
  <si>
    <t>131 South Dearborn Street</t>
  </si>
  <si>
    <t>US85209W1099</t>
  </si>
  <si>
    <t>85209W109</t>
  </si>
  <si>
    <t>6325 Ardrey Kell Road</t>
  </si>
  <si>
    <t>US78473E1038</t>
  </si>
  <si>
    <t>78473E103</t>
  </si>
  <si>
    <t>Charlton House</t>
  </si>
  <si>
    <t>Cirencester Road</t>
  </si>
  <si>
    <t>Cheltenham</t>
  </si>
  <si>
    <t>GL53 8ER</t>
  </si>
  <si>
    <t>US78462F1030</t>
  </si>
  <si>
    <t>78462F103</t>
  </si>
  <si>
    <t>1455 Market Street</t>
  </si>
  <si>
    <t>US8522341036</t>
  </si>
  <si>
    <t>852234103</t>
  </si>
  <si>
    <t>El Trovador 4285</t>
  </si>
  <si>
    <t>6th Floor Las Condes</t>
  </si>
  <si>
    <t>US8336351056</t>
  </si>
  <si>
    <t>833635105</t>
  </si>
  <si>
    <t>Shinjuku Eastside Square</t>
  </si>
  <si>
    <t>6-27-30 Shinjuku Shinjuku-ku</t>
  </si>
  <si>
    <t>160-8430</t>
  </si>
  <si>
    <t>US85225A1079</t>
  </si>
  <si>
    <t>85225A107</t>
  </si>
  <si>
    <t>700 Market Street</t>
  </si>
  <si>
    <t>63101</t>
  </si>
  <si>
    <t>US84857L1017</t>
  </si>
  <si>
    <t>84857L101</t>
  </si>
  <si>
    <t>Feldlistrasse 2</t>
  </si>
  <si>
    <t>Sankt Gallen</t>
  </si>
  <si>
    <t>9000</t>
  </si>
  <si>
    <t>CH1134239669</t>
  </si>
  <si>
    <t>H8088L103</t>
  </si>
  <si>
    <t>2727 North Harwood Street</t>
  </si>
  <si>
    <t>75201-2407</t>
  </si>
  <si>
    <t>US84860W3007</t>
  </si>
  <si>
    <t>84860W300</t>
  </si>
  <si>
    <t>2355 Waukegan Road</t>
  </si>
  <si>
    <t>US8589121081</t>
  </si>
  <si>
    <t>858912108</t>
  </si>
  <si>
    <t>488 8th Avenue</t>
  </si>
  <si>
    <t>92101</t>
  </si>
  <si>
    <t>US8168511090</t>
  </si>
  <si>
    <t>816851109</t>
  </si>
  <si>
    <t>US8036071004</t>
  </si>
  <si>
    <t>803607100</t>
  </si>
  <si>
    <t>Klarabergsviadukten 70, D6</t>
  </si>
  <si>
    <t>Box 70</t>
  </si>
  <si>
    <t>101 21</t>
  </si>
  <si>
    <t>1101 First Street South</t>
  </si>
  <si>
    <t>Winter Haven</t>
  </si>
  <si>
    <t>33880</t>
  </si>
  <si>
    <t>US8404411097</t>
  </si>
  <si>
    <t>840441109</t>
  </si>
  <si>
    <t>5956 West Las Positas Boulevard</t>
  </si>
  <si>
    <t>Pleasanton</t>
  </si>
  <si>
    <t>94588</t>
  </si>
  <si>
    <t>US8290731053</t>
  </si>
  <si>
    <t>829073105</t>
  </si>
  <si>
    <t>Inveralmond House</t>
  </si>
  <si>
    <t>200 Dunkeld Road</t>
  </si>
  <si>
    <t>PH1 3AQ</t>
  </si>
  <si>
    <t>US78467K1079</t>
  </si>
  <si>
    <t>81012K309</t>
  </si>
  <si>
    <t>Sasol Place</t>
  </si>
  <si>
    <t>50 Katherine Street Sandton</t>
  </si>
  <si>
    <t>US8038663006</t>
  </si>
  <si>
    <t>803866300</t>
  </si>
  <si>
    <t>1-5-1 Wakinohama-kaigandori</t>
  </si>
  <si>
    <t>651-0073</t>
  </si>
  <si>
    <t>US87184P1093</t>
  </si>
  <si>
    <t>87184P109</t>
  </si>
  <si>
    <t>80 Lamberton Road</t>
  </si>
  <si>
    <t>06095</t>
  </si>
  <si>
    <t>US78467J1007</t>
  </si>
  <si>
    <t>78467J100</t>
  </si>
  <si>
    <t>6900 E. Layton Avenue</t>
  </si>
  <si>
    <t>CA7847301032</t>
  </si>
  <si>
    <t>784730103</t>
  </si>
  <si>
    <t>Otemachi Place East Tower</t>
  </si>
  <si>
    <t>3-2 Otemachi 2-Chome Chiyoda-ku</t>
  </si>
  <si>
    <t>100-8601</t>
  </si>
  <si>
    <t>US8656131039</t>
  </si>
  <si>
    <t>529 Pleasant Street</t>
  </si>
  <si>
    <t>Attleboro</t>
  </si>
  <si>
    <t>02703</t>
  </si>
  <si>
    <t>GB00BFMBMT84</t>
  </si>
  <si>
    <t>G8060N102</t>
  </si>
  <si>
    <t>25651 Atlantic Ocean Drive</t>
  </si>
  <si>
    <t>92630</t>
  </si>
  <si>
    <t>US8523123052</t>
  </si>
  <si>
    <t>852312305</t>
  </si>
  <si>
    <t>One Federal Street</t>
  </si>
  <si>
    <t>02110-2320</t>
  </si>
  <si>
    <t>US85254J1025</t>
  </si>
  <si>
    <t>85254J102</t>
  </si>
  <si>
    <t>70 Sir John Rogerson’s Quay</t>
  </si>
  <si>
    <t>Dublin 2</t>
  </si>
  <si>
    <t>D02 R296</t>
  </si>
  <si>
    <t>IE00BFY8C754</t>
  </si>
  <si>
    <t>G8473T100</t>
  </si>
  <si>
    <t>US85914M1071</t>
  </si>
  <si>
    <t>85914M107</t>
  </si>
  <si>
    <t>Taurusavenue 1</t>
  </si>
  <si>
    <t>Hoofddorp</t>
  </si>
  <si>
    <t>2132 LS</t>
  </si>
  <si>
    <t>NL00150001Q9</t>
  </si>
  <si>
    <t>N82405106</t>
  </si>
  <si>
    <t>7575 West Jefferson Boulevard</t>
  </si>
  <si>
    <t>46804</t>
  </si>
  <si>
    <t>US8581191009</t>
  </si>
  <si>
    <t>858119100</t>
  </si>
  <si>
    <t>39 Chemin du Champ des Filles</t>
  </si>
  <si>
    <t>1228 Plan-Les-Ouates</t>
  </si>
  <si>
    <t>US8610121027</t>
  </si>
  <si>
    <t>861012102</t>
  </si>
  <si>
    <t>10220-103 Street</t>
  </si>
  <si>
    <t>Edmonton</t>
  </si>
  <si>
    <t>T5J 0K4</t>
  </si>
  <si>
    <t>CA85472N1096</t>
  </si>
  <si>
    <t>85472N109</t>
  </si>
  <si>
    <t>Harbour Place</t>
  </si>
  <si>
    <t>4th Floor 103 South Church Street PO Box 10240</t>
  </si>
  <si>
    <t>KY1-1002</t>
  </si>
  <si>
    <t>KYG851581069</t>
  </si>
  <si>
    <t>G85158106</t>
  </si>
  <si>
    <t>Le Millenium</t>
  </si>
  <si>
    <t>9, Boulevard Charles III</t>
  </si>
  <si>
    <t>Monaco</t>
  </si>
  <si>
    <t>98000</t>
  </si>
  <si>
    <t>MHY7542C1306</t>
  </si>
  <si>
    <t>Y7542C130</t>
  </si>
  <si>
    <t>1401 Lawrence Street</t>
  </si>
  <si>
    <t>Suite 1750</t>
  </si>
  <si>
    <t>US82982V1017</t>
  </si>
  <si>
    <t>82982V101</t>
  </si>
  <si>
    <t>State Street Financial Center</t>
  </si>
  <si>
    <t>One Lincoln Street</t>
  </si>
  <si>
    <t>02111</t>
  </si>
  <si>
    <t>US8574771031</t>
  </si>
  <si>
    <t>857477103</t>
  </si>
  <si>
    <t>Via Molinella, 17</t>
  </si>
  <si>
    <t>Piombino Dese</t>
  </si>
  <si>
    <t>35017</t>
  </si>
  <si>
    <t>IT0005452658</t>
  </si>
  <si>
    <t>T9224W109</t>
  </si>
  <si>
    <t>591 West Putnam Avenue</t>
  </si>
  <si>
    <t>US85571B1052</t>
  </si>
  <si>
    <t>85571B105</t>
  </si>
  <si>
    <t>38/39 Fitzwilliam Square</t>
  </si>
  <si>
    <t>D02 NX53</t>
  </si>
  <si>
    <t>IE00BKVD2N49</t>
  </si>
  <si>
    <t>G7997R103</t>
  </si>
  <si>
    <t>Building 100</t>
  </si>
  <si>
    <t>207 High Point Drive</t>
  </si>
  <si>
    <t>Victor</t>
  </si>
  <si>
    <t>14564</t>
  </si>
  <si>
    <t>US21036P1084</t>
  </si>
  <si>
    <t>21036P108</t>
  </si>
  <si>
    <t>6th Avenue S.W</t>
  </si>
  <si>
    <t>Suite 150 P.O. Box 2844</t>
  </si>
  <si>
    <t>T2P 3E3</t>
  </si>
  <si>
    <t>CA8672241079</t>
  </si>
  <si>
    <t>867224107</t>
  </si>
  <si>
    <t>Route d'Esch</t>
  </si>
  <si>
    <t>412 Floor</t>
  </si>
  <si>
    <t>1471</t>
  </si>
  <si>
    <t>US8643231009</t>
  </si>
  <si>
    <t>27777 Franklin Road</t>
  </si>
  <si>
    <t>48034-8205</t>
  </si>
  <si>
    <t>US8666741041</t>
  </si>
  <si>
    <t>866674104</t>
  </si>
  <si>
    <t>1801 California Street</t>
  </si>
  <si>
    <t>Suite 3500</t>
  </si>
  <si>
    <t>US86614U1007</t>
  </si>
  <si>
    <t>86614U100</t>
  </si>
  <si>
    <t>US86765K1097</t>
  </si>
  <si>
    <t>86765K109</t>
  </si>
  <si>
    <t>Seavans North</t>
  </si>
  <si>
    <t>1-2-1, Shibaura Minato-ku</t>
  </si>
  <si>
    <t>105-8634</t>
  </si>
  <si>
    <t>US86558P1093</t>
  </si>
  <si>
    <t>Av. Professor MagalhAes Neto, 1,752</t>
  </si>
  <si>
    <t>10th Floor Rooms 1010 and 1011</t>
  </si>
  <si>
    <t>Salvador</t>
  </si>
  <si>
    <t>41810-012</t>
  </si>
  <si>
    <t>US86959K1051</t>
  </si>
  <si>
    <t>86959K105</t>
  </si>
  <si>
    <t>8-8, Nibancho</t>
  </si>
  <si>
    <t>102-8452</t>
  </si>
  <si>
    <t>US81783H1059</t>
  </si>
  <si>
    <t>KungstrAedgArdsgatan 2</t>
  </si>
  <si>
    <t>106 70</t>
  </si>
  <si>
    <t>US86959C1036</t>
  </si>
  <si>
    <t>86959C103</t>
  </si>
  <si>
    <t>5403 Betsy Ross Drive</t>
  </si>
  <si>
    <t>US82489T1043</t>
  </si>
  <si>
    <t>82489T104</t>
  </si>
  <si>
    <t>Seevorstadt 6</t>
  </si>
  <si>
    <t>P.O. Box 1232</t>
  </si>
  <si>
    <t>Biel/Bienne</t>
  </si>
  <si>
    <t>2501</t>
  </si>
  <si>
    <t>US8701231065</t>
  </si>
  <si>
    <t>870123106</t>
  </si>
  <si>
    <t>1000 Stanley Drive</t>
  </si>
  <si>
    <t>New Britain</t>
  </si>
  <si>
    <t>06053</t>
  </si>
  <si>
    <t>US8545021011</t>
  </si>
  <si>
    <t>854502101</t>
  </si>
  <si>
    <t>5260 California Avenue</t>
  </si>
  <si>
    <t>92617</t>
  </si>
  <si>
    <t>US83088M1027</t>
  </si>
  <si>
    <t>83088M102</t>
  </si>
  <si>
    <t>10000 Energy Drive</t>
  </si>
  <si>
    <t>US8454671095</t>
  </si>
  <si>
    <t>845467109</t>
  </si>
  <si>
    <t>One Pacific Place</t>
  </si>
  <si>
    <t>33rd Floor 88 Queensway</t>
  </si>
  <si>
    <t>US8707943028</t>
  </si>
  <si>
    <t>870794302</t>
  </si>
  <si>
    <t>8360 South Durango Drive</t>
  </si>
  <si>
    <t>Post Office Box 98510</t>
  </si>
  <si>
    <t>89193-8510</t>
  </si>
  <si>
    <t>US8448951025</t>
  </si>
  <si>
    <t>844895102</t>
  </si>
  <si>
    <t>777 East Wisconsin Avenue</t>
  </si>
  <si>
    <t>53202-5304</t>
  </si>
  <si>
    <t>US81725T1007</t>
  </si>
  <si>
    <t>81725T100</t>
  </si>
  <si>
    <t>777 Long Ridge Road</t>
  </si>
  <si>
    <t>US87165B1035</t>
  </si>
  <si>
    <t>87165B103</t>
  </si>
  <si>
    <t>MUehlenfeldstrasse 1</t>
  </si>
  <si>
    <t>Konzernkommunikation</t>
  </si>
  <si>
    <t>Holzminden</t>
  </si>
  <si>
    <t>37603</t>
  </si>
  <si>
    <t>US87155N1090</t>
  </si>
  <si>
    <t>87155N109</t>
  </si>
  <si>
    <t>2825 Airview Boulevard</t>
  </si>
  <si>
    <t>Kalamazoo</t>
  </si>
  <si>
    <t>49002</t>
  </si>
  <si>
    <t>US8636671013</t>
  </si>
  <si>
    <t>863667101</t>
  </si>
  <si>
    <t>200 Research Drive</t>
  </si>
  <si>
    <t>US87151X1019</t>
  </si>
  <si>
    <t>668771108</t>
  </si>
  <si>
    <t>1109 McKay Drive</t>
  </si>
  <si>
    <t>US87157D1090</t>
  </si>
  <si>
    <t>87157D109</t>
  </si>
  <si>
    <t>1030 Sync Street</t>
  </si>
  <si>
    <t>27560-5468</t>
  </si>
  <si>
    <t>US87166B1026</t>
  </si>
  <si>
    <t>87166B102</t>
  </si>
  <si>
    <t>1390 Enclave Parkway</t>
  </si>
  <si>
    <t>77077-2099</t>
  </si>
  <si>
    <t>US8718291078</t>
  </si>
  <si>
    <t>871829107</t>
  </si>
  <si>
    <t>300 Takatsuka-cho</t>
  </si>
  <si>
    <t>Minami-Ku</t>
  </si>
  <si>
    <t>Hamamatsu</t>
  </si>
  <si>
    <t>432-8611</t>
  </si>
  <si>
    <t>US86959X1072</t>
  </si>
  <si>
    <t>208 South Akard Street</t>
  </si>
  <si>
    <t>75202</t>
  </si>
  <si>
    <t>US00206R1023</t>
  </si>
  <si>
    <t>00206R102</t>
  </si>
  <si>
    <t>110-12th Avenue SW</t>
  </si>
  <si>
    <t>PO Box 1900 Station M</t>
  </si>
  <si>
    <t>T2P 2M1</t>
  </si>
  <si>
    <t>CA89346D1078</t>
  </si>
  <si>
    <t>89346D107</t>
  </si>
  <si>
    <t>1-1, Nihonbashi-Honcho 2-chome</t>
  </si>
  <si>
    <t>103-8668</t>
  </si>
  <si>
    <t>US8740602052</t>
  </si>
  <si>
    <t>874060205</t>
  </si>
  <si>
    <t>PO Box 4030</t>
  </si>
  <si>
    <t>NH353</t>
  </si>
  <si>
    <t>Golden</t>
  </si>
  <si>
    <t>80401</t>
  </si>
  <si>
    <t>US60871R2094</t>
  </si>
  <si>
    <t>60871R209</t>
  </si>
  <si>
    <t>5 Marble Arch</t>
  </si>
  <si>
    <t>W1H 7EJ</t>
  </si>
  <si>
    <t>US8765706077</t>
  </si>
  <si>
    <t>876570607</t>
  </si>
  <si>
    <t>2000 McKinney Avenue</t>
  </si>
  <si>
    <t>US88224Q1076</t>
  </si>
  <si>
    <t>88224Q107</t>
  </si>
  <si>
    <t>Tencent Binhai Towers</t>
  </si>
  <si>
    <t>No. 33 Haitian 2nd Road Nanshan District</t>
  </si>
  <si>
    <t>518054</t>
  </si>
  <si>
    <t>US88032Q1094</t>
  </si>
  <si>
    <t>88032Q109</t>
  </si>
  <si>
    <t>7 St. Thomas Street</t>
  </si>
  <si>
    <t>Suite 801</t>
  </si>
  <si>
    <t>M5S 2B7</t>
  </si>
  <si>
    <t>89612W102</t>
  </si>
  <si>
    <t>968 Jin Zhong Road</t>
  </si>
  <si>
    <t>200335</t>
  </si>
  <si>
    <t>US89677Q1076</t>
  </si>
  <si>
    <t>89677Q107</t>
  </si>
  <si>
    <t>TD Bank Tower</t>
  </si>
  <si>
    <t>M5K 1A2</t>
  </si>
  <si>
    <t>CA8911605092</t>
  </si>
  <si>
    <t>891160509</t>
  </si>
  <si>
    <t>17095 Via Del Campo</t>
  </si>
  <si>
    <t>92127</t>
  </si>
  <si>
    <t>US88076W1036</t>
  </si>
  <si>
    <t>88076W103</t>
  </si>
  <si>
    <t>The Tower at Erieview</t>
  </si>
  <si>
    <t>Suite 3000 1301 East 9th Street</t>
  </si>
  <si>
    <t>44114</t>
  </si>
  <si>
    <t>US8936411003</t>
  </si>
  <si>
    <t>893641100</t>
  </si>
  <si>
    <t>2 Manhattanville Road</t>
  </si>
  <si>
    <t>Suite 203</t>
  </si>
  <si>
    <t>US87918A1051</t>
  </si>
  <si>
    <t>87918A105</t>
  </si>
  <si>
    <t>842 West Sam Houston Parkway North</t>
  </si>
  <si>
    <t>US88642R1095</t>
  </si>
  <si>
    <t>88642R109</t>
  </si>
  <si>
    <t>1049 Camino Dos Rios</t>
  </si>
  <si>
    <t>91360-2362</t>
  </si>
  <si>
    <t>US8793601050</t>
  </si>
  <si>
    <t>879360105</t>
  </si>
  <si>
    <t>341 George Street</t>
  </si>
  <si>
    <t>GB00BZ09BD16</t>
  </si>
  <si>
    <t>G06242104</t>
  </si>
  <si>
    <t>614 McKinley Place N.E.</t>
  </si>
  <si>
    <t>US09073M1045</t>
  </si>
  <si>
    <t>09073M104</t>
  </si>
  <si>
    <t>Bentall 5</t>
  </si>
  <si>
    <t>Suite 3300 550 Burrard Street</t>
  </si>
  <si>
    <t>V6C 0B3</t>
  </si>
  <si>
    <t>CA8787422044</t>
  </si>
  <si>
    <t>878742204</t>
  </si>
  <si>
    <t>Distrito TelefOnica</t>
  </si>
  <si>
    <t>Ronda de la ComunicaciOn, s/n</t>
  </si>
  <si>
    <t>28050</t>
  </si>
  <si>
    <t>US8793822086</t>
  </si>
  <si>
    <t>879382208</t>
  </si>
  <si>
    <t>MUehlenstrasse 26</t>
  </si>
  <si>
    <t>CH0102993182</t>
  </si>
  <si>
    <t>H84989104</t>
  </si>
  <si>
    <t>6100 Merriweather Drive</t>
  </si>
  <si>
    <t>21044</t>
  </si>
  <si>
    <t>US88025T1025</t>
  </si>
  <si>
    <t>88025T102</t>
  </si>
  <si>
    <t>600 Riverpark Drive</t>
  </si>
  <si>
    <t>North Reading</t>
  </si>
  <si>
    <t>01864</t>
  </si>
  <si>
    <t>US8807701029</t>
  </si>
  <si>
    <t>880770102</t>
  </si>
  <si>
    <t>124 Dvora Hanevi’a Street</t>
  </si>
  <si>
    <t>6944020</t>
  </si>
  <si>
    <t>US8816242098</t>
  </si>
  <si>
    <t>881624209</t>
  </si>
  <si>
    <t>US8807791038</t>
  </si>
  <si>
    <t>880779103</t>
  </si>
  <si>
    <t>214 North Tryon Street</t>
  </si>
  <si>
    <t>US89832Q1094</t>
  </si>
  <si>
    <t>89832Q109</t>
  </si>
  <si>
    <t>US78468R7219</t>
  </si>
  <si>
    <t>78468R721</t>
  </si>
  <si>
    <t>8801 Trans-Canada Highway</t>
  </si>
  <si>
    <t>H4S 1Z6</t>
  </si>
  <si>
    <t>CA87241L1094</t>
  </si>
  <si>
    <t>87241L109</t>
  </si>
  <si>
    <t>Suite 4535 161 Bay Street</t>
  </si>
  <si>
    <t>7007 Broadway Avenue</t>
  </si>
  <si>
    <t>44105</t>
  </si>
  <si>
    <t>US87240R1077</t>
  </si>
  <si>
    <t>87240R107</t>
  </si>
  <si>
    <t>19087-1603</t>
  </si>
  <si>
    <t>US8793691069</t>
  </si>
  <si>
    <t>879369106</t>
  </si>
  <si>
    <t>Avenida Circunvalar a 100 mts de la Via</t>
  </si>
  <si>
    <t>Barrio Las Flores</t>
  </si>
  <si>
    <t>Barranquilla</t>
  </si>
  <si>
    <t>KYG872641009</t>
  </si>
  <si>
    <t>G87264100</t>
  </si>
  <si>
    <t>tecnoglass.com</t>
  </si>
  <si>
    <t>8350 Broad Street</t>
  </si>
  <si>
    <t>22102-5151</t>
  </si>
  <si>
    <t>US87901J1051</t>
  </si>
  <si>
    <t>87901J105</t>
  </si>
  <si>
    <t>1000 Nicollet Mall</t>
  </si>
  <si>
    <t>55403</t>
  </si>
  <si>
    <t>US87612E1064</t>
  </si>
  <si>
    <t>87612E106</t>
  </si>
  <si>
    <t>14201 Dallas Parkway</t>
  </si>
  <si>
    <t>US88033G4073</t>
  </si>
  <si>
    <t>88033G407</t>
  </si>
  <si>
    <t>440 Lincoln Street</t>
  </si>
  <si>
    <t>Worcester</t>
  </si>
  <si>
    <t>01653</t>
  </si>
  <si>
    <t>US4108671052</t>
  </si>
  <si>
    <t>410867105</t>
  </si>
  <si>
    <t>2-12-10 Shibaura</t>
  </si>
  <si>
    <t>108-8506</t>
  </si>
  <si>
    <t>US8724341057</t>
  </si>
  <si>
    <t>872434105</t>
  </si>
  <si>
    <t>601 E. Beardsley Ave.</t>
  </si>
  <si>
    <t>46514-3305</t>
  </si>
  <si>
    <t>US8851601018</t>
  </si>
  <si>
    <t>885160101</t>
  </si>
  <si>
    <t>2021 Spring Road</t>
  </si>
  <si>
    <t>US89469A1043</t>
  </si>
  <si>
    <t>89469A104</t>
  </si>
  <si>
    <t>Corso D’Italia 41</t>
  </si>
  <si>
    <t>00198</t>
  </si>
  <si>
    <t>US87927Y1029</t>
  </si>
  <si>
    <t>87927Y102</t>
  </si>
  <si>
    <t>US4642871762</t>
  </si>
  <si>
    <t>464287176</t>
  </si>
  <si>
    <t>770 Cochituate Road</t>
  </si>
  <si>
    <t>US8725401090</t>
  </si>
  <si>
    <t>872540109</t>
  </si>
  <si>
    <t>thyssenkrupp Allee 1</t>
  </si>
  <si>
    <t>45143</t>
  </si>
  <si>
    <t>US88629Q2075</t>
  </si>
  <si>
    <t>2-6-4 Otemachi Chiyoda-ku</t>
  </si>
  <si>
    <t>US8890941086</t>
  </si>
  <si>
    <t>4500 Mount Pleasant Street NW</t>
  </si>
  <si>
    <t>North Canton</t>
  </si>
  <si>
    <t>44720-5450</t>
  </si>
  <si>
    <t>US8873891043</t>
  </si>
  <si>
    <t>887389104</t>
  </si>
  <si>
    <t>Stjärntorget 1</t>
  </si>
  <si>
    <t>US4642874329</t>
  </si>
  <si>
    <t>464287432</t>
  </si>
  <si>
    <t>Torshamnsgatan 17</t>
  </si>
  <si>
    <t>P.O. Box 462</t>
  </si>
  <si>
    <t>164 94</t>
  </si>
  <si>
    <t>US87952P3073</t>
  </si>
  <si>
    <t>87952P307</t>
  </si>
  <si>
    <t>200 Minuteman Road</t>
  </si>
  <si>
    <t>Suite 302</t>
  </si>
  <si>
    <t>US89377M1099</t>
  </si>
  <si>
    <t>89377M109</t>
  </si>
  <si>
    <t>Building D</t>
  </si>
  <si>
    <t>Unit 3, 12th Floor Kexing Science Park Kejizhongsan Avenue,Hi-Tech Park, Nansha</t>
  </si>
  <si>
    <t>US88034P1093</t>
  </si>
  <si>
    <t>88034P109</t>
  </si>
  <si>
    <t>4900 North Scottsdale Road</t>
  </si>
  <si>
    <t>US87724P1066</t>
  </si>
  <si>
    <t>87724P106</t>
  </si>
  <si>
    <t>Shinjuku MAYNDS Tower</t>
  </si>
  <si>
    <t>2-1-1 Yoyogi Shibuya-ku</t>
  </si>
  <si>
    <t>151-0053</t>
  </si>
  <si>
    <t>US89486M2061</t>
  </si>
  <si>
    <t>89486M206</t>
  </si>
  <si>
    <t>2 Rue de L’Ecole-de-Chimie</t>
  </si>
  <si>
    <t>1205</t>
  </si>
  <si>
    <t>168 Third Avenue</t>
  </si>
  <si>
    <t>US8835561023</t>
  </si>
  <si>
    <t>883556102</t>
  </si>
  <si>
    <t>12920 SE 38th Street</t>
  </si>
  <si>
    <t>98006-1350</t>
  </si>
  <si>
    <t>US8725901040</t>
  </si>
  <si>
    <t>872590104</t>
  </si>
  <si>
    <t>No. 3, Jalan Bukit Pantai</t>
  </si>
  <si>
    <t>Bangsar</t>
  </si>
  <si>
    <t>Kuala Lumpur</t>
  </si>
  <si>
    <t>59100</t>
  </si>
  <si>
    <t>94568</t>
  </si>
  <si>
    <t>US8962881079</t>
  </si>
  <si>
    <t>896288107</t>
  </si>
  <si>
    <t>6277 Sea Harbor Drive</t>
  </si>
  <si>
    <t>US8941641024</t>
  </si>
  <si>
    <t>894164102</t>
  </si>
  <si>
    <t>3-1 Akasaka 5-chome Minato-ku</t>
  </si>
  <si>
    <t>107-6325</t>
  </si>
  <si>
    <t>US8891101029</t>
  </si>
  <si>
    <t>#1200 - 20 Adelaide Street East</t>
  </si>
  <si>
    <t>M5C 2T6</t>
  </si>
  <si>
    <t>1140 Virginia Drive</t>
  </si>
  <si>
    <t>Fort Washington</t>
  </si>
  <si>
    <t>19034</t>
  </si>
  <si>
    <t>US8894781033</t>
  </si>
  <si>
    <t>889478103</t>
  </si>
  <si>
    <t>401 Park Drive</t>
  </si>
  <si>
    <t>02215</t>
  </si>
  <si>
    <t>US8887871080</t>
  </si>
  <si>
    <t>888787108</t>
  </si>
  <si>
    <t>1-1, Shibaura 1-chome</t>
  </si>
  <si>
    <t>Minato-Ku</t>
  </si>
  <si>
    <t>105-8001</t>
  </si>
  <si>
    <t>US8914933069</t>
  </si>
  <si>
    <t>301 Commerce Street</t>
  </si>
  <si>
    <t>US8726571016</t>
  </si>
  <si>
    <t>872657101</t>
  </si>
  <si>
    <t>940 Southwood Boulevard</t>
  </si>
  <si>
    <t>Incline Village</t>
  </si>
  <si>
    <t>89451</t>
  </si>
  <si>
    <t>US87265H1095</t>
  </si>
  <si>
    <t>87265H109</t>
  </si>
  <si>
    <t>1700 Pacific Avenue</t>
  </si>
  <si>
    <t>US88262P1021</t>
  </si>
  <si>
    <t>88262P102</t>
  </si>
  <si>
    <t>10 Hudson Yards</t>
  </si>
  <si>
    <t>US8760301072</t>
  </si>
  <si>
    <t>876030107</t>
  </si>
  <si>
    <t>1000 Tempur Way</t>
  </si>
  <si>
    <t>Lexington</t>
  </si>
  <si>
    <t>40511</t>
  </si>
  <si>
    <t>US88023U1016</t>
  </si>
  <si>
    <t>88023U101</t>
  </si>
  <si>
    <t>7401 South Cicero Avenue</t>
  </si>
  <si>
    <t>60629</t>
  </si>
  <si>
    <t>US8905161076</t>
  </si>
  <si>
    <t>890516107</t>
  </si>
  <si>
    <t>160 Exeter Drive</t>
  </si>
  <si>
    <t>Winchester</t>
  </si>
  <si>
    <t>22603-8605</t>
  </si>
  <si>
    <t>US89531P1057</t>
  </si>
  <si>
    <t>89531P105</t>
  </si>
  <si>
    <t>811 Louisiana Street</t>
  </si>
  <si>
    <t>US87612G1013</t>
  </si>
  <si>
    <t>87612G101</t>
  </si>
  <si>
    <t>333 Bay Street</t>
  </si>
  <si>
    <t>M5H 2R2</t>
  </si>
  <si>
    <t>CA8849037095</t>
  </si>
  <si>
    <t>884903709</t>
  </si>
  <si>
    <t>400 1st Avenue</t>
  </si>
  <si>
    <t>Needham</t>
  </si>
  <si>
    <t>02494</t>
  </si>
  <si>
    <t>US8969452015</t>
  </si>
  <si>
    <t>896945201</t>
  </si>
  <si>
    <t>10368 Westmoor Drive</t>
  </si>
  <si>
    <t>US8962391004</t>
  </si>
  <si>
    <t>896239100</t>
  </si>
  <si>
    <t>10500 NE 8th Street</t>
  </si>
  <si>
    <t>98004-8617</t>
  </si>
  <si>
    <t>US88146M1018</t>
  </si>
  <si>
    <t>88146M101</t>
  </si>
  <si>
    <t>100 East Pratt Street</t>
  </si>
  <si>
    <t>US74144T1088</t>
  </si>
  <si>
    <t>74144T108</t>
  </si>
  <si>
    <t>450 - 1 Street SW</t>
  </si>
  <si>
    <t>TC Energy Tower</t>
  </si>
  <si>
    <t>T2P 5H1</t>
  </si>
  <si>
    <t>CA87807B1076</t>
  </si>
  <si>
    <t>87807B107</t>
  </si>
  <si>
    <t>Victoria Place</t>
  </si>
  <si>
    <t>5th Floor 31 Victoria Street</t>
  </si>
  <si>
    <t>HM 10</t>
  </si>
  <si>
    <t>BMG9078F1077</t>
  </si>
  <si>
    <t>G9078F107</t>
  </si>
  <si>
    <t>555 West Adams</t>
  </si>
  <si>
    <t>US89400J1079</t>
  </si>
  <si>
    <t>89400J107</t>
  </si>
  <si>
    <t>2-44-1, Hatagaya</t>
  </si>
  <si>
    <t>151-0072</t>
  </si>
  <si>
    <t>US88156J1051</t>
  </si>
  <si>
    <t>88156J105</t>
  </si>
  <si>
    <t>485 Lexington Avenue</t>
  </si>
  <si>
    <t>US89417E1091</t>
  </si>
  <si>
    <t>89417E109</t>
  </si>
  <si>
    <t>Nihonbashi Mitsui Tower</t>
  </si>
  <si>
    <t>1-1, Nihonbashi-Muromachi 2-chome Chuo-ku</t>
  </si>
  <si>
    <t>103-8666</t>
  </si>
  <si>
    <t>26, Boulevard Royal</t>
  </si>
  <si>
    <t>Luxembourg</t>
  </si>
  <si>
    <t>2449</t>
  </si>
  <si>
    <t>US88031M1099</t>
  </si>
  <si>
    <t>88031M109</t>
  </si>
  <si>
    <t>Tesco House</t>
  </si>
  <si>
    <t>Shire Park Kestrel Way</t>
  </si>
  <si>
    <t>Welwyn Garden City</t>
  </si>
  <si>
    <t>AL7 1GA</t>
  </si>
  <si>
    <t>US8815754010</t>
  </si>
  <si>
    <t>881575302</t>
  </si>
  <si>
    <t>5401 Virginia Way</t>
  </si>
  <si>
    <t>US8923561067</t>
  </si>
  <si>
    <t>892356106</t>
  </si>
  <si>
    <t>Ramat Gavriel Industrial Park</t>
  </si>
  <si>
    <t>20 Shaul Amor Avenue PO Box 619</t>
  </si>
  <si>
    <t>Migdal Haemek</t>
  </si>
  <si>
    <t>2310502</t>
  </si>
  <si>
    <t>IL0010823792</t>
  </si>
  <si>
    <t>M87915274</t>
  </si>
  <si>
    <t>1 Tesla Road</t>
  </si>
  <si>
    <t>78725</t>
  </si>
  <si>
    <t>US88160R1014</t>
  </si>
  <si>
    <t>88160R101</t>
  </si>
  <si>
    <t>No. 8, Li-Hsin Road 6</t>
  </si>
  <si>
    <t>300096</t>
  </si>
  <si>
    <t>US8740391003</t>
  </si>
  <si>
    <t>874039100</t>
  </si>
  <si>
    <t>2200 West Don Tyson Parkway</t>
  </si>
  <si>
    <t>Springdale</t>
  </si>
  <si>
    <t>72762-6999</t>
  </si>
  <si>
    <t>US9024941034</t>
  </si>
  <si>
    <t>902494103</t>
  </si>
  <si>
    <t>170/175 Lakeview Drive</t>
  </si>
  <si>
    <t>IE00BK9ZQ967</t>
  </si>
  <si>
    <t>G8994E103</t>
  </si>
  <si>
    <t>8111 Lyndale Avenue South</t>
  </si>
  <si>
    <t>55420-1196</t>
  </si>
  <si>
    <t>US8910921084</t>
  </si>
  <si>
    <t>891092108</t>
  </si>
  <si>
    <t>42 North Chestnut Street</t>
  </si>
  <si>
    <t>Ventura</t>
  </si>
  <si>
    <t>93001</t>
  </si>
  <si>
    <t>US88339J1051</t>
  </si>
  <si>
    <t>88339J105</t>
  </si>
  <si>
    <t>Nihonbashi Takashimaya Mitsui Building</t>
  </si>
  <si>
    <t>2-5-1, Nihonbashi Chuo-ku</t>
  </si>
  <si>
    <t>103-6128</t>
  </si>
  <si>
    <t>US8723514084</t>
  </si>
  <si>
    <t>872351408</t>
  </si>
  <si>
    <t>2, place Jean Millier</t>
  </si>
  <si>
    <t>La DEfense 6</t>
  </si>
  <si>
    <t>Courbevoie</t>
  </si>
  <si>
    <t>92078</t>
  </si>
  <si>
    <t>US89151E1091</t>
  </si>
  <si>
    <t>89151E109</t>
  </si>
  <si>
    <t>3475 East Foothill Boulevard</t>
  </si>
  <si>
    <t>91107-6024</t>
  </si>
  <si>
    <t>US88162G1031</t>
  </si>
  <si>
    <t>88162G103</t>
  </si>
  <si>
    <t>Kowloon Commerce Centre</t>
  </si>
  <si>
    <t>Tower 2 29th Floor 51 Kwai Cheong Road</t>
  </si>
  <si>
    <t>Kwai Chung</t>
  </si>
  <si>
    <t>US87873R1014</t>
  </si>
  <si>
    <t>87873R101</t>
  </si>
  <si>
    <t>110 West 44th Street</t>
  </si>
  <si>
    <t>US8740541094</t>
  </si>
  <si>
    <t>874054109</t>
  </si>
  <si>
    <t>510 West Georgia Street</t>
  </si>
  <si>
    <t>Floor 23</t>
  </si>
  <si>
    <t>V6B 0M3</t>
  </si>
  <si>
    <t>CA87971M1032</t>
  </si>
  <si>
    <t>87971M103</t>
  </si>
  <si>
    <t>Av. Vasco de Quiroga 2000</t>
  </si>
  <si>
    <t>Building A, Floor 4 Delegación Álvaro Obregón, Col. Santa Fe</t>
  </si>
  <si>
    <t>12210</t>
  </si>
  <si>
    <t>US40049J2069</t>
  </si>
  <si>
    <t>40049J206</t>
  </si>
  <si>
    <t>1177 Avenue of the Americas</t>
  </si>
  <si>
    <t>US8926721064</t>
  </si>
  <si>
    <t>892672106</t>
  </si>
  <si>
    <t>25th Floor</t>
  </si>
  <si>
    <t>US88546E1055</t>
  </si>
  <si>
    <t>88546E105</t>
  </si>
  <si>
    <t>101 Spear Street</t>
  </si>
  <si>
    <t>US90138F1021</t>
  </si>
  <si>
    <t>90138F102</t>
  </si>
  <si>
    <t>7905 Quivira Road</t>
  </si>
  <si>
    <t>Lenexa</t>
  </si>
  <si>
    <t>66215</t>
  </si>
  <si>
    <t>US44109J1060</t>
  </si>
  <si>
    <t>44109J106</t>
  </si>
  <si>
    <t>Gate House</t>
  </si>
  <si>
    <t>Turnpike Road</t>
  </si>
  <si>
    <t>High Wycombe</t>
  </si>
  <si>
    <t>HP12 3NR</t>
  </si>
  <si>
    <t>6230 Stoneridge Mall Road</t>
  </si>
  <si>
    <t>94588-3260</t>
  </si>
  <si>
    <t>US88025U1097</t>
  </si>
  <si>
    <t>88025U109</t>
  </si>
  <si>
    <t>12500 TI Boulevard</t>
  </si>
  <si>
    <t>75243</t>
  </si>
  <si>
    <t>US8825081040</t>
  </si>
  <si>
    <t>882508104</t>
  </si>
  <si>
    <t>6040 Dutchmans Lane</t>
  </si>
  <si>
    <t>40205</t>
  </si>
  <si>
    <t>US8826811098</t>
  </si>
  <si>
    <t>882681109</t>
  </si>
  <si>
    <t>40 Westminster Street</t>
  </si>
  <si>
    <t>US8832031012</t>
  </si>
  <si>
    <t>883203101</t>
  </si>
  <si>
    <t>5101 Tennyson Parkway</t>
  </si>
  <si>
    <t>US9022521051</t>
  </si>
  <si>
    <t>902252105</t>
  </si>
  <si>
    <t>30 3rd Street</t>
  </si>
  <si>
    <t>94103-3104</t>
  </si>
  <si>
    <t>US91332U1016</t>
  </si>
  <si>
    <t>91332U101</t>
  </si>
  <si>
    <t>1020 Hull Street</t>
  </si>
  <si>
    <t>21230-2080</t>
  </si>
  <si>
    <t>US9043112062</t>
  </si>
  <si>
    <t>904311206</t>
  </si>
  <si>
    <t>US9043111072</t>
  </si>
  <si>
    <t>904311107</t>
  </si>
  <si>
    <t>US9100471096</t>
  </si>
  <si>
    <t>910047109</t>
  </si>
  <si>
    <t>1515 3rd Street</t>
  </si>
  <si>
    <t>US90353T1007</t>
  </si>
  <si>
    <t>90353T100</t>
  </si>
  <si>
    <t>2, avenue Pasteur</t>
  </si>
  <si>
    <t>Saint-Mandé</t>
  </si>
  <si>
    <t>94160</t>
  </si>
  <si>
    <t>90348R102</t>
  </si>
  <si>
    <t>300 United Center</t>
  </si>
  <si>
    <t>500 Virginia Street, East</t>
  </si>
  <si>
    <t>25301</t>
  </si>
  <si>
    <t>WV</t>
  </si>
  <si>
    <t>US9099071071</t>
  </si>
  <si>
    <t>909907107</t>
  </si>
  <si>
    <t>125 Highway 515 East</t>
  </si>
  <si>
    <t>Blairsville</t>
  </si>
  <si>
    <t>30512</t>
  </si>
  <si>
    <t>US90984P3038</t>
  </si>
  <si>
    <t>90984P303</t>
  </si>
  <si>
    <t>1745 Shea Center Drive</t>
  </si>
  <si>
    <t>Highlands Ranch</t>
  </si>
  <si>
    <t>80129-1540</t>
  </si>
  <si>
    <t>US9026531049</t>
  </si>
  <si>
    <t>902653104</t>
  </si>
  <si>
    <t>2801 East Beltline, N.E.</t>
  </si>
  <si>
    <t>Grand Rapids</t>
  </si>
  <si>
    <t>49525</t>
  </si>
  <si>
    <t>US90278Q1085</t>
  </si>
  <si>
    <t>90278Q108</t>
  </si>
  <si>
    <t>460 North Gulph Road</t>
  </si>
  <si>
    <t>King of Prussia</t>
  </si>
  <si>
    <t>19406</t>
  </si>
  <si>
    <t>US9026811052</t>
  </si>
  <si>
    <t>902681105</t>
  </si>
  <si>
    <t>Brigadeiro Luis Antônio Avenue, 1343</t>
  </si>
  <si>
    <t>01317-910</t>
  </si>
  <si>
    <t>US90400P1012</t>
  </si>
  <si>
    <t>90400P101</t>
  </si>
  <si>
    <t>5555 Kietzke Lane</t>
  </si>
  <si>
    <t>89511</t>
  </si>
  <si>
    <t>US0235861004</t>
  </si>
  <si>
    <t>023586100</t>
  </si>
  <si>
    <t>Universal Corporate Center</t>
  </si>
  <si>
    <t>367 South Gulph Road PO Box 61558</t>
  </si>
  <si>
    <t>19406-0958</t>
  </si>
  <si>
    <t>US9139031002</t>
  </si>
  <si>
    <t>913903100</t>
  </si>
  <si>
    <t>685 Third Avenue</t>
  </si>
  <si>
    <t>27th Floor</t>
  </si>
  <si>
    <t>US90353W1036</t>
  </si>
  <si>
    <t>90353W103</t>
  </si>
  <si>
    <t>Unilever House</t>
  </si>
  <si>
    <t>100 Victoria Embankment</t>
  </si>
  <si>
    <t>EC4Y 0DY</t>
  </si>
  <si>
    <t>US9047677045</t>
  </si>
  <si>
    <t>904767704</t>
  </si>
  <si>
    <t>1000 Remington Boulevard</t>
  </si>
  <si>
    <t>Suite 120</t>
  </si>
  <si>
    <t>Bolingbrook</t>
  </si>
  <si>
    <t>60440</t>
  </si>
  <si>
    <t>US90384S3031</t>
  </si>
  <si>
    <t>90384S303</t>
  </si>
  <si>
    <t>1010 Grand Boulevard</t>
  </si>
  <si>
    <t>US9027881088</t>
  </si>
  <si>
    <t>902788108</t>
  </si>
  <si>
    <t>No. 3 Li-Hsin 2nd Road</t>
  </si>
  <si>
    <t>US9108734057</t>
  </si>
  <si>
    <t>910873405</t>
  </si>
  <si>
    <t>Tower A</t>
  </si>
  <si>
    <t>Piazza Gae Aulenti, 3</t>
  </si>
  <si>
    <t>20154</t>
  </si>
  <si>
    <t>US9046784065</t>
  </si>
  <si>
    <t>904678406</t>
  </si>
  <si>
    <t>68 Jonspin Road</t>
  </si>
  <si>
    <t>US9047081040</t>
  </si>
  <si>
    <t>904708104</t>
  </si>
  <si>
    <t>UnitedHealth Group Center</t>
  </si>
  <si>
    <t>9900 Bren Road East</t>
  </si>
  <si>
    <t>US91324P1021</t>
  </si>
  <si>
    <t>91324P102</t>
  </si>
  <si>
    <t>1 Fountain Square</t>
  </si>
  <si>
    <t>Chattanooga</t>
  </si>
  <si>
    <t>37402</t>
  </si>
  <si>
    <t>US91529Y1064</t>
  </si>
  <si>
    <t>91529Y106</t>
  </si>
  <si>
    <t>1400 Douglas Street</t>
  </si>
  <si>
    <t>68179</t>
  </si>
  <si>
    <t>US9078181081</t>
  </si>
  <si>
    <t>907818108</t>
  </si>
  <si>
    <t>UOB Plaza</t>
  </si>
  <si>
    <t>80 Raffles Place</t>
  </si>
  <si>
    <t>048624</t>
  </si>
  <si>
    <t>US9112713022</t>
  </si>
  <si>
    <t>911271302</t>
  </si>
  <si>
    <t>55 Glenlake Parkway, N.E.</t>
  </si>
  <si>
    <t>US9113121068</t>
  </si>
  <si>
    <t>911312106</t>
  </si>
  <si>
    <t>US91680M1071</t>
  </si>
  <si>
    <t>91680M107</t>
  </si>
  <si>
    <t>5000 South Broad Street</t>
  </si>
  <si>
    <t>19112-1495</t>
  </si>
  <si>
    <t>US9170471026</t>
  </si>
  <si>
    <t>917047102</t>
  </si>
  <si>
    <t>US9113631090</t>
  </si>
  <si>
    <t>911363109</t>
  </si>
  <si>
    <t>US9029733048</t>
  </si>
  <si>
    <t>902973304</t>
  </si>
  <si>
    <t>9399 West Higgins Road</t>
  </si>
  <si>
    <t>Rosemont</t>
  </si>
  <si>
    <t>60018</t>
  </si>
  <si>
    <t>US9120081099</t>
  </si>
  <si>
    <t>912008109</t>
  </si>
  <si>
    <t>South Quay House</t>
  </si>
  <si>
    <t>Temple Back</t>
  </si>
  <si>
    <t>BS1 6FL</t>
  </si>
  <si>
    <t>1040 Spring Street</t>
  </si>
  <si>
    <t>Silver Spring</t>
  </si>
  <si>
    <t>20910</t>
  </si>
  <si>
    <t>US91307C1027</t>
  </si>
  <si>
    <t>91307C102</t>
  </si>
  <si>
    <t>900 High Street</t>
  </si>
  <si>
    <t>17331</t>
  </si>
  <si>
    <t>US9180901012</t>
  </si>
  <si>
    <t>918090101</t>
  </si>
  <si>
    <t>Haweswater House</t>
  </si>
  <si>
    <t>Lingley Mere Business Park Lingley Green Avenue Great Sankey</t>
  </si>
  <si>
    <t>Warrington</t>
  </si>
  <si>
    <t>WA5 3LP</t>
  </si>
  <si>
    <t>US91311E1029</t>
  </si>
  <si>
    <t>91311Q105</t>
  </si>
  <si>
    <t>PO Box 8999</t>
  </si>
  <si>
    <t>94128-8999</t>
  </si>
  <si>
    <t>US92826C8394</t>
  </si>
  <si>
    <t>92826C839</t>
  </si>
  <si>
    <t>9002 San Marco Court</t>
  </si>
  <si>
    <t>32819</t>
  </si>
  <si>
    <t>US57164Y1073</t>
  </si>
  <si>
    <t>57164Y107</t>
  </si>
  <si>
    <t>BMG9460G1015</t>
  </si>
  <si>
    <t>G9460G101</t>
  </si>
  <si>
    <t>Praia de Botafogo 186</t>
  </si>
  <si>
    <t>offices 1101, 1601, 1701 and 1801 Botafogo</t>
  </si>
  <si>
    <t>Rio de Janeiro</t>
  </si>
  <si>
    <t>22250-145</t>
  </si>
  <si>
    <t>US91912E1055</t>
  </si>
  <si>
    <t>91912E105</t>
  </si>
  <si>
    <t>One Village Center Drive</t>
  </si>
  <si>
    <t>Van Buren Township</t>
  </si>
  <si>
    <t>Van Buren</t>
  </si>
  <si>
    <t>48111</t>
  </si>
  <si>
    <t>US92839U2069</t>
  </si>
  <si>
    <t>92839U206</t>
  </si>
  <si>
    <t>1973 boulevard de la Défense</t>
  </si>
  <si>
    <t>CS 10268 Cedex</t>
  </si>
  <si>
    <t>Nanterre</t>
  </si>
  <si>
    <t>92757</t>
  </si>
  <si>
    <t>US9273201015</t>
  </si>
  <si>
    <t>927320101</t>
  </si>
  <si>
    <t>15935 La Cantera Parkway</t>
  </si>
  <si>
    <t>78256</t>
  </si>
  <si>
    <t>US92645B1035</t>
  </si>
  <si>
    <t>92645B103</t>
  </si>
  <si>
    <t>Penthouse</t>
  </si>
  <si>
    <t>East Ocean Centre 98 Granville Road Tsim Sha Tsui East</t>
  </si>
  <si>
    <t>4280 Hacienda Drive</t>
  </si>
  <si>
    <t>US9224751084</t>
  </si>
  <si>
    <t>922475108</t>
  </si>
  <si>
    <t>30, rue Madeleine-Vionnet</t>
  </si>
  <si>
    <t>Aubervilliers</t>
  </si>
  <si>
    <t>93300</t>
  </si>
  <si>
    <t>US92334N1037</t>
  </si>
  <si>
    <t>92334N103</t>
  </si>
  <si>
    <t>2301 Renaissance Boulevard</t>
  </si>
  <si>
    <t>US92538J1060</t>
  </si>
  <si>
    <t>92538J106</t>
  </si>
  <si>
    <t>3500, 520 3rd Avenue SW</t>
  </si>
  <si>
    <t>T2P 0R3</t>
  </si>
  <si>
    <t>CA9237251058</t>
  </si>
  <si>
    <t>923725105</t>
  </si>
  <si>
    <t>vermilionenergy.com</t>
  </si>
  <si>
    <t>1551 Wewatta Street</t>
  </si>
  <si>
    <t>US9182041080</t>
  </si>
  <si>
    <t>918204108</t>
  </si>
  <si>
    <t>US92204A4058</t>
  </si>
  <si>
    <t>92204A405</t>
  </si>
  <si>
    <t>1445 South Spectrum Boulevard</t>
  </si>
  <si>
    <t>Suite 102</t>
  </si>
  <si>
    <t>US9255501051</t>
  </si>
  <si>
    <t>925550105</t>
  </si>
  <si>
    <t>535 Madison Avenue</t>
  </si>
  <si>
    <t>10022-2203</t>
  </si>
  <si>
    <t>US9256521090</t>
  </si>
  <si>
    <t>925652109</t>
  </si>
  <si>
    <t>25 Frontage Road</t>
  </si>
  <si>
    <t>US9258151029</t>
  </si>
  <si>
    <t>925815102</t>
  </si>
  <si>
    <t>128 Dingxin Road</t>
  </si>
  <si>
    <t>Haizhu District</t>
  </si>
  <si>
    <t>510220</t>
  </si>
  <si>
    <t>US92763W1036</t>
  </si>
  <si>
    <t>92763W103</t>
  </si>
  <si>
    <t>41st Floor</t>
  </si>
  <si>
    <t>US9282541013</t>
  </si>
  <si>
    <t>928254101</t>
  </si>
  <si>
    <t>Pedregal 24</t>
  </si>
  <si>
    <t>Floor 4 Colonia Molino del Rey AlcaldIa Miguel Hidalgo</t>
  </si>
  <si>
    <t>11040</t>
  </si>
  <si>
    <t>US92837L1098</t>
  </si>
  <si>
    <t>92837L109</t>
  </si>
  <si>
    <t>Avenida Engenheiro Luis Carlos Berrini</t>
  </si>
  <si>
    <t>1376, 32º andar</t>
  </si>
  <si>
    <t>04571-936</t>
  </si>
  <si>
    <t>US87936R2058</t>
  </si>
  <si>
    <t>87936R205</t>
  </si>
  <si>
    <t>42 avenue de Friedland</t>
  </si>
  <si>
    <t>92852T201</t>
  </si>
  <si>
    <t>100, rue de Courcelles</t>
  </si>
  <si>
    <t>US9191343048</t>
  </si>
  <si>
    <t>Berliner Ring 2</t>
  </si>
  <si>
    <t>Wolfsburg</t>
  </si>
  <si>
    <t>38440</t>
  </si>
  <si>
    <t>One Valero Way</t>
  </si>
  <si>
    <t>78249</t>
  </si>
  <si>
    <t>US91913Y1001</t>
  </si>
  <si>
    <t>91913Y100</t>
  </si>
  <si>
    <t>12, rue de la Verrerie</t>
  </si>
  <si>
    <t>Meudon</t>
  </si>
  <si>
    <t>92190</t>
  </si>
  <si>
    <t>US92023R4074</t>
  </si>
  <si>
    <t>GropegArdsgatan 2</t>
  </si>
  <si>
    <t>417 15</t>
  </si>
  <si>
    <t>US9288541082</t>
  </si>
  <si>
    <t>10119</t>
  </si>
  <si>
    <t>US9197941076</t>
  </si>
  <si>
    <t>919794107</t>
  </si>
  <si>
    <t>1200 Urban Center Drive</t>
  </si>
  <si>
    <t>US9291601097</t>
  </si>
  <si>
    <t>929160109</t>
  </si>
  <si>
    <t>15000 Valmont Plaza</t>
  </si>
  <si>
    <t>68154-5215</t>
  </si>
  <si>
    <t>US9202531011</t>
  </si>
  <si>
    <t>920253101</t>
  </si>
  <si>
    <t>3401 Hillview Avenue</t>
  </si>
  <si>
    <t>US9285634021</t>
  </si>
  <si>
    <t>928563402</t>
  </si>
  <si>
    <t>888 Seventh Avenue</t>
  </si>
  <si>
    <t>10019-4499</t>
  </si>
  <si>
    <t>US9290421091</t>
  </si>
  <si>
    <t>929042109</t>
  </si>
  <si>
    <t>500 West Texas</t>
  </si>
  <si>
    <t>US92763M1053</t>
  </si>
  <si>
    <t>92763M105</t>
  </si>
  <si>
    <t>US9229085538</t>
  </si>
  <si>
    <t>922908553</t>
  </si>
  <si>
    <t>5438 Wade Park Boulevard</t>
  </si>
  <si>
    <t>27607</t>
  </si>
  <si>
    <t>US9288811014</t>
  </si>
  <si>
    <t>928881101</t>
  </si>
  <si>
    <t>Vodafone House</t>
  </si>
  <si>
    <t>The Connection</t>
  </si>
  <si>
    <t>Newbury</t>
  </si>
  <si>
    <t>RG14 2FN</t>
  </si>
  <si>
    <t>US92857W3088</t>
  </si>
  <si>
    <t>92857W308</t>
  </si>
  <si>
    <t>Universitätsstrasse 133</t>
  </si>
  <si>
    <t>Bochum</t>
  </si>
  <si>
    <t>44803</t>
  </si>
  <si>
    <t>US92887H1077</t>
  </si>
  <si>
    <t>230 Park Avenue</t>
  </si>
  <si>
    <t>10169</t>
  </si>
  <si>
    <t>US9290891004</t>
  </si>
  <si>
    <t>929089100</t>
  </si>
  <si>
    <t>1250 Broadway</t>
  </si>
  <si>
    <t>US9222801022</t>
  </si>
  <si>
    <t>922280102</t>
  </si>
  <si>
    <t>175 Broadhollow Road</t>
  </si>
  <si>
    <t>US92343X1000</t>
  </si>
  <si>
    <t>92343X100</t>
  </si>
  <si>
    <t>1150 North Alma School Road</t>
  </si>
  <si>
    <t>Mesa</t>
  </si>
  <si>
    <t>85201</t>
  </si>
  <si>
    <t>US92511U1025</t>
  </si>
  <si>
    <t>92511U102</t>
  </si>
  <si>
    <t>545 Washington Boulevard</t>
  </si>
  <si>
    <t>07310-1686</t>
  </si>
  <si>
    <t>US92345Y1064</t>
  </si>
  <si>
    <t>92345Y106</t>
  </si>
  <si>
    <t>12061 Bluemont Way</t>
  </si>
  <si>
    <t>US92343E1029</t>
  </si>
  <si>
    <t>92343E102</t>
  </si>
  <si>
    <t>505 N Cleveland Ave</t>
  </si>
  <si>
    <t>US92537N1081</t>
  </si>
  <si>
    <t>92537N108</t>
  </si>
  <si>
    <t>50 Northern Avenue</t>
  </si>
  <si>
    <t>US92532F1003</t>
  </si>
  <si>
    <t>92532F100</t>
  </si>
  <si>
    <t>6155 El Camino Real</t>
  </si>
  <si>
    <t>92009-1699</t>
  </si>
  <si>
    <t>US92552V1008</t>
  </si>
  <si>
    <t>92552V100</t>
  </si>
  <si>
    <t>63 Lancaster Avenue</t>
  </si>
  <si>
    <t>19355-2143</t>
  </si>
  <si>
    <t>US9282981086</t>
  </si>
  <si>
    <t>928298108</t>
  </si>
  <si>
    <t>6555 Sierra Drive</t>
  </si>
  <si>
    <t>US92840M1027</t>
  </si>
  <si>
    <t>92840M102</t>
  </si>
  <si>
    <t>US9229087690</t>
  </si>
  <si>
    <t>922908769</t>
  </si>
  <si>
    <t>353 North Clark Street</t>
  </si>
  <si>
    <t>60654-4708</t>
  </si>
  <si>
    <t>US92276F1003</t>
  </si>
  <si>
    <t>92276F100</t>
  </si>
  <si>
    <t>1000 Mylan Boulevard</t>
  </si>
  <si>
    <t>US92556V1061</t>
  </si>
  <si>
    <t>92556V106</t>
  </si>
  <si>
    <t>100 Valvoline Way</t>
  </si>
  <si>
    <t>40509</t>
  </si>
  <si>
    <t>US92047W1018</t>
  </si>
  <si>
    <t>92047W101</t>
  </si>
  <si>
    <t>US9220428588</t>
  </si>
  <si>
    <t>922042858</t>
  </si>
  <si>
    <t>1095 Avenue of the Americas</t>
  </si>
  <si>
    <t>US92343V1044</t>
  </si>
  <si>
    <t>92343V104</t>
  </si>
  <si>
    <t>4 Copley Place</t>
  </si>
  <si>
    <t>US94419L1017</t>
  </si>
  <si>
    <t>94419L101</t>
  </si>
  <si>
    <t>30 Isabella Street</t>
  </si>
  <si>
    <t>US9297401088</t>
  </si>
  <si>
    <t>929740108</t>
  </si>
  <si>
    <t>One East Washington Street</t>
  </si>
  <si>
    <t>85004</t>
  </si>
  <si>
    <t>US9576381092</t>
  </si>
  <si>
    <t>957638109</t>
  </si>
  <si>
    <t>34 Maple Street</t>
  </si>
  <si>
    <t>Milford</t>
  </si>
  <si>
    <t>01757</t>
  </si>
  <si>
    <t>US9418481035</t>
  </si>
  <si>
    <t>941848103</t>
  </si>
  <si>
    <t>QIHAO Plaza</t>
  </si>
  <si>
    <t>8th Floor No. 8 Xinyuan South Road Chaoyang District</t>
  </si>
  <si>
    <t>US9485961018</t>
  </si>
  <si>
    <t>948596101</t>
  </si>
  <si>
    <t>108 Wilmot Road</t>
  </si>
  <si>
    <t>US9314271084</t>
  </si>
  <si>
    <t>931427108</t>
  </si>
  <si>
    <t>230 Park Avenue South</t>
  </si>
  <si>
    <t>US9344231041</t>
  </si>
  <si>
    <t>934423104</t>
  </si>
  <si>
    <t>200 Elm Street</t>
  </si>
  <si>
    <t>US9478901096</t>
  </si>
  <si>
    <t>947890109</t>
  </si>
  <si>
    <t>225 West Station Square Drive</t>
  </si>
  <si>
    <t>US95082P1057</t>
  </si>
  <si>
    <t>95082P105</t>
  </si>
  <si>
    <t>6220 Highway 7</t>
  </si>
  <si>
    <t>Woodbridge</t>
  </si>
  <si>
    <t>L4H 4G3</t>
  </si>
  <si>
    <t>CA94106B1013</t>
  </si>
  <si>
    <t>94106B101</t>
  </si>
  <si>
    <t>7272 Wisconsin Avenue</t>
  </si>
  <si>
    <t>US93148P1021</t>
  </si>
  <si>
    <t>93148P102</t>
  </si>
  <si>
    <t>6110 Stoneridge Mall Road</t>
  </si>
  <si>
    <t>US98138H1014</t>
  </si>
  <si>
    <t>98138H101</t>
  </si>
  <si>
    <t>5601 Great Oaks Parkway</t>
  </si>
  <si>
    <t>95119</t>
  </si>
  <si>
    <t>US9581021055</t>
  </si>
  <si>
    <t>958102105</t>
  </si>
  <si>
    <t>9715 Businesspark Avenue</t>
  </si>
  <si>
    <t>92131</t>
  </si>
  <si>
    <t>US9292361071</t>
  </si>
  <si>
    <t>929236107</t>
  </si>
  <si>
    <t>Mia Yellagonga</t>
  </si>
  <si>
    <t>11 Mount Street</t>
  </si>
  <si>
    <t>980228308</t>
  </si>
  <si>
    <t>231 West Michigan Street</t>
  </si>
  <si>
    <t>PO Box 1331</t>
  </si>
  <si>
    <t>53201</t>
  </si>
  <si>
    <t>US92939U1060</t>
  </si>
  <si>
    <t>92939U106</t>
  </si>
  <si>
    <t>4500 Dorr Street</t>
  </si>
  <si>
    <t>43615-4040</t>
  </si>
  <si>
    <t>US95040Q1040</t>
  </si>
  <si>
    <t>95040Q104</t>
  </si>
  <si>
    <t>One Dave Thomas Boulevard</t>
  </si>
  <si>
    <t>US95058W1009</t>
  </si>
  <si>
    <t>95058W100</t>
  </si>
  <si>
    <t>14507 Frontier Road</t>
  </si>
  <si>
    <t>Post Office Box 45308</t>
  </si>
  <si>
    <t>68145-0308</t>
  </si>
  <si>
    <t>US9507551086</t>
  </si>
  <si>
    <t>950755108</t>
  </si>
  <si>
    <t>US9586691035</t>
  </si>
  <si>
    <t>958669103</t>
  </si>
  <si>
    <t>1 Hancock Street</t>
  </si>
  <si>
    <t>04101</t>
  </si>
  <si>
    <t>US96208T1043</t>
  </si>
  <si>
    <t>96208T104</t>
  </si>
  <si>
    <t>51, Sogong-ro</t>
  </si>
  <si>
    <t>Jung-Gu</t>
  </si>
  <si>
    <t>04632</t>
  </si>
  <si>
    <t>US9810641087</t>
  </si>
  <si>
    <t>981064108</t>
  </si>
  <si>
    <t>420 Montgomery Street</t>
  </si>
  <si>
    <t>US9497461015</t>
  </si>
  <si>
    <t>949746101</t>
  </si>
  <si>
    <t>885 West Georgia Street</t>
  </si>
  <si>
    <t>V6C 3E8</t>
  </si>
  <si>
    <t>CA9528451052</t>
  </si>
  <si>
    <t>952845105</t>
  </si>
  <si>
    <t>2000 St. James Place</t>
  </si>
  <si>
    <t>IE00BLNN3691</t>
  </si>
  <si>
    <t>G48833118</t>
  </si>
  <si>
    <t>22 Sylvan Way</t>
  </si>
  <si>
    <t>US98311A1051</t>
  </si>
  <si>
    <t>98311A105</t>
  </si>
  <si>
    <t>920 Memorial City Way</t>
  </si>
  <si>
    <t>US1272031071</t>
  </si>
  <si>
    <t>127203107</t>
  </si>
  <si>
    <t>2000 North M-63</t>
  </si>
  <si>
    <t>Benton Harbor</t>
  </si>
  <si>
    <t>49022-2692</t>
  </si>
  <si>
    <t>US9633201069</t>
  </si>
  <si>
    <t>963320106</t>
  </si>
  <si>
    <t>Kongebakken 9</t>
  </si>
  <si>
    <t>Smørum</t>
  </si>
  <si>
    <t>2765</t>
  </si>
  <si>
    <t>US24803R1095</t>
  </si>
  <si>
    <t>15505 Wright Brothers Drive</t>
  </si>
  <si>
    <t>Addison</t>
  </si>
  <si>
    <t>75001</t>
  </si>
  <si>
    <t>US9741551033</t>
  </si>
  <si>
    <t>974155103</t>
  </si>
  <si>
    <t>1329 Millwood Road</t>
  </si>
  <si>
    <t>75069</t>
  </si>
  <si>
    <t>US2925621052</t>
  </si>
  <si>
    <t>292562105</t>
  </si>
  <si>
    <t>Doddakannelli</t>
  </si>
  <si>
    <t>Sarjapur Road</t>
  </si>
  <si>
    <t>560035</t>
  </si>
  <si>
    <t>US97651M1099</t>
  </si>
  <si>
    <t>97651M109</t>
  </si>
  <si>
    <t>5 Yunitsman Street</t>
  </si>
  <si>
    <t>6936025</t>
  </si>
  <si>
    <t>IL0011301780</t>
  </si>
  <si>
    <t>M98068105</t>
  </si>
  <si>
    <t>2900 University Boulevard</t>
  </si>
  <si>
    <t>Ames</t>
  </si>
  <si>
    <t>50010</t>
  </si>
  <si>
    <t>US98139A1051</t>
  </si>
  <si>
    <t>98139A105</t>
  </si>
  <si>
    <t>2801 Post Oak Boulevard</t>
  </si>
  <si>
    <t>US9604131022</t>
  </si>
  <si>
    <t>960413102</t>
  </si>
  <si>
    <t>Wilmar International</t>
  </si>
  <si>
    <t>28 Biopolis Road</t>
  </si>
  <si>
    <t>138568</t>
  </si>
  <si>
    <t>Woolworths House</t>
  </si>
  <si>
    <t>93 Longmarket Street</t>
  </si>
  <si>
    <t>US98088R5054</t>
  </si>
  <si>
    <t>98088R208</t>
  </si>
  <si>
    <t>800 Capitol Street</t>
  </si>
  <si>
    <t>US94106L1098</t>
  </si>
  <si>
    <t>94106L109</t>
  </si>
  <si>
    <t>US9694571004</t>
  </si>
  <si>
    <t>969457100</t>
  </si>
  <si>
    <t>US9345502036</t>
  </si>
  <si>
    <t>934550203</t>
  </si>
  <si>
    <t>4640 Trueman Boulevard</t>
  </si>
  <si>
    <t>Hilliard</t>
  </si>
  <si>
    <t>43026</t>
  </si>
  <si>
    <t>US00790R1041</t>
  </si>
  <si>
    <t>00790R104</t>
  </si>
  <si>
    <t>702 South West 8th Street</t>
  </si>
  <si>
    <t>Bentonville</t>
  </si>
  <si>
    <t>72716</t>
  </si>
  <si>
    <t>US9311421039</t>
  </si>
  <si>
    <t>931142103</t>
  </si>
  <si>
    <t>22 St. Clair Avenue East</t>
  </si>
  <si>
    <t>M4T 2S5</t>
  </si>
  <si>
    <t>Godrej &amp; Boyce Complex</t>
  </si>
  <si>
    <t>Gate 4 Pirojshanagar Vikhroli (West)</t>
  </si>
  <si>
    <t>400079</t>
  </si>
  <si>
    <t>US92932M1018</t>
  </si>
  <si>
    <t>92932M101</t>
  </si>
  <si>
    <t>4600 Silicon Drive</t>
  </si>
  <si>
    <t>US9778521024</t>
  </si>
  <si>
    <t>977852102</t>
  </si>
  <si>
    <t>10850 Via Frontera</t>
  </si>
  <si>
    <t>US71601V1052</t>
  </si>
  <si>
    <t>71601V105</t>
  </si>
  <si>
    <t>200 Old Wilson Bridge Road</t>
  </si>
  <si>
    <t>43085</t>
  </si>
  <si>
    <t>US9818111026</t>
  </si>
  <si>
    <t>981811102</t>
  </si>
  <si>
    <t>One Manhattan West</t>
  </si>
  <si>
    <t>395 9th Avenue, 58th Floor</t>
  </si>
  <si>
    <t>10001-2177</t>
  </si>
  <si>
    <t>US92936U1097</t>
  </si>
  <si>
    <t>92936U109</t>
  </si>
  <si>
    <t>CA9628791027</t>
  </si>
  <si>
    <t>962879102</t>
  </si>
  <si>
    <t>Sea Containers</t>
  </si>
  <si>
    <t>18 Upper Ground</t>
  </si>
  <si>
    <t>SE1 9GL</t>
  </si>
  <si>
    <t>US92937A1025</t>
  </si>
  <si>
    <t>92937A102</t>
  </si>
  <si>
    <t>475 Steamboat Road</t>
  </si>
  <si>
    <t>US0844231029</t>
  </si>
  <si>
    <t>084423102</t>
  </si>
  <si>
    <t>1000 Abernathy Road NE</t>
  </si>
  <si>
    <t>US96145D1054</t>
  </si>
  <si>
    <t>96145D105</t>
  </si>
  <si>
    <t>4646 East Van Buren Street</t>
  </si>
  <si>
    <t>85008</t>
  </si>
  <si>
    <t>US9713781048</t>
  </si>
  <si>
    <t>971378104</t>
  </si>
  <si>
    <t>500 Delaware Avenue</t>
  </si>
  <si>
    <t>US9293281021</t>
  </si>
  <si>
    <t>929328102</t>
  </si>
  <si>
    <t>3250 Van Ness Avenue</t>
  </si>
  <si>
    <t>94109</t>
  </si>
  <si>
    <t>US9699041011</t>
  </si>
  <si>
    <t>969904101</t>
  </si>
  <si>
    <t>2665 South Bayshore Drive</t>
  </si>
  <si>
    <t>Suite 901</t>
  </si>
  <si>
    <t>33133</t>
  </si>
  <si>
    <t>US9426222009</t>
  </si>
  <si>
    <t>942622200</t>
  </si>
  <si>
    <t>530 Herman O. West Drive</t>
  </si>
  <si>
    <t>19341-0645</t>
  </si>
  <si>
    <t>US9553061055</t>
  </si>
  <si>
    <t>955306105</t>
  </si>
  <si>
    <t>9700 West Higgins Road</t>
  </si>
  <si>
    <t>US97650W1080</t>
  </si>
  <si>
    <t>97650W108</t>
  </si>
  <si>
    <t>Zuidpoolsingel 2</t>
  </si>
  <si>
    <t>PO Box 1030</t>
  </si>
  <si>
    <t>Alphen aan den Rijn</t>
  </si>
  <si>
    <t>2400 BA</t>
  </si>
  <si>
    <t>US9778742059</t>
  </si>
  <si>
    <t>A.S. Cooper Building</t>
  </si>
  <si>
    <t>Suite 601 26 Reid Street</t>
  </si>
  <si>
    <t>BMG9618E1075</t>
  </si>
  <si>
    <t>G9618E107</t>
  </si>
  <si>
    <t>762 West Lancaster Avenue</t>
  </si>
  <si>
    <t>Bryn Mawr</t>
  </si>
  <si>
    <t>19010-3489</t>
  </si>
  <si>
    <t>US29670G1022</t>
  </si>
  <si>
    <t>29670G102</t>
  </si>
  <si>
    <t>815 Chestnut Street</t>
  </si>
  <si>
    <t>North Andover</t>
  </si>
  <si>
    <t>01845-6098</t>
  </si>
  <si>
    <t>US9427491025</t>
  </si>
  <si>
    <t>942749102</t>
  </si>
  <si>
    <t>51 Lime Street</t>
  </si>
  <si>
    <t>EC3M 7DQ</t>
  </si>
  <si>
    <t>IE00BDB6Q211</t>
  </si>
  <si>
    <t>98262P101</t>
  </si>
  <si>
    <t>7001 East Belleview Avenue</t>
  </si>
  <si>
    <t>US9598021098</t>
  </si>
  <si>
    <t>959802109</t>
  </si>
  <si>
    <t>1081 Woodward Way</t>
  </si>
  <si>
    <t>Fort Collins</t>
  </si>
  <si>
    <t>80524</t>
  </si>
  <si>
    <t>US9807451037</t>
  </si>
  <si>
    <t>980745103</t>
  </si>
  <si>
    <t>1241 East Main Street</t>
  </si>
  <si>
    <t>US98156Q1085</t>
  </si>
  <si>
    <t>98156Q108</t>
  </si>
  <si>
    <t>FTLife Tower</t>
  </si>
  <si>
    <t>Units 07-08, 7th Floor No. 18 Sheung Yuet Road</t>
  </si>
  <si>
    <t>Kowloon Bay</t>
  </si>
  <si>
    <t>220 Occidental Avenue South</t>
  </si>
  <si>
    <t>98104-7800</t>
  </si>
  <si>
    <t>US9621661043</t>
  </si>
  <si>
    <t>962166104</t>
  </si>
  <si>
    <t>141 Walker Street</t>
  </si>
  <si>
    <t>Level 17</t>
  </si>
  <si>
    <t>North Sydney</t>
  </si>
  <si>
    <t>2060</t>
  </si>
  <si>
    <t>US98161Q1013</t>
  </si>
  <si>
    <t>Rua Cidade de Sintra</t>
  </si>
  <si>
    <t>NAPE</t>
  </si>
  <si>
    <t>Macau</t>
  </si>
  <si>
    <t>3131 Las Vegas Boulevard South</t>
  </si>
  <si>
    <t>US9831341071</t>
  </si>
  <si>
    <t>983134107</t>
  </si>
  <si>
    <t>600 Grant Street</t>
  </si>
  <si>
    <t>15219-2800</t>
  </si>
  <si>
    <t>US9129091081</t>
  </si>
  <si>
    <t>912909108</t>
  </si>
  <si>
    <t>US78464A8707</t>
  </si>
  <si>
    <t>78464A870</t>
  </si>
  <si>
    <t>414 Nicollet Mall</t>
  </si>
  <si>
    <t>US98389B1008</t>
  </si>
  <si>
    <t>98389B100</t>
  </si>
  <si>
    <t>3650 Gilmore Way</t>
  </si>
  <si>
    <t>Burnaby</t>
  </si>
  <si>
    <t>V5G 4W8</t>
  </si>
  <si>
    <t>CA98420N1050</t>
  </si>
  <si>
    <t>98420N105</t>
  </si>
  <si>
    <t>US81369Y1001</t>
  </si>
  <si>
    <t>81369Y100</t>
  </si>
  <si>
    <t>US81369Y6059</t>
  </si>
  <si>
    <t>81369Y605</t>
  </si>
  <si>
    <t>US81369Y8865</t>
  </si>
  <si>
    <t>81369Y886</t>
  </si>
  <si>
    <t>US81369Y4070</t>
  </si>
  <si>
    <t>81369Y407</t>
  </si>
  <si>
    <t>ENN Technology Park Xinyuan East Road Guangyang District</t>
  </si>
  <si>
    <t>Langfang</t>
  </si>
  <si>
    <t>065001</t>
  </si>
  <si>
    <t>US26876F1021</t>
  </si>
  <si>
    <t>5959 Las Colinas Boulevard</t>
  </si>
  <si>
    <t>75039-2298</t>
  </si>
  <si>
    <t>US30231G1022</t>
  </si>
  <si>
    <t>30231G102</t>
  </si>
  <si>
    <t>20, Genesis Close</t>
  </si>
  <si>
    <t>KY-1-1208</t>
  </si>
  <si>
    <t>KYG982391099</t>
  </si>
  <si>
    <t>G98239109</t>
  </si>
  <si>
    <t>711 Broadway</t>
  </si>
  <si>
    <t>Suite 320</t>
  </si>
  <si>
    <t>78215</t>
  </si>
  <si>
    <t>US98379L1008</t>
  </si>
  <si>
    <t>98379L100</t>
  </si>
  <si>
    <t>xpel.com</t>
  </si>
  <si>
    <t>No. 8 Songgang Road</t>
  </si>
  <si>
    <t>Changxing Street Cencun Tianhe District</t>
  </si>
  <si>
    <t>510640</t>
  </si>
  <si>
    <t>US98422D1054</t>
  </si>
  <si>
    <t>98422D105</t>
  </si>
  <si>
    <t>Five American Lane</t>
  </si>
  <si>
    <t>US9837931008</t>
  </si>
  <si>
    <t>983793100</t>
  </si>
  <si>
    <t>13320 Ballantyne Corporate Place</t>
  </si>
  <si>
    <t>28277-3607</t>
  </si>
  <si>
    <t>US24906P1093</t>
  </si>
  <si>
    <t>24906P109</t>
  </si>
  <si>
    <t>201 Merritt 7</t>
  </si>
  <si>
    <t>PO Box 4505</t>
  </si>
  <si>
    <t>06851-1056</t>
  </si>
  <si>
    <t>US98421M1062</t>
  </si>
  <si>
    <t>98421M106</t>
  </si>
  <si>
    <t>Xiamen Xtep Tower</t>
  </si>
  <si>
    <t>No. 89 Jiayi Road Guanyinshan Siming District</t>
  </si>
  <si>
    <t>Rykadan Capital Tower</t>
  </si>
  <si>
    <t>21st Floor Unit 2101-2108 135 Hoi Bun Road</t>
  </si>
  <si>
    <t>Kwun Tong</t>
  </si>
  <si>
    <t>300 Water Street SE</t>
  </si>
  <si>
    <t>20003</t>
  </si>
  <si>
    <t>US98419M1009</t>
  </si>
  <si>
    <t>98419M100</t>
  </si>
  <si>
    <t>Kioi Tower</t>
  </si>
  <si>
    <t>1-3 Kioicho Chiyoda-ku</t>
  </si>
  <si>
    <t>102-8282</t>
  </si>
  <si>
    <t>US98877X1019</t>
  </si>
  <si>
    <t>Drammensveien 131</t>
  </si>
  <si>
    <t>US9848512045</t>
  </si>
  <si>
    <t>350 Mission Street</t>
  </si>
  <si>
    <t>US9858171054</t>
  </si>
  <si>
    <t>985817105</t>
  </si>
  <si>
    <t>7601 Southwest Parkway</t>
  </si>
  <si>
    <t>78735</t>
  </si>
  <si>
    <t>US98585X1046</t>
  </si>
  <si>
    <t>98585X104</t>
  </si>
  <si>
    <t>6 Keji Road</t>
  </si>
  <si>
    <t>Huaxi District</t>
  </si>
  <si>
    <t>Guiyang</t>
  </si>
  <si>
    <t>550025</t>
  </si>
  <si>
    <t>US35969L1089</t>
  </si>
  <si>
    <t>35969L108</t>
  </si>
  <si>
    <t>Schiphol Boulevard 165</t>
  </si>
  <si>
    <t>Schiphol</t>
  </si>
  <si>
    <t>1118 BG</t>
  </si>
  <si>
    <t>NL0009805522</t>
  </si>
  <si>
    <t>N97284108</t>
  </si>
  <si>
    <t>85 10th Avenue</t>
  </si>
  <si>
    <t>US18467V1098</t>
  </si>
  <si>
    <t>18467V109</t>
  </si>
  <si>
    <t>Macacha GUeemes 515</t>
  </si>
  <si>
    <t>C1106BKK</t>
  </si>
  <si>
    <t>US9842451000</t>
  </si>
  <si>
    <t>984245100</t>
  </si>
  <si>
    <t>C-Bons International Center</t>
  </si>
  <si>
    <t>22nd Floor 108 Wai Yip Street</t>
  </si>
  <si>
    <t>1441 Gardiner Lane</t>
  </si>
  <si>
    <t>40213</t>
  </si>
  <si>
    <t>US9884981013</t>
  </si>
  <si>
    <t>988498101</t>
  </si>
  <si>
    <t>Yum China Building</t>
  </si>
  <si>
    <t>20 Tian Yao Qiao Road</t>
  </si>
  <si>
    <t>200030</t>
  </si>
  <si>
    <t>US98850P1093</t>
  </si>
  <si>
    <t>98850P109</t>
  </si>
  <si>
    <t>30 Pasir Panjang Road</t>
  </si>
  <si>
    <t>#15-31A Mapletree Business City</t>
  </si>
  <si>
    <t>117440</t>
  </si>
  <si>
    <t>US46591M1099</t>
  </si>
  <si>
    <t>46591M109</t>
  </si>
  <si>
    <t>949 Fushan South Road</t>
  </si>
  <si>
    <t>Zoucheng</t>
  </si>
  <si>
    <t>273500</t>
  </si>
  <si>
    <t>US9848461052</t>
  </si>
  <si>
    <t>984846105</t>
  </si>
  <si>
    <t>1301 Second Avenue</t>
  </si>
  <si>
    <t>Floor 31</t>
  </si>
  <si>
    <t>US98954M2008</t>
  </si>
  <si>
    <t>98954M200</t>
  </si>
  <si>
    <t>345 East Main Street</t>
  </si>
  <si>
    <t>Warsaw</t>
  </si>
  <si>
    <t>46580</t>
  </si>
  <si>
    <t>US98956P1021</t>
  </si>
  <si>
    <t>98956P102</t>
  </si>
  <si>
    <t>3 Overlook Point</t>
  </si>
  <si>
    <t>US9892071054</t>
  </si>
  <si>
    <t>989207105</t>
  </si>
  <si>
    <t>114 5th Avenue</t>
  </si>
  <si>
    <t>48123V102</t>
  </si>
  <si>
    <t>US98954M1018</t>
  </si>
  <si>
    <t>98954M101</t>
  </si>
  <si>
    <t>Viale Roma 99/100</t>
  </si>
  <si>
    <t>Valdilana loc.</t>
  </si>
  <si>
    <t>Trivero</t>
  </si>
  <si>
    <t>13835</t>
  </si>
  <si>
    <t>BI</t>
  </si>
  <si>
    <t>N30577105</t>
  </si>
  <si>
    <t>805 Broadway Street</t>
  </si>
  <si>
    <t>98660</t>
  </si>
  <si>
    <t>US98980F1049</t>
  </si>
  <si>
    <t>98980F104</t>
  </si>
  <si>
    <t>One South Main Street</t>
  </si>
  <si>
    <t>84133-1109</t>
  </si>
  <si>
    <t>US9897011071</t>
  </si>
  <si>
    <t>989701107</t>
  </si>
  <si>
    <t>Jinchuang Plaza</t>
  </si>
  <si>
    <t>Building 1, Fourth Floor 4560 Jinke Road Pudong</t>
  </si>
  <si>
    <t>201210</t>
  </si>
  <si>
    <t>US98887Q1040</t>
  </si>
  <si>
    <t>98887Q104</t>
  </si>
  <si>
    <t>Valeska-Gert-Straße 5</t>
  </si>
  <si>
    <t>10243</t>
  </si>
  <si>
    <t>US98887L1052</t>
  </si>
  <si>
    <t>55 Almaden Boulevard</t>
  </si>
  <si>
    <t>95113</t>
  </si>
  <si>
    <t>US98980L1017</t>
  </si>
  <si>
    <t>98980L101</t>
  </si>
  <si>
    <t>120 Holger Way</t>
  </si>
  <si>
    <t>US98980G1022</t>
  </si>
  <si>
    <t>98980G102</t>
  </si>
  <si>
    <t>Building One</t>
  </si>
  <si>
    <t>No. 1685 Huazhi Road, Huaxin Town Qingpu District</t>
  </si>
  <si>
    <t>201708</t>
  </si>
  <si>
    <t>US98980A1051</t>
  </si>
  <si>
    <t>98980A105</t>
  </si>
  <si>
    <t>10 Sylvan Way</t>
  </si>
  <si>
    <t>US98978V1035</t>
  </si>
  <si>
    <t>98978V103</t>
  </si>
  <si>
    <t>Mythenquai 2</t>
  </si>
  <si>
    <t>8002</t>
  </si>
  <si>
    <t>US9898251049</t>
  </si>
  <si>
    <t>989825104</t>
  </si>
  <si>
    <t>511 West Freshwater Way</t>
  </si>
  <si>
    <t>US98983L1089</t>
  </si>
  <si>
    <t>98983L108</t>
  </si>
  <si>
    <t>Sensibility</t>
  </si>
  <si>
    <t>Next Earnings</t>
  </si>
  <si>
    <t>Net margins</t>
  </si>
  <si>
    <t>2023-03-31</t>
  </si>
  <si>
    <t>2022-09-30</t>
  </si>
  <si>
    <t>2022-06-30</t>
  </si>
  <si>
    <t>2022-03-31</t>
  </si>
  <si>
    <t>2021-09-30</t>
  </si>
  <si>
    <t>2021-06-30</t>
  </si>
  <si>
    <t>2021-03-31</t>
  </si>
  <si>
    <t>2020-09-30</t>
  </si>
  <si>
    <t>2020-06-30</t>
  </si>
  <si>
    <t>2020-03-31</t>
  </si>
  <si>
    <t>2019-09-30</t>
  </si>
  <si>
    <t>2018-06-30</t>
  </si>
  <si>
    <t>2018-03-31</t>
  </si>
  <si>
    <t>Other Operating Expenses</t>
  </si>
  <si>
    <t>2017-09-30</t>
  </si>
  <si>
    <t>2017-06-30</t>
  </si>
  <si>
    <t>2017-03-31</t>
  </si>
  <si>
    <t>2016-09-30</t>
  </si>
  <si>
    <t>2016-06-30</t>
  </si>
  <si>
    <t>2016-03-31</t>
  </si>
  <si>
    <t>2015-09-30</t>
  </si>
  <si>
    <t>2015-06-30</t>
  </si>
  <si>
    <t>2015-03-31</t>
  </si>
  <si>
    <t>2014-09-30</t>
  </si>
  <si>
    <t>2014-06-30</t>
  </si>
  <si>
    <t>2014-03-31</t>
  </si>
  <si>
    <t>2013-09-30</t>
  </si>
  <si>
    <t>CIK</t>
  </si>
  <si>
    <t>AESI</t>
  </si>
  <si>
    <t>Atlas Energy Solutions Inc.</t>
  </si>
  <si>
    <t>AIR</t>
  </si>
  <si>
    <t>AAR</t>
  </si>
  <si>
    <t>AMEH</t>
  </si>
  <si>
    <t>Apollo Medical</t>
  </si>
  <si>
    <t>ARCO</t>
  </si>
  <si>
    <t>Arcos Dorados</t>
  </si>
  <si>
    <t>AROC</t>
  </si>
  <si>
    <t>Archrock</t>
  </si>
  <si>
    <t>BFH</t>
  </si>
  <si>
    <t>Bread Financial</t>
  </si>
  <si>
    <t>BKU</t>
  </si>
  <si>
    <t>BankUnited</t>
  </si>
  <si>
    <t>BOH</t>
  </si>
  <si>
    <t>Bank of Hawaii</t>
  </si>
  <si>
    <t>BOWL</t>
  </si>
  <si>
    <t>Bowlero</t>
  </si>
  <si>
    <t>BRFS</t>
  </si>
  <si>
    <t>BRF</t>
  </si>
  <si>
    <t>BTE</t>
  </si>
  <si>
    <t>Baytex Energy</t>
  </si>
  <si>
    <t>CAAP</t>
  </si>
  <si>
    <t>Corporacion America Airports</t>
  </si>
  <si>
    <t>CAMT</t>
  </si>
  <si>
    <t>Camtek</t>
  </si>
  <si>
    <t>CAVA</t>
  </si>
  <si>
    <t>CAVA Group, Inc.</t>
  </si>
  <si>
    <t>CENTA</t>
  </si>
  <si>
    <t>CLS</t>
  </si>
  <si>
    <t>Celestica</t>
  </si>
  <si>
    <t>CNK</t>
  </si>
  <si>
    <t>Cinemark</t>
  </si>
  <si>
    <t>COUR</t>
  </si>
  <si>
    <t>Coursera</t>
  </si>
  <si>
    <t>CRGY</t>
  </si>
  <si>
    <t>Crescent Energy Company</t>
  </si>
  <si>
    <t>CTRE</t>
  </si>
  <si>
    <t>CareTrust REIT</t>
  </si>
  <si>
    <t>CVBF</t>
  </si>
  <si>
    <t>CVB Financial</t>
  </si>
  <si>
    <t>CWK</t>
  </si>
  <si>
    <t>Cushman &amp; Wakefield</t>
  </si>
  <si>
    <t>EQNR</t>
  </si>
  <si>
    <t>Equinor</t>
  </si>
  <si>
    <t>ESRT</t>
  </si>
  <si>
    <t>Empire State Realty Trust</t>
  </si>
  <si>
    <t>ESTE</t>
  </si>
  <si>
    <t>Earthstone Energy</t>
  </si>
  <si>
    <t>FTRE</t>
  </si>
  <si>
    <t>Fortrea Holdings Inc.</t>
  </si>
  <si>
    <t>GPOR</t>
  </si>
  <si>
    <t>Gulfport Energy</t>
  </si>
  <si>
    <t>GSAT</t>
  </si>
  <si>
    <t>Globalstar</t>
  </si>
  <si>
    <t>HCC</t>
  </si>
  <si>
    <t>Warrior Met Coal</t>
  </si>
  <si>
    <t>INSW</t>
  </si>
  <si>
    <t>International Seaways</t>
  </si>
  <si>
    <t>IONQ</t>
  </si>
  <si>
    <t>IonQ</t>
  </si>
  <si>
    <t>KTOS</t>
  </si>
  <si>
    <t>Kratos Defense &amp; Security Solutions</t>
  </si>
  <si>
    <t>LAUR</t>
  </si>
  <si>
    <t>Laureate Education</t>
  </si>
  <si>
    <t>MARA</t>
  </si>
  <si>
    <t>Marathon Digital</t>
  </si>
  <si>
    <t>MLTX</t>
  </si>
  <si>
    <t>MOONLAKE IMMUNO</t>
  </si>
  <si>
    <t>MOD</t>
  </si>
  <si>
    <t>Modine Manufacturing</t>
  </si>
  <si>
    <t>NGVT</t>
  </si>
  <si>
    <t>Ingevity</t>
  </si>
  <si>
    <t>NXT</t>
  </si>
  <si>
    <t>Nextracker Inc.</t>
  </si>
  <si>
    <t>OBDC</t>
  </si>
  <si>
    <t>Blue Owl Capital Corporation</t>
  </si>
  <si>
    <t>ODD</t>
  </si>
  <si>
    <t>ODDITY Tech Ltd.</t>
  </si>
  <si>
    <t>OII</t>
  </si>
  <si>
    <t>Oceaneering International</t>
  </si>
  <si>
    <t>OPEN</t>
  </si>
  <si>
    <t>Opendoor Technologies</t>
  </si>
  <si>
    <t>PARR</t>
  </si>
  <si>
    <t>Par Pacific</t>
  </si>
  <si>
    <t>PAYO</t>
  </si>
  <si>
    <t>Payoneer Global</t>
  </si>
  <si>
    <t>PDD</t>
  </si>
  <si>
    <t>PDD Holdings Inc.</t>
  </si>
  <si>
    <t>ROCK</t>
  </si>
  <si>
    <t>Gibraltar Industries</t>
  </si>
  <si>
    <t>RXRX</t>
  </si>
  <si>
    <t>Recursion Pharmaceuticals</t>
  </si>
  <si>
    <t>SBCF</t>
  </si>
  <si>
    <t>Seacoast Banking Corp. of Florida</t>
  </si>
  <si>
    <t>SDRL</t>
  </si>
  <si>
    <t>Seadrill Limited</t>
  </si>
  <si>
    <t>SLG</t>
  </si>
  <si>
    <t>SL Green Realty</t>
  </si>
  <si>
    <t>SLRN</t>
  </si>
  <si>
    <t>ACELYRIN, INC.</t>
  </si>
  <si>
    <t>SLVM</t>
  </si>
  <si>
    <t>Sylvamo</t>
  </si>
  <si>
    <t>SNEX</t>
  </si>
  <si>
    <t>StoneX Group</t>
  </si>
  <si>
    <t>SOVO</t>
  </si>
  <si>
    <t>Sovos Brands</t>
  </si>
  <si>
    <t>STRL</t>
  </si>
  <si>
    <t>Sterling Infrastructure, Inc.</t>
  </si>
  <si>
    <t>SVV</t>
  </si>
  <si>
    <t>Savers Value Village, Inc.</t>
  </si>
  <si>
    <t>TAL</t>
  </si>
  <si>
    <t>TAL Education Group</t>
  </si>
  <si>
    <t>TALO</t>
  </si>
  <si>
    <t>Stone Energy</t>
  </si>
  <si>
    <t>TBBK</t>
  </si>
  <si>
    <t>The Bancorp</t>
  </si>
  <si>
    <t>THRM</t>
  </si>
  <si>
    <t>Gentherm</t>
  </si>
  <si>
    <t>TLRY</t>
  </si>
  <si>
    <t>Tilray Brands</t>
  </si>
  <si>
    <t>TM</t>
  </si>
  <si>
    <t>Toyota Motor</t>
  </si>
  <si>
    <t>TRMD</t>
  </si>
  <si>
    <t>TORM</t>
  </si>
  <si>
    <t>TRN</t>
  </si>
  <si>
    <t>Trinity Industries</t>
  </si>
  <si>
    <t>TROX</t>
  </si>
  <si>
    <t>Tronox</t>
  </si>
  <si>
    <t>Ternium</t>
  </si>
  <si>
    <t>UE</t>
  </si>
  <si>
    <t>Urban Edge Properties</t>
  </si>
  <si>
    <t>USM</t>
  </si>
  <si>
    <t>United States Cellular</t>
  </si>
  <si>
    <t>VRNA</t>
  </si>
  <si>
    <t>Verona Pharma</t>
  </si>
  <si>
    <t>VRTV</t>
  </si>
  <si>
    <t>Veritiv</t>
  </si>
  <si>
    <t>VTMX</t>
  </si>
  <si>
    <t>Corporacion Inmobiliaria Vesta, S.A.B. de C.V. Spo</t>
  </si>
  <si>
    <t>WGO</t>
  </si>
  <si>
    <t>Winnebago Industries</t>
  </si>
  <si>
    <t>XPRO</t>
  </si>
  <si>
    <t>Expro Group Holdings</t>
  </si>
  <si>
    <t>Website</t>
  </si>
  <si>
    <t>DNBExchange</t>
  </si>
  <si>
    <t>DNBTicker</t>
  </si>
  <si>
    <t>NaicsSector</t>
  </si>
  <si>
    <t>NaicsIndustry</t>
  </si>
  <si>
    <t>KeyPrincipal</t>
  </si>
  <si>
    <t>DetailLink</t>
  </si>
  <si>
    <t>Description</t>
  </si>
  <si>
    <t>Agilent Technologies (Shanghai) Co., Ltd.</t>
  </si>
  <si>
    <t>www.agilent.com</t>
  </si>
  <si>
    <t>Computer and Electronic Product Manufacturing</t>
  </si>
  <si>
    <t>Navigational, Measuring, Electromedical, and Control Instruments Manufacturing</t>
  </si>
  <si>
    <t>Feng Huo</t>
  </si>
  <si>
    <t>/business-directory/company-profiles.agilent_technologies_(shanghai)_co_ltd.b188550b0b1924e2fab9cfca60e508d5.html</t>
  </si>
  <si>
    <t>Alcoa Corporation</t>
  </si>
  <si>
    <t>www.alcoa.com</t>
  </si>
  <si>
    <t>Primary Metal Manufacturing</t>
  </si>
  <si>
    <t>Alumina and Aluminum Production and Processing</t>
  </si>
  <si>
    <t>Roy C Harvey</t>
  </si>
  <si>
    <t>/business-directory/company-profiles.alcoa_corporation.d12f54181c2330d53d74dd2c508251d5.html</t>
  </si>
  <si>
    <t>Alcoa Corporation is a vertically integrated aluminum company comprised of bauxite mining, alumina refining, aluminum production (smelting and casting), and energy generation. With an extensive operational portfolio, the company conducts business across nine countries, where it operates more than 25 locations. It offers a comprehensive portfolio of products manufactured through low-carbon emitting processes in its Sustana family of products, including</t>
  </si>
  <si>
    <t>American Airlines Group Inc.</t>
  </si>
  <si>
    <t>www.aa.com</t>
  </si>
  <si>
    <t>NASDAQ</t>
  </si>
  <si>
    <t>Transportation and Warehousing</t>
  </si>
  <si>
    <t>Scheduled Air Transportation</t>
  </si>
  <si>
    <t>Robert D Isom</t>
  </si>
  <si>
    <t>/business-directory/company-profiles.american_airlines_group_inc.70c22709371c24715593d8d098c48bc3.html</t>
  </si>
  <si>
    <t>American Airlines Group (AAG) is one of the largest airline in the world. The company's primary business activity is the operation of a major network air carrier, providing scheduled air transportation along with its group of regional subsidiaries and third-party regional carriers operating as American Eagle. It also offers freight and mail services through its cargo division. In all, American operates an average of nearly 6,700 flights daily to some</t>
  </si>
  <si>
    <t>Aaon, Inc.'</t>
  </si>
  <si>
    <t>www.aaon.com</t>
  </si>
  <si>
    <t>Machinery Manufacturing</t>
  </si>
  <si>
    <t>Ventilation, Heating, Air-Conditioning, and Commercial Refrigeration Equipment Manufacturing</t>
  </si>
  <si>
    <t>Gary D Fields</t>
  </si>
  <si>
    <t>/business-directory/company-profiles.aaon_inc.3ce0c08776d623efde8d55c3157f1ad4.html</t>
  </si>
  <si>
    <t>AAON is the world's leading manufacturer of premium HVAC equipment, creating comfortable and healthy indoor environments. Operating through subsidiaries, the company makes and markets air conditioning and heating equipment for commercial and industrial buildings, primarily in the US. AAON's products include rooftop units, air-handling and make-up air units, chillers, and energy recovery units, as well as condensing units and geothermal/water-source</t>
  </si>
  <si>
    <t>Advance Auto Parts, Inc.</t>
  </si>
  <si>
    <t>corp.advanceautoparts.com</t>
  </si>
  <si>
    <t>Retail Trade</t>
  </si>
  <si>
    <t>Automotive Parts, Accessories, and Tire Retailers</t>
  </si>
  <si>
    <t>Thomas R Greco</t>
  </si>
  <si>
    <t>/business-directory/company-profiles.advance_auto_parts_inc.c4dedb52796463bd0ecfd15b3168418b.html</t>
  </si>
  <si>
    <t>Advance Auto Parts a leading automotive aftermarket parts provider in North America, serving both professional installers (professional) and do-it-yourself (DIY) customers, as well as independently owned operators. The company operates approximately 4,770 stores and about 315 branches under the Advance Auto Parts, Carquest, and Worldpac banners in the US and Canada. Its stores carry brand-name and private-label replacement parts, batteries, maintenance</t>
  </si>
  <si>
    <t>Apple Inc.</t>
  </si>
  <si>
    <t>www.apple.com</t>
  </si>
  <si>
    <t>Communications Equipment Manufacturing</t>
  </si>
  <si>
    <t>Timothy D Cook</t>
  </si>
  <si>
    <t>/business-directory/company-profiles.apple_inc.ec7f550b3a97b94d919d837672573959.html</t>
  </si>
  <si>
    <t>Apple designs, manufactures and markets smartphones, personal computers, tablets, wearables and accessories. The company also offers and sells a variety of related services. Apple products include its famous iPhone, which is the company's line of smartphones basing on its iOS operating system. The company recently released its iPhone 14 product line last year. Other apple products also include Mac computers and iPad tablets Apple Music, the Apple</t>
  </si>
  <si>
    <t>Alliancebernstein L.P.</t>
  </si>
  <si>
    <t>www.alliancebernstein.com</t>
  </si>
  <si>
    <t>Finance and Insurance</t>
  </si>
  <si>
    <t>Other Financial Investment Activities</t>
  </si>
  <si>
    <t>Seth P Bernstein</t>
  </si>
  <si>
    <t>/business-directory/company-profiles.alliancebernstein_lp.5bb6d6e333fea296f3ffd29defcc6692.html</t>
  </si>
  <si>
    <t>Abbvie Inc.</t>
  </si>
  <si>
    <t>www.abbvie.com</t>
  </si>
  <si>
    <t>Chemical Manufacturing</t>
  </si>
  <si>
    <t>Pharmaceutical and Medicine Manufacturing</t>
  </si>
  <si>
    <t>Richard A Gonzalez</t>
  </si>
  <si>
    <t>/business-directory/company-profiles.abbvie_inc.6f5cf4b74de8c6d17aba25e9f2ebb4f1.html</t>
  </si>
  <si>
    <t>AbbVie is a global, research-based biopharmaceutical company. The company has a portfolio of products across immunology, hematologic oncology, neuroscience, aesthetics and eye care. AbbVie uses its expertise, dedicated people and unique approach to innovation to develop and market advanced therapies that address some of the world's most complex and severe diseases. AbbVie's products are sold globally directly to wholesalers, distributors, government</t>
  </si>
  <si>
    <t>Amerisourcebergen Corporation</t>
  </si>
  <si>
    <t>www.amerisourcebergen.com</t>
  </si>
  <si>
    <t>Wholesale Trade</t>
  </si>
  <si>
    <t>Drugs and Druggists' Sundries Merchant Wholesalers</t>
  </si>
  <si>
    <t>Steven H Collis</t>
  </si>
  <si>
    <t>/business-directory/company-profiles.amerisourcebergen_corporation.7821bf18d415ee51f03ab349d3255407.html</t>
  </si>
  <si>
    <t>AmerisourceBergen is one of the largest global pharmaceutical sourcing and distribution services companies, helping both healthcare providers and pharmaceutical and biotech manufacturers improve patient access to products and enhance patient care. The company distributes a comprehensive offering of brand-name, specialty brand-name, and generic pharmaceuticals, over-the-counter healthcare products, home healthcare supplies and equipment, and related</t>
  </si>
  <si>
    <t>banks.amerisbank.com</t>
  </si>
  <si>
    <t>Nondepository Credit Intermediation</t>
  </si>
  <si>
    <t>RUTH BROWN</t>
  </si>
  <si>
    <t>/business-directory/company-profiles.ameris_bancorp.9435f2170e1c836745db28129c859a95.html</t>
  </si>
  <si>
    <t>ABCAM PLC</t>
  </si>
  <si>
    <t>www.abcam.com</t>
  </si>
  <si>
    <t>OTC</t>
  </si>
  <si>
    <t>ABCZF</t>
  </si>
  <si>
    <t>Giles Francis Bertram Kerr</t>
  </si>
  <si>
    <t>/business-directory/company-profiles.abcam_plc.50d8e1d1286170966e1d841ce0ae9ada.html</t>
  </si>
  <si>
    <t>AMBEV S/A</t>
  </si>
  <si>
    <t>http://www.ambev.com.br/investidores</t>
  </si>
  <si>
    <t>San Paulo</t>
  </si>
  <si>
    <t>ABEV3</t>
  </si>
  <si>
    <t>Beverage and Tobacco Product Manufacturing</t>
  </si>
  <si>
    <t>Beverage Manufacturing</t>
  </si>
  <si>
    <t>Jean Jereissati Neto</t>
  </si>
  <si>
    <t>/business-directory/company-profiles.ambev_s-a.04210dcfb196d05e8fbadce902f6adff.html</t>
  </si>
  <si>
    <t>Asbury Automotive Group, Inc.</t>
  </si>
  <si>
    <t>www.asburyauto.com</t>
  </si>
  <si>
    <t>Automobile Dealers</t>
  </si>
  <si>
    <t>David W Hult</t>
  </si>
  <si>
    <t>/business-directory/company-profiles.asbury_automotive_group_inc.e405748f940832102731629781209d5a.html</t>
  </si>
  <si>
    <t>Car dealership giant Asbury Automotive Group oversees some 185 new vehicle franchises, representing approximately 140 dealership locations, in some 15 states including the Carolinas, Florida, Texas, and Virginia. The dealerships sell around 30 different brands of US-made and imported new and used vehicles. Asbury also offer parts, servicing, and collision repair from over 30 repair centers as well as financing, insurance, and warranty and service</t>
  </si>
  <si>
    <t>ABM Industries Incorporated</t>
  </si>
  <si>
    <t>www.abm.com</t>
  </si>
  <si>
    <t>Building Equipment Contractors</t>
  </si>
  <si>
    <t>Scott Salmirs</t>
  </si>
  <si>
    <t>/business-directory/company-profiles.abm_industries_incorporated.12a543d207ce67ae7b18af0270613240.html</t>
  </si>
  <si>
    <t>ABM Industries is a leading provider of integrated facility solutions. The company primarily offers janitorial services to owners and operators of office buildings, hospitals, manufacturing plants, schools, shopping centers, catering logistics, parking and transportation facilities. ABM also provides maintenance of mechanical, air cabin, facilities engineering, electrical and plumbing systems and it operates parking services and garages, mainly at</t>
  </si>
  <si>
    <t>Airbnb, Inc.</t>
  </si>
  <si>
    <t>www.airbnb.com</t>
  </si>
  <si>
    <t>Administrative and Support and Waste Management and Remediation Services</t>
  </si>
  <si>
    <t>Travel Arrangement and Reservation Services</t>
  </si>
  <si>
    <t>Brian Chesky</t>
  </si>
  <si>
    <t>/business-directory/company-profiles.airbnb_inc.f8824db88d918776a5cb644c95667893.html</t>
  </si>
  <si>
    <t>Airbnb is one of the world's largest marketplaces for unique, authentic places to stay and things to do, has grown to over 4 million Hosts who have welcomed over 1 billion guest arrivals to over 100,000 cities and towns in almost every country and region. Airbnb hosts are everyday people that share their worlds to provide guests with the feeling of connection and being at home. The company was established in 2007. The US accounts for about 50% of</t>
  </si>
  <si>
    <t>Arbor Realty Trust, Inc.</t>
  </si>
  <si>
    <t>www.arbor.com</t>
  </si>
  <si>
    <t>Other Investment Pools and Funds</t>
  </si>
  <si>
    <t>Ivan Kaufman</t>
  </si>
  <si>
    <t>/business-directory/company-profiles.arbor_realty_trust_inc.e806fb525273e82c4d9d6c679318accc.html</t>
  </si>
  <si>
    <t>Money doesn't grow on trees, so Arbor Realty Trust invests in real estate-related assets. The real estate investment trust (REIT) buys structured finance assets in the commercial and multifamily real estate markets. It primarily invests in bridge loans (short-term financing) and mezzanine loans (large and usually unsecured loans), but also invests in discounted mortgage notes and other assets. The REIT targets lending and investment opportunities</t>
  </si>
  <si>
    <t>www.abbott.com</t>
  </si>
  <si>
    <t>Robert B Ford</t>
  </si>
  <si>
    <t>/business-directory/company-profiles.abbott_laboratories.6f806a7e2dfb8243ef4d45d58ebec879.html</t>
  </si>
  <si>
    <t>Abbott Laboratories is a global healthcare leader that helps people live more fully at all stages of life. It develops, manufactures, and sells a broad and diversified line of health care products. Abbott has product lines of branded generic pharmaceuticals, diagnostic systems and tests, pediatric and adult nutritional products (including well-known brands such as Similac and PediaSure), and medical devices for the treatment of cardiovascular diseases,</t>
  </si>
  <si>
    <t>Arcosa, Inc.</t>
  </si>
  <si>
    <t>www.arcosa.com</t>
  </si>
  <si>
    <t>Engine, Turbine, and Power Transmission Equipment Manufacturing</t>
  </si>
  <si>
    <t>Antonio Carrillo</t>
  </si>
  <si>
    <t>/business-directory/company-profiles.arcosa_inc.1a928648597835550dcbf7a8e05e8143.html</t>
  </si>
  <si>
    <t>Acadia Pharmaceuticals Inc.</t>
  </si>
  <si>
    <t>www.acadia.com</t>
  </si>
  <si>
    <t>Stephen R Davis</t>
  </si>
  <si>
    <t>/business-directory/company-profiles.acadia_pharmaceuticals_inc.8def42441bf33606413a2c48af2dc1fb.html</t>
  </si>
  <si>
    <t>ACADIA Pharmaceuticals develops small molecule drugs for the treatment of central nervous system disorders. The biopharmaceutical company's pimavanserin (Nuplazid) was approved by the FDA in 2016 as a treatment for Parkinson's disease psychosis, a common development with the disease. Two other clinical-stage candidates are being developed in collaboration with Allergan to treat patients with chronic pain. The company's pipeline also includes pre-clinical</t>
  </si>
  <si>
    <t>Arch Capital Group (u.s.) Inc.</t>
  </si>
  <si>
    <t>www.archgroup.com</t>
  </si>
  <si>
    <t>Insurance Carriers</t>
  </si>
  <si>
    <t>Mark Lyons</t>
  </si>
  <si>
    <t>/business-directory/company-profiles.arch_capital_group_(us)_inc.62c2931f81a64637217906121c92daba.html</t>
  </si>
  <si>
    <t>Acadia Healthcare Co</t>
  </si>
  <si>
    <t>www.acadiahealthcare.com</t>
  </si>
  <si>
    <t>Health Care and Social Assistance</t>
  </si>
  <si>
    <t>Outpatient Care Centers</t>
  </si>
  <si>
    <t>CATHERINE WILLNER</t>
  </si>
  <si>
    <t>/business-directory/company-profiles.acadia_healthcare_co.56127dc201b83f80149d62c749aeebcf.html</t>
  </si>
  <si>
    <t>Albertsons Companies, Inc.</t>
  </si>
  <si>
    <t>www.albertsonscompanies.com</t>
  </si>
  <si>
    <t>Grocery and Convenience Retailers</t>
  </si>
  <si>
    <t>VIVEK SANKARAN</t>
  </si>
  <si>
    <t>/business-directory/company-profiles.albertsons_companies_inc.a1c1395d954ba50a14f4a9185a43ed83.html</t>
  </si>
  <si>
    <t>Albertsons Companies is one of the biggest supermarket retailers in the US with nearly 2,270 stores in about 35 states and the District of Columbia. In addition to traditional grocery items, many of the stores offer pharmacies and coffee shops and around 400 include adjacent gas stations. The company operates under roughly 25 banners, including Albertsons, Vons, Pavilions, Randalls, Tom Thumb, Carrs, Jewel-Osco, Shaw's, Star Market, Safeway, Market</t>
  </si>
  <si>
    <t>Aci Worldwide, Inc.</t>
  </si>
  <si>
    <t>www.aciworldwide.com</t>
  </si>
  <si>
    <t>Information</t>
  </si>
  <si>
    <t>Software Publishers</t>
  </si>
  <si>
    <t>Thomas Warsop</t>
  </si>
  <si>
    <t>/business-directory/company-profiles.aci_worldwide_inc.616505346601ac7ef52050740b0c0544.html</t>
  </si>
  <si>
    <t>ACI Worldwide develops markets, installs, and supports a broad line of software products and solutions primarily focused on facilitating real-time digital payments. The company provides enterprise payments capabilities that target any channel, any network, and any payment type and its solutions empower customers to regain control, choice, and flexibility in today's complex payments environment, get to market more quickly, and reduce operational costs.</t>
  </si>
  <si>
    <t>Axcelis Technologies, Inc.</t>
  </si>
  <si>
    <t>www.axcelis.com</t>
  </si>
  <si>
    <t>Industrial Machinery Manufacturing</t>
  </si>
  <si>
    <t>Mary G Puma</t>
  </si>
  <si>
    <t>/business-directory/company-profiles.axcelis_technologies_inc.d49c7a7c058839193618a91930ca04fb.html</t>
  </si>
  <si>
    <t>Axcelis Technologies designs, manufactures and services ion implantation and other processing equipment used in the fabrication of semiconductor chips. The company believes that its Purion family of products offers the most innovative implanters available on the market today. Axcelis Technologies markets its products and services to leading semiconductor chip manufacturers worldwide. The company provides extensive aftermarket lifecycle products and</t>
  </si>
  <si>
    <t>Aecom</t>
  </si>
  <si>
    <t>www.aecom.com</t>
  </si>
  <si>
    <t>Professional, Scientific, and Technical Services</t>
  </si>
  <si>
    <t>Architectural, Engineering, and Related Services</t>
  </si>
  <si>
    <t>W Troy Rudd</t>
  </si>
  <si>
    <t>/business-directory/company-profiles.aecom.361615d22d7353548c3a14ab6002c4e0.html</t>
  </si>
  <si>
    <t>AECOM is one of the world's top engineering and design groups. The company provides planning, consulting, architectural, and engineering design services for civil and infrastructure construction to public and private clients. The company also offers other services including logistics and consulting in a range of end markets that include transportation, facilities, environmental, energy, water, and government. Some of AECOM's major projects include</t>
  </si>
  <si>
    <t>ACCENTURE LIMITED</t>
  </si>
  <si>
    <t>www.accenture.com</t>
  </si>
  <si>
    <t>HILARY O'MEARA</t>
  </si>
  <si>
    <t>/business-directory/company-profiles.accenture_limited.88966f742eeb6b438eb03778d6f01539.html</t>
  </si>
  <si>
    <t>Enact Holdings, Inc.</t>
  </si>
  <si>
    <t>www.enactmi.com</t>
  </si>
  <si>
    <t>Agencies, Brokerages, and Other Insurance Related Activities</t>
  </si>
  <si>
    <t>Rohit Gupta</t>
  </si>
  <si>
    <t>/business-directory/company-profiles.enact_holdings_inc.89995500900bf8c8592cf52045e6c813.html</t>
  </si>
  <si>
    <t>Acv Auctions Inc.</t>
  </si>
  <si>
    <t>www.acvauctions.com</t>
  </si>
  <si>
    <t>Business Support Services</t>
  </si>
  <si>
    <t>George Chamoun</t>
  </si>
  <si>
    <t>/business-directory/company-profiles.acv_auctions_inc.2b147bd3d4c880142efc27456f03f3d6.html</t>
  </si>
  <si>
    <t>Adobe Inc.</t>
  </si>
  <si>
    <t>www.adobe.com</t>
  </si>
  <si>
    <t>Shantanu Narayen</t>
  </si>
  <si>
    <t>/business-directory/company-profiles.adobe_inc.5fc58be621ee519406a6d091465ee878.html</t>
  </si>
  <si>
    <t>Adobe is one of the largest and most diversified software companies in the world. It has been known for brands such as Acrobat, Photoshop, and Adobe Document Cloud. Adobe serves customers such as content creators and web application developers with its digital media products, and marketers, advertisers, publishers, and others with its digital marketing business. Its creative cloud offering is a cloud-based subscription offering that enables creative</t>
  </si>
  <si>
    <t>Agree Realty Corporation</t>
  </si>
  <si>
    <t>www.agreerealty.com</t>
  </si>
  <si>
    <t>Real Estate and Rental and Leasing</t>
  </si>
  <si>
    <t>Lessors of Real Estate</t>
  </si>
  <si>
    <t>Joel Agree</t>
  </si>
  <si>
    <t>/business-directory/company-profiles.agree_realty_corporation.faa09f24fb8f4706f29cf22c319978f0.html</t>
  </si>
  <si>
    <t>Shopping sprees really agree with Agree Realty. The self-managed real estate investment trust (REIT) owns, develops, and manages retail real estate. It owns around 820 retail properties spanning approximately 14.6 million square feet of leasable space across 45-plus states. Most of its tenants are national retailers, with its largest tenants being Sherwin-Williams, Wal-Mart, and TJX Companies. The REIT typically acquires either property portfolios</t>
  </si>
  <si>
    <t>ANALOG DEVICES INTERNATIONAL UNLIMITED COMPANY</t>
  </si>
  <si>
    <t>www.analog.com</t>
  </si>
  <si>
    <t>Electrical Equipment, Appliance, and Component Manufacturing</t>
  </si>
  <si>
    <t>Other Electrical Equipment and Component Manufacturing</t>
  </si>
  <si>
    <t>LEO PATRICK MCHUGH</t>
  </si>
  <si>
    <t>/business-directory/company-profiles.analog_devices_international_unlimited_company.da7a9163cbfde14a6d7c6ee85e33d0ba.html</t>
  </si>
  <si>
    <t>Archer-Daniels-Midland Company</t>
  </si>
  <si>
    <t>www.adm.com</t>
  </si>
  <si>
    <t>Food Manufacturing</t>
  </si>
  <si>
    <t>Grain and Oilseed Milling</t>
  </si>
  <si>
    <t>Juan R Luciano</t>
  </si>
  <si>
    <t>/business-directory/company-profiles.archer-daniels-midland_company.3f55ce826ba4168b96c57bed125806f9.html</t>
  </si>
  <si>
    <t>Archer-Daniels-Midland (ADM) is one of the world's leading agricultural supply chain managers and human and animal nutrition providers in over 190 countries. From staple foods, such as flour, oils, and sweeteners, to innovative alternatives like plant-based meat and dairy, ADM offers the industry's broadest portfolio of food and beverage solutions. It is also a leader in health and well-being, with an industry-leading range of probiotics, enzymes,</t>
  </si>
  <si>
    <t>Adient México, S. de R.L. de C.V.</t>
  </si>
  <si>
    <t>www.adient.com</t>
  </si>
  <si>
    <t>Transportation Equipment Manufacturing</t>
  </si>
  <si>
    <t>Motor Vehicle Parts Manufacturing</t>
  </si>
  <si>
    <t>Cathleen Ann Ebacher</t>
  </si>
  <si>
    <t>/business-directory/company-profiles.adient_méxico_s_de_rl_de_cv.b89cc560db4547a415d4166fec90e832.html</t>
  </si>
  <si>
    <t>Automatic Data Processing, Inc.</t>
  </si>
  <si>
    <t>www.adp.com</t>
  </si>
  <si>
    <t>Computing Infrastructure Providers, Data Processing, Web Hosting, and Related Services</t>
  </si>
  <si>
    <t>Maria Black</t>
  </si>
  <si>
    <t>/business-directory/company-profiles.automatic_data_processing_inc.158131515d11e4c090c6e87399e517fa.html</t>
  </si>
  <si>
    <t>Automatic Data Processing (ADP) is one of the largest payroll and tax filing processors in the world, serving over 920,000 clients and pay more than 39 million workers in approximately 140 countries and territories. Employer services (payroll services, benefits administration, talent management, HR management, workforce management, compliance services, insurance services and retirement services) account for majority of the company's sales, and its</t>
  </si>
  <si>
    <t>Autodesk, Inc.</t>
  </si>
  <si>
    <t>www.autodesk.com</t>
  </si>
  <si>
    <t>Andrew Anagnost</t>
  </si>
  <si>
    <t>/business-directory/company-profiles.autodesk_inc.9353e63c689b8549bee4ff9623039843.html</t>
  </si>
  <si>
    <t>Autodesk is a global leader in 3D design, engineering, and entertainment software and services, offering customers productive business solutions through powerful technology products and services. The AutoCAD, AutoCAD Civil3D, and Revit software programs are used by architects, engineers, and structural designers to design, draft, and make models of products, buildings, and other objects. The company also provides product and manufacturing software</t>
  </si>
  <si>
    <t>ADT Inc.</t>
  </si>
  <si>
    <t>www.adt.com</t>
  </si>
  <si>
    <t>Investigation and Security Services</t>
  </si>
  <si>
    <t>James D Devries</t>
  </si>
  <si>
    <t>/business-directory/company-profiles.adt_inc.e2813dbdbb7d48455b66f72e6a5bbb5c.html</t>
  </si>
  <si>
    <t>ADT is a leading provider of security, automation, and smart home solutions serving consumer and business customers in the US. The company primarily offer its portfolio of products and services under its ADT brand, which includes burglar alarm, security automation, and other smart home solutions and fire detection, suppression, and access control systems as well as solar systems and energy storage solutions. It offers its services to residential,</t>
  </si>
  <si>
    <t>Ameren Corporation</t>
  </si>
  <si>
    <t>www.ameren.com</t>
  </si>
  <si>
    <t>Electric Power Generation, Transmission and Distribution</t>
  </si>
  <si>
    <t>MICHAEL L MOEHN</t>
  </si>
  <si>
    <t>/business-directory/company-profiles.ameren_corporation.f1c22d4cb32862972975f526d28810f1.html</t>
  </si>
  <si>
    <t>Missouri-based Ameren is a public utility holding company whose primary assets are its equity interests in its subsidiaries. As the sole distributor in its service region, the holding company distributes electricity to 1.2 million customers and natural gas to 100,000 customers. Ameren has generating capacity of around 5 million net kilowatt of primarily coal-fired power, most of which is owned by Ameren Missouri. About 97% of Ameren Missouri's coal</t>
  </si>
  <si>
    <t>Aegon U.S. Holding Corporation</t>
  </si>
  <si>
    <t>www.aegon.com</t>
  </si>
  <si>
    <t>K J STORM</t>
  </si>
  <si>
    <t>/business-directory/company-profiles.aegon_us_holding_corporation.9bf4cdb1d70da8e3b49a8c51a0e865d0.html</t>
  </si>
  <si>
    <t>Advanced Energy Industries, Inc.</t>
  </si>
  <si>
    <t>www.advancedenergy.com</t>
  </si>
  <si>
    <t>Semiconductor and Other Electronic Component Manufacturing</t>
  </si>
  <si>
    <t>STEPHEN D KELLEY</t>
  </si>
  <si>
    <t>/business-directory/company-profiles.advanced_energy_industries_inc.74ee859724397a425850ad8d9a7d6360.html</t>
  </si>
  <si>
    <t>Advanced Energy Industries designs, manufactures, sells, and supports precision power products that transform, refine, and modify the raw electrical power coming from either the utility or the building facility and convert it into various types of highly controllable, usable power that is predictable, repeatable, and customizable to meet the requirements for powering a wide range of complex equipment. Its broad portfolio of high and low voltage power</t>
  </si>
  <si>
    <t>American Equity Investment Life Holding Co</t>
  </si>
  <si>
    <t>www.american-equity.com</t>
  </si>
  <si>
    <t>Anant Bhalla</t>
  </si>
  <si>
    <t>/business-directory/company-profiles.american_equity_investment_life_holding_co.ed4eed49155fe4e2b3206ff78a8c70a7.html</t>
  </si>
  <si>
    <t>American Equity Investment Life Holding (American Equity Life) is a leader in the development and sale of fixed index and fixed rate annuity products. The company issues and administers fixed annuity products through subsidiaries American Equity Investment Life Insurance, Eagle Life Insurance Company, and American Equity Investment Life Insurance Company of New York. Its target market includes individuals, typically ages 40 or older, who are seeking</t>
  </si>
  <si>
    <t>Agnico Eagle Mines Limited</t>
  </si>
  <si>
    <t>www.agnicoeagle.com</t>
  </si>
  <si>
    <t>Mining, Quarrying, and Oil and Gas Extraction</t>
  </si>
  <si>
    <t>Metal Ore Mining</t>
  </si>
  <si>
    <t>Ammar Al-Joundi</t>
  </si>
  <si>
    <t>/business-directory/company-profiles.agnico_eagle_mines_limited.a31db9d6ed24448931537b28501d81dd.html</t>
  </si>
  <si>
    <t>Agnico Eagle is a senior Canadian gold mining company that has produced precious metals since its formation in 1972. The company's mines are located in Canada, Mexico and Finland, with exploration and development activities in Canada, Europe, Latin America, and the US. The company produces 2.1 million ounces of gold, and 2.6 million ounces of silver. It has further gold reserves of some 25.7 million ounces. About 80% of its sales comes from Canada.</t>
  </si>
  <si>
    <t>American Eagle Outfitters, Inc.</t>
  </si>
  <si>
    <t>www.aeo-inc.com</t>
  </si>
  <si>
    <t>Clothing and Clothing Accessories Retailers</t>
  </si>
  <si>
    <t>Jay L Schottenstein</t>
  </si>
  <si>
    <t>/business-directory/company-profiles.american_eagle_outfitters_inc.ca00d130f85e1744d41634febe9c97ad.html</t>
  </si>
  <si>
    <t>American Eagle Outfitters is a leading global specialty retailer. The company offers a broad assortment of high quality, on-trend apparel, accessories, and personal care products at affordable prices for men and women under the American Eagle brand, and intimates, apparel, active wear, and swim collections under the Aerie brand. It sells directly to consumers through its retail channel, which includes the company's stores and concession-based shop-within-shops.</t>
  </si>
  <si>
    <t>American Electric Power Company, Inc.</t>
  </si>
  <si>
    <t>www.aep.com</t>
  </si>
  <si>
    <t>Nicholas K Akins</t>
  </si>
  <si>
    <t>/business-directory/company-profiles.american_electric_power_company_inc.5abb28a75de3814b331d959db5324805.html</t>
  </si>
  <si>
    <t>Serving markets in Ohio, Michigan, Indiana, and other midwestern states, American Electric Power (AEP) is one of the largest power generators and distributors in the US. The holding company owns the nation's largest electricity transmission system and distribution lines, comprising a network of approximately 131,000 miles. AEP's electric utilities boast 5 million customers in about 10 states. The public utility subsidiaries of AEP have traditionally</t>
  </si>
  <si>
    <t>AerCap Group Services B.V.</t>
  </si>
  <si>
    <t>www.aercap.com</t>
  </si>
  <si>
    <t>J. Dekkers</t>
  </si>
  <si>
    <t>/business-directory/company-profiles.aercap_group_services_bv.5b4a5303683ac087ba3ce5c50458c151.html</t>
  </si>
  <si>
    <t>The AES Corporation</t>
  </si>
  <si>
    <t>www.aes.com</t>
  </si>
  <si>
    <t>Andres R Gluski</t>
  </si>
  <si>
    <t>/business-directory/company-profiles.the_aes_corporation.76381e6e8f209cdbaa2171aed910507e.html</t>
  </si>
  <si>
    <t>The AES Corporation is a global energy company accelerating the future of energy. The company operates across four continents and serves 2.6 million customers in about 15 countries. AES has a generation portfolio of about 32,325 MW. Its main products include renewables (about 45%), natural gas (more than 30%), coal (about 20 %) and oil, diesel and pet coke (less than 5%). AES sells electricity to utilities, industrial users, and intermediaries. The</t>
  </si>
  <si>
    <t>Support Activities for Mining</t>
  </si>
  <si>
    <t>Dacia Webb</t>
  </si>
  <si>
    <t>/business-directory/company-profiles.atlas_energy_solutions_inc.1b44c6f06202ddbe825c2f9ee61009ee.html</t>
  </si>
  <si>
    <t>American Financial Group, Inc.</t>
  </si>
  <si>
    <t>www.afginc.com</t>
  </si>
  <si>
    <t>Carl H Lindner III</t>
  </si>
  <si>
    <t>/business-directory/company-profiles.american_financial_group_inc.d032ccc853a9ff29df8f9ce9c3b34f77.html</t>
  </si>
  <si>
    <t>American Financial Group (AFG) insures American businessmen in pursuit of the Great American Dream. Through the operations of Great American Insurance Company, AFG offers commercial property/casualty insurance, and in the sale of traditional fixed and indexed annuities in the retail, financial institutions, broker-dealer and registered investment advisor markets. AFG's property and casualty insurance operations provide a wide range of commercial coverages</t>
  </si>
  <si>
    <t>AFLAC Incorporated</t>
  </si>
  <si>
    <t>www.aflac.com</t>
  </si>
  <si>
    <t>Daniel Paul Amos</t>
  </si>
  <si>
    <t>/business-directory/company-profiles.aflac_incorporated.1abb7f0873ea004e018a91bc66edc9d4.html</t>
  </si>
  <si>
    <t>Aflac sells supplemental health and life insurance products, including first sector insurance coverage and third sector insurance coverage for cancer, hospitalization, and income support in Japan; and cancer, accident, critical illness and short-term disability insurance in the US. Aflac Japan is the largest insurer in Japan in terms of cancer and medical (third sector insurance products) policies in force, while Aflac US is expanding its product</t>
  </si>
  <si>
    <t>Affirm Holdings, Inc.</t>
  </si>
  <si>
    <t>Max Levchin</t>
  </si>
  <si>
    <t>/business-directory/company-profiles.affirm_holdings_inc.534c1c29843dfd577fb3f3580565e3a3.html</t>
  </si>
  <si>
    <t>AGCO Corporation</t>
  </si>
  <si>
    <t>www.agcocorp.com</t>
  </si>
  <si>
    <t>Agriculture, Construction, and Mining Machinery Manufacturing</t>
  </si>
  <si>
    <t>Eric P Hansotia</t>
  </si>
  <si>
    <t>/business-directory/company-profiles.agco_corporation.7817f4ad7075de4d1a4d37c2ab3d6edf.html</t>
  </si>
  <si>
    <t>AGCO makes tractors, combines, hay and forage tools, sprayers, grain storage and protein production systems, seeding and tillage implements, and replacement parts for agricultural end uses. It sells through a global network of almost 3,200 dealers and distributors spanning about 140 countries. It also builds diesel engines, gears, and generators through its power engines unit. Core brands include Challenger, Fendt, GSI, Massey Ferguson, Precision</t>
  </si>
  <si>
    <t>Alamos Gold Inc</t>
  </si>
  <si>
    <t>www.alamosgold.com</t>
  </si>
  <si>
    <t>John A. McCluskey</t>
  </si>
  <si>
    <t>/business-directory/company-profiles.alamos_gold_inc.3b5815fa6ab9958343be984918aa85b7.html</t>
  </si>
  <si>
    <t>Alamos is a Canadian-based mining company explores, extracts and produces precious metals, primarily gold. It owns and operates four major mines: Young-Davidson and Island Gold in Canada, plus Mulatos and El Chanate in Mexico. In addition, the company has development-stage properties in Turkey (Agi Dagi, Kirazli and Çamyurt), Mexico (Esperanza), USA (Quartz) and the recently acquired property in Manitoba, Canada (Lynn Lake). Alamos has more than 110,000</t>
  </si>
  <si>
    <t>Agilon Health, Inc.</t>
  </si>
  <si>
    <t>www.agilonhealth.com</t>
  </si>
  <si>
    <t>Other Ambulatory Health Care Services</t>
  </si>
  <si>
    <t>Steven J Sell</t>
  </si>
  <si>
    <t>/business-directory/company-profiles.agilon_health_inc.a60e0c41c0c625a776a77c9e70b1a681.html</t>
  </si>
  <si>
    <t>Agnc Investment Corp.</t>
  </si>
  <si>
    <t>www.agnc.com</t>
  </si>
  <si>
    <t>Gary D Kain</t>
  </si>
  <si>
    <t>/business-directory/company-profiles.agnc_investment_corp.03dad405c621252ebbb5724249c6e02f.html</t>
  </si>
  <si>
    <t>AGNC Investment (formerly known as American Capital Agency) is a leading provider of private capital to the US housing market, enhancing liquidity in the residential real estate mortgage markets and, in turn, facilitating home ownership in the US. The internally-managed mortgage real estate investment trust (REIT) invests primarily in Agency residential mortgage-backed securities (Agency RMBS) on a leveraged basis. These investments consist of residential</t>
  </si>
  <si>
    <t>Assured Guaranty US Holdings Inc.</t>
  </si>
  <si>
    <t>www.assuredguaranty.com</t>
  </si>
  <si>
    <t>Dominique Federico</t>
  </si>
  <si>
    <t>/business-directory/company-profiles.assured_guaranty_us_holdings_inc.3caa434ff6d11df02639091409cfbcca.html</t>
  </si>
  <si>
    <t>Avangrid, Inc.</t>
  </si>
  <si>
    <t>www.avangrid.com</t>
  </si>
  <si>
    <t>James Torgerson</t>
  </si>
  <si>
    <t>/business-directory/company-profiles.avangrid_inc.909ca991cb6bbb04b48ad2cdf3f10e47.html</t>
  </si>
  <si>
    <t>Avangrid (formerly Iberdrola USA) is an energy and utility company with holdings in regulated utilities, electricity generation, and natural gas storage. It distributes electricity and natural gas to more than 3 million customers in the US northeast through Central Maine Power, New York State Electric &amp;amp;amp; Gas, and Rochester Gas and Electric. Avangrid is also active in electricity generation via wind power and owns or operates natural gas storage</t>
  </si>
  <si>
    <t>Agiliti, Inc.</t>
  </si>
  <si>
    <t>www.agilitihealth.com</t>
  </si>
  <si>
    <t>Commercial and Industrial Machinery and Equipment Rental and Leasing</t>
  </si>
  <si>
    <t>Thomas J Leonard</t>
  </si>
  <si>
    <t>/business-directory/company-profiles.agiliti_inc.63b68029ad297ad8fd1935ba0530a2c6.html</t>
  </si>
  <si>
    <t>C3.AI, INC.</t>
  </si>
  <si>
    <t>www.c3.ai</t>
  </si>
  <si>
    <t>Thomas M Siebel</t>
  </si>
  <si>
    <t>/business-directory/company-profiles.c3ai_inc.22ce823582a134f00aabc77f23178502.html</t>
  </si>
  <si>
    <t>AIG North America, Inc.</t>
  </si>
  <si>
    <t>www.aig.com</t>
  </si>
  <si>
    <t>Salvatore De Fini</t>
  </si>
  <si>
    <t>/business-directory/company-profiles.aig_north_america_inc.e018e9b90ad29666fc093501c8e1df28.html</t>
  </si>
  <si>
    <t>Albany International Corp.</t>
  </si>
  <si>
    <t>www.albint.com</t>
  </si>
  <si>
    <t>Textile Mills</t>
  </si>
  <si>
    <t>Fabric Mills</t>
  </si>
  <si>
    <t>A WILLIAM HIGGINS</t>
  </si>
  <si>
    <t>/business-directory/company-profiles.albany_international_corp.31f1d2fc2c35f416dab3fb2ce87c393f.html</t>
  </si>
  <si>
    <t>Albany International is a leading developer and manufacturer of engineered components, using advanced materials processing and automation capabilities. The company makes Machine Clothing (custom-designed, consumable fabrics and process belts essential for the manufacture of all grades of paper products). It markets these products to customer end-users worldwide, and it also provides nonwoven for building products, tannery, and textile industries.</t>
  </si>
  <si>
    <t>AAR Corp.</t>
  </si>
  <si>
    <t>www.aarcorp.com</t>
  </si>
  <si>
    <t>Aerospace Product and Parts Manufacturing</t>
  </si>
  <si>
    <t>John M Holmes</t>
  </si>
  <si>
    <t>/business-directory/company-profiles.aar_corp.7f6c1a94b2ecdd3eecac1288113ffd17.html</t>
  </si>
  <si>
    <t>AAR Corp. is a diversified provider of services and products to the worldwide commercial aviation and government and defense markets. The company sells and leases new and overhauled and repaired aircraft engines and airframe parts to commercial aviation, military, and government/defense customers. AAR provides supply chain management services, parts, and MRO (aircraft maintenance, repair, and overhaul) services. The company also supplies government</t>
  </si>
  <si>
    <t>Apartment Income Reit Corp.</t>
  </si>
  <si>
    <t>www.aimco.com</t>
  </si>
  <si>
    <t>Terry Considine</t>
  </si>
  <si>
    <t>/business-directory/company-profiles.apartment_income_reit_corp.f9b7f2cb33fcfd0f250e817519d019fd.html</t>
  </si>
  <si>
    <t>Applied Industrial Technologies, Inc.</t>
  </si>
  <si>
    <t>www.applied.com</t>
  </si>
  <si>
    <t>Machinery, Equipment, and Supplies Merchant Wholesalers</t>
  </si>
  <si>
    <t>Neil A Schrimsher</t>
  </si>
  <si>
    <t>/business-directory/company-profiles.applied_industrial_technologies_inc.7ad857131562bb33760187b0c33cdeff.html</t>
  </si>
  <si>
    <t>Applied Industrial Technologies leading distributor and solutions provider of industrial motion, power, control, and automation technologies. It offers a selection of more than 8.5 million stock keeping units with a focus on industrial bearings, power transmission products, fluid power components and systems, specialty flow control, and advanced factory automation solutions. Customers are concentrated across the maintenance, repair, and operations</t>
  </si>
  <si>
    <t>Assurant, Inc.</t>
  </si>
  <si>
    <t>www.assurant.com</t>
  </si>
  <si>
    <t>Keith W Demmings</t>
  </si>
  <si>
    <t>/business-directory/company-profiles.assurant_inc.d18bbbc27ad786275d55fcfef7d5afc9.html</t>
  </si>
  <si>
    <t>Assurant, Inc. is a leading global provider of lifestyle and housing solutions that support, protect and connect major consumer purchases. The company provides a diverse range of specialty insurance products such as extended service contracts for electronics, appliances, and vehicles; mobile device protection; manufactured home coverage; renters insurance; and voluntary homeowners insurance. Assurant's products are distributed through sales offices</t>
  </si>
  <si>
    <t>Arthur J. Gallagher &amp;amp; Co.</t>
  </si>
  <si>
    <t>www.ajg.com</t>
  </si>
  <si>
    <t>J Patrick Gallagher Junior</t>
  </si>
  <si>
    <t>/business-directory/company-profiles.arthur_j_gallagher__co.08524eebf8e86b98d8ead3ce2fe10856.html</t>
  </si>
  <si>
    <t>One of the world's largest insurance brokers, Arthur J. Gallagher (Gallagher) provides commercial insurance brokerage, consulting, and third-party property/casualty claims settlement and administration services to businesses and organizations around the world through a network of subsidiaries and agencies. It places (arranges directly with underwriters) traditional and niche/practice groups in addition to offering retirement solutions and managing</t>
  </si>
  <si>
    <t>Akamai Technologies, Inc.</t>
  </si>
  <si>
    <t>www.akamai.com</t>
  </si>
  <si>
    <t>F Thomson Leighton</t>
  </si>
  <si>
    <t>/business-directory/company-profiles.akamai_technologies_inc.47a14d2950b44cbfffbcbca4a223cae3.html</t>
  </si>
  <si>
    <t>Akamai Technologies provides solutions for securing and delivering content and business applications over the internet. The company's cloud services help its customers — corporations and government agencies — deliver digital content over the internet at optimal speeds and security. Specifically, the company offers services that keep infrastructure, websites, applications, application programming interfaces ("APIs") safe from cyberattacks. Its software</t>
  </si>
  <si>
    <t>Akero Therapeutics, Inc.</t>
  </si>
  <si>
    <t>www.akerotx.com</t>
  </si>
  <si>
    <t>Andrew Cheng</t>
  </si>
  <si>
    <t>/business-directory/company-profiles.akero_therapeutics_inc.9c6880135f742c76b7ad426fa0b30b2c.html</t>
  </si>
  <si>
    <t>Air Lease Corporation</t>
  </si>
  <si>
    <t>www.airleasecorp.com</t>
  </si>
  <si>
    <t>John L Plueger</t>
  </si>
  <si>
    <t>/business-directory/company-profiles.air_lease_corporation.957c7fc072d72a4d1bd77ea9a6999636.html</t>
  </si>
  <si>
    <t>Air Lease doesn't really lease air, unless of course you include the air inside the cabins of its fleet of airplanes. An aircraft leasing company, Air Lease buys new and used commercial aircraft from manufacturers and airlines and then leases to airline carriers in Europe, the Asia-Pacific region, and the Americas. It owns a fleet of almost 240 aircraft comprised of 181 single-aisle narrowbody jet aircraft, 40 twin-aisle widebody jet aircraft,</t>
  </si>
  <si>
    <t>Albemarle Corporation</t>
  </si>
  <si>
    <t>www.albemarle.com</t>
  </si>
  <si>
    <t>Resin, Synthetic Rubber, and Artificial and Synthetic Fibers and Filaments Manufacturing</t>
  </si>
  <si>
    <t>J Kent Masters Junior</t>
  </si>
  <si>
    <t>/business-directory/company-profiles.albemarle_corporation.c2eab84cb41a2faa964becc28c7f7312.html</t>
  </si>
  <si>
    <t>Albemarle develops, makes, and sells specialty chemicals for a wide range of markets, including automotive, construction, consumer electronics, crop protection, lubricants, pharmaceuticals, plastics, and refining. It is a major producer of lithium compounds used in batteries for consumer electronics; thermoplastic elastomers for car tires, rubber soles, and plastic bottles; and catalysts for chemical reactions. Its bromine and bromine-based business</t>
  </si>
  <si>
    <t>Alcon Management SA</t>
  </si>
  <si>
    <t>www.alcon.com</t>
  </si>
  <si>
    <t>Management, Scientific, and Technical Consulting Services</t>
  </si>
  <si>
    <t>Rajkumar Narayanan</t>
  </si>
  <si>
    <t>/business-directory/company-profiles.alcon_management_sa.fd0e71577e3f39dda57010aebe1409a0.html</t>
  </si>
  <si>
    <t>Allete, Inc.</t>
  </si>
  <si>
    <t>www.allete.com</t>
  </si>
  <si>
    <t>Bethany M Owen</t>
  </si>
  <si>
    <t>/business-directory/company-profiles.allete_inc.e1d6196b38fed174709ae5156afe027a.html</t>
  </si>
  <si>
    <t>ALLETE is well-positioned as a reliable provider of competitively-priced energy in the Upper Midwest and invests in transmission infrastructure and other energy-centric businesses. Most of its business is classified within its regulated operations, which include electric, gas, and water utilities located in northeastern Minnesota and northwestern Wisconsin. Those operations are conducted through subsidiaries Minnesota Power (approximately 150,000</t>
  </si>
  <si>
    <t>Alamo Group Inc.</t>
  </si>
  <si>
    <t>www.alamo-group.com</t>
  </si>
  <si>
    <t>Jeffery A Leonard</t>
  </si>
  <si>
    <t>/business-directory/company-profiles.alamo_group_inc.1e2a53d78203d8a4f07ecb0b77df00f5.html</t>
  </si>
  <si>
    <t>Alamo Group is a leader in the design and manufacture of hig-quality agricultural equipment and infrastructure maintenance equipment for governmental and industrial use. Its branded lines, Alamo Industrial and Tiger hydraulically powered tractor-mounted mowers, serve US government agencies. Rhino Products and M&amp;amp;amp;W Gear subsidiaries sell rotary cutters and other equipment to farmers for pasture upkeep. UK McConnel and Bomford, and France's S.M.A.</t>
  </si>
  <si>
    <t>Allegro Microsystems, Inc.</t>
  </si>
  <si>
    <t>www.allegromicro.com</t>
  </si>
  <si>
    <t>Ravi Vig</t>
  </si>
  <si>
    <t>/business-directory/company-profiles.allegro_microsystems_inc.38d573af515f306c83b7530c163999c4.html</t>
  </si>
  <si>
    <t>Aligntech de México, S. de R.L. de C.V.</t>
  </si>
  <si>
    <t>www.aligntech.com</t>
  </si>
  <si>
    <t>Miscellaneous Manufacturing</t>
  </si>
  <si>
    <t>Medical Equipment and Supplies Manufacturing</t>
  </si>
  <si>
    <t>Luis Alfonso Valverde Bencomo</t>
  </si>
  <si>
    <t>/business-directory/company-profiles.aligntech_de_méxico_s_de_rl_de_cv.8754d26c5acead7a4614712b73448d1b.html</t>
  </si>
  <si>
    <t>Allegiant Travel Company</t>
  </si>
  <si>
    <t>www.allegiantair.com</t>
  </si>
  <si>
    <t>John Redmond</t>
  </si>
  <si>
    <t>/business-directory/company-profiles.allegiant_travel_company.78562619b313791e0e4e66e48b5826d6.html</t>
  </si>
  <si>
    <t>Allegiant Travel is a leisure travel company focused on providing travel and leisure services and products to residents of under-served cities in the US. The company provides scheduled air transportation on limited-frequency, nonstop flights predominantly between under-served cities and popular leisure destinations. Besides providing scheduled air transportation which sells travel on about 575 routes to some 125 cities, the company also supply unbundled</t>
  </si>
  <si>
    <t>Alight Group, Inc.</t>
  </si>
  <si>
    <t>www.alight.com</t>
  </si>
  <si>
    <t>Richard N Massey</t>
  </si>
  <si>
    <t>/business-directory/company-profiles.alight_group_inc.0f2de315f13e2dccfa4e8234441fd4e5.html</t>
  </si>
  <si>
    <t>Alaska Air Group, Inc</t>
  </si>
  <si>
    <t>www.alaskaair.com</t>
  </si>
  <si>
    <t>Benito Minicucci</t>
  </si>
  <si>
    <t>/business-directory/company-profiles.alaska_air_group_inc.2f3e6c3d13780d98ebdf80287642fdde.html</t>
  </si>
  <si>
    <t>The fifth-largest airline in the US, Alaska Air Group offers unparalleled guest service, connectivity and schedules from its hub markets along the West Coast. With its regional partners, Alaska Air flies to over 120 destinations through the US and North America. Alaska operates a fleet of narrowbody passenger jets on primarily longer stage-length routes, and contracts primarily with Horizon and SkyWest Airlines, Inc. (SkyWest) for shorter-haul capacity,</t>
  </si>
  <si>
    <t>ALKERMES PUBLIC LIMITED COMPANY</t>
  </si>
  <si>
    <t>www.alkermes.com</t>
  </si>
  <si>
    <t>NANCY JUNE WYSENSKI</t>
  </si>
  <si>
    <t>/business-directory/company-profiles.alkermes_public_limited_company.d286cbc05c9b751f8c1ab7d7a0cc4bba.html</t>
  </si>
  <si>
    <t>Alkermes is working some medicinal alchemy. The firm uses its proprietary drug-delivery systems to make compounds that require less frequent dosing or provide more targeted delivery. Focusing primarily on psychiatric medications, it has a couple of drugs on the market that use its injectable extended-release technology, which lets patients take a drug once or twice a month, rather than once or twice a day. One such drug is Risperdal Consta, a</t>
  </si>
  <si>
    <t>Allstate Insurance Company</t>
  </si>
  <si>
    <t>www.allstate.com</t>
  </si>
  <si>
    <t>Robert W Pike</t>
  </si>
  <si>
    <t>/business-directory/company-profiles.allstate_insurance_company.311731a05e7f351927de58723d8b2750.html</t>
  </si>
  <si>
    <t>ALLEGION PUBLIC LIMITED COMPANY</t>
  </si>
  <si>
    <t>www.allegion.com</t>
  </si>
  <si>
    <t>ELLEN Rubin</t>
  </si>
  <si>
    <t>/business-directory/company-profiles.allegion_public_limited_company.e88dbeaef6a5cbcbd26ca22d8b18dbf0.html</t>
  </si>
  <si>
    <t>Allegion is a leading global provider of security products and solutions that keep people and assets safe and secure in the places they reside, work and thrive. The company makes an assortment of residential and commercial electronic and mechanical locks, door closer and exit devices, steel doors and frames, and access control and workforce productivity systems. It offers an extensive and versatile portfolio of security and access control products</t>
  </si>
  <si>
    <t>Ally Financial Inc.</t>
  </si>
  <si>
    <t>www.ally.com</t>
  </si>
  <si>
    <t>Depository Credit Intermediation</t>
  </si>
  <si>
    <t>Jeffrey J Brown</t>
  </si>
  <si>
    <t>/business-directory/company-profiles.ally_financial_inc.62311574e625302e325834d526773958.html</t>
  </si>
  <si>
    <t>Ally Financial is a financial-services company with the nation's largest all-digital bank and an industry-leading automotive financing and insurance business. The company serves customers through a full range of online banking services (including deposits, mortgage lending, point-of-sale personal lending and credit-card products) and securities brokerage and investment advisory services. It also includes a corporate finance business that offers capital</t>
  </si>
  <si>
    <t>Alnylam Pharmaceuticals, Inc.</t>
  </si>
  <si>
    <t>www.alnylam.com</t>
  </si>
  <si>
    <t>Mark Johnson</t>
  </si>
  <si>
    <t>/business-directory/company-profiles.alnylam_pharmaceuticals_inc.d5844cf7458ecf126248dd78ec6b8e44.html</t>
  </si>
  <si>
    <t>Alarm.com Holdings, Inc.</t>
  </si>
  <si>
    <t>www.alarm.com</t>
  </si>
  <si>
    <t>Stephen Trundle</t>
  </si>
  <si>
    <t>/business-directory/company-profiles.alarmcom_holdings_inc.f880a247d5eb3e6a5ea985edc37dfe55.html</t>
  </si>
  <si>
    <t>Allison Transmission Holdings, Inc.</t>
  </si>
  <si>
    <t>www.allisontransmission.com</t>
  </si>
  <si>
    <t>David S Graziosi</t>
  </si>
  <si>
    <t>/business-directory/company-profiles.allison_transmission_holdings_inc.461d06eb4673672f325bdb41cec1c932.html</t>
  </si>
  <si>
    <t>Allison Transmission is the world's largest manufacturer of fully-automatic transmissions for medium- and heavy-duty commercial vehicles and medium- and heavy-tactical US defense vehicles and a leader in electrified propulsion systems. Its products are used in a wide variety of applications, including on-highway trucks (distribution, refuse, construction, fire, and emergency), buses (primarily school and transit), motorhomes, off-highway vehicles</t>
  </si>
  <si>
    <t>Altair Engineering Inc.</t>
  </si>
  <si>
    <t>www.altair.com</t>
  </si>
  <si>
    <t>James R Scapa</t>
  </si>
  <si>
    <t>/business-directory/company-profiles.altair_engineering_inc.f64544df410418a96bd42cd953d0b980.html</t>
  </si>
  <si>
    <t>Altair is a global leader in computational science and artificial intelligence enabling organizations across broad industry segments to drive smarter decisions in an increasingly connected world. It delivers software and cloud solutions in the areas of simulation, high-performance computing (HPC), data analytics, and artificial intelligence (AI). Its simulation and AI-driven approach to innovation is powered by its broad portfolio of high-fidelity</t>
  </si>
  <si>
    <t>Autoliv, Inc.</t>
  </si>
  <si>
    <t>www.autoliv.com</t>
  </si>
  <si>
    <t>Mikael Bratt</t>
  </si>
  <si>
    <t>/business-directory/company-profiles.autoliv_inc.a31f554faf3e61c18e1f64a38a413ede.html</t>
  </si>
  <si>
    <t>Autoliv is a leading developer, manufacturer, and supplier of passive safety systems to the automotive industry. Its product offerings include components and modules for passive safety systems such as seatbelts, frontal- and side-impact airbag systems, steering wheels, inflator systems, pedestrian protection systems, and battery cable cutters. Autoliv's customers include all of the world's largest automakers and the company has around 60 manufacturing</t>
  </si>
  <si>
    <t>Antero Midstream Corporation</t>
  </si>
  <si>
    <t>www.anteromidstream.com</t>
  </si>
  <si>
    <t>Pipeline Transportation of Natural Gas</t>
  </si>
  <si>
    <t>Paul M Rady</t>
  </si>
  <si>
    <t>/business-directory/company-profiles.antero_midstream_corporation.ef2d36637ecd34c7eae5b07ab5a26d1e.html</t>
  </si>
  <si>
    <t>Antero Midstream GP LP owns the general partner and all the incentive distribution rights (IDRs) in Antero Midstream Partners LP, a master limited partnership that owns, operates, and develops midstream energy infrastructure primarily to service Antero Resource Corporation&amp;amp;rsquo;s oil and gas production activity in the Appalachian Basin. Antero Midstream GP LP&amp;amp;rsquo;s only source of income are payouts from the Antero Midstream Partners LP IDRs. It</t>
  </si>
  <si>
    <t>Applied Materials, Inc.</t>
  </si>
  <si>
    <t>www.appliedmaterials.com</t>
  </si>
  <si>
    <t>Gary E Dickerson</t>
  </si>
  <si>
    <t>/business-directory/company-profiles.applied_materials_inc.9c7842a498ee4e5f874da6b9cdde145e.html</t>
  </si>
  <si>
    <t>Applied Materials is the leading producer of machines for semiconductor, display, and related industries. The company's semiconductor systems segment handles the complex processes of making chips, from laying down patterns on silicon at the beginning to packaging them for shipment at the end. Its display business produces equipment for manufacturing liquid crystal displays (LCDs), organic light-emitting diodes (OLEDs), and other display technologies</t>
  </si>
  <si>
    <t>Ambarella, Inc.</t>
  </si>
  <si>
    <t>www.ambarella.com</t>
  </si>
  <si>
    <t>Feng-Ming Wang</t>
  </si>
  <si>
    <t>/business-directory/company-profiles.ambarella_inc.ecf070a25c9f8936bc929f07cfcb8ff4.html</t>
  </si>
  <si>
    <t>Ambarella's technology helps capture crisp, clear digital images in cameras designed for sports, autos, drones, and security. The company designs and markets video processing semiconductors for taking high-definition video and still images. It combines its system-on-a-chip semiconductor designs with proprietary software to create both industry and consumer products. The hardware/software combo helps cameras compensate for motion as a skier swoops</t>
  </si>
  <si>
    <t>AMC Entertainment Holdings, Inc.</t>
  </si>
  <si>
    <t>www.amctheatres.com</t>
  </si>
  <si>
    <t>Motion Picture and Video Industries</t>
  </si>
  <si>
    <t>Adam M Aron</t>
  </si>
  <si>
    <t>/business-directory/company-profiles.amc_entertainment_holdings_inc.c5391c2074c5730847a7681a79ebe47f.html</t>
  </si>
  <si>
    <t>AMC Entertainment is one of the largest theater operators around the world. The world's largest theatrical exhibition company and an industry leader in innovation and operational excellence owns, partially owns, or operates approximately 940 theaters with over 10,500 screens worldwide, most of which are in megaplexes (units with more than 10 screens and stadium seating). It also has a significant presence in Europe through London-based subsidiary</t>
  </si>
  <si>
    <t>AMCOR PLC</t>
  </si>
  <si>
    <t>www.amcor.com</t>
  </si>
  <si>
    <t>Graeme Richard Liebelt</t>
  </si>
  <si>
    <t>/business-directory/company-profiles.amcor_plc.d5b39f0349a90e962d38410785059eb1.html</t>
  </si>
  <si>
    <t>Advanced Micro Devices, Inc.</t>
  </si>
  <si>
    <t>www.amd.com</t>
  </si>
  <si>
    <t>Professional and Commercial Equipment and Supplies Merchant Wholesalers</t>
  </si>
  <si>
    <t>Lisa T Su</t>
  </si>
  <si>
    <t>/business-directory/company-profiles.advanced_micro_devices_inc.3a40f9da25731a5589e7d58611ed619c.html</t>
  </si>
  <si>
    <t>Incorporated in 1969, Advanced Micro Devices (AMD) produces microprocessors as standalone devices or as incorporated into an accelerated processing unit (APU), chipsets, discrete and integrated graphics processing units (GPUs), data center and professional GPUs, and development services and servers and embedded processors, semi-custom System-on-Chip (SoC) products, development services and technology for game consoles. In recent years, the company</t>
  </si>
  <si>
    <t>Ametek, Inc.</t>
  </si>
  <si>
    <t>www.ametek.com</t>
  </si>
  <si>
    <t>DAVID A ZAPICO</t>
  </si>
  <si>
    <t>/business-directory/company-profiles.ametek_inc.90727872e8959475808d6c18c34d27db.html</t>
  </si>
  <si>
    <t>AMETEK is a leading global manufacturer of electronic instruments and electromechanical devices. Its Electronic Instruments Group (EIG) makes monitoring, metering, and analytic devices for the aerospace, heavy equipment, and power generation markets, among others. Its Electromechanical Group (EMG) makes precision motion control solutions, thermal management systems, electrical interconnects, and specialty metals for the aerospace, mass transit, medical,</t>
  </si>
  <si>
    <t>Amedisys, Inc.</t>
  </si>
  <si>
    <t>www.amedisys.com</t>
  </si>
  <si>
    <t>Home Health Care Services</t>
  </si>
  <si>
    <t>Richard Ashworth</t>
  </si>
  <si>
    <t>/business-directory/company-profiles.amedisys_inc.1ed1709ef7df304301f2979d5c15723b.html</t>
  </si>
  <si>
    <t>Through over 530 home health care agencies located throughout the US, Amedisys is a leading healthcare services company committed to helping its patients age in place by providing clinically excellent care and support in the home. It provides skilled nursing and home health services, primarily to geriatric patients covered by Medicare. It is also a post-acute care partner to over 3,000 hospitals and some 102,000 physicians across the country. In addition</t>
  </si>
  <si>
    <t>Apollo Medical Holdings, Inc.</t>
  </si>
  <si>
    <t>www.apollomed.net</t>
  </si>
  <si>
    <t>Office Administrative Services</t>
  </si>
  <si>
    <t>Brandon Sim</t>
  </si>
  <si>
    <t>/business-directory/company-profiles.apollo_medical_holdings_inc.59ef7585dfb80829e18676628cd2ac0c.html</t>
  </si>
  <si>
    <t>Affiliated Managers Group, Inc.</t>
  </si>
  <si>
    <t>www.amg.com</t>
  </si>
  <si>
    <t>Jay C Horgen</t>
  </si>
  <si>
    <t>/business-directory/company-profiles.affiliated_managers_group_inc.ec8f97e7d3612bb717c0ff19ad706918.html</t>
  </si>
  <si>
    <t>Affiliated Managers Group, Inc. (AMG) is a leading partner to independent active investment management firms globally. AMG's Affiliates manage about $651 billion in assets across a broad range of return-oriented strategies. Through its affiliates, the company provides a comprehensive and diverse range of return-oriented strategies designed to assist institutional and retail investors as well as high net worth clients. AMG offers centralized capabilities</t>
  </si>
  <si>
    <t>Amgen Inc.</t>
  </si>
  <si>
    <t>www.amgen.com</t>
  </si>
  <si>
    <t>Robert A Bradway</t>
  </si>
  <si>
    <t>/business-directory/company-profiles.amgen_inc.d5ba8aafd8e3f41fe78684741aaef377.html</t>
  </si>
  <si>
    <t>Amgen is among the most significant biotechnology companies committed to unlocking biology's potential for patients suffering from serious illnesses by discovering, developing, manufacturing and delivering innovative human therapeutics. Its main products with the most significant annual commercial sales, are ENBREL, Prolia, Neulasta, Otezla, XGEVA, Aranesp, KYPROLIS, and Repatha. Amgen focuses on six commercial areas: inflammation, oncology/hematology,</t>
  </si>
  <si>
    <t>American Homes 4 Rent, L.P.</t>
  </si>
  <si>
    <t>www.amh.com</t>
  </si>
  <si>
    <t>David P Singelyn</t>
  </si>
  <si>
    <t>/business-directory/company-profiles.american_homes_4_rent_lp.a307a141042c79e24e7d142f87063a13.html</t>
  </si>
  <si>
    <t>Assetmark Financial, Inc.</t>
  </si>
  <si>
    <t>www.assetmark.com</t>
  </si>
  <si>
    <t>CARRIE HANSEN</t>
  </si>
  <si>
    <t>/business-directory/company-profiles.assetmark_financial_inc.63956329ff414c8d6f65fb805330bf59.html</t>
  </si>
  <si>
    <t>Amkor Technology, Inc.</t>
  </si>
  <si>
    <t>www.amkor.com</t>
  </si>
  <si>
    <t>Guillaume Marie Jean Rutten</t>
  </si>
  <si>
    <t>/business-directory/company-profiles.amkor_technology_inc.60776e56a01a75b38e45570674c57886.html</t>
  </si>
  <si>
    <t>Amkor Technology Inc. is one of the world's leading providers of outsourced semiconductor packaging and test services making sure that chips are ready to go for smartphones, tablets, computers, high-performance gaming systems, automobiles, IoT wearable, and network systems. The company's customers worldwide include many of the largest semiconductor companies around the world. Although Amkor is a public company, founder and chairman James Kim and his</t>
  </si>
  <si>
    <t>Amn Healthcare Services, Inc.</t>
  </si>
  <si>
    <t>www.nursefinders.com</t>
  </si>
  <si>
    <t>Employment Services</t>
  </si>
  <si>
    <t>Susan R Salka</t>
  </si>
  <si>
    <t>/business-directory/company-profiles.amn_healthcare_services_inc.9b5abfa22e4d7bf26af42082b8f1b5b4.html</t>
  </si>
  <si>
    <t>Operating under such brands as American Mobile Healthcare, NurseChoice, NursesRx, Med Travelers, Staff Care, and O'Grady-Peyton International, AMN Healthcare Services is one of the leading talent solutions for the healthcare sector in the US. It places nurses, technicians, and therapists for 13-week stints at hospitals, clinics, and schools across the US. AMN total talent solutions include managed services programs, clinical and interim healthcare</t>
  </si>
  <si>
    <t>Ameriprise Financial, Inc.</t>
  </si>
  <si>
    <t>www.ameriprise.com</t>
  </si>
  <si>
    <t>Activities Related to Credit Intermediation</t>
  </si>
  <si>
    <t>James M Cracchiolo</t>
  </si>
  <si>
    <t>/business-directory/company-profiles.ameriprise_financial_inc.073c984f142f15f2ceaf47ce1ae1b0f8.html</t>
  </si>
  <si>
    <t>Ameriprise Financial is a leading diversified financial services company with over $1.2 trillion in assets under management and administration. Through its extensive wealth management and asset management capabilities, Ameriprise advises, manages and protects the assets and income of more than 2 million individual, small business and institutional clients. It markets and administers its products primarily through a network of over 10,000 financial</t>
  </si>
  <si>
    <t>Amphastar Pharmaceuticals Inc</t>
  </si>
  <si>
    <t>www.amphastar.com</t>
  </si>
  <si>
    <t>Jack Yongfeng Zhang</t>
  </si>
  <si>
    <t>/business-directory/company-profiles.amphastar_pharmaceuticals_inc.61529693856b78be4285bbf724447c2f.html</t>
  </si>
  <si>
    <t>Amphastar Pharmaceuticals is a bio-pharmaceutical company focusing primarily on developing, manufacturing, marketing, and selling technically challenging generic and proprietary injectable, inhalation, intranasal, and insulin API products. Its more than 20 products include Primatene Mist (an over-the-counter epinephrine inhalation product) and Enoxaparin (an injectable form of low molecular weight heparin), but the company might be best known for</t>
  </si>
  <si>
    <t>Alpha Metallurgical Resources, Inc.</t>
  </si>
  <si>
    <t>www.alphametresources.com</t>
  </si>
  <si>
    <t>Coal Mining</t>
  </si>
  <si>
    <t>David J Stetson</t>
  </si>
  <si>
    <t>/business-directory/company-profiles.alpha_metallurgical_resources_inc.7dbaf03437545406bfdf8d01022d1e8b.html</t>
  </si>
  <si>
    <t>Alpha Metallurgical Resources, Inc. (Alpha Metallurgy), formerly Contura Energy, Inc. is a coal mining company and a leading US supplier of metallurgical products for the steel industry. The company provides premium low volatile, medium volatile, and high volatile coking coals; custom blends; and utility and industrial coals such as thermal coal, high BTU, ultra-compliance coals and higher sulfur coals. Alpha Metallurgy caters the needs of power,</t>
  </si>
  <si>
    <t>Ameresco, Inc.</t>
  </si>
  <si>
    <t>www.ameresco.com</t>
  </si>
  <si>
    <t>George P Sakellaris</t>
  </si>
  <si>
    <t>/business-directory/company-profiles.ameresco_inc.08f4e27ff983d758e43d8456b0724eff.html</t>
  </si>
  <si>
    <t>Ameresco is a leading clean technology integrator and renewable energy asset developer, owner, and operator. Its comprehensive portfolio includes energy efficiency, infrastructure upgrades, asset sustainability, and renewable energy solutions. Its core offerings include the development, design, arrangement of financing, construction, and installation of solutions that deliver measurable cost and energy savings while enhancing the operations, energy</t>
  </si>
  <si>
    <t>American Tower Corporation</t>
  </si>
  <si>
    <t>www.americantower.com</t>
  </si>
  <si>
    <t>Thomas A Bartlett</t>
  </si>
  <si>
    <t>/business-directory/company-profiles.american_tower_corporation.b67b0e8cef6aaebf6ddfea456f880f31.html</t>
  </si>
  <si>
    <t>American Tower is one of the largest global real estate investment trust and a leading owner, operator and developer of multitenant communications real estate. The company rents space on towers and rooftop antenna systems to wireless carriers and radio and TV broadcasters who use the infrastructure to enable its services. It owns and operates more than a portfolio of more than 224,770 communications sites, including some 1,715 distributed antenna</t>
  </si>
  <si>
    <t>Amazon.com, Inc.</t>
  </si>
  <si>
    <t>www.amazon.com</t>
  </si>
  <si>
    <t>Other Miscellaneous Retailers</t>
  </si>
  <si>
    <t>Andrew R Jassy</t>
  </si>
  <si>
    <t>/business-directory/company-profiles.amazoncom_inc.1d6aec28aff542b40d3c2193a9a258f4.html</t>
  </si>
  <si>
    <t>Amazon.com designs its stores to enable hundreds of millions of unique products to be sold by the company and by third parties across dozens of product categories. Customers access its offerings through its websites, mobile apps, Alexa, devices, streaming, and physically visiting its stores. In terms of electronics, Amazon manufactures and sells electronic devices, including Kindle, Fire tablet, Fire TV, Echo, Ring, and other devices, and develops</t>
  </si>
  <si>
    <t>Autonation, Inc.</t>
  </si>
  <si>
    <t>www.autonation.com</t>
  </si>
  <si>
    <t>Michael Manley</t>
  </si>
  <si>
    <t>/business-directory/company-profiles.autonation_inc.34dfc69bc3daa4247561a067afffe8ef.html</t>
  </si>
  <si>
    <t>AutoNation is the largest automotive retailer in the US. The company owns and operates almost 345 new vehicle franchises about 245 stores located in almost 20 US states, predominantly in major metropolitan markets in the Sunbelt region. Its stores sell roughly 35 different new vehicle brands. The core brands of new vehicles that the company sells, representing almost 90% of the new vehicles that it sold in 2022, are manufactured by Toyota (including</t>
  </si>
  <si>
    <t>ARISTA NETWORKS LIMITED</t>
  </si>
  <si>
    <t>www.arista.com</t>
  </si>
  <si>
    <t>ITA MARIE BRENNAN</t>
  </si>
  <si>
    <t>/business-directory/company-profiles.arista_networks_limited.c3013f2231c5aa2b9b6cd5150be1963f.html</t>
  </si>
  <si>
    <t>Ansys, Inc.</t>
  </si>
  <si>
    <t>www.ansys.com</t>
  </si>
  <si>
    <t>Ajei S Gopal</t>
  </si>
  <si>
    <t>/business-directory/company-profiles.ansys_inc.0d168da327fc7c732bb58006994f892e.html</t>
  </si>
  <si>
    <t>ANSYS develops and globally markets engineering simulation software and services widely used by engineers, designers, researchers and student across a broad spectrum of industries and academia, including aerospace and defense, automotive, electronics, semiconductors, energy, consumer products, healthcare and more. The company focus on development and flexible solutions that enable users to analyze and designs directly to desktop, providing a common</t>
  </si>
  <si>
    <t>AON PUBLIC LIMITED COMPANY</t>
  </si>
  <si>
    <t>www.aon.com</t>
  </si>
  <si>
    <t>ADRIANA Karaboutis</t>
  </si>
  <si>
    <t>/business-directory/company-profiles.aon_public_limited_company.5ac48183dbcd03f447341d7e22f86c27.html</t>
  </si>
  <si>
    <t>A. O. Smith Corporation</t>
  </si>
  <si>
    <t>www.aosmith.com</t>
  </si>
  <si>
    <t>Household Appliance Manufacturing</t>
  </si>
  <si>
    <t>Kevin J Wheeler</t>
  </si>
  <si>
    <t>/business-directory/company-profiles.a_o_smith_corporation.22c5d750d727466968477fbf59a4f65f.html</t>
  </si>
  <si>
    <t>A.O. Smith is one of the world's leading manufacturers of residential and commercial water heating equipment and boilers, as well as a manufacturer of water treatment products. Its products include home gas, heat pump and electric water heaters, boilers, tanks, and water treatment systems. The company's Lochinvar brand is one of the leading residential and commercial boiler brands in the US. Some of A.O. Smith's most prominent brands include Aquasana,</t>
  </si>
  <si>
    <t>Apache Corporation</t>
  </si>
  <si>
    <t>www.apachecorp.com</t>
  </si>
  <si>
    <t>Oil and Gas Extraction</t>
  </si>
  <si>
    <t>John J Christmann IV</t>
  </si>
  <si>
    <t>/business-directory/company-profiles.apache_corporation.40378224d5e27cce6414ab159a718f39.html</t>
  </si>
  <si>
    <t>Apache Corporation, an oil and gas exploration and production company, has onshore and offshore operations in major oil patches around the world, including in the US, Egypt, and the UK's North Sea oil fields. In the US, it is active in the Permian Basin in West Texas and New Mexico, including the Permian sub-basins: Midland Basin, Central Basin Platform/Northwest Shelf, and Delaware Basin. The company boasts worldwide estimated proved reserves of</t>
  </si>
  <si>
    <t>Artisan Partners Asset Management Inc.</t>
  </si>
  <si>
    <t>www.artisanpartners.com</t>
  </si>
  <si>
    <t>Eric R Colson</t>
  </si>
  <si>
    <t>/business-directory/company-profiles.artisan_partners_asset_management_inc.21298c64ba5f5c93e5b67b9de221d2f0.html</t>
  </si>
  <si>
    <t>These artisans are into making bread. Artisan Partners Asset Management is an institutional investment manager with $64 billion in assets under management. The firm manages a dozen funds, from small- and mid-cap growth and value funds to foreign and emerging markets funds. It acts as the investment adviser to Artisan Funds mutual funds, which account for about 55% of its assets under management. The remainder is made up of separate accounts for</t>
  </si>
  <si>
    <t>Air Products and Chemicals, Inc.</t>
  </si>
  <si>
    <t>www.airproducts.com</t>
  </si>
  <si>
    <t>Basic Chemical Manufacturing</t>
  </si>
  <si>
    <t>Seifollah Ghasemi</t>
  </si>
  <si>
    <t>/business-directory/company-profiles.air_products_and_chemicals_inc.cd18ba1d97de6356304953205f7521f4.html</t>
  </si>
  <si>
    <t>Air Products and Chemicals produces and distributes atmospheric, process, and specialty gases in the US and across the world. It is a leading hydrogen supplier as well as helium and liquefied natural gas (LNG) process technology and equipment. Air Products and Chemicals, which generates more than 40% revenue outside the US, also provides related equipment and services (air separation, hydrocarbon recovery, natural gas liquefaction, etc.) to customers</t>
  </si>
  <si>
    <t>API Group Corporation</t>
  </si>
  <si>
    <t>www.apigroupinc.com</t>
  </si>
  <si>
    <t>Other Specialty Trade Contractors</t>
  </si>
  <si>
    <t>Russell A Becker</t>
  </si>
  <si>
    <t>/business-directory/company-profiles.api_group_corporation.976651b17ac3e3025f9406551d4aa67d.html</t>
  </si>
  <si>
    <t>Api Group Corporation (APG) is global, market-leading business services provider of safety and specialty services in over 500 locations in about 20 countries. APG operates through three segments: Safety Services, Specialty Services and Industrial Services. It provides services, including engineering and design, fabrication, installation, maintenance service and repair, and retrofitting and upgrading. Its customers vary from private and public utilities,</t>
  </si>
  <si>
    <t>Amphenol Corporation</t>
  </si>
  <si>
    <t>www.amphenol.com</t>
  </si>
  <si>
    <t>R Adam Norwitt</t>
  </si>
  <si>
    <t>/business-directory/company-profiles.amphenol_corporation.b29b43fcb601317da6273b63f882f7e4.html</t>
  </si>
  <si>
    <t>Amphenol Corporation designs, manufactures and markets electrical, electronic and fiber optic connectors and interconnect systems, antennas, sensors and sensor-based products and coaxial and high-speed specialty cable. Amphenol designs, manufactures and assembles its products at facilities in the Americas, Europe, Asia, Australia and Africa and sells its products through its own global sales force, independent representatives and a global network</t>
  </si>
  <si>
    <t>Apple Hospitality Reit, Inc.</t>
  </si>
  <si>
    <t>www.applehospitalityreit.com</t>
  </si>
  <si>
    <t>Accommodation and Food Services</t>
  </si>
  <si>
    <t>Traveler Accommodation</t>
  </si>
  <si>
    <t>Justin G Knight</t>
  </si>
  <si>
    <t>/business-directory/company-profiles.apple_hospitality_reit_inc.bb4ac8d368d5be44dde80506cca61f98.html</t>
  </si>
  <si>
    <t>Apellis Pharmaceuticals, Inc.</t>
  </si>
  <si>
    <t>www.apellis.com</t>
  </si>
  <si>
    <t>Cedric Francois</t>
  </si>
  <si>
    <t>/business-directory/company-profiles.apellis_pharmaceuticals_inc.21d3dde4796e91dbfaf6f5f78e81af46.html</t>
  </si>
  <si>
    <t>Apollo Global Management, Inc.</t>
  </si>
  <si>
    <t>www.apollo.com</t>
  </si>
  <si>
    <t>Marc Rowan</t>
  </si>
  <si>
    <t>/business-directory/company-profiles.apollo_global_management_inc.b8d8c5b7ca9a8aa88f4d51594b53ec59.html</t>
  </si>
  <si>
    <t>Founded in 1990, Apollo Global Management is a high-growth, global alternative asset manager and retirement services provider. Apollo conducts its business primarily in the US through the following three reportable segments: Asset Management, Retirement Services, and Principal Investing. In the asset management segment, Apollo seeks to provide its clients excess return at every point along the risk-reward spectrum from investment grade to private</t>
  </si>
  <si>
    <t>Applovin Corporation</t>
  </si>
  <si>
    <t>www.applovin.com</t>
  </si>
  <si>
    <t>Adam Foroughi</t>
  </si>
  <si>
    <t>/business-directory/company-profiles.applovin_corporation.7135b59890879bb72861f512a68d139a.html</t>
  </si>
  <si>
    <t>AppLovin is a leading growth platform for developers. Through AppLovin's technologies and scaled distribution, developers are able to manage, optimize, and analyze their marketing investments, and improve the monetization of their apps. The key elements of its solutions are delivered through the AppLovin Core Technologies and AppLovin Software Platform. Its Core Technologies consist of its AXON machine-learning recommendation engine, App Graph, and</t>
  </si>
  <si>
    <t>Appfolio, Inc.</t>
  </si>
  <si>
    <t>www.appfolio.com</t>
  </si>
  <si>
    <t>Jason Randall</t>
  </si>
  <si>
    <t>/business-directory/company-profiles.appfolio_inc.e525708ca3f3837b283b59eac87d7f65.html</t>
  </si>
  <si>
    <t>Appian Corporation</t>
  </si>
  <si>
    <t>www.appian.com</t>
  </si>
  <si>
    <t>Matthew Calkins</t>
  </si>
  <si>
    <t>/business-directory/company-profiles.appian_corporation.a56198ec8633fd0543d9cbe10e11d3ce.html</t>
  </si>
  <si>
    <t>Appian Corporation provides a process automation platform that helps organizations unleash digital innovation and drive efficiency. Appian is one of the only enterprise software vendors that offer Workflow, Artificial Intelligence, or AI, Robotic Process Automation, or RPA, Data Fabric, and Process Mining in one fully integrated low-code platform. Its platform allows organizations to deliver excellent customer experiences, maximize operational efficiency,</t>
  </si>
  <si>
    <t>APTIV PLC</t>
  </si>
  <si>
    <t>www.aptiv.com</t>
  </si>
  <si>
    <t>John A. Krol</t>
  </si>
  <si>
    <t>/business-directory/company-profiles.aptiv_plc.a75cd24b8adca92cf2d3d2f980f85ea1.html</t>
  </si>
  <si>
    <t>Aptiv, formerly known as Delphi Automotive, is a leading global technology and mobility architecture company primarily serving the automotive sector. The company's main business is designing and assembling a car's electrical architecture, including its wiring assemblies, cabling, and safety distribution. Aptiv also makes advanced electrical systems and software, such as those involved in autonomous driving and vehicle connectivity. Aptiv is one of</t>
  </si>
  <si>
    <t>Antero Resources Corporation</t>
  </si>
  <si>
    <t>www.anteroresources.com</t>
  </si>
  <si>
    <t>/business-directory/company-profiles.antero_resources_corporation.1a77c1281dfda9f6b3cee8ea8973dc62.html</t>
  </si>
  <si>
    <t>Antero Resources is engaged in the development, production, exploration and acquisition of natural gas, NGLs and oil properties located in the Appalachian Basin. It helps approximately 504,000 net acres of natural gas, NGLs and oil properties located in the Appalachian Basin primarily in West Virginia and Ohio. It reports proved reserves of over 17.5 trillion cu. ft. consisting of some 10 Tcf of natural gas equivalent. The company maintains its daily</t>
  </si>
  <si>
    <t>Arcbest Corporation</t>
  </si>
  <si>
    <t>www.arcb.com</t>
  </si>
  <si>
    <t>General Freight Trucking</t>
  </si>
  <si>
    <t>Judy R Mcreynolds</t>
  </si>
  <si>
    <t>/business-directory/company-profiles.arcbest_corporation.d04c7bbb81b757a6ac9e5a177dc4cfbf.html</t>
  </si>
  <si>
    <t>ArcBest is a multibillion-dollar logistics company that leverages technology and a full suite of shipping and logistics solutions to meet its customers' needs and help keep the global supply chain moving. Subsidiary ABF Freight System specializes in less-than-truckload (LTL) shipments of general commodities (no hazardous waste or dangerous explosives). It also offers ground expedite solutions under Panther Premium Logistics, household moving via U-Pack,</t>
  </si>
  <si>
    <t>Ares Capital Corporation</t>
  </si>
  <si>
    <t>www.arescapitalcorp.com</t>
  </si>
  <si>
    <t>R Kipp deVeer</t>
  </si>
  <si>
    <t>/business-directory/company-profiles.ares_capital_corporation.c2c9f797f9b45be94d5d332492cd1e1c.html</t>
  </si>
  <si>
    <t>Targeting US middle-market companies, Ares Capital invests in senior debt loans (secured loans that receive repayment priority over other types of debt) and mezzanine debt; it also makes equity investments. The firm, which typically invests between $10 million and $200 million per transaction, manages a portfolio of more than 200 middle-market companies representing the health care, education, food service, beverage, financial services industries,</t>
  </si>
  <si>
    <t>Arch Resources, Inc.</t>
  </si>
  <si>
    <t>www.archrsc.com</t>
  </si>
  <si>
    <t>Paul A Lang</t>
  </si>
  <si>
    <t>/business-directory/company-profiles.arch_resources_inc.e121ed7b72c17e8dc7769b8d84b970f6.html</t>
  </si>
  <si>
    <t>Arch Resources is one of the world's largest coal producers and a premier producer of metallurgical coal, selling approximately 73 million tons of coal, including some 0.1 million tons of coal it purchased from third parties coming from seven active mining complexes spread across all the major coal-producing regions of the US. The company sells its metallurgical coal to five North American customers and exports to nearly 35 customers overseas in roughly</t>
  </si>
  <si>
    <t>ARCOS DORADOS COLOMBIA S A S</t>
  </si>
  <si>
    <t>WWW.ARCOSDORADOS.COM</t>
  </si>
  <si>
    <t>Restaurants and Other Eating Places</t>
  </si>
  <si>
    <t>FRANCISCO ALBERTO STATON SELTZER</t>
  </si>
  <si>
    <t>/business-directory/company-profiles.arcos_dorados_colombia_s_a_s.b5e2732d2ee948ba29dc813b7bf5da0d.html</t>
  </si>
  <si>
    <t>Alexandria Real Estate Equities, Inc.</t>
  </si>
  <si>
    <t>www.are.com</t>
  </si>
  <si>
    <t>Stephen A Richardson</t>
  </si>
  <si>
    <t>/business-directory/company-profiles.alexandria_real_estate_equities_inc.4f93a06cad0084adb379491bf2978dab.html</t>
  </si>
  <si>
    <t>Alexandria Real Estate Equities owns, develops, and operates offices and labs to life science tenants, including biotech and pharmaceutical companies, universities, research institutions, medical office developers, and government agencies. A real estate investment trust (REIT), Alexandria owns over 430 specialized properties with approximately 47.4 million sq. ft. of rentable space in the US and Canada. Its portfolio is largely located in high-tech</t>
  </si>
  <si>
    <t>Ares Management Corporation</t>
  </si>
  <si>
    <t>www.aresmgmt.com</t>
  </si>
  <si>
    <t>Michael J Arougheti</t>
  </si>
  <si>
    <t>/business-directory/company-profiles.ares_management_corporation.f3914ab146b038e97bdf4d90daaa4984.html</t>
  </si>
  <si>
    <t>Ares Management is a leading global alternative investment manager offering clients complementary primary and secondary investment solutions across the credit, private equity, real estate, and infrastructure asset classes. Subsidiary Ares Capital specializes in providing direct loans and other investments to private middle market companies in the US. With approximately $305.8 billion of assets under management and over 2,100 employees in more than</t>
  </si>
  <si>
    <t>argenx</t>
  </si>
  <si>
    <t>www.argenx.com</t>
  </si>
  <si>
    <t>Scientific Research and Development Services</t>
  </si>
  <si>
    <t>/business-directory/company-profiles.argenx.f8eade06b67b03440f67beb005c5c1e6.html</t>
  </si>
  <si>
    <t>Alliance Resource Partners LP</t>
  </si>
  <si>
    <t>www.arlp.com</t>
  </si>
  <si>
    <t>JOSEPH W CRAFT III</t>
  </si>
  <si>
    <t>/business-directory/company-profiles.alliance_resource_partners_lp.9a950bceeec87dd4198e5638315c0d41.html</t>
  </si>
  <si>
    <t>Coal is the main resource of Alliance Resource Partners, which operates in the Illinois Basin, Central Appalachia, and Northern Appalachia. The company has&amp;amp;#160;11 underground coal mining complexes in Illinois, Indiana, Kentucky, Maryland, Pennsylvania, and West Virginia. Alliance controls about 650 million tons of reserves. Approximately 205 million tons of these reserves, located in Hamilton County, Illinois, are leased to independent</t>
  </si>
  <si>
    <t>www.aramark.com</t>
  </si>
  <si>
    <t>Special Food Services</t>
  </si>
  <si>
    <t>John J Zillmer</t>
  </si>
  <si>
    <t>/business-directory/company-profiles.aramark.61ad3a0482f99043fd646c4ed3bb4fe6.html</t>
  </si>
  <si>
    <t>Founded in 1959, ARAMARK is a leading global provider of food, facilities and uniform services to education, healthcare, business &amp;amp;amp; industry, and sports, leisure &amp;amp;amp; corrections clients. The company offers corporate dining services and operates concessions at sports arenas and other entertainment venues. The firm is the third top companies in the food and facilities services and second in uniform services in North America. Through ARAMARK Uniform</t>
  </si>
  <si>
    <t>Arconic Corporation</t>
  </si>
  <si>
    <t>www.arconic.com</t>
  </si>
  <si>
    <t>Timothy D Myers</t>
  </si>
  <si>
    <t>/business-directory/company-profiles.arconic_corporation.923ca522f005847e9363effdf6badf96.html</t>
  </si>
  <si>
    <t>Arconic is a global leader in manufacturing aluminum sheet, plate, extrusions and architectural products and systems, serving primarily the ground transportation, aerospace, building and construction, industrial, and packaging end markets. The company maintains a leadership position in its targeted markets through its global footprint of more than 20 primary manufacturing facilities, as well as various sales and service facilities, located across</t>
  </si>
  <si>
    <t>Array Technologies, Inc.</t>
  </si>
  <si>
    <t>www.arraytechinc.com</t>
  </si>
  <si>
    <t>James Fusaro</t>
  </si>
  <si>
    <t>/business-directory/company-profiles.array_technologies_inc.64f00f2e3c0ec5fb6b28dd3648902168.html</t>
  </si>
  <si>
    <t>Arrow Electronics, Inc.</t>
  </si>
  <si>
    <t>www.arrow.com</t>
  </si>
  <si>
    <t>Sean J Kerins</t>
  </si>
  <si>
    <t>/business-directory/company-profiles.arrow_electronics_inc.f0752f54ba7a53c0087b139dc9600da9.html</t>
  </si>
  <si>
    <t>Arrow Electronics is a global distributor of electronic components and enterprise computing solutions. It sells semiconductors, passive components, interconnect products, computing and memory and computer peripherals to more than 220,000 equipment and contract manufacturers, resellers, and other commercial customers. The company's Global ECS' portfolio of computing solutions includes datacenter, cloud, security, and analytics solutions. Arrow Electronics,</t>
  </si>
  <si>
    <t>Arrowhead Pharmaceuticals, Inc.</t>
  </si>
  <si>
    <t>www.arrowheadpharma.com</t>
  </si>
  <si>
    <t>Christopher Anzalone</t>
  </si>
  <si>
    <t>/business-directory/company-profiles.arrowhead_pharmaceuticals_inc.c243698dba008a8dee806de64baab6ec.html</t>
  </si>
  <si>
    <t>Arrowhead Pharmaceuticals develops drugs that silence disease-causing genes in the body. Its RNA interference (RNAi) platform, named Targeted RNAi Molecule or TRiM, utilizes ligand-mediated delivery and is designed to enable tissue-specific targeting while being structurally simple. The company's JNJ-3989 (formerly ARO-HBV) drug is in clinical trials for the treatment of hepatitis B. Arrowhead has other RNA assets that are being explored to work in</t>
  </si>
  <si>
    <t>Sendas Distribuidora S/A</t>
  </si>
  <si>
    <t>www.assai.com.br</t>
  </si>
  <si>
    <t>Belmiro de Figueiredo Gomes</t>
  </si>
  <si>
    <t>/business-directory/company-profiles.sendas_distribuidora_s-a.5bb97a09195a498cb6dc7432afaf27e6.html</t>
  </si>
  <si>
    <t>Asana, Inc.</t>
  </si>
  <si>
    <t>www.asana.com</t>
  </si>
  <si>
    <t>Computer Systems Design and Related Services</t>
  </si>
  <si>
    <t>Dustin Moskovitz</t>
  </si>
  <si>
    <t>/business-directory/company-profiles.asana_inc.71fe73b021504307d378070d056eff1d.html</t>
  </si>
  <si>
    <t>Associated Banc-Corp</t>
  </si>
  <si>
    <t>www.associatedbank.com</t>
  </si>
  <si>
    <t>Philip B Flynn</t>
  </si>
  <si>
    <t>/business-directory/company-profiles.associated_banc-corp.f22961ef4faac894d6656a8d1cacf95e.html</t>
  </si>
  <si>
    <t>One of the largest banks based in Wisconsin, Associated Banc-Corp provides a broad array of banking and nonbanking products and services to individuals and businesses through more than 240 facilities, including approximately 215 branches in that state, as well as in Illinois and Minnesota. Catering to consumers and local businesses, it offers deposit accounts, loans, mortgage banking, credit and debit cards, and leasing. The bank has approximately</t>
  </si>
  <si>
    <t>Asgn Incorporated</t>
  </si>
  <si>
    <t>www.asgn.com</t>
  </si>
  <si>
    <t>Theodore S Hanson</t>
  </si>
  <si>
    <t>/business-directory/company-profiles.asgn_incorporated.82954c714a868424d9645e6ebb0ea4bd.html</t>
  </si>
  <si>
    <t>ASGN Incorporated is a leading provider of information technology (IT) services and professional solutions, including technology and creative digital marketing, across the commercial and government sectors. The firm offers its services to both commercial and federal government customers. Its largest segment caters to companies in Fortune 1000 clients as well as mid-market companies. The company has over 130 branch offices across the US, the UK, Canada,</t>
  </si>
  <si>
    <t>www.ashland.com</t>
  </si>
  <si>
    <t>Chemical and Allied Products Merchant Wholesalers</t>
  </si>
  <si>
    <t>Guillermo Novo</t>
  </si>
  <si>
    <t>/business-directory/company-profiles.ashland_inc.dd6616708d8b1c970004f64085526d76.html</t>
  </si>
  <si>
    <t>Ashland is a leading provider of specialty ingredients and other chemical solutions that improve the formulation and performance of a host of products. It generates the most revenue from cellulosics and Polyvinylpyrrolidones (PVP) that improve toothpaste, cleaning supplies, paint, medications, and food, among other items. The company's offerings are also used in electronics and plastic products. Ashland's customers operate in a variety of industries,</t>
  </si>
  <si>
    <t>ASML Netherlands B.V.</t>
  </si>
  <si>
    <t>www.asml.com</t>
  </si>
  <si>
    <t>R. J. M. Dassen</t>
  </si>
  <si>
    <t>business-directory/company-profiles.asml_netherlands_bv.0d38cf460e08ae3e0f641d11f855917d.html</t>
  </si>
  <si>
    <t>Ascendis Pharma A/S</t>
  </si>
  <si>
    <t>www.ascendispharma.com</t>
  </si>
  <si>
    <t>Jan Møller Mikkelsen</t>
  </si>
  <si>
    <t>/business-directory/company-profiles.ascendis_pharma_a-s.8cd3be4c17dd734576deff83d8bd14f0.html</t>
  </si>
  <si>
    <t>Academy Sports and Outdoors, Inc.</t>
  </si>
  <si>
    <t>www.academy.com</t>
  </si>
  <si>
    <t>Sporting Goods, Hobby, and Musical Instrument Retailers</t>
  </si>
  <si>
    <t>STEVEN P LAWRENCE</t>
  </si>
  <si>
    <t>/business-directory/company-profiles.academy_sports_and_outdoors_inc.7d9ab8c3156bbac32c6f9f6dca3dc905.html</t>
  </si>
  <si>
    <t>Academy Sports and Outdoors is one of the leading full-line sporting goods and outdoor recreation retailers in the US. Operates nearly 260 stores across about 15 contiguous states, its product assortment focuses on key categories of outdoor, apparel, sports and recreation, and footwear through both leading national brands and a portfolio of approximately 20 owned brands, which go well beyond traditional sporting goods and apparel offerings. It has</t>
  </si>
  <si>
    <t>ASE Technology Holding Co., Ltd.</t>
  </si>
  <si>
    <t>www.aseglobal.com</t>
  </si>
  <si>
    <t>Taiwan</t>
  </si>
  <si>
    <t>3711</t>
  </si>
  <si>
    <t>Qian Sheng, Jason Zhang</t>
  </si>
  <si>
    <t>/business-directory/company-profiles.ase_technology_holding_co_ltd.f1b8742f39c6e457622ea043fff3859f.html</t>
  </si>
  <si>
    <t>AUTOHOME INC.</t>
  </si>
  <si>
    <t>ir.autohome.com.cn</t>
  </si>
  <si>
    <t>JUNLING LIU</t>
  </si>
  <si>
    <t>/business-directory/company-profiles.autohome_inc.e91dc4ca03be774ebc3c85afec82ae7c.html</t>
  </si>
  <si>
    <t>www.atimaterials.com</t>
  </si>
  <si>
    <t>Iron and Steel Mills and Ferroalloy Manufacturing</t>
  </si>
  <si>
    <t>Robert S Wetherbee</t>
  </si>
  <si>
    <t>/business-directory/company-profiles.ati_inc.31a182ba24e851a6bc7fd8da64f259f5.html</t>
  </si>
  <si>
    <t>ATI, formerly Allegheny Technologies Incorporated, is a global manufacturer of technically advanced specialty materials and complex components. ATI is a market leader in manufacturing differentiated products that require its materials science capabilities and unique process technologies, including its new product development competence. The company's product focuses are maximizing aero-engine materials and components growth; and delivering high-value</t>
  </si>
  <si>
    <t>Atkore Inc.</t>
  </si>
  <si>
    <t>www.atkore.com</t>
  </si>
  <si>
    <t>William E Waltz Junior</t>
  </si>
  <si>
    <t>/business-directory/company-profiles.atkore_inc.e8d945b7c4583ad2d0549876cd0a19f9.html</t>
  </si>
  <si>
    <t>Atkore is a leading manufacturer of Electrical products primarily for the non-residential construction and renovation markets, as well as residential markets, and Safety &amp;amp;amp; Infrastructure products for the construction and industrial markets. It offers products and services under various brands including Allied Tube &amp;amp;amp; Conduit, AFC Cable Systems, Kaf-Tech, Heritage Plastics, Unistrut, Power-Strut, Cope, US Tray, FRE Composites, United Poly Systems,</t>
  </si>
  <si>
    <t>Atmos Energy Corporation</t>
  </si>
  <si>
    <t>www.atmosenergy.com</t>
  </si>
  <si>
    <t>Natural Gas Distribution</t>
  </si>
  <si>
    <t>J Kevin Akers</t>
  </si>
  <si>
    <t>/business-directory/company-profiles.atmos_energy_corporation.85efff26a10e999d5659511bb02731ca.html</t>
  </si>
  <si>
    <t>Atmos Energy is the country's largest natural-gas-only distributor based on number of customers. The company safely delivers reliable, affordable, efficient and abundant natural gas through regulated sales and transportation arrangements to approximately 3.3 million residential, commercial, public authority and industrial customers in eight states located primarily in the South. Atmos Energy also operates one of the largest intrastate pipelines in</t>
  </si>
  <si>
    <t>Aptargroup, Inc.</t>
  </si>
  <si>
    <t>www.aptar.com</t>
  </si>
  <si>
    <t>Plastics and Rubber Products Manufacturing</t>
  </si>
  <si>
    <t>Plastics Product Manufacturing</t>
  </si>
  <si>
    <t>Stephan B Tanda</t>
  </si>
  <si>
    <t>/business-directory/company-profiles.aptargroup_inc.c1ee6c7e20b475fbb85402c9226bf7d6.html</t>
  </si>
  <si>
    <t>AptarGroup is a known leader in the design and manufacturing of a broad range of drug delivery, consumer product dispensing, and active material science solutions and services for the pharmaceutical, beauty, personal care, home care, food, and beverage markets. The company's primary products are dispensing pumps, closures, aerosol valves, elastomeric primary packaging components, active material science solutions, and digital health solutions. The</t>
  </si>
  <si>
    <t>Atricure, Inc.</t>
  </si>
  <si>
    <t>www.atricure.com</t>
  </si>
  <si>
    <t>Michael H Carrel</t>
  </si>
  <si>
    <t>/business-directory/company-profiles.atricure_inc.f0fefa838c1d05c5e31906b01d98c0e0.html</t>
  </si>
  <si>
    <t>AtriCure is a leading innovator in treatments for atrial fibrillation (Afib), left atrial appendage (LAA) management and post-operative pain. Afib affects more than 37 million people worldwide. AtriCure's Isolator Synergy Ablation System is the first medical device to receive FDA approval for the treatment of persistent Afib. AtriCure's AtriClip Left Atrial Appendage Exclusion System products and is the most widely sold LAA management devices worldwide.</t>
  </si>
  <si>
    <t>www.atsautomation.com</t>
  </si>
  <si>
    <t>Other General Purpose Machinery Manufacturing</t>
  </si>
  <si>
    <t>Andrew Hider</t>
  </si>
  <si>
    <t>/business-directory/company-profiles.ats_corporation.4960437824b2ab3f6d23c31d7eb33c24.html</t>
  </si>
  <si>
    <t>ATS Automation Tooling Systems is an industry-leading automation solutions provider to many of the world's most successful companies. ATS uses its extensive knowledge base and global capabilities to deliver custom automation, repeat automation, automation products and value-added solutions including pre-automation and after-sales services, to address the sophisticated manufacturing automation systems and service needs of multinational customers in</t>
  </si>
  <si>
    <t>Activision Blizzard, Inc.</t>
  </si>
  <si>
    <t>www.activisionblizzard.com</t>
  </si>
  <si>
    <t>Robert A Kotick</t>
  </si>
  <si>
    <t>/business-directory/company-profiles.activision_blizzard_inc.07e88e48157a7d675ebea94f8c097299.html</t>
  </si>
  <si>
    <t>Activision Blizzard is a leading global developer and publisher of interactive entertainment content and services. The company is the biggest producer of video games including some of the most durable franchises: World of Warcraft, Overwatch, Candy Crush, and Call of Duty. Users play Activision Blizzard's games on PCs, game consoles, and mobile devices. Activision Blizzard also operates esports league and offer digital advertising within their content.</t>
  </si>
  <si>
    <t>ANGLOGOLD ASHANTI LIMITED</t>
  </si>
  <si>
    <t>www.anglogoldashanti.com</t>
  </si>
  <si>
    <t>ALBERT HEADDEN GARNER</t>
  </si>
  <si>
    <t>/business-directory/company-profiles.anglogold_ashanti_limited.f0b7b6b92f640c920d2fcfe500247f35.html</t>
  </si>
  <si>
    <t>Atlantic Union Bankshares Corporation</t>
  </si>
  <si>
    <t>www.ubsh.com</t>
  </si>
  <si>
    <t>John C Asbury</t>
  </si>
  <si>
    <t>/business-directory/company-profiles.atlantic_union_bankshares_corporation.c5f11cadf35d105e6709095da73acfd8.html</t>
  </si>
  <si>
    <t>Atlantic Union Bankshares (formerly Union Bankshares Corporation) is a financial holding company and a bank holding company committed to the delivery of financial services through its subsidiary Atlantic Union Bank and non-bank financial services affiliates. The bank also provides banking, trust, and wealth management services through some 115 branches and approximately 130 ATMs located throughout Virginia, and portions of Maryland and North Carolina.</t>
  </si>
  <si>
    <t>Avista Corporation</t>
  </si>
  <si>
    <t>investor.avistacorp.com</t>
  </si>
  <si>
    <t>Dennis P Vermillion</t>
  </si>
  <si>
    <t>/business-directory/company-profiles.avista_corporation.12245ae1528e39437aa62017c1bab992.html</t>
  </si>
  <si>
    <t>Incorporated in the territory of Washington in 1889, Avista enjoys quite a wide vista when it comes to its service area. This electric and natural gas utility primarily serves the Pacific Northwest through Avista Utilities, and some customers in Juneau, Alaska through electric utility AEL&amp;amp;amp;P (Alaska Electric Light and Power). Through its subsidiaries, Avista also engages in sheet metal fabrication, venture fund investments, real estate and capital</t>
  </si>
  <si>
    <t>GRUPO AVAL ACCIONES Y VALORES S A</t>
  </si>
  <si>
    <t>WWW.GRUPOAVAL.COM</t>
  </si>
  <si>
    <t>Colombia</t>
  </si>
  <si>
    <t>GRUPOAVAL</t>
  </si>
  <si>
    <t>LUIS CARLOS SARMIENTO GUTIERREZ</t>
  </si>
  <si>
    <t>/business-directory/company-profiles.grupo_aval_acciones_y_valores_s_a.977f6ba8f4c87555bec6e3f9779e061c.html</t>
  </si>
  <si>
    <t>Aerovironment, Inc.</t>
  </si>
  <si>
    <t>www.avinc.com</t>
  </si>
  <si>
    <t>Wahid Nawabi</t>
  </si>
  <si>
    <t>/business-directory/company-profiles.aerovironment_inc.bf9210d7c5762df0dbafbbf6c2c5d684.html</t>
  </si>
  <si>
    <t>AeroVironment (AV) designs, develops, produces, delivers and supports a technologically-advanced portfolio of intelligent, multi-domain robotic systems, and related services for government agencies and businesses. The company designs and manufactures a line of small unmanned aircraft systems (UAS), tactical missile systems (TMS), unmanned ground vehicles (UGV) and related services primarily for the Department of Defense (DoD). The business addresses</t>
  </si>
  <si>
    <t>Avalonbay Communities, Inc.</t>
  </si>
  <si>
    <t>www.avaloncommunities.com</t>
  </si>
  <si>
    <t>Benjamin W Schall</t>
  </si>
  <si>
    <t>/business-directory/company-profiles.avalonbay_communities_inc.08b373f83c17ca02aff730da038fa680.html</t>
  </si>
  <si>
    <t>Real estate investment trust (REIT) AvalonBay Communities develops, redevelops, acquires, owns and operates multifamily apartment communities in New England, the New York/New Jersey metro area, the Mid-Atlantic, the Pacific Northwest, and Northern and Southern California, as well as in its expansion markets of Raleigh-Durham and Charlotte, North Carolina, Southeast Florida, Dallas and Austin, Texas, and Denver, Colorado. AvalonBay operates its apartment</t>
  </si>
  <si>
    <t>Avidxchange Holdings, Inc.</t>
  </si>
  <si>
    <t>www.avidxchange.com</t>
  </si>
  <si>
    <t>Michael Praeger</t>
  </si>
  <si>
    <t>/business-directory/company-profiles.avidxchange_holdings_inc.052d3640391bed1bfe3a3740a48092a7.html</t>
  </si>
  <si>
    <t>Broadcom Inc.</t>
  </si>
  <si>
    <t>www.broadcom.com</t>
  </si>
  <si>
    <t>Hock E Tan</t>
  </si>
  <si>
    <t>/business-directory/company-profiles.broadcom_inc.0cd3754da50a9258c419d2cd830b45e3.html</t>
  </si>
  <si>
    <t>Broadcom Inc. (Broadcom) is a global technology leader that designs, develops, and supplies a broad range of semiconductor and infrastructure software solutions. The company's product portfolio serves networking, broadband, wireless, storage and industrial end markets. Its products include enterprise and data center networking, servers and storage systems, home connectivity, set-top boxes (STB), broadband access, telecommunication equipment, smartphones</t>
  </si>
  <si>
    <t>Avient Colorants Switzerland AG</t>
  </si>
  <si>
    <t>www.avient.com</t>
  </si>
  <si>
    <t>Norbert Merklein</t>
  </si>
  <si>
    <t>/business-directory/company-profiles.avient_colorants_switzerland_ag.66b27115dc85e8d68b359d67d9dc8324.html</t>
  </si>
  <si>
    <t>Avnet, Inc.</t>
  </si>
  <si>
    <t>www.avnet.com</t>
  </si>
  <si>
    <t>Household Appliances and Electrical and Electronic Goods Merchant Wholesalers</t>
  </si>
  <si>
    <t>Philip R Gallagher</t>
  </si>
  <si>
    <t>/business-directory/company-profiles.avnet_inc.960552d769d1203835cd4ab18023cee1.html</t>
  </si>
  <si>
    <t>Avnet is one of the world's top distributors of electronic components (including connectors and semiconductors), Inductors, and storage products, and software, with competitors such as Arrow Electronics and World Peace Group, among others. It works with suppliers in major technology segments, serving customers in more than 140 countries. Customers include startups, small and mid-sized businesses, and big companies that produce electronics. Avnet has</t>
  </si>
  <si>
    <t>Avantor, Inc.</t>
  </si>
  <si>
    <t>www.avantorsciences.com</t>
  </si>
  <si>
    <t>Michael Stubblefield</t>
  </si>
  <si>
    <t>/business-directory/company-profiles.avantor_inc.bdb5e6ab366fd911542e084f114a6d58.html</t>
  </si>
  <si>
    <t>Avantor is a leading global provider of mission-critical products and services to customers in the biopharma, healthcare, education &amp;amp;amp; government, and advanced technologies &amp;amp;amp; applied materials industries. It serves as a one-stop shop, providing scientists all they need to conduct their research: materials &amp;amp;amp; consumables, equipment &amp;amp;amp; instrumentation and services &amp;amp;amp; specialty procurement. The company's broad portfolio of products and</t>
  </si>
  <si>
    <t>Avery Dennison Corporation</t>
  </si>
  <si>
    <t>www.averydennison.com</t>
  </si>
  <si>
    <t>Paper Manufacturing</t>
  </si>
  <si>
    <t>Converted Paper Product Manufacturing</t>
  </si>
  <si>
    <t>Mitchell R Butier</t>
  </si>
  <si>
    <t>/business-directory/company-profiles.avery_dennison_corporation.e760ec21f7ff26b630a7594f762b0018.html</t>
  </si>
  <si>
    <t>Avery Dennison is a materials science and digital identification solutions company that provides branding and information labeling solutions to industries including home and personal care, apparel, e-commerce, logistics, food and grocery, pharmaceuticals, and automotive. Avery's material group is a manufacturer of pressure-sensitive label materials and performance tapes products, including Fasson, JAC, and Mactac. While Avery's solution group offers</t>
  </si>
  <si>
    <t>Armstrong World Industries, Inc.</t>
  </si>
  <si>
    <t>www.armstrong.com</t>
  </si>
  <si>
    <t>Electric Lighting Equipment Manufacturing</t>
  </si>
  <si>
    <t>Victor D Grizzle</t>
  </si>
  <si>
    <t>/business-directory/company-profiles.armstrong_world_industries_inc.533bcb253051fe7de65f659ca1127a1b.html</t>
  </si>
  <si>
    <t>Armstrong World Industries (AWI) is a leading producer of ceiling systems for use in the construction and renovation of commercial and residential buildings. It designs, manufactures and sells ceiling and wall systems (primarily mineral fiber, fiberglass wool, metal, wood, wood fiber, glass-reinforced-gypsum and felt). Among the company's brands are Armstrong, Calla, Cirrus, Dune, HumiGuard, Total Acoustics, and WoodWorks. AWI makes its products in</t>
  </si>
  <si>
    <t>American Water Works Company, Inc.</t>
  </si>
  <si>
    <t>www.amwater.com</t>
  </si>
  <si>
    <t>Water, Sewage and Other Systems</t>
  </si>
  <si>
    <t>M Susan Hardwick</t>
  </si>
  <si>
    <t>/business-directory/company-profiles.american_water_works_company_inc.a0c2e0608a04f0e63890938e2a0c328d.html</t>
  </si>
  <si>
    <t>American Water Works is the largest publicly-traded water utility in the US, providing water and wastewater services to over 14 million people in about 25 states through its regulated utilities. It also has market-based operations that include complementary home services primarily to residential and smaller commercial customers and water and wastewater services to the US government on military installations, as well as municipalities, utilities and</t>
  </si>
  <si>
    <t>American States Water Company</t>
  </si>
  <si>
    <t>americanstateswatercompany.gcs-web.com</t>
  </si>
  <si>
    <t>Robert J Sprowls</t>
  </si>
  <si>
    <t>/business-directory/company-profiles.american_states_water_company.6b1b078e0df1e138e0d6261be3935908.html</t>
  </si>
  <si>
    <t>American States Water Company (AWR) is the parent company of GSWC, Bear Valley Electric Service, Inc. (BVESI) and American States Utility Services, Inc. (ASUS). Through its water utility subsidiary, GSWC, the company provides water service to approximately 261,000 customer connections. GSWC is a public water utility engaged in the purchase, production, distribution and sale of water in ten counties in the state of California. AWR's regulated utilities</t>
  </si>
  <si>
    <t>Axos Financial, Inc.</t>
  </si>
  <si>
    <t>investors.axosfinancial.com</t>
  </si>
  <si>
    <t>Gregory Garrabrants</t>
  </si>
  <si>
    <t>/business-directory/company-profiles.axos_financial_inc.30e91524e516ef42e4a47309ff36574f.html</t>
  </si>
  <si>
    <t>Formerly BofI Holding, Axos Financial is the holding company for Axos Bank, which provides consumers and businesses a variety of deposit and loan products via the internet. It has designed its online banking platform and its workflow processes to handle traditional banking functions with elimination of duplicate and unnecessary paperwork and human intervention. Axos Bank has deposit and loan customers nationwide including consumer and business checking,</t>
  </si>
  <si>
    <t>Axonics, Inc.</t>
  </si>
  <si>
    <t>www.axonics.com</t>
  </si>
  <si>
    <t>MICHAEL H CARREL</t>
  </si>
  <si>
    <t>/business-directory/company-profiles.axonics_inc.84c5b5699b0815e78bc433e7bb043c8d.html</t>
  </si>
  <si>
    <t>Axon Enterprise, Inc.</t>
  </si>
  <si>
    <t>www.axon.com</t>
  </si>
  <si>
    <t>Fabricated Metal Product Manufacturing</t>
  </si>
  <si>
    <t>Other Fabricated Metal Product Manufacturing</t>
  </si>
  <si>
    <t>Patrick W Smith</t>
  </si>
  <si>
    <t>/business-directory/company-profiles.axon_enterprise_inc.ce7b0d6bd0f22ba917c3143888582cd0.html</t>
  </si>
  <si>
    <t>Axon Enterprise is well known for designing and manufacturing various non-lethal TASER lines of stun guns. These conducted energy devices (CEDs) are geared at the law enforcement, corrections, military, and private security markets, as well as consumers. The company also offers AXON wearable video cameras for officers and a hosted product called Evidence.com that allows digital evidence to be viewed, shared, and managed from a Web browser. Products</t>
  </si>
  <si>
    <t>American Express Company</t>
  </si>
  <si>
    <t>www.americanexpress.com</t>
  </si>
  <si>
    <t>Stephen J Squeri</t>
  </si>
  <si>
    <t>/business-directory/company-profiles.american_express_company.61fe8c6e5c5e9d7b3ed7bda40e418b50.html</t>
  </si>
  <si>
    <t>American Express is a globally integrated payments company that provides its customers with access to products, insights and experiences that enrich lives and build business success. The company is also a leader in providing credit and charge cards to consumers, small businesses, mid-sized companies, and large corporations worldwide. In addition, the company still issues travelers cheques. Further, the company's charge and credit cards are its bread</t>
  </si>
  <si>
    <t>Axsome Therapeutics, Inc.</t>
  </si>
  <si>
    <t>www.axsome.com</t>
  </si>
  <si>
    <t>Herriot Tabuteau</t>
  </si>
  <si>
    <t>/business-directory/company-profiles.axsome_therapeutics_inc.afa1c192749527d83a2521276b34eaad.html</t>
  </si>
  <si>
    <t>Axalta Coating Systems Ltd.</t>
  </si>
  <si>
    <t>www.axalta.com</t>
  </si>
  <si>
    <t>Paint, Coating, and Adhesive Manufacturing</t>
  </si>
  <si>
    <t>Robert W Bryant</t>
  </si>
  <si>
    <t>/business-directory/company-profiles.axalta_coating_systems_ltd.3eb4bc93b02a89ce69b516b5c5fb46bf.html</t>
  </si>
  <si>
    <t>ATLANTICA SUSTAINABLE INFRASTRUCTURE PLC</t>
  </si>
  <si>
    <t>www.atlantica.com</t>
  </si>
  <si>
    <t>George Trisic</t>
  </si>
  <si>
    <t>/business-directory/company-profiles.atlantica_sustainable_infrastructure_plc.c21ed7a0feeef8cc83fc1f9af550f27b.html</t>
  </si>
  <si>
    <t>Atlantica Sustainable infrastructure (formerly Atlantica Yield) is a sustainable infrastructure company with a majority of its business in renewable energy assets. The company currently owns, manages and invests in renewable energy, storage, efficient natural gas and heat, electric transmission lines and water assets focused on North America (the United States, Canada and Mexico), South America (Peru, Chile, Colombia and Uruguay) and EMEA (Spain,</t>
  </si>
  <si>
    <t>Acuity Brands, Inc.</t>
  </si>
  <si>
    <t>www.acuitybrands.com</t>
  </si>
  <si>
    <t>Neil M Ashe</t>
  </si>
  <si>
    <t>/business-directory/company-profiles.acuity_brands_inc.47fb88d15bc553a7c338f0e8120fbe3b.html</t>
  </si>
  <si>
    <t>Acuity Brands is a market-leading industrial technology company. It uses technology to solve problems in spaces and light, and designs, manufactures, and brings to market products and services that makes a valuable difference in people's lives. Its products – marketed under brands like Lithonia, Holophane, Peerless, Mark Architectural, and Gotham include luminaires, lighting controls, controls for building systems, as well as an integrated lighting</t>
  </si>
  <si>
    <t>Alteryx, Inc.</t>
  </si>
  <si>
    <t>www.alteryx.com</t>
  </si>
  <si>
    <t>Mark Anderson</t>
  </si>
  <si>
    <t>/business-directory/company-profiles.alteryx_inc.0081760db194a9edcf26260e7aca5f4c.html</t>
  </si>
  <si>
    <t>Alteryx is a leader in Analytic Process Automation (APA). The company's software unifies analytics, data science and business process automation in one self-service platform to accelerate digital transformation, deliver high-impact business outcomes, accelerate the democratization of data and rapidly upskill modern workforces. It sells what it calls self-service data analytics software by subscription. Alteryx's platform includes the Designer, Server,</t>
  </si>
  <si>
    <t>Cpg International LLC</t>
  </si>
  <si>
    <t>www.azekco.com</t>
  </si>
  <si>
    <t>Jesse Singh</t>
  </si>
  <si>
    <t>/business-directory/company-profiles.cpg_international_llc.77fda548521f7c0d937bab3449137859.html</t>
  </si>
  <si>
    <t>When it comes to CPG's building products, appearance is key. Through its AZEK, Scranton, and Vycom operating segments, CPG is a leading manufacturer of synthetic building products and other materials used in residential remodeling and construction, as well as by commercial and industrial clients, in the US and Canada. Its core AZEK unit manufactures PVC-based residential products such as trim, deck, rail, moulding, and porch materials made to</t>
  </si>
  <si>
    <t>ASTRAZENECA PLC</t>
  </si>
  <si>
    <t>www.astrazeneca.com</t>
  </si>
  <si>
    <t>London SETS</t>
  </si>
  <si>
    <t>Marcus Wallenberg</t>
  </si>
  <si>
    <t>/business-directory/company-profiles.astrazeneca_plc.3109a45347adcc8a617d3ce67c69fe4e.html</t>
  </si>
  <si>
    <t>A global, science-led, patient-focused pharmaceutical company, AstraZeneca specializes in drugs for cardiovascular, renal and metabolism, respiratory and immunology, oncology, rare disease and other therapy areas. The company's biggest sellers include cholesterol reducer Crestor, cardiovascular drug Brilinta, acid reflux remedy Nexium, and Symbicort for asthma. AstraZeneca also markets drugs that aim to treat high cholesterol, diabetes, pain, and</t>
  </si>
  <si>
    <t>Autozone, Inc.</t>
  </si>
  <si>
    <t>www.autozone.com</t>
  </si>
  <si>
    <t>William C Rhodes III</t>
  </si>
  <si>
    <t>/business-directory/company-profiles.autozone_inc.9c23f44c53fd48e04392522514a5837a.html</t>
  </si>
  <si>
    <t>AutoZone is the leading distributor of automotive replacement parts and accessories in the Americas. The company operate some 6,170 stores in the US, about 705 stores in Mexico and more than 70 stores in Brazil. Each store carries an extensive product line for cars, sport utility vehicles, vans and light trucks, including new and remanufactured automotive hard parts, maintenance items, accessories and non-automotive products. AutoZone also has commercial</t>
  </si>
  <si>
    <t>Aspen Technology Services Corporation</t>
  </si>
  <si>
    <t>www.aspentech.com</t>
  </si>
  <si>
    <t>Antonio Pietri</t>
  </si>
  <si>
    <t>/business-directory/company-profiles.aspen_technology_services_corporation.2de47e16bdbd45c60c176d1d5e0addcc.html</t>
  </si>
  <si>
    <t>Azenta, Inc.</t>
  </si>
  <si>
    <t>www.brooks.com</t>
  </si>
  <si>
    <t>Stephen S Schwartz</t>
  </si>
  <si>
    <t>/business-directory/company-profiles.azenta_inc.db391ea6ffa881c0fae243bedec34906.html</t>
  </si>
  <si>
    <t>Azenta, formerly Brooks Automation, is a leading provider of life sciences solutions worldwide. The company provides precision robotics, integrated automation systems, and contamination control solutions to semiconductor fabrications plants and original equipment manufacturers worldwide. In the life sciences market, it offers a full suite of services and solutions for analyzing, managing, and storing biological and chemical compound samples to advance</t>
  </si>
  <si>
    <t>Azul Linhas Aereas Brasileiras S/A</t>
  </si>
  <si>
    <t>www.voeazul.com.br</t>
  </si>
  <si>
    <t>Abhi Manoj Shah</t>
  </si>
  <si>
    <t>/business-directory/company-profiles.azul_linhas_aereas_brasileiras_s-a.0235463b67cdc18976e428cf13fd0d22.html</t>
  </si>
  <si>
    <t>The Boeing Company</t>
  </si>
  <si>
    <t>www.boeing.com</t>
  </si>
  <si>
    <t>David L Calhoun</t>
  </si>
  <si>
    <t>/business-directory/company-profiles.the_boeing_company.2a2927247d63836b7b9e4c74d60a6c9f.html</t>
  </si>
  <si>
    <t>Boeing is one of the world's largest aerospace company that designs, develops, and manufactures the sale, service and support of commercial jetliners, military aircraft, satellites, missile defense, human space flight and launch systems and services. The company is one of the two major manufacturers of 100-plus seat airplanes. Its commercial jet aircraft models include 737, 767, 777 and 787 families of airplanes and the Boeing Business Jet range.</t>
  </si>
  <si>
    <t>Alibaba Group Holding Limited</t>
  </si>
  <si>
    <t>www.alibabagroup.com</t>
  </si>
  <si>
    <t>YONG ZHANG</t>
  </si>
  <si>
    <t>/business-directory/company-profiles.alibaba_group_holding_limited.2f52f594116a93ef485c47d4e94878ba.html</t>
  </si>
  <si>
    <t>BANK OF AMERICA, NATIONAL ASSOCIATION</t>
  </si>
  <si>
    <t>www.bankofamerica.com</t>
  </si>
  <si>
    <t>Keith Thomas Banks</t>
  </si>
  <si>
    <t>/business-directory/company-profiles.bank_of_america_national_association.b7955260ccb37100c8c71b453a62f390.html</t>
  </si>
  <si>
    <t>Booz Allen Hamilton Holding Corporation</t>
  </si>
  <si>
    <t>www.boozallen.com</t>
  </si>
  <si>
    <t>Horacio D Rozanski</t>
  </si>
  <si>
    <t>/business-directory/company-profiles.booz_allen_hamilton_holding_corporation.0f25cc14c6a8e191e0cf1bfa138a2dd1.html</t>
  </si>
  <si>
    <t>Booz Allen Hamilton is a leading provider of management and technology consulting, analytics, engineering, digital solutions, mission operations, and cyber services to US and international governments, major corporations, and not-for-profit organizations. The company, which acts as prime contractor in nearly every instance, generates billions in sales each year from the delivery of highly technical skills to the Department of Defense, the National</t>
  </si>
  <si>
    <t>Braskem S/A</t>
  </si>
  <si>
    <t>www.braskem.com.br</t>
  </si>
  <si>
    <t>BRKM3</t>
  </si>
  <si>
    <t>Roberto Bischoff</t>
  </si>
  <si>
    <t>/business-directory/company-profiles.braskem_s-a.58e884fec08a7ce3bb3457de40c6957e.html</t>
  </si>
  <si>
    <t>Braskem is a South American giant, the continent's largest petrochemical company. The company is part of the chemical and petrochemical industry, which has a significant share in several supply chains and is essential for economic development. It is the only integrated petrochemical company for the first and second generation of thermoplastic resins in Brazil. Braskem produces thermoplastic resins (polyethylene, polypropylene, and polyvinyl Chloride).</t>
  </si>
  <si>
    <t>Ball Corporation</t>
  </si>
  <si>
    <t>www.ball.com</t>
  </si>
  <si>
    <t>Boiler, Tank, and Shipping Container Manufacturing</t>
  </si>
  <si>
    <t>Daniel W Fisher</t>
  </si>
  <si>
    <t>/business-directory/company-profiles.ball_corporation.39354c22930380338aea4802d9269feb.html</t>
  </si>
  <si>
    <t>The Ball Corporation is one of the world's leading suppliers of aluminum packaging for the beverage, personal care and household products industries. Its largest product line is aluminum beverage containers and it also produces extruded aluminum aerosol containers, aluminum slugs and aluminum cups. Its aerospace business produces spacecraft, instruments and sensors, radio frequency systems and components, data exploitation solutions and a variety</t>
  </si>
  <si>
    <t>Brookfield Asset Management LLC</t>
  </si>
  <si>
    <t>www.brookfield.com</t>
  </si>
  <si>
    <t>Craig Noble</t>
  </si>
  <si>
    <t>/business-directory/company-profiles.brookfield_asset_management_llc.0fa851f1784c721b9ae1ed213dc41870.html</t>
  </si>
  <si>
    <t>Bancfirst Corporation</t>
  </si>
  <si>
    <t>www.bancfirst.bank</t>
  </si>
  <si>
    <t>David R Harlow</t>
  </si>
  <si>
    <t>/business-directory/company-profiles.bancfirst_corporation.519d50fcbad4ce06d0a3310139ea9d65.html</t>
  </si>
  <si>
    <t>BancFirst Corporation is the holding company for BancFirst, a super-community bank that emphasizes decentralized management and centralized support. BancFirst operates about 110 branches in roughly 60 Oklahoma communities. It serves individuals and small to midsized businesses, offering traditional deposit services including checking accounts, Negotiable Order of Withdrawal (NOW) accounts, savings accounts, money market accounts, sweep accounts, club</t>
  </si>
  <si>
    <t>Baxter International Inc.</t>
  </si>
  <si>
    <t>www.baxter.com</t>
  </si>
  <si>
    <t>Jose E Almeida</t>
  </si>
  <si>
    <t>/business-directory/company-profiles.baxter_international_inc.3bcef07181d8eb2102e095003cb2ab86.html</t>
  </si>
  <si>
    <t>Baxter International Inc., through its subsidiaries, provides a broad portfolio of essential healthcare products, including acute and chronic dialysis therapies; sterile intravenous (IV) solutions; infusion systems and devices; parenteral nutrition therapies; inhaled anesthetics; generic injectable pharmaceuticals; and surgical hemostat and sealant products. Baxter manufactures its products in over 20 countries and sold them in more than 100 countries.</t>
  </si>
  <si>
    <t>BlackBerry Limited</t>
  </si>
  <si>
    <t>www.blackberry.com</t>
  </si>
  <si>
    <t>John S. Chen</t>
  </si>
  <si>
    <t>/business-directory/company-profiles.blackberry_limited.8bbe3a793fc1db2c6f0ce4fd70949bc9.html</t>
  </si>
  <si>
    <t>BlackBerry Limited provides intelligent security software and services to enterprises and governments around the world. The company secures more than 500 million endpoints including more than 215 million vehicles. It leverages artificial intelligence (AI) and machine learning to deliver innovative solutions in the areas of cybersecurity, safety and data privacy, and is a leader in the areas of endpoint security, endpoint management, encryption, and</t>
  </si>
  <si>
    <t>BANCO BRADESCO S/A</t>
  </si>
  <si>
    <t>www.bradesco.com.br</t>
  </si>
  <si>
    <t>BBDC3</t>
  </si>
  <si>
    <t>CLAUDIA GINZALES MARTIN DE CARVALHO</t>
  </si>
  <si>
    <t>business-directory/company-profiles.banco_bradesco_s-a.c04aa0db0e15affecc5e2765030eabde.html</t>
  </si>
  <si>
    <t>Big banking in Brazil is provided in part by Banco Bradesco, which holds more than R$1.7 trillion in assets and has about 74 million clients. Banco Bradesco offers retail banking services through about 7,500 branches and service offices. It also offers private, middle-market, and corporate banking, savings plans, leasing, auto financing, and credit cards. Its subsidiaries, Bradesco Seguros, are market leaders in Brazil and Latin America. Bradesco</t>
  </si>
  <si>
    <t>Bridgebio Pharma, Inc.</t>
  </si>
  <si>
    <t>www.bridgebio.com</t>
  </si>
  <si>
    <t>Neil Kumar</t>
  </si>
  <si>
    <t>/business-directory/company-profiles.bridgebio_pharma_inc.40886eb29c01184ac4a227accba71204.html</t>
  </si>
  <si>
    <t>Bath &amp;amp; Body Works, Inc.</t>
  </si>
  <si>
    <t>www.lb.com</t>
  </si>
  <si>
    <t>Health and Personal Care Retailers</t>
  </si>
  <si>
    <t>Gina Boswell</t>
  </si>
  <si>
    <t>/business-directory/company-profiles.bath__body_works_inc.42b1b862bef3b46758e02bd757b656a6.html</t>
  </si>
  <si>
    <t>Bath &amp;amp;amp; Body Works, Inc. (BBW) is a specialty retailer of home fragrances, body care products, and soaps and sanitizer products. Through the Bath &amp;amp;amp; Body Works, White Barn and other brand names, the company sells merchandise through approximately 1,800 company-operated specialty retail stores and e-commerce sites in the US and Canada, and through over 425 stores and around 30 e-commerce sites in more than 45 other countries operating under franchise,</t>
  </si>
  <si>
    <t>Best Buy Co., Inc.</t>
  </si>
  <si>
    <t>www.bestbuy.com</t>
  </si>
  <si>
    <t>Electronics and Appliance Retailers</t>
  </si>
  <si>
    <t>Corie S Barry</t>
  </si>
  <si>
    <t>/business-directory/company-profiles.best_buy_co_inc.be865fa38eff490a4fdca75fba7e981f.html</t>
  </si>
  <si>
    <t>Best Buy operates an omnichannel platform that sells both products and services through almost 1,140 stores in the US and Canada, under the Best Buy, Best Buy Ads, Best Buy Business, Best Buy Health, CST, Current Health, Geek Squad, Lively, Magnolia, Pacific Kitchen and Home, and Yardbird brands. Its stores sell a variety of electronic gadgets and wearables, digital imaging, health and fitness products, home theater, portable audio, tablets, movies,</t>
  </si>
  <si>
    <t>Brunswick Corporation</t>
  </si>
  <si>
    <t>www.brunswick.com</t>
  </si>
  <si>
    <t>David M Foulkes</t>
  </si>
  <si>
    <t>/business-directory/company-profiles.brunswick_corporation.c8415fc45c97ac856e27cd83e6e136f3.html</t>
  </si>
  <si>
    <t>Incorporated in 1907, Brunswick Corporation is a global designer, manufacturer, and marketer of recreational marine products including marine engines, boats, and parts and accessories for those products. The propulsion segment makes a full range of outboard, sterndrive, and inboard engines, as well as propulsion-related controls, rigging, and propellers. The company also makes pleasure craft, offshore fishing boats, and pontoons. Through its Brunswick</t>
  </si>
  <si>
    <t>Boise Cascade Company</t>
  </si>
  <si>
    <t>www.boisecascade.com</t>
  </si>
  <si>
    <t>Wood Product Manufacturing</t>
  </si>
  <si>
    <t>Other Wood Product Manufacturing</t>
  </si>
  <si>
    <t>Nathan R Jorgensen</t>
  </si>
  <si>
    <t>/business-directory/company-profiles.boise_cascade_company.85b8c84eb954158e8fa046f74515f14b.html</t>
  </si>
  <si>
    <t>Boise Cascade is one of the largest producers of engineered wood products (EWP) and plywood in North America and a leading US wholesale distributor of building products. Its products are used in the construction of new residential housing, including single-family, multi-family, and manufactured homes, the repair-and-remodeling of existing housing, the construction of light industrial and commercial buildings, and industrial applications. The company</t>
  </si>
  <si>
    <t>BCE Inc</t>
  </si>
  <si>
    <t>www.bce.ca</t>
  </si>
  <si>
    <t>All Other Telecommunications</t>
  </si>
  <si>
    <t>Mirko Bibic</t>
  </si>
  <si>
    <t>/business-directory/company-profiles.bce_inc.d4fd2614471953b934470669d0ed6cf1.html</t>
  </si>
  <si>
    <t>BCE is Canada's largest provider of telecommunications services. The operates an extensive local access network in Ontario, Québec, the Atlantic provinces and Manitoba, as well as in Canada's Northern Territories. It provides a complete suite of wireless communications, wireline voice and data, including Internet access and TV, product and service offerings to residential, business and wholesale customers. It also own Bell Media, Canada's leading</t>
  </si>
  <si>
    <t>Banco de Chile</t>
  </si>
  <si>
    <t>www.bancochile.cl</t>
  </si>
  <si>
    <t>CHILE</t>
  </si>
  <si>
    <t>Pablo Granifo Lavin</t>
  </si>
  <si>
    <t>business-directory/company-profiles.banco_de_chile.fc55751ea9a5d6d5255bacfdc00114e3.html</t>
  </si>
  <si>
    <t>Banco de Chile proffers a place for pesos. Chile's second-largest bank after Banco Santander Chile, it has some 300 branches and 1,400 ATMs in its home country, as well as operations in Argentina, Brazil, China, Mexico, and the US. In addition to corporate and retail banking, the company offers (through subsidiaries) mutual funds, brokerage, insurance, financial planning, factoring, and other services. The Luksic family, through such entities</t>
  </si>
  <si>
    <t>The Brink's Company</t>
  </si>
  <si>
    <t>us.brinks.com</t>
  </si>
  <si>
    <t>Freight Transportation Arrangement</t>
  </si>
  <si>
    <t>Mark Eubanks</t>
  </si>
  <si>
    <t>/business-directory/company-profiles.the_brinks_company.615f874d461ae81e18ad633f80d306d3.html</t>
  </si>
  <si>
    <t>The Brink's Company is a leading global provider of cash and valuables management, digital retail solutions, and ATM managed services. Its customers include financial institutions, retailers, government agencies, mints, jewelers, and other commercial operations around the world and serves customers in more than 100 countries. It also have controlling ownership interests in companies in roughly 55 countries and agency relationships with companies in</t>
  </si>
  <si>
    <t>Balchem Corporation</t>
  </si>
  <si>
    <t>www.balchem.com</t>
  </si>
  <si>
    <t>Other Chemical Product and Preparation Manufacturing</t>
  </si>
  <si>
    <t>Theodore L Harris</t>
  </si>
  <si>
    <t>/business-directory/company-profiles.balchem_corporation.b288f7053874eb6c9b6e3df9d643d9a9.html</t>
  </si>
  <si>
    <t>Balchem develops, manufactures, distributes and markets specialty performance ingredients and products for the nutritional, food, pharmaceutical, animal health, medical device sterilization, plant nutrition and industrial markets. The company reports three business segments: Human Nutrition &amp;amp;amp; Health; Animal Nutrition &amp;amp;amp; Health; and Specialty Products. The Human Nutrition &amp;amp;amp; Health segment delivers customized food and beverage ingredient</t>
  </si>
  <si>
    <t>BARCLAYS PLC</t>
  </si>
  <si>
    <t>www.home.barclays</t>
  </si>
  <si>
    <t>BARC</t>
  </si>
  <si>
    <t>John Oliver Frank Kingman</t>
  </si>
  <si>
    <t>/business-directory/company-profiles.barclays_plc.d1dfe77431021d6f3dc2dafd33c6c3a4.html</t>
  </si>
  <si>
    <t>Raising the bar for global finance, Barclays owns one of Europe's largest banks, a top market-making investment bank, the top UK credit card, and an international wealth management firm. The bank offers their services to individuals and small businesses. Its flagship Barclays Bank has some 700 branches in the UK as well as operations throughout Europe, Africa, the Middle East, and the Americas. In addition to holding one of the world's largest investment</t>
  </si>
  <si>
    <t>Belden Inc.</t>
  </si>
  <si>
    <t>www.belden.com</t>
  </si>
  <si>
    <t>Ashish Chand</t>
  </si>
  <si>
    <t>/business-directory/company-profiles.belden_inc.c5e9978ea706a2152061452a73a7ec71.html</t>
  </si>
  <si>
    <t>Belden designs and manufactures cable, connectivity, and networking products for the transmission of data, sound, and video signals. The company's segments are organized around two global businesses, Enterprise Solutions and Industrial Solutions. It also makes fiber and copper connectors and networking products such as Ethernet switches. Products are used in industrial (robotics), programmable controllers, operator interfaces, motor drivers, sensors,</t>
  </si>
  <si>
    <t>www.bd.com</t>
  </si>
  <si>
    <t>Thomas E Polen</t>
  </si>
  <si>
    <t>/business-directory/company-profiles.becton_dickinson_and_company.16c72d0353206b6c947f9ad73371a44d.html</t>
  </si>
  <si>
    <t>Becton, Dickinson and Company (BD) is a global medical technology company that develops, manufactures, and sells a broad range of medical supplies, devices, laboratory equipment and diagnostic products. These products are used and offered to healthcare institutions, physicians, life science researchers, clinical laboratories, the pharmaceutical industry and the general public. The company provides innovative solutions that help advance medical research</t>
  </si>
  <si>
    <t>Bloom Energy Corporation</t>
  </si>
  <si>
    <t>www.bloomenergy.com</t>
  </si>
  <si>
    <t>K R Sridhar</t>
  </si>
  <si>
    <t>/business-directory/company-profiles.bloom_energy_corporation.17898e8fb4a74b331d0456db33f507ae.html</t>
  </si>
  <si>
    <t>Bloom Energy is one of the most advanced electricity and hydrogen-producing technologies on the market today. It created the first large-scale, commercially viable solid oxide fuel-cell-based power generation platform that empowers businesses, essential services, critical infrastructure, and communities to responsibly take charge of their energy. Its fuel-flexible Bloom Energy Servers can use biogas, hydrogen, natural gas, or a blend of fuels, to</t>
  </si>
  <si>
    <t>Beacon Roofing Supply, Inc.</t>
  </si>
  <si>
    <t>www.becn.com</t>
  </si>
  <si>
    <t>Lumber and Other Construction Materials Merchant Wholesalers</t>
  </si>
  <si>
    <t>Julian G Francis</t>
  </si>
  <si>
    <t>/business-directory/company-profiles.beacon_roofing_supply_inc.8a4fbff2624f8ae8c6902c70297fb4dc.html</t>
  </si>
  <si>
    <t>Beacon Roofing Supply (BRS) is the leading publicly traded distributor of roofing materials and complementary building products in North America. Along with roofing products, BRS distributes complementary building materials such as siding, windows, and weatherproofing systems. The company operates approximately 480 branches across all 50 US states and six Canadian provinces. BRS carries more than 130,000 stock keeping units (SKUs) available for around</t>
  </si>
  <si>
    <t>Franklin Resources, Inc.</t>
  </si>
  <si>
    <t>www.franklinresources.com</t>
  </si>
  <si>
    <t>Jennifer M Johnson</t>
  </si>
  <si>
    <t>/business-directory/company-profiles.franklin_resources_inc.e58ac7a51a62bc0f9c8de353ecf73294.html</t>
  </si>
  <si>
    <t>Operating as Franklin Templeton Investments, Franklin Resources manages mutual funds that invest in international and domestic stocks, taxable and tax-exempt money market instruments, and corporate, municipal, and US government bonds. Franklin also offers separately managed accounts, closed-end funds, insurance product funds, and retirement and college savings plans. The products are housed under the company's Franklin, Templeton, Legg Mason, Franklin</t>
  </si>
  <si>
    <t>Brookfield Renewable Corporation</t>
  </si>
  <si>
    <t>Justin Beber</t>
  </si>
  <si>
    <t>/business-directory/company-profiles.brookfield_renewable_corporation.7c1b6adfe5aff0927601f2556e92f4d4.html</t>
  </si>
  <si>
    <t>Berry Global Group, Inc.</t>
  </si>
  <si>
    <t>www.berryglobal.com</t>
  </si>
  <si>
    <t>Thomas E Salmon</t>
  </si>
  <si>
    <t>/business-directory/company-profiles.berry_global_group_inc.e20fd125a132428c05127a74c4d150a6.html</t>
  </si>
  <si>
    <t>Berry Global Group is a leading maker of injection-molded plastic products. Its lineup includes drink cups, bottles, closures, tubes and prescription containers, stretch films, plastic sheeting, tapes, and housewares. Customers include a mix of leading global, national, mid-sized regional and local specialty businesses. The company has about 250 manufacturing facilities in North America, Europe, the Middle East, and Asia, as well as extensive distribution</t>
  </si>
  <si>
    <t>Brown-Forman Corporation</t>
  </si>
  <si>
    <t>www.brown-forman.com</t>
  </si>
  <si>
    <t>Lawson E Whiting</t>
  </si>
  <si>
    <t>/business-directory/company-profiles.brown-forman_corporation.8d19679884529ad6afcfaba4bfc3d408.html</t>
  </si>
  <si>
    <t>Distiller Brown-Forman primarily manufactures, distills, bottles, imports, exports, markets, and sells a wide variety of beverage alcohol products under recognized brands. The company's portfolio of mid-priced to super-premium alcoholic beverages includes such well-known brands as Jack Daniel's, el Jimador, Finlandia, and Woodford Reserve. Its wine labels include Sonoma-Cutrer and Korbel champagnes. Jack Daniel's is the company's signature brand and</t>
  </si>
  <si>
    <t>Bright Horizons Family Solutions, Inc.</t>
  </si>
  <si>
    <t>www.brighthorizons.com</t>
  </si>
  <si>
    <t>Child Care Services</t>
  </si>
  <si>
    <t>David H Lissy</t>
  </si>
  <si>
    <t>/business-directory/company-profiles.bright_horizons_family_solutions_inc.5ec8fcafab51127b4ac135e32e5503ae.html</t>
  </si>
  <si>
    <t>Bread Financial Holdings, Inc.</t>
  </si>
  <si>
    <t>www.breadfinancial.com</t>
  </si>
  <si>
    <t>Ralph J Andretta</t>
  </si>
  <si>
    <t>/business-directory/company-profiles.bread_financial_holdings_inc.02faaacb4d88bed060fd39d5a898e976.html</t>
  </si>
  <si>
    <t>Bread Financial (formerly known as Alliance Data Systems) is a leading provider of simple, personalized payment, lending and saving solutions. Its partner base of more than 700 companies and online merchants consists of large consumer-based businesses, including well-known brands such as Victoria's Secret, Signet, Ulta, Toyota, Petco and Big Lots, as well as small- and medium-sized businesses. Through omnichannel touch points and a comprehensive product</t>
  </si>
  <si>
    <t>BUNGE ASIA PTE. LTD.</t>
  </si>
  <si>
    <t>www.bunge.com</t>
  </si>
  <si>
    <t>Securities and Commodity Contracts Intermediation and Brokerage</t>
  </si>
  <si>
    <t>Tan Serene</t>
  </si>
  <si>
    <t>/business-directory/company-profiles.bunge_asia_pte_ltd.a481382719140758ce4e911d260901e0.html</t>
  </si>
  <si>
    <t>BeiGene, Ltd.</t>
  </si>
  <si>
    <t>www.beigene.com</t>
  </si>
  <si>
    <t>JOHN VICTOR OYLER</t>
  </si>
  <si>
    <t>/business-directory/company-profiles.beigene_ltd.74262766a17efaa59a11708228098502.html</t>
  </si>
  <si>
    <t>Biglari Holdings Inc.</t>
  </si>
  <si>
    <t>www.biglariholdings.com</t>
  </si>
  <si>
    <t>Sardar Biglari</t>
  </si>
  <si>
    <t>/business-directory/company-profiles.biglari_holdings_inc.042292472e9e9e935930c22571200860.html</t>
  </si>
  <si>
    <t>Bausch Health Companies Inc</t>
  </si>
  <si>
    <t>www.bauschhealth.com</t>
  </si>
  <si>
    <t>Joseph C. Papa</t>
  </si>
  <si>
    <t>/business-directory/company-profiles.bausch_health_companies_inc.296ab981804466b124f5263fd3ecd18e.html</t>
  </si>
  <si>
    <t>Bausch Health is a multinational, specialty pharmaceutical and medical device company that develops, manufactures and markets primarily in the therapeutic areas of gastroenterology (GI) and dermatology, a broad range of branded, generic and branded generic pharmaceuticals, over-the-counter (OTC) products and medical aesthetic devices and, through its majority ownership of Bausch + Lomb Corporation (Bausch + Lomb), branded, and branded generic pharmaceuticals,</t>
  </si>
  <si>
    <t>Brighthouse Financial, Inc.</t>
  </si>
  <si>
    <t>www.brighthousefinancial.com</t>
  </si>
  <si>
    <t>Eric T Steigerwalt</t>
  </si>
  <si>
    <t>/business-directory/company-profiles.brighthouse_financial_inc.4ca3e30ce7a2ed9734f467e746725547.html</t>
  </si>
  <si>
    <t>Brighthouse Financial, Inc. (Brighthouse Financial) is a provider of annuity products and life insurance in the US with over 2.5 million annuity contracts and insurance policies in force. The company also offers a range of life insurance products which includes term life, universal life, whole life and variable life products. The company offers its products and services through multiple independent distribution channels and marketing arrangements</t>
  </si>
  <si>
    <t>Baidu, Inc.</t>
  </si>
  <si>
    <t>YANHONG LI</t>
  </si>
  <si>
    <t>/business-directory/company-profiles.baidu_inc.380ec1035f3b8110d10ede9326049ab7.html</t>
  </si>
  <si>
    <t>Biogen Inc.</t>
  </si>
  <si>
    <t>www.biogen.com</t>
  </si>
  <si>
    <t>Christopher A Viehbacher</t>
  </si>
  <si>
    <t>/business-directory/company-profiles.biogen_inc.64afa8af5a6a155a98e0555e6132eece.html</t>
  </si>
  <si>
    <t>Biogen is a global biopharmaceutical company focused on discovering, developing and delivering innovative therapies for people living with serious neurological and neurodegenerative diseases as well as related therapeutic adjacencies. Biogen's marketed products include TECFIDERA, VUMERITY, AVONEX, PLEGRIDY, TYSABRI and FAMPYRA for the treatment of multiple sclerosis (MS); SPINRAZA for the treatment of spinal muscular atrophy (SMA); ADUHELM for the</t>
  </si>
  <si>
    <t>Bilibili Inc.</t>
  </si>
  <si>
    <t>ir.bilibili.com</t>
  </si>
  <si>
    <t>/business-directory/company-profiles.bilibili_inc.af1c2df3372a9cab5828f86a657c7d64.html</t>
  </si>
  <si>
    <t>Bill Holdings, Inc.</t>
  </si>
  <si>
    <t>www.bill.com</t>
  </si>
  <si>
    <t>Rene Lacerte</t>
  </si>
  <si>
    <t>/business-directory/company-profiles.bill_holdings_inc.172ca1446fca470358d0558b7deeaf65.html</t>
  </si>
  <si>
    <t>BIORAD LABORATORIES (PTY) LTD</t>
  </si>
  <si>
    <t>www.bio-rad.com</t>
  </si>
  <si>
    <t>Other Miscellaneous Manufacturing</t>
  </si>
  <si>
    <t>/business-directory/company-profiles.biorad_laboratories_(pty)_ltd.6503c51fdd7f10596d605beb75b1dc80.html</t>
  </si>
  <si>
    <t>Brookfield Infrastructure Corporation</t>
  </si>
  <si>
    <t>Michael Ryan</t>
  </si>
  <si>
    <t>/business-directory/company-profiles.brookfield_infrastructure_corporation.e5591c66a7735f2e8bc9d7855477466b.html</t>
  </si>
  <si>
    <t>BJ's Wholesale Club Holdings, Inc.</t>
  </si>
  <si>
    <t>www.bjs.com</t>
  </si>
  <si>
    <t>Warehouse Clubs, Supercenters, and Other General Merchandise Retailers</t>
  </si>
  <si>
    <t>Robert W Eddy</t>
  </si>
  <si>
    <t>/business-directory/company-profiles.bjs_wholesale_club_holdings_inc.e1bd6bdf2fc42075bb9af93df5b62580.html</t>
  </si>
  <si>
    <t>BJ's Wholesale Club is a leading warehouse club operator concentrated primarily on the east coast of the US. The company provides a curated assortment focused on perishable products, continuously refreshed general merchandise, gasoline and other ancillary services, coupons, and promotions. It has grown its footprint to over 235 large-format, high-volume warehouse clubs, and 165 gas stations spanning nearly 20 states. In addition to shopping in its</t>
  </si>
  <si>
    <t>THE BANK OF NEW YORK MELLON</t>
  </si>
  <si>
    <t>www.bnymellon.com</t>
  </si>
  <si>
    <t>LINDA ZARDA COOK</t>
  </si>
  <si>
    <t>/business-directory/company-profiles.the_bank_of_new_york_mellon.37d2409b017fce2043b6b4a3e7f41f6c.html</t>
  </si>
  <si>
    <t>Black Hills Corporation</t>
  </si>
  <si>
    <t>www.blackhillscorp.com</t>
  </si>
  <si>
    <t>Linden R Evans</t>
  </si>
  <si>
    <t>/business-directory/company-profiles.black_hills_corporation.65c99291bc01d30c5d91cab9232f51ae.html</t>
  </si>
  <si>
    <t>The Black Hills Corporation is a customer-focused, growth-oriented utility company with a mission of Improving Life with Energy for more than 1.3 million customers and over 800 communities it serves. The company conducts natural gas utility operations through its Arkansas, Colorado, Iowa, Kansas, Nebraska, and Wyoming subsidiaries. Its Gas Utilities transport and distribute natural gas through its distribution network and provide non-regulated services</t>
  </si>
  <si>
    <t>Black Knight Financial Services, Inc.</t>
  </si>
  <si>
    <t>www.blackknightinc.com</t>
  </si>
  <si>
    <t>Tom Sanzone</t>
  </si>
  <si>
    <t>/business-directory/company-profiles.black_knight_financial_services_inc.864a8b6910a77db46cdb2f6c1092c2f3.html</t>
  </si>
  <si>
    <t>Booking Holdings Inc.</t>
  </si>
  <si>
    <t>www.bookingholdings.com</t>
  </si>
  <si>
    <t>Web Search Portals, Libraries, Archives, and Other Information Services</t>
  </si>
  <si>
    <t>Glenn D Fogel</t>
  </si>
  <si>
    <t>/business-directory/company-profiles.booking_holdings_inc.522a47c8a3679a4c51d2a7cf627e8c80.html</t>
  </si>
  <si>
    <t>Booking Holdings (formerly The Priceline Group) operates six of the world's leading online travel tools. Booking.com is its namesake and top brand that offers online reservation services for approximately 2.3 million properties — including hotels, motels, resorts, apartments, and homes — across over 220 countries. The holding company also owns Priceline, which features discount bookings for hotels, cars, airline tickets, cruises, and vacation packages;</t>
  </si>
  <si>
    <t>Baker Hughes Company</t>
  </si>
  <si>
    <t>www.bakerhughes.com</t>
  </si>
  <si>
    <t>Lorenzo Simonelli</t>
  </si>
  <si>
    <t>/business-directory/company-profiles.baker_hughes_company.7664b785aaafbab6e3c7157f1ef2e1c7.html</t>
  </si>
  <si>
    <t>Baker Hughes Co (Baker Hughes) is an energy technology company with a diversified portfolio of technologies and services that span the energy and industrial value chain. The company's portfolio of products includes drilling equipment, subsea production systems, compressors, pipe systems, generators, and storage systems, regulators, control systems, pumps, valves and process control technologies. It also offers digital solutions such as non-destructive</t>
  </si>
  <si>
    <t>Bankunited, Inc.</t>
  </si>
  <si>
    <t>www.bankunited.com</t>
  </si>
  <si>
    <t>John A Kanas</t>
  </si>
  <si>
    <t>/business-directory/company-profiles.bankunited_inc.c6071523685ba66f86fd468c7c9d9e55.html</t>
  </si>
  <si>
    <t>BankUnited is a bank holding company with one direct wholly-owned subsidiary, BankUnited. BankUnited, a national banking association provides a full range of commercial lending and both commercial and consumer deposit services through banking centers located in Florida and the New York metropolitan area. The bank also provides certain commercial lending and deposit products through national platforms and certain consumer deposit products through an</t>
  </si>
  <si>
    <t>Blackline, Inc.</t>
  </si>
  <si>
    <t>www.blackline.com</t>
  </si>
  <si>
    <t>Therese Tucker</t>
  </si>
  <si>
    <t>/business-directory/company-profiles.blackline_inc.9c6b91c547d0c8f1c4007267e0710467.html</t>
  </si>
  <si>
    <t>BlackLine created its comprehensive cloud-based accounting software platform designed to transform and modernize accounting and finance operations for organizations of all types and sizes. The company's secure, scalable platform supports critical accounting processes such as the financial close, account reconciliations, intercompany accounting, and controls assurance. BlackLine's customers include multinational corporations, large domestic enterprises</t>
  </si>
  <si>
    <t>Bausch + Lomb Corporation</t>
  </si>
  <si>
    <t>Brent Saunders</t>
  </si>
  <si>
    <t>/business-directory/company-profiles.bausch__lomb_corporation.922411fdd9ce1994a80cde84d5493a32.html</t>
  </si>
  <si>
    <t>Topbuild Corp.</t>
  </si>
  <si>
    <t>www.topbuild.com</t>
  </si>
  <si>
    <t>Building Finishing Contractors</t>
  </si>
  <si>
    <t>Robert M Buck</t>
  </si>
  <si>
    <t>/business-directory/company-profiles.topbuild_corp.a06c649db7981bfc34a9fde0949551f9.html</t>
  </si>
  <si>
    <t>TopBuild is a leading installer and distributor of insulation products to the US construction industry. Beyond insulation products, TopBuild also installs or ships other building products like rain gutters, fireplaces, shower enclosures, roofing materials, closet shelving, and garage doors. The company provides insulation installation services nationwide through its contractor services which has about 230 branches located across the US. TopBuild serves</t>
  </si>
  <si>
    <t>Builders Firstsource, Inc.</t>
  </si>
  <si>
    <t>www.bldr.com</t>
  </si>
  <si>
    <t>David E Rush</t>
  </si>
  <si>
    <t>/business-directory/company-profiles.builders_firstsource_inc.db5dc20f7e38a3b240966457eceb97f4.html</t>
  </si>
  <si>
    <t>Builders FirstSource is a leading supplier and manufacturer of building materials, manufactured components, and construction services to professional homebuilders, sub-contractors, remodelers, and consumers. It also offers construction-related services. The company's products and services — which manufactured products include the factory-built roof and floor trusses, wall panels and stairs, vinyl windows, custom millwork and trim, as well as engineered</t>
  </si>
  <si>
    <t>BLACKROCK SUSTAINABLE AMERICAN INCOME TRUST PLC</t>
  </si>
  <si>
    <t>www.blackrock.com</t>
  </si>
  <si>
    <t>BRSA</t>
  </si>
  <si>
    <t>David James Barron</t>
  </si>
  <si>
    <t>/business-directory/company-profiles.blackrock_sustainable_american_income_trust_plc.77c7bf9a977c3d5943a5f44d209bab32.html</t>
  </si>
  <si>
    <t>Blackbaud, Inc.</t>
  </si>
  <si>
    <t>www.blackbaud.com</t>
  </si>
  <si>
    <t>Michael P Gianoni</t>
  </si>
  <si>
    <t>/business-directory/company-profiles.blackbaud_inc.b81e06db28e573cfc9300e367e9a4d21.html</t>
  </si>
  <si>
    <t>Serving nonprofits, higher education institutions, K–12 schools, healthcare organizations, faith communities, arts and cultural organizations, foundations, companies and individual change agents, Blackbaud connects and empowers organizations and individuals to increase their impact through cloud software, services, data intelligence, and expertise. The Blackbaud's tailored portfolio of software and services has grown to support the unique needs of</t>
  </si>
  <si>
    <t>Bloomin' Brands, Inc.</t>
  </si>
  <si>
    <t>www.bloominbrands.com</t>
  </si>
  <si>
    <t>David J Deno</t>
  </si>
  <si>
    <t>/business-directory/company-profiles.bloomin_brands_inc.f276208997d5b0375a48c213c3c06798.html</t>
  </si>
  <si>
    <t>Bloomin' Brands is one of the largest casual dining restaurant companies in the world with a portfolio of leading, differentiated restaurant concepts. The company owns nearly 1,200 restaurants in more than 45 US states, Guam and roughly 15 countries. It also franchises around 320 restaurants. Bloomin' Brands has four founder-inspired concepts: Outback Steakhouse, Carrabba's Italian Grill, Bonefish Grill and Fleming's Prime Steakhouse &amp;amp;amp; Wine Bar.</t>
  </si>
  <si>
    <t>Bumble Inc.</t>
  </si>
  <si>
    <t>team.bumble.com</t>
  </si>
  <si>
    <t>Whitney Wolfe Herd</t>
  </si>
  <si>
    <t>/business-directory/company-profiles.bumble_inc.a0e7df51bb822ebe7a502307f0bfcce9.html</t>
  </si>
  <si>
    <t>Badger Meter, Inc.</t>
  </si>
  <si>
    <t>www.badgermeter.com</t>
  </si>
  <si>
    <t>Kenneth C Bockhorst</t>
  </si>
  <si>
    <t>/business-directory/company-profiles.badger_meter_inc.8f59c7bd7f3eac35fd4cc9ea14f6cb6e.html</t>
  </si>
  <si>
    <t>Badger Meter is a leading innovator, manufacturer, and marketer of products incorporating flow measurement, quality, control, and other system solutions serving markets worldwide. Badger Meter offers Advanced Metering Infrastructure (AMI) and Automated Meter Reading (AMR) communication options as part of the ORION product family, including mobile and cellular solutions. It also offers a wide range of instrumentation devices that can be mounted directly</t>
  </si>
  <si>
    <t>BANK OF MONTREAL</t>
  </si>
  <si>
    <t>www.bmo.com</t>
  </si>
  <si>
    <t>Robert Murray Astley</t>
  </si>
  <si>
    <t>/business-directory/company-profiles.bank_of_montreal.a44c6c2f8d6eda552f438fd4eb982a89.html</t>
  </si>
  <si>
    <t>Biomarin Pharmaceutical Inc.</t>
  </si>
  <si>
    <t>www.biomarin.com</t>
  </si>
  <si>
    <t>Jean-Jacques Bienaime</t>
  </si>
  <si>
    <t>/business-directory/company-profiles.biomarin_pharmaceutical_inc.0adb5307426b47ca009afb517b99b5b5.html</t>
  </si>
  <si>
    <t>BioMarin Pharmaceuticals develops drugs with a focus on rare disease treatments. Its portfolio consists of several commercial products and multiple clinical and preclinical product candidates for the treatment of various diseases. The company's Vimizim, Naglazyme, and Aldurazyme drugs treat versions of the life-threatening genetic condition mucopolysaccharidosis (MPS), caused by a rare enzyme deficiency that prevents patients from metabolizing certain</t>
  </si>
  <si>
    <t>Bristol-Myers Squibb Company</t>
  </si>
  <si>
    <t>www.bms.com</t>
  </si>
  <si>
    <t>Giovanni Caforio</t>
  </si>
  <si>
    <t>/business-directory/company-profiles.bristol-myers_squibb_company.c62ba714946a9d3eac5cac8af938933d.html</t>
  </si>
  <si>
    <t>Bristol-Myers Squibb (BMS) is one of the leading biopharmaceutical company. The company offers drugs such as Eliquis for stroke prevention, cancer treatment Opdivo, and rheumatoid arthritis treatment Orencia. BMS has significant biologics, cell therapy and pharmaceutical manufacturing facilities are located in the US, Puerto Rico, Ireland, and Switzerland. Most of its revenues come from products in the following therapeutic classes: hematology, oncology,</t>
  </si>
  <si>
    <t>Activities Related to Real Estate</t>
  </si>
  <si>
    <t>Bruce Flatt</t>
  </si>
  <si>
    <t>/business-directory/company-profiles.brookfield_corporation.a70c11c801f0cbca15dca35dd1cc0bf1.html</t>
  </si>
  <si>
    <t>Brookfield Corporation (formerly Brookfield Asset Management) has about $825 billion in assets under management, including real estate, renewable power, infrastructure, credit and private equity. Brookfield is also one of the world's largest investors in renewable power, owning more than 8,000 power-generating facilities including wind and solar plants with a total of approximately 24,000 megawatts of installed capacity. With operations in more than</t>
  </si>
  <si>
    <t>Broadstone Net Lease, Inc.</t>
  </si>
  <si>
    <t>www.broadstone.com</t>
  </si>
  <si>
    <t>Christopher J Czarnecki</t>
  </si>
  <si>
    <t>/business-directory/company-profiles.broadstone_net_lease_inc.269f74313830f4c958e1ae05c481686d.html</t>
  </si>
  <si>
    <t>BANK OF NOVA SCOTIA</t>
  </si>
  <si>
    <t>www.scotiabank.com</t>
  </si>
  <si>
    <t>Other Services (except Public Administration)</t>
  </si>
  <si>
    <t>Business, Professional, Labor, Political, and Similar Organizations</t>
  </si>
  <si>
    <t>Barbara Susan Thomas</t>
  </si>
  <si>
    <t>/business-directory/company-profiles.bank_of_nova_scotia.3000988e06e9e47be8f2bb2664cff464.html</t>
  </si>
  <si>
    <t>BioNTech SE</t>
  </si>
  <si>
    <t>www.biontech.com</t>
  </si>
  <si>
    <t>Özlem Türeci</t>
  </si>
  <si>
    <t>business-directory/company-profiles.biontech_se.d223393a5430fd576ba9383170e05691.html</t>
  </si>
  <si>
    <t>www.boh.com</t>
  </si>
  <si>
    <t>Peter Ho</t>
  </si>
  <si>
    <t>/business-directory/company-profiles.bank_of_hawaii.5c4f40059bc80ab4cff2d4176e1268ff.html</t>
  </si>
  <si>
    <t>Bok Financial Corporation</t>
  </si>
  <si>
    <t>Stacy C Kymes</t>
  </si>
  <si>
    <t>/business-directory/company-profiles.bok_financial_corporation.aef1bb7ea813cf3626760ed0f12e67d1.html</t>
  </si>
  <si>
    <t>BOK Financial began in 1910 as a regional source of capital for the energy industry. It has eight principal banking divisions in Oklahoma, Texas, New Mexico, Arkansas, Colorado, Arizona, Kansas, and Missouri. Its primary focus is to provide a comprehensive range of nationally competitive financial products and services in a personalized and responsive manner. Products and services include loans and deposits, cash management services, fiduciary and</t>
  </si>
  <si>
    <t>Boot Barn Holdings, Inc.</t>
  </si>
  <si>
    <t>www.bootbarn.com</t>
  </si>
  <si>
    <t>James G Conroy</t>
  </si>
  <si>
    <t>/business-directory/company-profiles.boot_barn_holdings_inc.fd5d6b45bfd310a03c8058bbfaa0f674.html</t>
  </si>
  <si>
    <t>Box, Inc.</t>
  </si>
  <si>
    <t>www.box.com</t>
  </si>
  <si>
    <t>Aaron Levie</t>
  </si>
  <si>
    <t>business-directory/company-profiles.box_inc.c9aca791a3d78e26059d2a735a9c2a66.html</t>
  </si>
  <si>
    <t>Box, Inc. is the Content Cloud: a single, secure, cloud-native platform for managing the entire content journey. Content from blueprints to wireframes, videos to documents, proprietary formats to PDFs — is the source of an organization's unique value. With a platform available in approximately 25 languages, Box's customers include nearly 70% of the Fortune 500. Its Content Cloud enables its customers to securely manage the entire content lifecycle,</t>
  </si>
  <si>
    <t>BP America Inc</t>
  </si>
  <si>
    <t>www.bp.com</t>
  </si>
  <si>
    <t>Petroleum and Coal Products Manufacturing</t>
  </si>
  <si>
    <t>H Lamar Mckay</t>
  </si>
  <si>
    <t>/business-directory/company-profiles.bp_america_inc.015857ba9f239cd214a77cdce0724c97.html</t>
  </si>
  <si>
    <t>Blueprint Medicines Corporation</t>
  </si>
  <si>
    <t>www.blueprintmedicines.com</t>
  </si>
  <si>
    <t>Jeffrey W Albers</t>
  </si>
  <si>
    <t>/business-directory/company-profiles.blueprint_medicines_corporation.6b1c61a39333243ba15f0344a812caca.html</t>
  </si>
  <si>
    <t>Blueprint Medicines is a precision therapy company that is inventing life-changing medicines for people with cancer and blood disorders and creates therapies that selectively target genetic drivers, with the goal of staying one step ahead across stages of the disease. Its pipeline of drug candidates includes Avapritinib for the treatment of systemic Mastocytosis (SM), is a rare disorder that causes an overproduction of mast cells and other organs,</t>
  </si>
  <si>
    <t>Popular, Inc.</t>
  </si>
  <si>
    <t>www.popular.com</t>
  </si>
  <si>
    <t>Ignacio Alvarez</t>
  </si>
  <si>
    <t>/business-directory/company-profiles.popular_inc.770994b1395ccf0e27eae87405c3a5c5.html</t>
  </si>
  <si>
    <t>Founded 120 years ago, Popular is a diversified, publicly owned financial holding company for Banco Popular de Puerto Rico, the largest bank in Puerto Rico with over 165 branches and about 585 ATMs. In addition to commercial and retail banking services, Popular owns subsidiaries that offer vehicle financing and leasing (Popular Auto), insurance (Popular Insurance), financial advisory and brokerage services (Popular Securities), and mortgages (Popular</t>
  </si>
  <si>
    <t>Broadridge Financial Solutions, Inc.</t>
  </si>
  <si>
    <t>www.broadridge.com</t>
  </si>
  <si>
    <t>Timothy C Gokey</t>
  </si>
  <si>
    <t>/business-directory/company-profiles.broadridge_financial_solutions_inc.98d55cf10537819e4772bde23eadda8b.html</t>
  </si>
  <si>
    <t>Broadridge Financial Solutions is a global financial technology leader providing investor communications and technology-driven solutions to banks, broker-dealers, asset and wealth managers, public companies, investors and mutual funds. Through its proprietary ProxyEdge system, Broadridge processes and distributes proxy materials, voting instructions for institutional investors, processing over 7 billion investor and customer communications per year.</t>
  </si>
  <si>
    <t>Bellring Brands, Inc.</t>
  </si>
  <si>
    <t>www.bellring.com</t>
  </si>
  <si>
    <t>Dairy Product Manufacturing</t>
  </si>
  <si>
    <t>Darcy H Davenport</t>
  </si>
  <si>
    <t>/business-directory/company-profiles.bellring_brands_inc.c098f9f99faea8b95c9d63c493a5d65d.html</t>
  </si>
  <si>
    <t>Brady Corporation</t>
  </si>
  <si>
    <t>www.bradyid.com</t>
  </si>
  <si>
    <t>Russell R Shaller</t>
  </si>
  <si>
    <t>/business-directory/company-profiles.brady_corporation.e04a99534b411e4f167821a17cb22904.html</t>
  </si>
  <si>
    <t>Brady Corporation makes a diversified array of industrial identification and workplace safety products. The company's ID products include label printing systems, lockout/tagout devices, wire markers and tags, hospital and entertainment wristbands, ID badges, and safety compliance software and services. Other products include safety and compliance signs, tags, and labels; informational signage; compliance posters; asset tracking labels; and first aid</t>
  </si>
  <si>
    <t>BRF FOODS GmbH</t>
  </si>
  <si>
    <t>www.brf-global.com</t>
  </si>
  <si>
    <t>Other Professional, Scientific, and Technical Services</t>
  </si>
  <si>
    <t>Andre Moraes Taffarello</t>
  </si>
  <si>
    <t>/business-directory/company-profiles.brf_foods_gmbh.1f96cbd611e573312f571458d467c284.html</t>
  </si>
  <si>
    <t>Berkshire Hathaway Inc.</t>
  </si>
  <si>
    <t>www.berkshirehathawayinc.us</t>
  </si>
  <si>
    <t>Warren E Buffett</t>
  </si>
  <si>
    <t>/business-directory/company-profiles.berkshire_hathaway_inc.8b3787830ea77a0fd8fc6493768c6e2e.html</t>
  </si>
  <si>
    <t>Berkshire Hathaway is the holding company where Warren Buffett, one of the world's richest men, makes his money and spreads his risk. The company invests in a variety of industries. The most important of these are insurance businesses conducted on both a primary basis and a reinsurance basis, a freight rail transportation business and a group of utility and energy generation and distribution businesses. Its core insurance subsidiaries include GEICO,</t>
  </si>
  <si>
    <t>Bruker Corporation</t>
  </si>
  <si>
    <t>www.bruker.com</t>
  </si>
  <si>
    <t>Frank H Laukien</t>
  </si>
  <si>
    <t>/business-directory/company-profiles.bruker_corporation.02d8d3b08dff2127c747e78af02ceef8.html</t>
  </si>
  <si>
    <t>Bruker develops, manufactures and distributes an array of high-performance scientific analysis instruments and diagnostic tools for life science and clinical research, pharmaceutical, biotech, industrial, academic, and government customers. Many of the company's products are used to detect, measure and visualize structural characteristics of chemical, biological and industrial material samples. Its platforms include magnetic resonance, mass spectrometry,</t>
  </si>
  <si>
    <t>Brown &amp;amp; Brown, Inc.</t>
  </si>
  <si>
    <t>www.bbinsurance.com</t>
  </si>
  <si>
    <t>J Powell Brown</t>
  </si>
  <si>
    <t>/business-directory/company-profiles.brown__brown_inc.605c20b19f81a2fbc2b69fa0ae0614b7.html</t>
  </si>
  <si>
    <t>The insurance agency Brown &amp;amp;amp; Brown is one of largest independent insurance brokerages in the US. It markets and sells insurance products and services, primarily in the property, casualty and employee benefits areas. The company provides its customers with quality, non-investment insurance contracts, as well as other targeted, customized risk management products and services. The company operates a write-your-own flood insurance carrier, Wright</t>
  </si>
  <si>
    <t>Brp Group, Inc.</t>
  </si>
  <si>
    <t>www.capitalgroup.com</t>
  </si>
  <si>
    <t>Trevor Baldwin</t>
  </si>
  <si>
    <t>/business-directory/company-profiles.brp_group_inc.e31ec17de02aae92a27e2b1ce07acf91.html</t>
  </si>
  <si>
    <t>Brixmor Property Group Inc.</t>
  </si>
  <si>
    <t>www.brixmor.com</t>
  </si>
  <si>
    <t>James M Taylor Junior</t>
  </si>
  <si>
    <t>/business-directory/company-profiles.brixmor_property_group_inc.19b1758d35ba7088892b0c460ce0cc80.html</t>
  </si>
  <si>
    <t>Brixmor Property Group hopes you swing by the grocery store more than once a week. The internally-managed real estate investment trust (REIT) owns a portfolio of about 520 strip mall-style shopping centers across 38 states. Its properties are situated in high-traffic commercial areas anchored by grocery store chains such as Ahold, Kroger, Publix, Safeway, and Wal-Mart. Besides the main grocery store tenant, its shopping centers offer a mix of</t>
  </si>
  <si>
    <t>Braze, Inc.</t>
  </si>
  <si>
    <t>www.braze.com</t>
  </si>
  <si>
    <t>William Magnuson</t>
  </si>
  <si>
    <t>/business-directory/company-profiles.braze_inc.51ec9cb387513bf4c8c5c579e7b8155d.html</t>
  </si>
  <si>
    <t>Banco Santander-Chile</t>
  </si>
  <si>
    <t>www.santander.cl</t>
  </si>
  <si>
    <t>BSANTANDER</t>
  </si>
  <si>
    <t>Claudio Melandri Hinojosa</t>
  </si>
  <si>
    <t>business-directory/company-profiles.banco_santander-chile.2fc8e78b2e20788a2dc45ded584d1a97.html</t>
  </si>
  <si>
    <t>A majority-owned, indirect subsidiary of Spanish financial services giant Grupo Santander, Banco Santander Chile is the largest bank in its home country. From more than&amp;nbsp;460 branches throughout Chile (including about 100 Banafe bank locations catering to middle-income clients), the bank offers consumer banking, residential mortgage financing, credit cards, auto loans, and investment management services for approximately 2.3 million customers. The</t>
  </si>
  <si>
    <t>business-directory/company-profiles.banco_santander_brasil_s-a.10f11fff456f37063e46d66213727280.html</t>
  </si>
  <si>
    <t>Black Stone Minerals, L.P.</t>
  </si>
  <si>
    <t>www.blackstoneminerals.com</t>
  </si>
  <si>
    <t>THOMAS L CARTER Junior</t>
  </si>
  <si>
    <t>/business-directory/company-profiles.black_stone_minerals_lp.ba5a5108154fd252118a8daef2c9dcd6.html</t>
  </si>
  <si>
    <t>One of the largest owners of oil and natural gas mineral interests in the US, Black Stone Minerals holds an average of 48.1% ownership interest in mineral assets in 14.5 million acres. It also own nonparticipating royalty interests in 1.2 million acres and overriding royalty interests in 1.4 million acres. It also has ownership in 40,000 producing wells. Black Stone Minerals' mineral and royalty interests are located in 41 states and in 62 onshore</t>
  </si>
  <si>
    <t>Boston Scientific Corporation</t>
  </si>
  <si>
    <t>www.bostonscientific.com</t>
  </si>
  <si>
    <t>MICHAEL F MAHONEY</t>
  </si>
  <si>
    <t>/business-directory/company-profiles.boston_scientific_corporation.45ea6153e3a6755620bf4ba1e7d4943b.html</t>
  </si>
  <si>
    <t>Boston Scientific Corporation is a global developer, manufacturer, and marketer of medical devices that are used in a broad range of interventional medical specialties. The company develops cardiovascular and cardiac rhythm management (CRM) products, including imaging catheters, imaging system and guidewires. It also makes devices used for electrophysiology, endoscopy, pain management (neuromodulation), urology, and pelvic health, including laser</t>
  </si>
  <si>
    <t>Bentley Systems, Incorporated</t>
  </si>
  <si>
    <t>www.bentley.com</t>
  </si>
  <si>
    <t>Gregory S Bentley</t>
  </si>
  <si>
    <t>/business-directory/company-profiles.bentley_systems_incorporated.19026e50ac0c8aba2a4f46fb35cf45e4.html</t>
  </si>
  <si>
    <t>Bentley Systems is a leading global provider of infrastructure engineering software solutions for professionals and organizations involved in the project delivery and operational performance of infrastructure assets. The company's users engineer, construct, and operate projects and assets across public works (including roads, rail, bridges, tunnels, airports, ports, and federal, state, and municipal agencies); utilities (including electric, gas, water,</t>
  </si>
  <si>
    <t>Baytex Energy Corp</t>
  </si>
  <si>
    <t>www.baytexenergy.com</t>
  </si>
  <si>
    <t>Edward LaFehr</t>
  </si>
  <si>
    <t>/business-directory/company-profiles.baytex_energy_corp.8da6836e36a0031baf270e2f1521ef61.html</t>
  </si>
  <si>
    <t>Baytex engages in the acquisition, development, and production of crude oil and natural gas in North America, primarily in the Western Canadian Sedimentary Basin. In Canada, it owns heavy oil assets (Peace River, Lloydminster), plus conventional oil and natural gas assets to the west of the country. In the US, Baytex has presence in the Texas Eagle Ford. The company has an average production of some 80,156 boe/d, and a proved or probable reserve of</t>
  </si>
  <si>
    <t>www.b2gold.com</t>
  </si>
  <si>
    <t>BTO</t>
  </si>
  <si>
    <t>Clive T. Johnson</t>
  </si>
  <si>
    <t>/business-directory/company-profiles.b2gold_corp.666ff46f0989ad64eaa1400224d15fbf.html</t>
  </si>
  <si>
    <t>B2Gold is a Vancouver-based gold producer that operates three gold mines and numerous development and exploration projects in various countries including Mali, the Philippines, Namibia, Colombia, Finland and Uzbekistan. Its primary mining assets are Fekola in Mali, Otjikoto in Namibia, and Masbate in the Philippines. B2Gold has forecasts gold production of between 970,000 and 1,030,000 ounces. The company's Gramalote Project is located in the northwest</t>
  </si>
  <si>
    <t>BRITISH AMERICAN TOBACCO (PNG) LTD</t>
  </si>
  <si>
    <t>www.bat.com</t>
  </si>
  <si>
    <t>Tobacco Manufacturing</t>
  </si>
  <si>
    <t>JONATHAN CONWAY VOWELS</t>
  </si>
  <si>
    <t>/business-directory/company-profiles.british_american_tobacco_(png)_ltd.e49ed8639911c0eee7e8e41d257f9eab.html</t>
  </si>
  <si>
    <t>Peabody Energy Corporation</t>
  </si>
  <si>
    <t>www.peabodyenergy.com</t>
  </si>
  <si>
    <t>James C Grech</t>
  </si>
  <si>
    <t>/business-directory/company-profiles.peabody_energy_corporation.a68cc3384eff49de91cac683f8d3df42.html</t>
  </si>
  <si>
    <t>Peabody is a leading producer of metallurgical and thermal coal. Peabody supplies some 122.9 million tons of coal to major power and steel customers. With a leading position in the US Powder River and Illinois basins, Peabody sits on an estimated 2.4 billion tons of coal reserves and 2.4 billion tons of coal resources. Major operations (mainly in the US and Australia) include coal trading and brokering, coalbed methane production, transportation-related</t>
  </si>
  <si>
    <t>Burlington Stores, Inc.</t>
  </si>
  <si>
    <t>www.burlington.com</t>
  </si>
  <si>
    <t>Michael O'Sullivan</t>
  </si>
  <si>
    <t>/business-directory/company-profiles.burlington_stores_inc.c657fe838659073edd7ad1dfbc963d6c.html</t>
  </si>
  <si>
    <t>Burlington Stores (Burlington) is a nationally recognized off-price retailer of high-quality, branded apparel at everyday low prices. The clothing retailer, which made its name selling coats, operates over 925 no-frills retail stores offering off-price current, brand-name clothing in approximately 45 states Puerto Rico. Although it is one of the nation's largest coat sellers, the stores also sell a full wardrobe of products, including children's apparel,</t>
  </si>
  <si>
    <t>Borgwarner Inc.</t>
  </si>
  <si>
    <t>www.borgwarner.com</t>
  </si>
  <si>
    <t>Frederic B Lissalde</t>
  </si>
  <si>
    <t>/business-directory/company-profiles.borgwarner_inc.c8f048bcde6da74762577445896995c1.html</t>
  </si>
  <si>
    <t>BorgWarner is a global product leader in clean and efficient technology solutions for combustion, hybrid and electric vehicles. Products include turbochargers, timing chain systems, emissions and thermal systems, control modules, fuel rail assemblies, and fuel injection, among others. Together, automakers Ford and Volkswagen account for about 15% of sales. Other customers include Ford, Stellantis, and General Motors. In addition to automotive customers,</t>
  </si>
  <si>
    <t>Bwx Technologies, Inc.</t>
  </si>
  <si>
    <t>www.bwxt.com</t>
  </si>
  <si>
    <t>Electrical Equipment Manufacturing</t>
  </si>
  <si>
    <t>Rex D Geveden</t>
  </si>
  <si>
    <t>/business-directory/company-profiles.bwx_technologies_inc.a2c9b78ceace08cab309f6a5ba7839da.html</t>
  </si>
  <si>
    <t>BWX Technologies is a specialty manufacturer of nuclear components, a developer of nuclear technologies and a service provider with an operating history of more than 100 years. Its core businesses focus on the design, engineering and manufacture of precision naval nuclear components, reactors and nuclear fuel for the US government. It also provides precision manufactured components, nuclear fuel and services to the commercial nuclear industry and</t>
  </si>
  <si>
    <t>BLACKSTONE GROUP JAPAN K.K., THE</t>
  </si>
  <si>
    <t>http://japan.blackstone.com/</t>
  </si>
  <si>
    <t>ATSUHIKO SAKAMOTO</t>
  </si>
  <si>
    <t>/business-directory/company-profiles.blackstone_group_japan_kk_the.8cda66c8392493c9ee33474a9dccba43.html</t>
  </si>
  <si>
    <t>Blackstone Mortgage Trust, Inc.</t>
  </si>
  <si>
    <t>www.blackstonemortgagetrust.com</t>
  </si>
  <si>
    <t>Michael B Nash</t>
  </si>
  <si>
    <t>/business-directory/company-profiles.blackstone_mortgage_trust_inc.9942b9066ec906363036fc5706a7e383.html</t>
  </si>
  <si>
    <t>Capital Trust thinks investing in commercial&amp;nbsp;mortgages is&amp;nbsp;a capital idea.&amp;nbsp;The self-managed real estate investment trust (REIT) originates, underwrites, and invests in commercial real estate assets on its own behalf and for other investors. Its portfolio includes first mortgage and bridge loans, mezzanine loans, and collateralized mortgage-backed securities.&amp;nbsp;Subsidiary CT Investment Management, which the company is selling,&amp;nbsp;manages five private</t>
  </si>
  <si>
    <t>Boston Properties, Inc.</t>
  </si>
  <si>
    <t>www.bxp.com</t>
  </si>
  <si>
    <t>Owen David Thomas</t>
  </si>
  <si>
    <t>/business-directory/company-profiles.boston_properties_inc.da3d10916b201fb081320f580601a5f0.html</t>
  </si>
  <si>
    <t>Boston Properties is a fully integrated, self-administered and self-managed real estate investment trust (REIT) and is one of the largest publicly traded office REITs that owns, develops, and manages mostly Class A office buildings in large US cities. Its core markets are Boston, Los Angeles, New York, San Francisco, and Washington, DC. As one of the nation's largest office owners and developers, Boston Properties owns about 175 office properties</t>
  </si>
  <si>
    <t>www.bxsl.com</t>
  </si>
  <si>
    <t>Brad Marshall</t>
  </si>
  <si>
    <t>/business-directory/company-profiles.blackstone_secured_lending_fund.404abd08e6ed58a5297d76832c0e9561.html</t>
  </si>
  <si>
    <t>Boyd Gaming Corporation</t>
  </si>
  <si>
    <t>www.boydgaming.com</t>
  </si>
  <si>
    <t>Keith E Smith</t>
  </si>
  <si>
    <t>/business-directory/company-profiles.boyd_gaming_corporation.1c2268934f81cecc8dd42d06813e2b32.html</t>
  </si>
  <si>
    <t>Boyd Gaming operates about 30 wholly-owned casino properties in Nevada and nine other US states. Most of its properties that offer casino spaces, slot machines, table games, hotel rooms, and hotels. The company also has a partnership with digital gaming company FanDuel Group through which it uses FanDuel's technology for its own online and mobile gambling and sports betting services. In addition to its casinos, Boyd owns and operates a travel agency</t>
  </si>
  <si>
    <t>Kanzhun Limited</t>
  </si>
  <si>
    <t>www.dianzhangzhipin.com</t>
  </si>
  <si>
    <t>Tao Zhang</t>
  </si>
  <si>
    <t>business-directory/company-profiles.kanzhun_limited.c6677ada2135376a9f9132ae075babdf.html</t>
  </si>
  <si>
    <t>Citigroup Inc.</t>
  </si>
  <si>
    <t>www.citigroup.com</t>
  </si>
  <si>
    <t>Jane N Fraser</t>
  </si>
  <si>
    <t>/business-directory/company-profiles.citigroup_inc.ec1b5d635d19996f2c6689d87e2f308e.html</t>
  </si>
  <si>
    <t>Citigroup is a global diversified financial services holding company whose businesses provide consumers, corporations, governments and institutions with a broad, yet focused, range of financial products and services, including consumer banking and credit, corporate and investment banking, securities brokerage, trade and securities services and wealth management. Citi has approximately 200 million customer accounts and does business in more than 160</t>
  </si>
  <si>
    <t>Cable One, Inc.</t>
  </si>
  <si>
    <t>www.sparklight.com</t>
  </si>
  <si>
    <t>Media Streaming Distribution Services, Social Networks, and Other Media Networks and Content Providers</t>
  </si>
  <si>
    <t>Julia M Laulis</t>
  </si>
  <si>
    <t>/business-directory/company-profiles.cable_one_inc.be16a93fd05533cf215de777a59da98e.html</t>
  </si>
  <si>
    <t>Cable ONE is a leading broadband communications providers committed to connecting customers and communities. The company, through its fiber-rich infrastructure, provides residential customers with a wide portfolio of connectivity and entertainment services, including Gigabit speeds, advanced Wi-Fi, and video. Its core service areas include Arizona, Idaho, Mississippi, Missouri, Oklahoma, South Carolina, and Texas. Approximately 2.7 million subscribers</t>
  </si>
  <si>
    <t>Credit Acceptance Corporation</t>
  </si>
  <si>
    <t>www.creditacceptance.com</t>
  </si>
  <si>
    <t>Kenneth S Booth</t>
  </si>
  <si>
    <t>/business-directory/company-profiles.credit_acceptance_corporation.e6450f8ba3a39ac35a4d6522f6eca48a.html</t>
  </si>
  <si>
    <t>Credit Acceptance Corporation offers financing programs that enable automobile dealers to sell vehicles to consumers. Working with approximately 60,000 independent and franchised automobile dealers in the US, the company provides financing programs through a nationwide network of automobile dealers who benefit from sales of vehicles to consumers who otherwise could not obtain financing; from repeat and referral sales generated by these same customers;</t>
  </si>
  <si>
    <t>Caci International Inc.</t>
  </si>
  <si>
    <t>www.caci.com</t>
  </si>
  <si>
    <t>John S Mengucci</t>
  </si>
  <si>
    <t>/business-directory/company-profiles.caci_international_inc.84f89a680baf538992df0334ab002648.html</t>
  </si>
  <si>
    <t>CACI International Inc. (CACI) is a provider of information technology solutions and services. It provides business systems, command and control, communications, cyber security, intelligence services, enterprise information technology, and investigation and litigation support. CACI serves to the US Department of Defense (DoD), government, and commercial markets. It also offers solutions and services for intelligence, defense, and federal civilian</t>
  </si>
  <si>
    <t>Cadence Bank, N.A.</t>
  </si>
  <si>
    <t>www.cadencebank.com</t>
  </si>
  <si>
    <t>James D Rollins III</t>
  </si>
  <si>
    <t>/business-directory/company-profiles.cadence_bank_na.d7b86c6c85414994b52c368facaa902d.html</t>
  </si>
  <si>
    <t>Cae USA Inc.</t>
  </si>
  <si>
    <t>www.cae.com</t>
  </si>
  <si>
    <t>Commercial and Service Industry Machinery Manufacturing</t>
  </si>
  <si>
    <t>Dan Gelston</t>
  </si>
  <si>
    <t>/business-directory/company-profiles.cae_usa_inc.386d23515659c388b7362bb9d409b10e.html</t>
  </si>
  <si>
    <t>CAE USA is part of CAE's Defense and Security business unit with specific responsibility for serving the United States, Latin America and select international markets. CAE USA includes over 5,000 employees and is the largest segment within CAE's Defense and Security business unit. The organization leverages the full breadth of CAE's capabilities, technologies and solutions and provides simulation products, training services and training centers that</t>
  </si>
  <si>
    <t>Conagra Brands, Inc.</t>
  </si>
  <si>
    <t>www.conagrabrands.com</t>
  </si>
  <si>
    <t>Fruit and Vegetable Preserving and Specialty Food Manufacturing</t>
  </si>
  <si>
    <t>Sean M Connolly</t>
  </si>
  <si>
    <t>/business-directory/company-profiles.conagra_brands_inc.08f0927c8f33840821197ae07e064c2a.html</t>
  </si>
  <si>
    <t>Conagra Brands is one of North America's leading branded food companies. The company makes and markets name-brand packaged and frozen foods that are sold widely across the US, including in Walmart stores. Conagra's cornucopia of America's best-known brands includes Duncan Hines, Birds Eye, Slim Jim, Reddi-Wip, Vlasic, Angie's BOOMCHICKAPOP, Duke's, Earth Balance, Gardein, Frontera, Healthy Choice, and Marie Callender's. Its roughly 40 domestic manufacturing</t>
  </si>
  <si>
    <t>Cardinal Health, Inc.</t>
  </si>
  <si>
    <t>www.cardinalhealth.com</t>
  </si>
  <si>
    <t>Jason M Hollar</t>
  </si>
  <si>
    <t>/business-directory/company-profiles.cardinal_health_inc.b19f0c65638817c0d9b0cfa27e459055.html</t>
  </si>
  <si>
    <t>Cardinal Health is a top distributor of pharmaceuticals and other medical supplies and equipment in the US. Its pharmaceutical division provides supply chain services including branded, generic, and specialty pharmaceutical and OTC drug distribution. Cardinal's medical division parcels out medical, laboratory, and surgical supplies. Customers include retail pharmacies, hospitals, health care systems, surgery centers, nursing homes, doctor's offices,</t>
  </si>
  <si>
    <t>Cal-Maine Foods, Inc.</t>
  </si>
  <si>
    <t>www.calmainefoods.com</t>
  </si>
  <si>
    <t>Agriculture, Forestry, Fishing and Hunting</t>
  </si>
  <si>
    <t>Poultry and Egg Production</t>
  </si>
  <si>
    <t>Adolphus B Baker</t>
  </si>
  <si>
    <t>/business-directory/company-profiles.cal-maine_foods_inc.b0d785c414805f10267c3f057a47f7c7.html</t>
  </si>
  <si>
    <t>Cal-Maine Foods is the nation's largest fresh shell egg producer and marketer with egg products processing facilities capable of producing approximately 43,140 lbs. per hour. Its total flock consists of approximately 42.2 million layers and 11.5 million pullets and breeders. It is also one of the top suppliers of specialty shell eggs, such as Omega-3 enhanced and organic eggs, marketed under the Egg-Land's Best, Land O' Lakes, and 4-Grain brands.</t>
  </si>
  <si>
    <t>Calix, Inc.</t>
  </si>
  <si>
    <t>www.calix.com</t>
  </si>
  <si>
    <t>Michael Weening</t>
  </si>
  <si>
    <t>/business-directory/company-profiles.calix_inc.3c6b9687126da14e99f31bc8c1061491.html</t>
  </si>
  <si>
    <t>Calix develops, market, and sell the Calix platform (cloud, software, and systems) and managed services that enable service providers of all types and sizes to innovate and transform their business. The company's Calix platform, which includes Calix Cloud, Revenue EDGE, and Intelligent Access EDGE, gathers, analyzes, and applies machine learning to deliver real-time insights seamlessly to each key business function. Its customers utilize these data</t>
  </si>
  <si>
    <t>CAMTEK LTD</t>
  </si>
  <si>
    <t>www.camtek.com</t>
  </si>
  <si>
    <t>Rafi Amit</t>
  </si>
  <si>
    <t>/business-directory/company-profiles.camtek_ltd.24caf1dd990467f6a67b25d17327e1e3.html</t>
  </si>
  <si>
    <t>Camtek gives printed circuit board makers a snapshot of their wares so they can improve their processes. The company makes automated optical inspection (AOI) systems and related products that detect defects in printed circuit boards (PCBs), interconnect substrates, and&amp;nbsp;semiconductor packaging. AOI equipment is designed to reduce errors and improve production yields for these electronic components, which are used in virtually all modern high-tech</t>
  </si>
  <si>
    <t>Avis Budget Group, Inc.</t>
  </si>
  <si>
    <t>www.avisbudgetgroup.com</t>
  </si>
  <si>
    <t>Automotive Equipment Rental and Leasing</t>
  </si>
  <si>
    <t>Joseph A Ferraro</t>
  </si>
  <si>
    <t>/business-directory/company-profiles.avis_budget_group_inc.a41f2fb819e751f4ccb3eb6547c94df2.html</t>
  </si>
  <si>
    <t>Avis Budget Group (ABG) is a leading global provider of mobility solutions through its three most recognized brands, Avis, Budget, and Zipcar. Its brands offer a range of options, from car and truck rental to car sharing. The company and its licensees operate their brands in approximately 180 countries in North America, Europe, and Australia. Its rental fleet totaled approximately 655,000 vehicles and it completed more than 36 million vehicle rental</t>
  </si>
  <si>
    <t>Cargurus, Inc.</t>
  </si>
  <si>
    <t>www.cargurus.com</t>
  </si>
  <si>
    <t>Jason Trevisan</t>
  </si>
  <si>
    <t>/business-directory/company-profiles.cargurus_inc.f709b3b577d240d2ed203538daad0ff2.html</t>
  </si>
  <si>
    <t>Carrier Global Corporation</t>
  </si>
  <si>
    <t>www.johnsoncontrols.com</t>
  </si>
  <si>
    <t>David Gitlin</t>
  </si>
  <si>
    <t>/business-directory/company-profiles.carrier_global_corporation.abe447348a1c4aa2df41fa4b26cd9699.html</t>
  </si>
  <si>
    <t>Carrier Global Corporation is a leading global provider of healthy, safe, sustainable and intelligent building and cold chain solutions. Company's portfolio includes industry-leading brands such as Carrier, Kidde, Edwards, LenelS2, Carrier Transicold and Automated Logic that offer innovative heating, ventilating and air conditioning ("HVAC"), refrigeration, fire, security and building automation technologies to help make the world safer and more comfortable.</t>
  </si>
  <si>
    <t>Casey's General Stores, Inc.</t>
  </si>
  <si>
    <t>www.caseys.com</t>
  </si>
  <si>
    <t>Darren M Rebelez</t>
  </si>
  <si>
    <t>/business-directory/company-profiles.caseys_general_stores_inc.855edde6bf09695771aa09f8361f3841.html</t>
  </si>
  <si>
    <t>Casey's General Stores is one of the largest convenience store chains in the country. Casey's owns more than 2,450 stores across about 15 states, primarily in the Midwest. Its stores, most of which operate in areas with fewer than 5,000 people, offer gasoline, prepared foods such as pizza and donuts, and other food and nonfood items traditionally found in convenience stores. In addition to Casey's and Casey's General Store locations, the company operates</t>
  </si>
  <si>
    <t>Caterpillar Inc.</t>
  </si>
  <si>
    <t>www.caterpillar.com</t>
  </si>
  <si>
    <t>D James Umpleby III</t>
  </si>
  <si>
    <t>/business-directory/company-profiles.caterpillar_inc.354b989d686b23535248a1f9fd303dac.html</t>
  </si>
  <si>
    <t>Originally organized as Caterpillar Tractor Co. in 1925 and reorganized as Caterpillar Inc. in 1986, Caterpillar Inc. is a manufacturer of construction and mining equipment, which includes excavators, loaders, and tractors as well as forestry, paving, and tunneling machinery. It manufactures diesel and natural engines, industrial gas turbines and diesel-electric locomotives. Subsidiary Caterpillar Financial Services offers financing products and services</t>
  </si>
  <si>
    <t>www.cathaybank.com</t>
  </si>
  <si>
    <t>Chang M Liu</t>
  </si>
  <si>
    <t>/business-directory/company-profiles.cathay_general_bancorp.fbf950fb05aa433fe008e4ea7a78e2c4.html</t>
  </si>
  <si>
    <t>Cathay General Bancorp is the holding company for Cathay Bank, which mainly serves Chinese and Vietnamese communities from more than 35 branches in California, and about 20 in New York, Washington, Illinois, Texas, Maryland, Massachusetts, Nevada, New Jersey. It also has a branch in Hong Kong, and offices in Beijing, Shanghai, and Taipei. Catering to small to medium-sized businesses and individual consumers, the bank offers standard deposit services</t>
  </si>
  <si>
    <t>Cava Group, Inc.</t>
  </si>
  <si>
    <t>www.cava.com</t>
  </si>
  <si>
    <t>Brett Schulman</t>
  </si>
  <si>
    <t>/business-directory/company-profiles.cava_group_inc.d815ca09bf76aec0cd3a50ba18c82eb2.html</t>
  </si>
  <si>
    <t>CHUBB HOLDINGS AUSTRALIA PTY LIMITED</t>
  </si>
  <si>
    <t>www.chubb.com</t>
  </si>
  <si>
    <t>BRUCE ROBERT BOLLOM</t>
  </si>
  <si>
    <t>/business-directory/company-profiles.chubb_holdings_australia_pty_limited.bd21706cbdb7df719bf5a12cde25bc69.html</t>
  </si>
  <si>
    <t>Cboe Global Markets, Inc.</t>
  </si>
  <si>
    <t>www.cboe.com</t>
  </si>
  <si>
    <t>Bats Exchange Inc.</t>
  </si>
  <si>
    <t>Edward T Tilly</t>
  </si>
  <si>
    <t>/business-directory/company-profiles.cboe_global_markets_inc.a39286e794f4ebc816dba3b2122ec184.html</t>
  </si>
  <si>
    <t>Cboe Global Markets, Inc., a leading provider of market infrastructure and tradable products, delivers cutting-edge trading, clearing, and investment solutions to market participants around the world. The company is committed to operating a trusted, inclusive global marketplace, and to providing leading products, technology and data solutions that enable participants to define a sustainable financial future. The company offers trading across a diverse</t>
  </si>
  <si>
    <t>CBRE Group, Inc.</t>
  </si>
  <si>
    <t>www.cbre.com</t>
  </si>
  <si>
    <t>Offices of Real Estate Agents and Brokers</t>
  </si>
  <si>
    <t>Robert E Sulentic</t>
  </si>
  <si>
    <t>/business-directory/company-profiles.cbre_group_inc.5f15ed90ce5d835fbb8fe213adb751cd.html</t>
  </si>
  <si>
    <t>As the largest commercial real estate services company, CBRE Group provides leasing, property sales, occupier outsourcing, and valuation businesses from about 655 offices worldwide. Subsidiaries Trammell Crow provides commercial real estate development services in the US, UK, and Continental Europe, and Telford Homes is a developer of residential multi-family properties in the UK. CBRE Investment Management provides investment management services</t>
  </si>
  <si>
    <t>Cracker Barrel Old Country Store, Inc.</t>
  </si>
  <si>
    <t>www.crackerbarrel.com</t>
  </si>
  <si>
    <t>Sandra B Cochran</t>
  </si>
  <si>
    <t>/business-directory/company-profiles.cracker_barrel_old_country_store_inc.cc51bdaf5c6a29c775f8f74102e6eba0.html</t>
  </si>
  <si>
    <t>Cracker Barrel Old Country Store owns and operates about 665 of its flagship restaurants known for their rustic old country-store design offering a full-service restaurant menu that features home-style country food and a wide variety of decorative and functional items such as rocking chairs, holiday and seasonal gifts, toys, apparel, cookware and foods. It holds a non-controlling stake in entertainment venue chain Punch Bowl Social. The company was</t>
  </si>
  <si>
    <t>Commerce Bancshares, Inc.</t>
  </si>
  <si>
    <t>www.commercebank.com</t>
  </si>
  <si>
    <t>John W Kemper</t>
  </si>
  <si>
    <t>/business-directory/company-profiles.commerce_bancshares_inc.ccc0e030ed9514fb6a1cc9652e24a102.html</t>
  </si>
  <si>
    <t>Commerce Bancshares owns bank branch operator Commerce Bank. The financial institution boasts a network of more than 285 locations across several US states, including Missouri, Kansas, Illinois, Oklahoma, and Colorado. The company focuses on retail and commercial banking services, such as deposit accounts, mortgages, loans, and credit cards. Commerce Bank also runs a wealth management division that offers asset management, trust, private banking,</t>
  </si>
  <si>
    <t>Cabot Corporation</t>
  </si>
  <si>
    <t>www.cabotcorp.com</t>
  </si>
  <si>
    <t>Sean D Keohane</t>
  </si>
  <si>
    <t>/business-directory/company-profiles.cabot_corporation.5968f68394c7ecca6abe755d432484fb.html</t>
  </si>
  <si>
    <t>Cabot is a global specialty chemicals and performance materials company. The company is a leading maker of carbon black, a compound that strengthens tires, hoses, belts, and molded products. It also makes specialty carbons and metal oxides used in automotive, construction, infrastructure, and energy applications. Cabot's activated carbon products are used to purify air and water and food and beverages. One of the few carbon black manufacturers with</t>
  </si>
  <si>
    <t>Community Bank System, Inc.</t>
  </si>
  <si>
    <t>ir.communitybanksystem.com</t>
  </si>
  <si>
    <t>Mark E Tryniski</t>
  </si>
  <si>
    <t>/business-directory/company-profiles.community_bank_system_inc.797a9638f8f01be469db13920671c9b5.html</t>
  </si>
  <si>
    <t>With assets of over $15.5 billion. Community Bank System is among the country's 125 largest banking institutions. In addition to a full range of retail, business, and municipal banking services, the company offers comprehensive financial planning, insurance and wealth management services through its Community Bank Wealth Management Group and OneGroup NY, Inc. operating units. The company's Benefit Plans Administrative Services, Inc. subsidiary is</t>
  </si>
  <si>
    <t>Cbiz, Inc.</t>
  </si>
  <si>
    <t>www.cbiz.com</t>
  </si>
  <si>
    <t>Jerome P Grisko Junior</t>
  </si>
  <si>
    <t>/business-directory/company-profiles.cbiz_inc.e813a50906f901ae863fad62e9526b80.html</t>
  </si>
  <si>
    <t>CBIZ, Inc. provides professional business services that help clients better manage their finances, employees and insurance needs. CBIZ provides its clients with financial services including accounting, tax, financial advisory, government healthcare consulting, risk advisory, and valuation services. Benefits and insurance services include group health benefits consulting, property and casualty insurance, retirement plan consulting, payroll, and HR</t>
  </si>
  <si>
    <t>The Chemours Company</t>
  </si>
  <si>
    <t>www.chemours.com</t>
  </si>
  <si>
    <t>Mark E Newman</t>
  </si>
  <si>
    <t>/business-directory/company-profiles.the_chemours_company.7767b157e975973bfbd9f724fd8e3bb1.html</t>
  </si>
  <si>
    <t>The Chemours Company is a leading, global provider of performance chemicals that are key inputs in end-products and processes in a variety of industries. The company delivers customized solutions with a wide range of industrial and specialty chemicals products for markets, including coatings, plastics, refrigeration and air conditioning, transportation, semiconductor and consumer electronics, general industrial, and oil and gas. The company's principal</t>
  </si>
  <si>
    <t>CCC Intelligent Solutions Holdings Inc.</t>
  </si>
  <si>
    <t>Githesh Ramamurthy</t>
  </si>
  <si>
    <t>/business-directory/company-profiles.ccc_intelligent_solutions_holdings_inc.682518d11551f99a40f7b2865d178f1f.html</t>
  </si>
  <si>
    <t>COCA-COLA EUROPACIFIC PARTNERS PLC</t>
  </si>
  <si>
    <t>www.cocacolaep.com</t>
  </si>
  <si>
    <t>Nancy Quan</t>
  </si>
  <si>
    <t>/business-directory/company-profiles.coca-cola_europacific_partners_plc.b51c2a42defe4e95c31c1391f0eccfb9.html</t>
  </si>
  <si>
    <t>Producing one of the world's most recognizable consumer brands for European consumers, Coca-Cola Europacific Partners (formerly known as Coca-Cola European Partners) (CCEP), bottles and distributes a variety of Coca-Cola-brand beverages, including Coca-Cola trademarked soft drinks like Coca-Cola, Diet Coke, and Sprite, as well as energy drinks (Monster), waters (Smartwater), juices (Minute Maid), sports drinks (Powerade), and ready-to-drink teas (Nestea).</t>
  </si>
  <si>
    <t>www.crowncastle.com</t>
  </si>
  <si>
    <t>Jay A Brown</t>
  </si>
  <si>
    <t>/business-directory/company-profiles.crown_castle_inc.6175b4e8475db25e6b28412bf7468d05.html</t>
  </si>
  <si>
    <t>Crown Castle owns, operates and leases shared communications infrastructure that is geographically dispersed throughout the US. The company provides access, including space or capacity, lease, license, sublease and service agreements to communications infrastructure via long-term contracts. Wireless carrier customers including T-Mobile, AT&amp;amp;amp;T, and Verizon Wireless are the company's largest tenants of Towers and Fiber segments. Crown Castle has</t>
  </si>
  <si>
    <t>Cameco Corporation</t>
  </si>
  <si>
    <t>www.cameco.com</t>
  </si>
  <si>
    <t>CCO</t>
  </si>
  <si>
    <t>Timothy S. Gitzel</t>
  </si>
  <si>
    <t>/business-directory/company-profiles.cameco_corporation.8afbfb91a27b6aee75c8663a2e18ad54.html</t>
  </si>
  <si>
    <t>Cameco Corporation is one of the world's largest global providers of the fuel needed to energize a clean-air world. Its tier-one mining and milling operations have the licensed capacity to produce more than 30 million pounds of uranium concentrates annually, backed by over 464 million pounds of proven and probable mineral reserves. It is also a leading supplier of uranium refining, conversion and fuel manufacturing services. Its land holdings, including</t>
  </si>
  <si>
    <t>Carnival Corporation</t>
  </si>
  <si>
    <t>www.carnivalcorp.com</t>
  </si>
  <si>
    <t>Deep Sea, Coastal, and Great Lakes Water Transportation</t>
  </si>
  <si>
    <t>Josh Weinstein</t>
  </si>
  <si>
    <t>/business-directory/company-profiles.carnival_corporation.75f4d273d01af69affda71fbd6c2ad81.html</t>
  </si>
  <si>
    <t>Carnival Corporation is the largest global cruise company and among the largest leisure travel companies with a portfolio of world-class cruise lines. Carnival has a portfolio of nine leading cruise lines with a fleet of more than 90 ships visiting over 700 ports around the world under normal operations and with total lower berths of about 223,000. With operations in North America, Australia, Europe, and Asia, Carnival's portfolio features - AIDA</t>
  </si>
  <si>
    <t>Cogent Communications Holdings, Inc.</t>
  </si>
  <si>
    <t>www.cogentco.com</t>
  </si>
  <si>
    <t>Wired and Wireless Telecommunications (except Satellite)</t>
  </si>
  <si>
    <t>Dave Schaeffer</t>
  </si>
  <si>
    <t>/business-directory/company-profiles.cogent_communications_holdings_inc.84ae85195b0ab9a336a1de0ec6d58153.html</t>
  </si>
  <si>
    <t>Century Communities, Inc.</t>
  </si>
  <si>
    <t>www.centurycommunities.com</t>
  </si>
  <si>
    <t>Residential Building Construction</t>
  </si>
  <si>
    <t>Dale Francescon</t>
  </si>
  <si>
    <t>/business-directory/company-profiles.century_communities_inc.792ff3e90d12f0aa374e6c784dc16fc2.html</t>
  </si>
  <si>
    <t>Founded in 2002, Century Communities is engaged in the development, design, construction, marketing and sale of single-family attached and detached homes. Offering new homes under the Century Communities and Century Complete brands, Century is responsible for the entitlement and development of the underlying land, in addition to homebuilding. It also offers a wide range of buyer profiles including: entry-level, first and second time move-up, and lifestyle</t>
  </si>
  <si>
    <t>Compañia Cervecerias Unidas S.A.</t>
  </si>
  <si>
    <t>www.ccu.cl</t>
  </si>
  <si>
    <t>Andronico Mariano Luksic Craig</t>
  </si>
  <si>
    <t>/business-directory/company-profiles.compañia_cervecerias_unidas_sa.456e0c7c4c3ff35aa9bb2048f19a931a.html</t>
  </si>
  <si>
    <t>When Chileans say "mas cerveza, por favor," they're usually asking for Cristal, Escudo, or another beer made by Compañía Cervecerías Unidas (CCU). The company, also known by its English name, United Breweries, manufactures Córdoba beer in Argentina. In addition CCU makes wine, mineral water, rum, pisco (a grape spirit favored by Chileans), and soft drinks; it is Chile's bottler of PepsiCo drinks. The company also distributes Heineken, Corona,</t>
  </si>
  <si>
    <t>Ceridian Hcm Holding Inc.</t>
  </si>
  <si>
    <t>www.ceridian.com</t>
  </si>
  <si>
    <t>David D Ossip</t>
  </si>
  <si>
    <t>/business-directory/company-profiles.ceridian_hcm_holding_inc.86b81114cecb1318ab82673a637929e8.html</t>
  </si>
  <si>
    <t>Ceridian Hcm Holding Inc. is a global human capital management (HCM) software company. Its flagship cloud HCM platform, Dayforce, provides human resources (HR), payroll, benefits, workforce management, and talent management functionality. In addition to Dayforce, it sells Powerpay, a cloud HR and payroll solution for the Canadian small business market, through both direct sales and established partner channels. It also offers a broad portfolio of</t>
  </si>
  <si>
    <t>Cadence Design Systems, Inc.</t>
  </si>
  <si>
    <t>www.cadence.com</t>
  </si>
  <si>
    <t>Anirudh Devgan</t>
  </si>
  <si>
    <t>/business-directory/company-profiles.cadence_design_systems_inc.f3b0ce0147ac5ddfb2357d8f5c4a30bb.html</t>
  </si>
  <si>
    <t>Cadence Design Systems is a leader in electronic system design, building upon more than 30 years of computational software expertise. Customers use Cadence products to design integrated circuits (ICs), systems-on-chip (SoCs), printed circuit boards (PCBs), smartphones, laptop computers, gaming systems, and more. Cadence offers software, hardware, services and reusable IC design blocks, which are commonly referred to as intellectual property (IP).</t>
  </si>
  <si>
    <t>Cdw Corporation</t>
  </si>
  <si>
    <t>www.cdw.com</t>
  </si>
  <si>
    <t>Christine A Leahy</t>
  </si>
  <si>
    <t>/business-directory/company-profiles.cdw_corporation.6054420ed753fedcf0c5d099b4f02d68.html</t>
  </si>
  <si>
    <t>CDW is a leading multi-brand provider of information technology solutions to small, medium, and large business, government, education, and healthcare customers in the United States, the United Kingdom, and Canada. The company's broad array of offerings ranges from discrete hardware and software products to integrated IT solutions and services that include on-premise and cloud capabilities across hybrid infrastructure, digital experience, and security.</t>
  </si>
  <si>
    <t>Celanese Corporation</t>
  </si>
  <si>
    <t>www.celanese.com</t>
  </si>
  <si>
    <t>Lori J Ryerkerk</t>
  </si>
  <si>
    <t>/business-directory/company-profiles.celanese_corporation.50851f002aba7f5889a7bd1a8d4bdb00.html</t>
  </si>
  <si>
    <t>Celanese is a global chemical and specialty materials company. It produces engineered polymers that are used in a variety of high-value applications, as well as acetyl products, which are intermediate chemicals for nearly all major industries. Its product portfolio serves a diverse set of end-use applications including automotive, chemical additives, construction, consumer and industrial adhesives, consumer and medical, energy storage, filtration,</t>
  </si>
  <si>
    <t>www.constellationenergy.com</t>
  </si>
  <si>
    <t>Joseph Dominguez</t>
  </si>
  <si>
    <t>/business-directory/company-profiles.constellation_energy_corporation.08dacd24d18b95b3af3da4e6fd57b534.html</t>
  </si>
  <si>
    <t>Consol Energy Inc.</t>
  </si>
  <si>
    <t>www.consolenergy.com</t>
  </si>
  <si>
    <t>James A Brock</t>
  </si>
  <si>
    <t>/business-directory/company-profiles.consol_energy_inc.5574788f36d5422d44fda66b7dda9409.html</t>
  </si>
  <si>
    <t>Celsius Holdings, Inc.</t>
  </si>
  <si>
    <t>www.celsiusholdingsinc.com</t>
  </si>
  <si>
    <t>John Fieldly</t>
  </si>
  <si>
    <t>/business-directory/company-profiles.celsius_holdings_inc.d5f56d037c23272c0615fe83b1f791fd.html</t>
  </si>
  <si>
    <t>Celsius Holdings wants consumers to enjoy the taste&amp;nbsp;of burning calories. The company develops, markets, and distributes&amp;nbsp;nutritional drinks that claim to burn calories, raise metabolism, and boost energy. Its first product, Celsius, is a canned sparkling beverage that comes in a variety of flavors and is marketed as an alternative to soda, coffee, and traditional energy drinks. Although it has undergone independent clinical&amp;nbsp;studies, results have</t>
  </si>
  <si>
    <t>Central Garden &amp;amp; Pet Company</t>
  </si>
  <si>
    <t>www.central.com</t>
  </si>
  <si>
    <t>Miscellaneous Nondurable Goods Merchant Wholesalers</t>
  </si>
  <si>
    <t>Timothy P Cofer</t>
  </si>
  <si>
    <t>/business-directory/company-profiles.central_garden__pet_company.e7f6ae63231c8fb5cc9a0462311459ec.html</t>
  </si>
  <si>
    <t>Central Garden &amp;amp;amp; Pet is among the leading US producers and distributors of consumer lawn, garden, and pet supplies, providing its products to retailers, home improvement centers, nurseries, and mass merchandisers. Central Garden &amp;amp;amp; Pet operates approximately 45 manufacturing plants and nearly 65 sales and distribution centers throughout the US. The company sells private label brands as well as brands from other manufacturers. It offers product</t>
  </si>
  <si>
    <t>Crestwood Equity Partners LP</t>
  </si>
  <si>
    <t>www.crestwoodlp.com</t>
  </si>
  <si>
    <t>Petroleum and Petroleum Products Merchant Wholesalers</t>
  </si>
  <si>
    <t>Robert G Phillips</t>
  </si>
  <si>
    <t>/business-directory/company-profiles.crestwood_equity_partners_lp.6b8790a62afcf88652c827271ae91ffc.html</t>
  </si>
  <si>
    <t>Crestwood Equity develops, acquires, owns or controls, and operates primarily fee-based assets and operations within the energy midstream sector. The company provides a broad-ranging infrastructure solutions across the value chain to service premier liquids-rich natural gas and crude oil shale plays across the US. It owns and operates a diversified portfolio of NGL, crude oil, natural gas and produced water gathering, processing, storage, disposal,</t>
  </si>
  <si>
    <t>Cerevel Therapeutics, Inc.</t>
  </si>
  <si>
    <t>www.cerevel.com</t>
  </si>
  <si>
    <t>Tony Coles</t>
  </si>
  <si>
    <t>/business-directory/company-profiles.cerevel_therapeutics_inc.6b33260d0047478cd86f95b5a5bdaf97.html</t>
  </si>
  <si>
    <t>Certara, Inc.</t>
  </si>
  <si>
    <t>William F Feehery</t>
  </si>
  <si>
    <t>/business-directory/company-profiles.certara_inc.ab361dd073871805c4ac167dcc60691e.html</t>
  </si>
  <si>
    <t>CF Industries Holdings, Inc.</t>
  </si>
  <si>
    <t>www.cfindustries.com</t>
  </si>
  <si>
    <t>Pesticide, Fertilizer, and Other Agricultural Chemical Manufacturing</t>
  </si>
  <si>
    <t>W Anthony Will</t>
  </si>
  <si>
    <t>/business-directory/company-profiles.cf_industries_holdings_inc.dd296c6626a6c619946181471bcf30cb.html</t>
  </si>
  <si>
    <t>Owners of Terra Nitrogen Company, agricultural firm CF Industries manufactures and distributes nitrogen products, serving cooperatives, independent fertilizer distributors, traders, wholesalers, and industrial users. It serves its customers in North America through its production, storage, transportation and distribution network. Its core product is anhydrous ammonia (ammonia), which contains over 80% nitrogen and nearly 20% hydrogen. Its nitrogen</t>
  </si>
  <si>
    <t>Citizens Financial Group, Inc.</t>
  </si>
  <si>
    <t>www.citizensbank.com</t>
  </si>
  <si>
    <t>Bruce Van Saun</t>
  </si>
  <si>
    <t>/business-directory/company-profiles.citizens_financial_group_inc.cea76a20c466b9d7f835a0246150588a.html</t>
  </si>
  <si>
    <t>Citizens Financial Group offers a broad range of retail and commercial banking products and services to more than five million individuals, small businesses, middle-market companies, large corporations, and institutions. The company's products and services are offered through approximately 900 branches in around states in the New England, Mid-Atlantic and Midwest regions, and nearly 115 retail and commercial non-branch offices, though certain lines</t>
  </si>
  <si>
    <t>CONFLUENT EUROPE LTD.</t>
  </si>
  <si>
    <t>www.confluent.io</t>
  </si>
  <si>
    <t>Rohan Sivaram</t>
  </si>
  <si>
    <t>/business-directory/company-profiles.confluent_europe_ltd.1f4a0379d7f6be1d03b0e807b679424a.html</t>
  </si>
  <si>
    <t>Cullen/Frost Bankers, Inc.</t>
  </si>
  <si>
    <t>www.frostbank.com</t>
  </si>
  <si>
    <t>Phillip D Green</t>
  </si>
  <si>
    <t>/business-directory/company-profiles.cullen-frost_bankers_inc.19062695141e032a22514afd7dfe7b02.html</t>
  </si>
  <si>
    <t>Cullen/Frost Bankers is a financial holding company and a bank holding company and one of the largest independent bank holding companies in Texas. The community-oriented bank serves individuals and local businesses. It offers commercial and consumer banking services, trust and investment management services, mutual funds, insurance, brokerage, leasing, treasury management, capital markets advisory, and item processing services. Subsidiaries include</t>
  </si>
  <si>
    <t>The Carlyle Group Inc.</t>
  </si>
  <si>
    <t>www.carlyle.com</t>
  </si>
  <si>
    <t>Harvey M Schwartz</t>
  </si>
  <si>
    <t>/business-directory/company-profiles.the_carlyle_group_inc.40c0526c722b3919c74b8210b4bf3ccf.html</t>
  </si>
  <si>
    <t>A global investment firm, The Carlyle Group is a global alternative asset manager with more than $373 billion in assets under management. Through three business segments, the company invests in real estate, power, infrastructure, energy, distressed credit, energy credit, opportunistic credit, corporate mezzanine funds, aircraft financing and servicing, other closed-end credit funds, vehicles and corporate buyouts across numerous industries and regions.</t>
  </si>
  <si>
    <t>Cognex Corporation</t>
  </si>
  <si>
    <t>www.cognex.com</t>
  </si>
  <si>
    <t>Robert J Willett</t>
  </si>
  <si>
    <t>/business-directory/company-profiles.cognex_corporation.22dcd3458f1e5e34df015a0e3f47351e.html</t>
  </si>
  <si>
    <t>Cognex is a leading worldwide provider of machine vision products and solutions that improve efficiency and quality in a wide range of businesses across attractive industrial end markets. Its solutions blend physical products and software to capture and analyze visual information, allowing for the automation of manufacturing and distribution tasks for customers worldwide. It offers a full range of machine vision systems and sensors, vision software,</t>
  </si>
  <si>
    <t>Church &amp;amp; Dwight Co., Inc.</t>
  </si>
  <si>
    <t>www.churchdwight.com</t>
  </si>
  <si>
    <t>Soap, Cleaning Compound, and Toilet Preparation Manufacturing</t>
  </si>
  <si>
    <t>Matthew T Farrell</t>
  </si>
  <si>
    <t>/business-directory/company-profiles.church__dwight_co_inc.66200b9bc93f059567fc4c07b885aadb.html</t>
  </si>
  <si>
    <t>Church &amp;amp;amp; Dwight develops, manufactures, and markets a broad range of consumer household and personal care products and specialty products under the Arm &amp;amp;amp; Hammer brand and about 15 other brands. The company's household products and specialty products include laundry detergent, fabric softener sheets, cat litter, antiperspirants, oral care products, depilatories, reproductive health products, oral analgesics, nasal saline moisturizers, and dietary</t>
  </si>
  <si>
    <t>Churchill Downs Incorporated</t>
  </si>
  <si>
    <t>www.churchilldownsincorporated.com</t>
  </si>
  <si>
    <t>Arts, Entertainment, and Recreation</t>
  </si>
  <si>
    <t>Spectator Sports</t>
  </si>
  <si>
    <t>William C Carstanjen</t>
  </si>
  <si>
    <t>/business-directory/company-profiles.churchill_downs_incorporated.5c708c6bbe40090d4f3d608134d58d33.html</t>
  </si>
  <si>
    <t>Churchill Downs is most famous for owning its namesake horse racing track, online wagering, and gaming entertainment company anchored by its iconic flagship event — the world-famous, Kentucky Derby. The gaming segment has approximately 13,980 slot machines and VLTs and some 360 table games located in eight states. It owns and operates three pari-mutuel gaming entertainment venues with approximately 6,810 historical racing machines (HRMs) in Kentucky.</t>
  </si>
  <si>
    <t>Chemed Corporation</t>
  </si>
  <si>
    <t>www.chemed.com</t>
  </si>
  <si>
    <t>Kevin J McNamara</t>
  </si>
  <si>
    <t>/business-directory/company-profiles.chemed_corporation.e41600c211c3c64fbba473c7246c4bdc.html</t>
  </si>
  <si>
    <t>Chemed offers hospice care to terminally ill patients through its VITAS Healthcare subsidiary. VITAS employs doctors, nurses, and other professionals to provide at-home and inpatient services in care facilities. Chemed's better-known Roto-Rooter subsidiary was founded in 1935 and offers plumbing and drain-cleaning services for residential and commercial customers through company-owned, contractor-operated, and franchised locations. Roto-Rooter system</t>
  </si>
  <si>
    <t>Choice Hotels International, Inc.</t>
  </si>
  <si>
    <t>www.choicehotels.com</t>
  </si>
  <si>
    <t>Patrick S Pacious</t>
  </si>
  <si>
    <t>/business-directory/company-profiles.choice_hotels_international_inc.5956aa0958f3f8a602a8112d04ebd36c.html</t>
  </si>
  <si>
    <t>Choice Hotels is a leading hotel franchisor with some 7,485 locations and almost 627,805 rooms throughout the US and approximately 50 other countries and territories. The company operates almost 25 brands which include Comfort Inn, Comfort Suites, Quality, Clarion, Clarion Pointe, Ascend Hotel Collection, Sleep Inn, Econo Lodge, Rodeway Inn, MainStay Suites, Suburban Studios, WoodSpring Suites, Everhome Suites, and Cambria Hotels. Additionally, through</t>
  </si>
  <si>
    <t>Chesapeake Energy Corporation</t>
  </si>
  <si>
    <t>www.chk.com</t>
  </si>
  <si>
    <t>Domenic J Dell'Osso Junior</t>
  </si>
  <si>
    <t>/business-directory/company-profiles.chesapeake_energy_corporation.6d184399ed51337d4e7dcc369916fb11.html</t>
  </si>
  <si>
    <t>Chesapeake Energy is an independent exploration and production company with oil and gas assets across the US. All of the company's operations are mainly done onshore in the US. The company owns interests in approximately 8,400 oil and natural gas wells. Chesapeake has exploration and production assets in Marcellus, Eagle Ford, and Haynesville shale plays, which accounts to about 3,800 gross acres. Its customer, Valero Energy Corporation, constitutes</t>
  </si>
  <si>
    <t>CHECK POINT SOFTWARE TECHNOLOGIES LTD.</t>
  </si>
  <si>
    <t>www.checkpoint.com</t>
  </si>
  <si>
    <t>Gil Shwed</t>
  </si>
  <si>
    <t>/business-directory/company-profiles.check_point_software_technologies_ltd.909172dc3ca76370f050ba363445fc4e.html</t>
  </si>
  <si>
    <t>Check Point Software Technologies sets up a perimeter around networks. The company provides security software and appliances for corporate networks and service providers. Check Point's&amp;nbsp;products verify&amp;nbsp;remote users, control access, and block viruses. The company also offers products that enable companies to set up virtual private networks (VPNs)&amp;nbsp;for secure internal and remote communications, as well as products&amp;nbsp;for&amp;nbsp;bandwidth management, network</t>
  </si>
  <si>
    <t>Chargepoint Holdings, Inc.</t>
  </si>
  <si>
    <t>www.chargepoint.com</t>
  </si>
  <si>
    <t>PASQUALE ROMANO</t>
  </si>
  <si>
    <t>/business-directory/company-profiles.chargepoint_holdings_inc.245af3fd45191a3c721008f4222b5dff.html</t>
  </si>
  <si>
    <t>www.chordenergy.com</t>
  </si>
  <si>
    <t>Daniel E Brown</t>
  </si>
  <si>
    <t>/business-directory/company-profiles.chord_energy_corporation.72ed8f89400f83d57047d0a0a0b456d1.html</t>
  </si>
  <si>
    <t>Chord Energy Corporation (formerly Oasis Petroleum), is an independent exploration and production company with quality and sustainable long-lived assets in the Williston Basin. The company's operations were focused in the North Dakota and Montana areas of the Williston Basin targeting the Middle Bakken and Three Forks formations. Chord Energy has net proved reserves of some 655.6 million barrels of oil equivalent and about 963,010 net leasehold acres</t>
  </si>
  <si>
    <t>C.H. Robinson Worldwide, Inc.</t>
  </si>
  <si>
    <t>www.chrobinson.com</t>
  </si>
  <si>
    <t>Robert C Biesterfeld Junior</t>
  </si>
  <si>
    <t>/business-directory/company-profiles.ch_robinson_worldwide_inc.05b3c47750eda511e36aea090983141a.html</t>
  </si>
  <si>
    <t>C.H. Robinson Worldwide is one of the largest global logistics companies in the world. Operating throughout North America, Europe, Asia, Oceania, and South America, the company offers a global suite of services using tailored, market-leading differentiated technology built by and for its global network of supply chain experts working with its customers to drive better outcomes by leveraging its experience, data, technology, and scale. The company</t>
  </si>
  <si>
    <t>CHUNGHWA TELECOM CO., LTD.</t>
  </si>
  <si>
    <t>www.cht.com.tw</t>
  </si>
  <si>
    <t>2412</t>
  </si>
  <si>
    <t>Ji Mao Xie</t>
  </si>
  <si>
    <t>/business-directory/company-profiles.chunghwa_telecom_co_ltd.56f670899e423f13100cea9aad78d114.html</t>
  </si>
  <si>
    <t>Chunghwa Telecom is Taiwan's #1 telecommunications operator offering both domestic and international fixed communication, mobile communication and internet services. The formerly state-run carrier has both domestic fixed communications with more than 9 million subscribers, as well as mobile communications (12 million), Internet network (about 4 million), and international fixed communications. The company, which markets its services under the Chunghwa</t>
  </si>
  <si>
    <t>Charter Communications, Inc.</t>
  </si>
  <si>
    <t>Christopher L Winfrey</t>
  </si>
  <si>
    <t>/business-directory/company-profiles.charter_communications_inc.81f0cb2549b3cf158f56eec4052af12b.html</t>
  </si>
  <si>
    <t>Charter Communications is a leading broadband connectivity company and cable operator serving more than 32 million customers in around 40 states through its Spectrum brand. Over an advanced high-capacity, two-way telecommunications network, it offers a full range of state-of-the-art residential and business services, including Spectrum Internet, TV, Mobile and Voice. For small and medium-sized companies, Spectrum Business delivers the same suite of</t>
  </si>
  <si>
    <t>Chewy, Inc.</t>
  </si>
  <si>
    <t>www.chewy.com</t>
  </si>
  <si>
    <t>Sumit Singh</t>
  </si>
  <si>
    <t>/business-directory/company-profiles.chewy_inc.e1e82f3c7fe59cf6f8e151fb7753aabd.html</t>
  </si>
  <si>
    <t>Chewy is the largest pure-play pet e-tailer in the US, offering virtually every product a pet needs. It partners with more than 3,000 of the best and most trusted brands in the pet industry, and it creates and offers its own outstanding proprietary brands. Through the company's website and mobile applications, Chewy offers its customers more than 100,000 products, compelling merchandising, an easy and enjoyable shopping experience, and exceptional</t>
  </si>
  <si>
    <t>Championx Corporation</t>
  </si>
  <si>
    <t>www.championx.com</t>
  </si>
  <si>
    <t>SIVASANKARAN SOMASUNDARAM</t>
  </si>
  <si>
    <t>/business-directory/company-profiles.championx_corporation.db4afde2d43a9948104ef6a324f7d355.html</t>
  </si>
  <si>
    <t>Championx Corporation is a global leader in chemistry solutions and highly engineered equipment and technologies that help companies drill for and produce oil and gas safely, efficiently and sustainably around the world. Its products provide efficient and safe operations throughout the lifecycle of a well with a focus on the production phase of wells. Its business is organized into four reportable segments: Production Chemical Technologies, Production</t>
  </si>
  <si>
    <t>The Cigna Group</t>
  </si>
  <si>
    <t>www.cigna.com</t>
  </si>
  <si>
    <t>David M Cordani</t>
  </si>
  <si>
    <t>/business-directory/company-profiles.the_cigna_group.3baa111a7556c3876b587f578b05105d.html</t>
  </si>
  <si>
    <t>Cigna Corp (Cigna) is a global health services company committed to improving health and vitality. Its global workforce of more than 70,000 colleagues work through Cigna Healthcare and Evernorth Health Services to fulfill its mission to improve the health and vitality of the more than 190 million customer relationships it serves in more than 30 countries and jurisdictions. Its major services include commercial medical health plans, government health</t>
  </si>
  <si>
    <t>Ciena Corporation</t>
  </si>
  <si>
    <t>www.ciena.com</t>
  </si>
  <si>
    <t>Gary B Smith</t>
  </si>
  <si>
    <t>/business-directory/company-profiles.ciena_corporation.17ee255dce9819e240cef56ea5b4b463.html</t>
  </si>
  <si>
    <t>Ciena is a networking systems, services and software company, providing solutions that enable a wide range of network operators to deploy and manage next-generation networks that deliver services to businesses and consumers. It provides provide hardware, software and services that support the delivery of video, data and voice traffic over core, metro, aggregation, and access communications networks. Users include communications service providers,</t>
  </si>
  <si>
    <t>business-directory/company-profiles.companhia_energética_de_minas_gerais_cemig.29c315bc38bf5cdfb80f662cb7b600a6.html</t>
  </si>
  <si>
    <t>Colliers International Group Inc</t>
  </si>
  <si>
    <t>www.collierscanada.com</t>
  </si>
  <si>
    <t>Jay S. Hennick</t>
  </si>
  <si>
    <t>/business-directory/company-profiles.colliers_international_group_inc.372d711d329aff97f7ec3861019eb99e.html</t>
  </si>
  <si>
    <t>Colliers International Group is one of the world's largest commercial real estate services providers offering a full range of commercial real estate services in the US, Canada, Australia, the UK, Germany, China and several other countries in Asia, Europe and Latin America. About 50% of the company's revenue comes from the US. The company also manages about 2.9 million square feet of properties. Colliers Macaulay Nicolls Inc. (CMN) traces its roots</t>
  </si>
  <si>
    <t>Cincinnati Financial Corporation</t>
  </si>
  <si>
    <t>www.cinfin.com</t>
  </si>
  <si>
    <t>Steven J Johnston</t>
  </si>
  <si>
    <t>/business-directory/company-profiles.cincinnati_financial_corporation.3c3deb112a010bf01850476d3acb65c8.html</t>
  </si>
  <si>
    <t>Cincinnati Financial Corporation (CFC) provides property casualty insurance marketed through independent insurance agencies in around 45 states, primarily in the midwestern and southeastern US. Its flagship firm Cincinnati Insurance (operating through four subsidiaries) sells commercial property and casualty, liability, excess and surplus, auto, bond, and fire insurance. Personal lines include homeowners, auto, and other personal line products. The</t>
  </si>
  <si>
    <t>Civitas Resources, Inc.</t>
  </si>
  <si>
    <t>www.civitasresources.com</t>
  </si>
  <si>
    <t>M Christopher Doyle</t>
  </si>
  <si>
    <t>/business-directory/company-profiles.civitas_resources_inc.0cc731b78c85ac0ac0c8fea75d55b967.html</t>
  </si>
  <si>
    <t>Bonanza Creek Energy searches for a treasure of black gold. The independent oil and natural gas company has exploration and production assets in Arkansas, California, Colorado, and Texas. Unlike many in the industry, it operates nearly all of its projects and has an 89% working interest in its holdings. The company reported a 32% increase in proved reserves in 2013 to 69.8 million barrels of oil equivalent, resulting primarily from the</t>
  </si>
  <si>
    <t>Colgate-Palmolive Company</t>
  </si>
  <si>
    <t>www.colgatepalmolive.ph</t>
  </si>
  <si>
    <t>Noel R Wallace</t>
  </si>
  <si>
    <t>business-directory/company-profiles.colgate-palmolive_company.b24181a2e614e508d4aef4a084b181e7.html</t>
  </si>
  <si>
    <t>Colgate-Palmolive is a global leader in oral, personal, and home care products. The company also offers pet nutrition products through subsidiary Hill's Pet Nutrition, which makes Science Diet and Prescription Diet pet foods. Many of its oral care products fall under the Colgate brand and include toothbrushes and mouthwashes. Its Oral Care segment also includes pharmaceutical products for dentists and other oral health professionals. Personal Care</t>
  </si>
  <si>
    <t>Cleveland-Cliffs Inc.</t>
  </si>
  <si>
    <t>www.clevelandcliffs.com</t>
  </si>
  <si>
    <t>Lourenco Goncalves</t>
  </si>
  <si>
    <t>/business-directory/company-profiles.cleveland-cliffs_inc.b5c55ee6fe53d9ef52f0da9ff6dd48b6.html</t>
  </si>
  <si>
    <t>Cleveland-Cliffs is the largest flat-rolled steel and iron ore pellets producer in North America. Its fully integrated portfolio includes custom-made pellets and HBI; flat-rolled carbon steel, stainless, electrical, plate, tinplate, and long steel products; as well as carbon and stainless steel tubing, hot and cold stamping, and tooling. Cleveland-Cliffs' operations, including Tilden Mine, Northshore, Minorca, Hibbing, and United Taconite mines, produce</t>
  </si>
  <si>
    <t>Clean Harbors, Inc.</t>
  </si>
  <si>
    <t>www.cleanharbors.com</t>
  </si>
  <si>
    <t>Waste Treatment and Disposal</t>
  </si>
  <si>
    <t>Alan S McKim</t>
  </si>
  <si>
    <t>/business-directory/company-profiles.clean_harbors_inc.abea7432f18cd7322fbfc0a648d8ae8d.html</t>
  </si>
  <si>
    <t>Clean Harbors is one of the leading providers of environmental, energy and industrial services throughout North America. It is also the largest re-refiner and recycler of used oil in the world and the largest provider of parts cleaning and related environmental services to commercial, industrial and automotive customers in North America. Services include end-to-end hazardous waste management, emergency response, industrial cleaning and maintenance</t>
  </si>
  <si>
    <t>CELESTICA (THAILAND) LIMITED</t>
  </si>
  <si>
    <t>www.celestica.com</t>
  </si>
  <si>
    <t>Chow Chin Weng</t>
  </si>
  <si>
    <t>/business-directory/company-profiles.celestica_(thailand)_limited.190558cedb54a8983f37233c99b62175.html</t>
  </si>
  <si>
    <t>CLARIVATE PLC</t>
  </si>
  <si>
    <t>www.clarivate.com</t>
  </si>
  <si>
    <t>/business-directory/company-profiles.clarivate_plc.ee703be4121260fac8bba5c5dab7307a.html</t>
  </si>
  <si>
    <t>The Clorox Company</t>
  </si>
  <si>
    <t>www.thecloroxcompany.com</t>
  </si>
  <si>
    <t>Linda Rendle</t>
  </si>
  <si>
    <t>/business-directory/company-profiles.the_clorox_company.ba4f9fe63e74e56f7f0d0c1c0651666c.html</t>
  </si>
  <si>
    <t>The Clorox Company is a leading multinational manufacturer and marketer of consumer and professional products. Its products are sold primarily through mass retailers; grocery outlets; warehouse clubs; dollar stores; home hardware centers; drug, pet and military stores; third-party and owned e-commerce channels; and distributors. It sells laundry and cleaning items (Formula 409, Pine-Sol) as well as dressings and sauces (Hidden Valley), charcoal (Kingsford,</t>
  </si>
  <si>
    <t>Canadian Imperial Bank Of Commerce</t>
  </si>
  <si>
    <t>www.cibc.com</t>
  </si>
  <si>
    <t>Victor G. Dodig</t>
  </si>
  <si>
    <t>/business-directory/company-profiles.canadian_imperial_bank_of_commerce.cb79dfcc564f79e2dc0d69b33b5a564c.html</t>
  </si>
  <si>
    <t>Canadian Imperial Bank of Commerce (CIBC) is one of North America's leading financial institution. It serves about 11 million clients in Canada, the US, and around the world. Through four strategic business units – the Canadian Personal and Business Banking; the Canadian Commercial Banking and Wealth Management; the US Commercial Banking and Wealth Management; and Capital Market. CIBC provides a range of financial products and services to individuals,</t>
  </si>
  <si>
    <t>Comerica Incorporated</t>
  </si>
  <si>
    <t>www.comerica.com</t>
  </si>
  <si>
    <t>Curtis C Farmer</t>
  </si>
  <si>
    <t>/business-directory/company-profiles.comerica_incorporated.705257ff48b6eb550d6fe2e2b86b34de.html</t>
  </si>
  <si>
    <t>Comerica is the holding company for Comerica Bank, which operates primarily in five US states (Texas, California, Michigan, Arizona, and Florida), Canada, and Mexico. The company is organized into three main business segments: The Commercial Bank offers commercial loans and lines of credit, deposits, and capital markets products, among others, to small- and middle-market businesses, multinational corporations, and government clients. The Retail Bank</t>
  </si>
  <si>
    <t>Commercial Metals Company</t>
  </si>
  <si>
    <t>www.cmc.com</t>
  </si>
  <si>
    <t>Barbara R Smith</t>
  </si>
  <si>
    <t>/business-directory/company-profiles.commercial_metals_company.0f026a199a9928d75fef0ee13c45ae3c.html</t>
  </si>
  <si>
    <t>Commercial Metals (CMC) manufactures, recycles, and fabricates steel and metal products, related materials, and services through a network of facilities that includes seven electric arc furnace (EAF) mini mills, two EAF micro mills, two rerolling mills, steel fabrication, and processing plants, construction-related product warehouses, and metal recycling facilities in the US and Poland. Through its Tensar operations, the company provides innovative</t>
  </si>
  <si>
    <t>Comcast Corporation</t>
  </si>
  <si>
    <t>Brian L Roberts</t>
  </si>
  <si>
    <t>/business-directory/company-profiles.comcast_corporation.be8a6d77493adcb50f2dd9fba0b53600.html</t>
  </si>
  <si>
    <t>Comcast Corporation is a global media and technology company with three primary businesses: Comcast Cable, NBCUniversal, and Sky. It offers broadband services over its hybrid fiber-optic and coaxial (HFC) cable network to nearly 30 million customers. Its other business interests consist primarily of the operations of Comcast Spectacor, which owns the Philadelphia Flyers and the Wells Fargo Center arena in Philadelphia, Pennsylvania, and other business</t>
  </si>
  <si>
    <t>Cme Group Inc.</t>
  </si>
  <si>
    <t>www.cmegroup.com</t>
  </si>
  <si>
    <t>Securities and Commodity Exchanges</t>
  </si>
  <si>
    <t>Terrence A Duffy</t>
  </si>
  <si>
    <t>/business-directory/company-profiles.cme_group_inc.46f3c68e6d47f28600e39dd4599b0926.html</t>
  </si>
  <si>
    <t>CME Group owns the Chicago Mercantile Exchange, the Chicago Board of Trade (CBOT), the New York Mercantile Exchange (NYMEX), and the Commodity Exchange (COMEX). The exchanges provide marketplaces for agricultural commodities, energy, and metals as well as for interest rate-sensitive instruments, equity, and foreign exchange futures. It also offers cash and repo fixed income trading via BrokerTec, and cash and OTC FX trading via EBS. Easily the world's</t>
  </si>
  <si>
    <t>Chipotle Mexican Grill, Inc.</t>
  </si>
  <si>
    <t>www.chipotle.com</t>
  </si>
  <si>
    <t>Brian Niccol</t>
  </si>
  <si>
    <t>/business-directory/company-profiles.chipotle_mexican_grill_inc.04d54087e8d36b5b47e137859ff9977d.html</t>
  </si>
  <si>
    <t>The US restaurant chain Chipotle Mexican Grill owns and operates about 3,130 quick-casual eateries popular for burritos, tacos, burrito bowls, and salads. It also has about 55 international restaurants and five non-Chipotle restaurants. Chipotle offers a variety of menu that includes chicken, steak, carnitas, sofritas, barbecue, as well as beans, rice and various other veggies and salsas. The company claims that with extras, its menu offers thousands</t>
  </si>
  <si>
    <t>Cummins Inc.</t>
  </si>
  <si>
    <t>www.cummins.com</t>
  </si>
  <si>
    <t>Jennifer Rumsey</t>
  </si>
  <si>
    <t>/business-directory/company-profiles.cummins_inc.8eff7288899ff94178e8d2b7208952c0.html</t>
  </si>
  <si>
    <t>Cummins is a global power leader that designs, manufactures, distributes and services diesel, natural gas, electric and hybrid powertrains and powertrain-related components including filtration, aftertreatment, turbochargers, fuel systems, controls systems, air handling systems, automated transmissions, axles, drivelines, brakes, suspension systems, electric power generation systems, batteries, electrified power systems, electric powertrains, hydrogen</t>
  </si>
  <si>
    <t>CMS Energy Corporation</t>
  </si>
  <si>
    <t>www.cmsenergy.com</t>
  </si>
  <si>
    <t>Garrick J Rochow</t>
  </si>
  <si>
    <t>/business-directory/company-profiles.cms_energy_corporation.61a49a57ee19630df09b908ef00035ef.html</t>
  </si>
  <si>
    <t>CMS Energy is an energy company operating primarily in Michigan. It is the parent holding company of several subsidiaries, including Consumers, an electric and gas utility, and NorthStar Clean Energy, primarily a domestic independent power producer and marketer. Consumers serve individuals and businesses operating in the alternative energy, automotive, chemical, food, and metal products industries, as well as a diversified group of other industries.</t>
  </si>
  <si>
    <t>CNA Financial Corporation</t>
  </si>
  <si>
    <t>www.cna.com</t>
  </si>
  <si>
    <t>Dino E Robusto</t>
  </si>
  <si>
    <t>/business-directory/company-profiles.cna_financial_corporation.9226f16243767b5a27c21834e0d193ef.html</t>
  </si>
  <si>
    <t>CNA Financial is an umbrella organization for a wide range of insurance providers, including Continental Casualty, Continental Insurance, Western Surety Company, CNA Insurance Company Limited, Hardy Underwriting Bermuda Limited and its subsidiaries (Hardy), and CNA Insurance Company (Europe). CNA also sells specialty insurance including professional liability (real estate agents, lawyers, architects) and vehicle warranty service contracts. Its insurance</t>
  </si>
  <si>
    <t>Centene Corporation</t>
  </si>
  <si>
    <t>www.centene.com</t>
  </si>
  <si>
    <t>SARAH M LONDON</t>
  </si>
  <si>
    <t>/business-directory/company-profiles.centene_corporation.1369e6c04b11db32cc68966176fde5e7.html</t>
  </si>
  <si>
    <t>Centene is a leading healthcare enterprise committed to transforming the health of the community, one person at a time. The company offers affordable and high-quality products to nearly 1 in 15 individuals across the nation, including Medicaid and Medicare members (including Medicare Prescription Drug Plans) as well as individuals and families served by the Health Insurance Marketplace, and the TRICARE program. It also contracts with other healthcare</t>
  </si>
  <si>
    <t>CNH INDUSTRIAL N.V.</t>
  </si>
  <si>
    <t>www.cnhindustrial.com</t>
  </si>
  <si>
    <t>Support Activities for Crop Production</t>
  </si>
  <si>
    <t>Scott Wellington Wine</t>
  </si>
  <si>
    <t>/business-directory/company-profiles.cnh_industrial_nv.6a253c6ba09855a260fa824bc18bd4d9.html</t>
  </si>
  <si>
    <t>CNH Industrial is one of the world's largest makers of agricultural combines and tractors. It also makes commercial vehicles, construction vehicles, powertrains and transmission systems, and offers leasing and rental services. Its major brands include Case IH, New Holland Agriculture, and Steyr for tractors and agricultural machinery, Iveco for commercial vehicles and buses, Iveco Astra for quarry and construction vehicles and FPT Industrial for engines</t>
  </si>
  <si>
    <t>Compagnie des Chemins de Fer Nationaux du Canada</t>
  </si>
  <si>
    <t>www.cn.ca</t>
  </si>
  <si>
    <t>CNR</t>
  </si>
  <si>
    <t>Rail Transportation</t>
  </si>
  <si>
    <t>Tracy Robinson</t>
  </si>
  <si>
    <t>/business-directory/company-profiles.compagnie_des_chemins_de_fer_nationaux_du_canada.493481f5d7c61b880decb609de78cbf8.html</t>
  </si>
  <si>
    <t>Canadian National Railway (CN) is Canada's #1 railroad and one of the largest in North America. It operates a network of about 19,500 route miles of track spanning Canada's Eastern and Western coasts with the U.S. South. Crossing the continent north-south and east-west, CN hauls such freight as coal, forest products, petroleum and chemicals, and grain and fertilizers. It operates about 25 intermodal terminals, which transfer freight between truck</t>
  </si>
  <si>
    <t>Cinemark Holdings, Inc.</t>
  </si>
  <si>
    <t>www.cinemark.com</t>
  </si>
  <si>
    <t>Sean Gamble</t>
  </si>
  <si>
    <t>/business-directory/company-profiles.cinemark_holdings_inc.db3a7aacbf692e7b2f8671accc5dbf2a.html</t>
  </si>
  <si>
    <t>Cinemark Holdings is leader and one of the most geographically diverse operators in the motion picture exhibition industry with about 5,845 screens in roughly 520 theaters in the US and Latin America. Its significant and diverse presence in the US and Latin America has made the company an important distribution channel for movie studios and other content providers. As part of the Digital Cinema Distribution Coalition joint venture with certain exhibitors</t>
  </si>
  <si>
    <t>Core &amp;amp; Main, Inc.</t>
  </si>
  <si>
    <t>www.coreandmain.com</t>
  </si>
  <si>
    <t>Miscellaneous Durable Goods Merchant Wholesalers</t>
  </si>
  <si>
    <t>Stephen O Leclair</t>
  </si>
  <si>
    <t>/business-directory/company-profiles.core__main_inc.8010560869cfe92317f49f754de25871.html</t>
  </si>
  <si>
    <t>Core &amp;amp;amp; Main is a specialized distributor of water, wastewater, storm drainage and fire protection products, and related services, to municipalities, private water companies and professional contractors across municipal, nonresidential and residential end markets nationwide. Core &amp;amp;amp; Main specialty products and services are used in the maintenance, repair, replacement and new construction of water and fire protection infrastructure. With more</t>
  </si>
  <si>
    <t>Conmed Corporation</t>
  </si>
  <si>
    <t>www.conmed.com</t>
  </si>
  <si>
    <t>Curt R Hartman</t>
  </si>
  <si>
    <t>/business-directory/company-profiles.conmed_corporation.b0ba79d10b30707ec6793523f681f39f.html</t>
  </si>
  <si>
    <t>CONMED is a medical technology company that provides devices and equipment for surgical procedures. The company's products are used by surgeons and other healthcare professionals in a variety of specialties including orthopedics, general surgery, gynecology, thoracic surgery and gastroenterology. The company develops and manufactures a wide range of electronic instruments such as electrosurgical systems, powered surgical instruments, and endomechanical</t>
  </si>
  <si>
    <t>Cno Financial Group, Inc.</t>
  </si>
  <si>
    <t>www.cnoinc.com</t>
  </si>
  <si>
    <t>Gary C Bhojwani</t>
  </si>
  <si>
    <t>/business-directory/company-profiles.cno_financial_group_inc.0a1fbd0011e80f77c1761d887744bc4e.html</t>
  </si>
  <si>
    <t>CNO Financial Group is a holding company for a group of insurance companies operating throughout the US that develops, markets and administers health insurance, annuity, individual life insurance and other insurance products. The company serves middle-income pre-retiree and retired Americans. It centralizes certain functional areas, including marketing, business unit finance, sales training and support, and agent recruiting, among others. CNO markets</t>
  </si>
  <si>
    <t>Centerpoint Energy, Inc.</t>
  </si>
  <si>
    <t>www.centerpointenergy.com</t>
  </si>
  <si>
    <t>David J Lesar</t>
  </si>
  <si>
    <t>/business-directory/company-profiles.centerpoint_energy_inc.f2dc1b23fe86d16d5fa3ac17d939717d.html</t>
  </si>
  <si>
    <t>CenterPoint Energy is a public utility holding company. Its operating subsidiaries own and operate electric transmission, distribution, and generation facilities and natural gas distribution facilities and provide energy performance contracting and sustainable infrastructure services. Houston Electric is an indirect, wholly-owned subsidiary of CenterPoint Energy that provides electric transmission service to transmission service customers in the ERCOT</t>
  </si>
  <si>
    <t>www.cnrl.com</t>
  </si>
  <si>
    <t>N. Murray Edwards</t>
  </si>
  <si>
    <t>/business-directory/company-profiles.canadian_natural_resources_limited.ed522d60b348ffcb0773cd231c398041.html</t>
  </si>
  <si>
    <t>Canadian Natural is a Canadian based senior independent energy company engaged in the acquisition, exploration, development, production, marketing and sale of crude oil, natural gas and NGLs. The company's principal core regions of operations are western Canada, the UK sector of the North Sea and Offshore Africa. In addition, the company has major interests in oil sands production in Canada. Canadian Natural Resources has reported proved reserves</t>
  </si>
  <si>
    <t>Cohen &amp;amp; Steers, Inc.</t>
  </si>
  <si>
    <t>www.cohenandsteers.com</t>
  </si>
  <si>
    <t>Robert H Steers</t>
  </si>
  <si>
    <t>/business-directory/company-profiles.cohen__steers_inc.20b6ad9d0f296bfb4cb9f59e38863502.html</t>
  </si>
  <si>
    <t>Cohen &amp;amp;amp; Steers (CNS), founded in 1986, is a global investment manager specializing in liquid real assets, including real estate securities, listed infrastructure and natural resource equities, as well as preferred securities and other income solutions. The company offers strategies through a variety of investment vehicles, including US and non-US registered funds and other commingled vehicles, separate accounts, and subadvised portfolios. CNS</t>
  </si>
  <si>
    <t>Cnx Resources Corporation</t>
  </si>
  <si>
    <t>www.cnx.com</t>
  </si>
  <si>
    <t>Nicholas J Deiuliis</t>
  </si>
  <si>
    <t>/business-directory/company-profiles.cnx_resources_corporation.ce3980ba1d5b837cd096e73538d0a567.html</t>
  </si>
  <si>
    <t>CNX Resources, formerly known as CONSOL Energy, is a premier independent natural gas and midstream company engaged in the exploration, development, production and acquisition of natural gas properties in the Appalachian Basin. The company explores for, develops, produces, gathers, acquires, and processes natural gas found in unconventional shale formations, primarily the Marcellus Shale and Utica Shale, covering parts of Pennsylvania, West Virginia,</t>
  </si>
  <si>
    <t>Concentrix Corporation</t>
  </si>
  <si>
    <t>www.concentrix.com</t>
  </si>
  <si>
    <t>Other Support Services</t>
  </si>
  <si>
    <t>CHRISTOPHER CALDWELL</t>
  </si>
  <si>
    <t>/business-directory/company-profiles.concentrix_corporation.f067950fc9415b6f03886f89ae3d2965.html</t>
  </si>
  <si>
    <t>Concentrix Corporation is a leading global provider of Customer Experience (CX) solutions and technology that help iconic and disruptive brands drive deep understanding, full lifecycle engagement, and differentiated experiences for their end customers around the world. The company provides end-to-end capabilities, including CX process optimization, technology innovation, front- and back-office automation, analytics, and business transformation services</t>
  </si>
  <si>
    <t>Capital One Financial Corporation</t>
  </si>
  <si>
    <t>www.capitalone.com</t>
  </si>
  <si>
    <t>Richard D Fairbank</t>
  </si>
  <si>
    <t>/business-directory/company-profiles.capital_one_financial_corporation.d89e492270c3a0ef48b4db3da21a68ee.html</t>
  </si>
  <si>
    <t>Capital One Financial is one of the most recognizable issuers of Visa and MasterCard credit cards in the US. It offers credit and debit card products, auto loans and other consumer lending products in markets across the US. The company also offer products outside of the US principally through Capital One (Europe) plc (COEP) and through a branch of Capital One, National Association (CONA) in Canada. It offers a broad array of financial products and</t>
  </si>
  <si>
    <t>Coherent Corp.</t>
  </si>
  <si>
    <t>www.ii-vi.com</t>
  </si>
  <si>
    <t>Vincent D Mattera Junior</t>
  </si>
  <si>
    <t>/business-directory/company-profiles.coherent_corp.05fb1edf269be0e0b29b5cb07a696318.html</t>
  </si>
  <si>
    <t>II-VI develops, manufactures, and markets engineered materials, optoelectronic components, and devices for use in optical communications, industrial, aerospace and defense, consumer electronics, semiconductor capital equipment, life sciences, and automotive applications and markets. The company products are deployed in a variety of applications, including optical, data, and wireless communications products; laser cutting, welding, and marking operations;</t>
  </si>
  <si>
    <t>Coinbase Global, Inc.</t>
  </si>
  <si>
    <t>Brian Armstrong</t>
  </si>
  <si>
    <t>/business-directory/company-profiles.coinbase_global_inc.09df968d2bdf7457b661dabf23e13637.html</t>
  </si>
  <si>
    <t>Coinbase Global is a market-leading brand exclusively focused on the cryptoeconomy. It builds safe, trusted, easy-to-use technology and financial infrastructure products and services that enable any person or business with an internet connection to discover, transact, and engage with crypto assets and decentralized applications. The company's products provide access to the cryptoeconomy in more than 100 countries and serve as a critical infrastructure</t>
  </si>
  <si>
    <t>Ccbcc Operations, LLC</t>
  </si>
  <si>
    <t>www.cokeconsolidated.com</t>
  </si>
  <si>
    <t>J Frank Harrison III</t>
  </si>
  <si>
    <t>/business-directory/company-profiles.ccbcc_operations_llc.b5b18ea5162b7634d60d389d007a3847.html</t>
  </si>
  <si>
    <t>Columbia Banking System, Inc.</t>
  </si>
  <si>
    <t>www.umpquabank.com</t>
  </si>
  <si>
    <t>Clint E Stein</t>
  </si>
  <si>
    <t>business-directory/company-profiles.columbia_banking_system_inc.8f0e74081d43dd293f03994321f84fff.html</t>
  </si>
  <si>
    <t>Columbia Banking System (CBS) is the holding company for Columbia Bank and the Columbia Trust. The regional community bank has more than 150 branches in Washington, from Puget Sound to the timber country in the southwestern part of the state, as well as in northern Oregon and Idaho, offering a full range of financial services to these areas. Targeting retail and small to medium-sized business customers, the bank offers standard retail services such</t>
  </si>
  <si>
    <t>Americold Realty Trust, Inc.</t>
  </si>
  <si>
    <t>www.americold.com</t>
  </si>
  <si>
    <t>George F Chappelle Junior</t>
  </si>
  <si>
    <t>/business-directory/company-profiles.americold_realty_trust_inc.5d295cc79915f9e9ccf20ec0561b007a.html</t>
  </si>
  <si>
    <t>Americold Realty Trust is the world's largest publicly traded REIT focused on the ownership, operation, acquisition and development of temperature-controlled warehouses. It is organized as a self-administered and self-managed REIT with proven operating, development and acquisition expertise. Americold operates a global network of over 240 temperature-controlled warehouses encompassing approximately 1.4 billion cubic feet, with around 195 warehouses</t>
  </si>
  <si>
    <t>Columbia Sportswear Company</t>
  </si>
  <si>
    <t>www.columbia.com</t>
  </si>
  <si>
    <t>Cut and Sew Apparel Manufacturing</t>
  </si>
  <si>
    <t>Timothy P Boyle</t>
  </si>
  <si>
    <t>/business-directory/company-profiles.columbia_sportswear_company.4f4ed087dbb7f293cb3e09423b279520.html</t>
  </si>
  <si>
    <t>Columbia Sportswear connects active people with their passions through its portfolio of well-known brands, making it a global leader in upscale outdoor, active and lifestyle apparel, footwear, accessories and equipment products. Its key brands include Columbia, Mountain Hardwear, Sorel, and prAna. In addition to its products which are designed to be used during a wide variety of activities, such as skiing, hiking, mountaineering, camping, and hunting,</t>
  </si>
  <si>
    <t>The Cooper Companies Inc</t>
  </si>
  <si>
    <t>www.coopercos.com</t>
  </si>
  <si>
    <t>Albert G White III</t>
  </si>
  <si>
    <t>/business-directory/company-profiles.the_cooper_companies_inc.9f755ad85b80595858dc87dc23c6c956.html</t>
  </si>
  <si>
    <t>The Cooper Companies specializes in eye care and, to a lesser extent, lady care. The global company makes specialty medical devices in two niche markets: vision care and gynecology. Its CooperVision subsidiary makes specialty contact lenses, including toric lenses for astigmatism, multifocal lenses for presbyopia, and cosmetic lenses. The company also offers spherical lenses for more common vision problems such as nearsightedness and farsightedness.</t>
  </si>
  <si>
    <t>Mr. Cooper Group Inc.</t>
  </si>
  <si>
    <t>www.mrcoopergroup.com</t>
  </si>
  <si>
    <t>Jay Bray</t>
  </si>
  <si>
    <t>/business-directory/company-profiles.mr_cooper_group_inc.f3ac83722293c9df5ef056bb338dfa89.html</t>
  </si>
  <si>
    <t>Mr. Cooper Group Inc. is a leading servicer and originator of residential mortgage loans. Company's purpose is to keep the dream of homeownership alive, and Mr. Cooper do this by helping mortgage borrowers manage what is typically their largest financial asset, and by helping its investors maximize the returns from their portfolios of residential mortgages. The company performs operational activities behalf of investors and originates residential</t>
  </si>
  <si>
    <t>Conocophillips</t>
  </si>
  <si>
    <t>www.conocophillips.com</t>
  </si>
  <si>
    <t>Ryan M Lance</t>
  </si>
  <si>
    <t>/business-directory/company-profiles.conocophillips.f401665518cf149dce9e0c8c512e58b1.html</t>
  </si>
  <si>
    <t>ConocoPhillips is an independent E&amp;amp;amp;P company headquartered in Houston, Texas with operations and activities in 13 countries. ConocoPhillips was incorporated in the state of Delaware in 2001. The company's diverse, low cost of supply portfolio includes resource-rich unconventional plays in North America; conventional assets in North America, Europe, and Asia; LNG developments; oil sands assets in Canada; and an inventory of global conventional</t>
  </si>
  <si>
    <t>Corcept Therapeutics Incorporated</t>
  </si>
  <si>
    <t>www.corcept.com</t>
  </si>
  <si>
    <t>Joseph K Belanoff</t>
  </si>
  <si>
    <t>/business-directory/company-profiles.corcept_therapeutics_incorporated.44185a064c6c54d65087409bfade3cad.html</t>
  </si>
  <si>
    <t>Corcept Therapeutics is a pharmaceutical company engaged in the discovery, development and commercialization of drugs that treat severe metabolic, oncologic and psychiatric disorders by modulating the effects of the stress hormone cortisol. Corcept has a large portfolio of proprietary compounds that selectively modulate the effects of cortisol but not progesterone. Corcept owns extensive United States and foreign intellectual property covering the</t>
  </si>
  <si>
    <t>Costco Wholesale Corporation</t>
  </si>
  <si>
    <t>www.costco.com</t>
  </si>
  <si>
    <t>W Craig Jelinek</t>
  </si>
  <si>
    <t>/business-directory/company-profiles.costco_wholesale_corporation.cc4d81e83551363232ec809ec83ba876.html</t>
  </si>
  <si>
    <t>Operating nearly 840 membership warehouse stores, Costco is the nation's largest wholesale club operator. Primarily under the Costco Wholesale banner, it serves about 119 million cardholders in some 45 US states, Washington, DC, and Puerto Rico, and about 10 other countries. The company carries an average of approximately 4,000 active stock keeping units (SKUs) per warehouse in its core warehouse business, significantly less than other broadline retailers</t>
  </si>
  <si>
    <t>Coty Inc.</t>
  </si>
  <si>
    <t>www.coty.com</t>
  </si>
  <si>
    <t>SUE Y NABI</t>
  </si>
  <si>
    <t>/business-directory/company-profiles.coty_inc.1d07d5cfaffccbe7bfaa88c7dc43ba01.html</t>
  </si>
  <si>
    <t>Coty is one of the leading makers of fragrances and beauty products for men and women across the globe. Its lineup ranges from moderately priced scents and cosmetics sold by mass retailers to prestige fragrances and premium skincare products found in hypermarkets, department stores, drugstores, and pharmacies. The company's more than 35 owned or licensed brands include some of the world's most well-known, including COVERGIRL, Max Factor, philosophy,</t>
  </si>
  <si>
    <t>Coursera, Inc.</t>
  </si>
  <si>
    <t>www.coursera.org</t>
  </si>
  <si>
    <t>Jeffrey N Maggioncalda</t>
  </si>
  <si>
    <t>/business-directory/company-profiles.coursera_inc.7e32b1fabdad7657899007cbeac840de.html</t>
  </si>
  <si>
    <t>www.cpr.ca</t>
  </si>
  <si>
    <t>Keith Creel</t>
  </si>
  <si>
    <t>/business-directory/company-profiles.canadian_pacific_kansas_city_limited.fffec3f71684d393ea1f69cdadd8c437.html</t>
  </si>
  <si>
    <t>With operations stretching from Vancouver to New York, Canadian Pacific Railway (CP) hauls freight roughly about a 15,000-mile network in Canada and the US. The company also serves more than 10 ports on west and east coasts. US units include Soo Line Railroad and Dakota, Minnesota &amp;amp;amp; Eastern Railroad, which operate in the Midwest; and Delaware and Hudson Railway, which operates in the Northeast. Freight hauled by CP includes intermodal containers,</t>
  </si>
  <si>
    <t>Campbell Soup Company</t>
  </si>
  <si>
    <t>www.campbellsoupcompany.com</t>
  </si>
  <si>
    <t>Mark A Clouse</t>
  </si>
  <si>
    <t>/business-directory/company-profiles.campbell_soup_company.371c52e9f4e860b638ca656708d2993b.html</t>
  </si>
  <si>
    <t>Callon Petroleum Company</t>
  </si>
  <si>
    <t>www.callon.com</t>
  </si>
  <si>
    <t>Joseph C Gatto Junior</t>
  </si>
  <si>
    <t>/business-directory/company-profiles.callon_petroleum_company.d96946dc74943a463c4da0fc7fcd1595.html</t>
  </si>
  <si>
    <t>Callon Petroleum Company (Callon) is an independent oil and natural gas company focused on the acquisition, exploration, and development of high-quality assets in the leading oil plays of West and South Texas. Callon's estimated proved reserves stood at approximately 479.5 million barrels of oil equivalent. The company's Permian Basin and Eagle Ford Shale offer both a low risk profile and robust margins from deep inventory of delineated, high-return</t>
  </si>
  <si>
    <t>Crescent Point Energy Corp</t>
  </si>
  <si>
    <t>www.crescentpointenergy.com</t>
  </si>
  <si>
    <t>Craig Bryksa</t>
  </si>
  <si>
    <t>/business-directory/company-profiles.crescent_point_energy_corp.03c7d821c5f9571f5d2176c0fe2436af.html</t>
  </si>
  <si>
    <t>Crescent Point Energy has oil and natural gas assets in western Canada (Alberta and Saskatchewan) and in North Dakota in the US. The company has net proved plus probable reserves of more than 880 million barrels of oil equivalent. The company produced about 180 million barrels of oil equivalent in 2018, including heavy, medium, and light crude; tight oil; natural gas liquids (NGL)); shale gas; and conventional natural gas. Crescent Point's key areas</t>
  </si>
  <si>
    <t>Chesapeake Utilities Corporation</t>
  </si>
  <si>
    <t>www.chpk.com</t>
  </si>
  <si>
    <t>Jeffry M Householder</t>
  </si>
  <si>
    <t>/business-directory/company-profiles.chesapeake_utilities_corporation.8e048175f97933f679f4cf7c650486fa.html</t>
  </si>
  <si>
    <t>Chesapeake Utilities (Chesapeake) is an energy delivery company engaged in the distribution of natural gas, electricity and propane; the transmission of natural gas; the generation of electricity and steam, and in providing related services to its customers. Chesapeake's regulated natural gas distribution divisions serve customers in central and southern Delaware, Maryland's eastern shore, and Florida. Another unit distributes electricity to customers</t>
  </si>
  <si>
    <t>Coupang Corp.</t>
  </si>
  <si>
    <t>www.coupang.com</t>
  </si>
  <si>
    <t>Dae Jun Park</t>
  </si>
  <si>
    <t>/business-directory/company-profiles.coupang_corp.6bb988207367dfae566d0a549e340e38.html</t>
  </si>
  <si>
    <t>Capri Holdings LLC</t>
  </si>
  <si>
    <t>www.capriholdings.com</t>
  </si>
  <si>
    <t>Apparel, Piece Goods, and Notions Merchant Wholesalers</t>
  </si>
  <si>
    <t>John Idol</t>
  </si>
  <si>
    <t>/business-directory/company-profiles.capri_holdings_llc.e4976149b16f5c4821dae89428f8d14d.html</t>
  </si>
  <si>
    <t>Copart, Inc.</t>
  </si>
  <si>
    <t>www.copart.com</t>
  </si>
  <si>
    <t>Motor Vehicle and Motor Vehicle Parts and Supplies Merchant Wholesalers</t>
  </si>
  <si>
    <t>A Jayson Adair</t>
  </si>
  <si>
    <t>/business-directory/company-profiles.copart_inc.d115fcde9ab66238e80d7a2ad018d9e3.html</t>
  </si>
  <si>
    <t>Copart is one of the leading provider of online auctions and vehicle remarketing services. It takes those vehicles and auctions them for insurers as well as auto dealers, fleet operations, charities, and banks. The buyers are mostly rebuilders, licensed dismantlers, and used-car dealers and exporters. The company has replaced live auctions with internet auctions using a platform known as Virtual Bidding Third Generation (VB3 for short). It also provides</t>
  </si>
  <si>
    <t>Joshua L Lebar</t>
  </si>
  <si>
    <t>www.camdenliving.com</t>
  </si>
  <si>
    <t>JOSHUA L LEBAR</t>
  </si>
  <si>
    <t>/business-directory/company-profiles.joshua_l_lebar.7c317ea56347fe839009370cb018cca3.html</t>
  </si>
  <si>
    <t>Camden Property Trust and all its consolidated subsidiaries are primarily engaged in the ownership, management, development, redevelopment, acquisition, and construction of multifamily apartment communities. The real estate investment trust (REIT) has over 175 urban and suburban properties with about 60,650 apartment units. Around 15% of the REIT's properties are in Texas, while the rest are in top markets such as Florida, North Carolina, Georgia,</t>
  </si>
  <si>
    <t>Cheniere Energy Partners, L.P.</t>
  </si>
  <si>
    <t>NYSE MKT</t>
  </si>
  <si>
    <t>Jack A Fusco</t>
  </si>
  <si>
    <t>/business-directory/company-profiles.cheniere_energy_partners_lp.e4e5fe37c9c194523568afb801cea172.html</t>
  </si>
  <si>
    <t>Cheniere Energy Partners, a subsidiary of Cheniere Energy, plans to be North America's biggest gas station -- natural gas, that is. The Sabine Pass LNG (liquefied natural gas) receiving terminal is one of North America's largest: It boasts 4 billion cu. ft. per day of regasification capacity as well as 17 billion cu. ft. of LNG storage capacity. The company provides clean, secure and affordable LNG to integrated energy companies, utilities and energy</t>
  </si>
  <si>
    <t>Max H Mitchell</t>
  </si>
  <si>
    <t>business-directory/company-profiles.crane_company.48c318092a780c2ac522e0d175bbcb89.html</t>
  </si>
  <si>
    <t>Kevin Hogan</t>
  </si>
  <si>
    <t>/business-directory/company-profiles.corebridge_financial_inc.8655603ee2ff0cf055913a1228221481.html</t>
  </si>
  <si>
    <t>California Resources Corporation</t>
  </si>
  <si>
    <t>www.crc.com</t>
  </si>
  <si>
    <t>Francisco J Leon</t>
  </si>
  <si>
    <t>/business-directory/company-profiles.california_resources_corporation.2572dfc16e61b9dd3a70edf82119022d.html</t>
  </si>
  <si>
    <t>California Resources is an independent oil and gas exploration and production company operating properties exclusively within California. The company provides affordable and reliable energy in a safe and responsible manner, to support and enhance the quality of life of Californians and the local communities in which we operate. The company does this through the development of its broad portfolio of assets while adhering to its commitment to create</t>
  </si>
  <si>
    <t>Cricut, Inc.</t>
  </si>
  <si>
    <t>www.cricut.com</t>
  </si>
  <si>
    <t>Ashish Arora</t>
  </si>
  <si>
    <t>/business-directory/company-profiles.cricut_inc.103e568a67e3a45421e20bc60ca2fdbe.html</t>
  </si>
  <si>
    <t>Credo Technology Group Ltd</t>
  </si>
  <si>
    <t>www.credosemi.com</t>
  </si>
  <si>
    <t>William J Brennan</t>
  </si>
  <si>
    <t>/business-directory/company-profiles.credo_technology_group_ltd.2962e48777469f6eaa4a7ecf6a938d58.html</t>
  </si>
  <si>
    <t>www.crescentenergyco.com</t>
  </si>
  <si>
    <t>David C Rockecharlie</t>
  </si>
  <si>
    <t>/business-directory/company-profiles.crescent_energy_company.59839e599fc8505eee05868eb0a9bb16.html</t>
  </si>
  <si>
    <t>CRH PUBLIC LIMITED COMPANY</t>
  </si>
  <si>
    <t>www.crh.com</t>
  </si>
  <si>
    <t>Nonmetallic Mineral Product Manufacturing</t>
  </si>
  <si>
    <t>Clay Product and Refractory Manufacturing</t>
  </si>
  <si>
    <t>BADAR Khan</t>
  </si>
  <si>
    <t>/business-directory/company-profiles.crh_public_limited_company.d40b5351d931f2bfde890db1477588aa.html</t>
  </si>
  <si>
    <t>CRH manufactures and supplies a diverse range of integrated building materials, products and innovative end-to-end solutions, which can be found throughout the built environment, from major public infrastructure projects to commercial buildings and residential homes. CRH has over 3,160 operating locations and a presence in around 30 countries, CRH has become the top supplier of building materials in North America and the largest heavyside materials</t>
  </si>
  <si>
    <t>Carter's, Inc.</t>
  </si>
  <si>
    <t>www.carters.com</t>
  </si>
  <si>
    <t>Michael D Casey</t>
  </si>
  <si>
    <t>/business-directory/company-profiles.carters_inc.766d5c39d5956103a78b7a7d732c4dc4.html</t>
  </si>
  <si>
    <t>Carter's is the largest maker in the US of branded apparel exclusively for babies and young children. Primary products include newborn layette clothing, sleepwear, and playwear. It markets its items under the Carter's, OshKosh B'Gosh, and Skip Hop brands, as well as private labels Child of Mine, Just One You, and Simple Joys. With more than 40 international licensees who operated in more than 90 countries, Carter's distributes its products through</t>
  </si>
  <si>
    <t>Comstock Resources, Inc.</t>
  </si>
  <si>
    <t>www.comstockresources.com</t>
  </si>
  <si>
    <t>M Jay Allison</t>
  </si>
  <si>
    <t>/business-directory/company-profiles.comstock_resources_inc.a158ff58e53c8caa48cce0de351f1673.html</t>
  </si>
  <si>
    <t>Comstock Resources' stock in trade is exploring for and producing natural gas and oil. In 2012 the midsized independent oil and gas company reported proved reserves of&amp;amp;#160;711.9 trillion cu. ft. of natural gas equivalent (67% natural gas, 33% oil) on its properties primarily located&amp;amp;#160;in&amp;amp;#160;three major areas -- East Texas/North Louisiana, South Texas, and West Texas. Comstock Resources operates&amp;amp;#160;more than&amp;amp;#160;960&amp;amp;#160;of the</t>
  </si>
  <si>
    <t>Charles River Laboratories International, Inc.</t>
  </si>
  <si>
    <t>www.criver.com</t>
  </si>
  <si>
    <t>James C Foster</t>
  </si>
  <si>
    <t>/business-directory/company-profiles.charles_river_laboratories_international_inc.4554f4fb7d5e102d3a7067d00bee4b88.html</t>
  </si>
  <si>
    <t>Charles River Laboratories International is a full service, leading, non-clinical global drug development partner.to pharmaceutical firms and other manufacturers and institutions. The company provides contract drug discovery services, including target identification and toxicology, through its Discovery and Safety Assessment (DRS) segment. Its Research Models and Services (RMS) segment is a leading global provider of research models (lab rats and</t>
  </si>
  <si>
    <t>Salesforce, Inc.</t>
  </si>
  <si>
    <t>www.salesforce.com</t>
  </si>
  <si>
    <t>Marc Benioff</t>
  </si>
  <si>
    <t>/business-directory/company-profiles.salesforce_inc.15cb5a6b52014721a632a51cc0c45260.html</t>
  </si>
  <si>
    <t>Salesforce.com Inc. is a global leader in customer relationship management (CRM) technology that brings companies and their customers together. It delivers a single source of truth, connecting customer data across systems, apps and devices to help companies sell, service, market and conduct commerce from anywhere through its Customer 360. Other products offer e-Commerce, analytics, collaboration, integration and workforce management. Salesforce's</t>
  </si>
  <si>
    <t>Crocs, Inc.</t>
  </si>
  <si>
    <t>www.crocs.com</t>
  </si>
  <si>
    <t>Leather and Allied Product Manufacturing</t>
  </si>
  <si>
    <t>Footwear Manufacturing</t>
  </si>
  <si>
    <t>Andrew Rees</t>
  </si>
  <si>
    <t>/business-directory/company-profiles.crocs_inc.f345aa823ff39e5b28fc51e926711864.html</t>
  </si>
  <si>
    <t>Crocs is one of the world's largest footwear companies. Crocs and its subsidiaries are engaged in the design, development, worldwide marketing, distribution, and sale of casual lifestyle footwear and accessories for women, men, and children. Jibbitz charms are the company's accessories for personalization. It reaches customers via about 345 owned stores, and company-operated and third party e-commerce marketplaces. Sold approximately 115.6 million</t>
  </si>
  <si>
    <t>Carpenter Technology Corporation</t>
  </si>
  <si>
    <t>www.carpentertechnology.com</t>
  </si>
  <si>
    <t>Tony R Thene</t>
  </si>
  <si>
    <t>/business-directory/company-profiles.carpenter_technology_corporation.ff46c8df1e2d6a13b7940071d7d60894.html</t>
  </si>
  <si>
    <t>Carpenter Technology (Carpenter) is a specialty materials producer that processes basic raw materials like cobalt, nickel, manganese, and titanium to make engineered materials for applications in a wide variety of end-user markets. Most of its sales come from special alloy products -- including billet, bar, rod, and wire – and it is a recognized leader in high-performance specialty alloy-based materials and process solutions for critical applications.</t>
  </si>
  <si>
    <t>CRISPR Therapeutics AG</t>
  </si>
  <si>
    <t>www.crisprtx.com</t>
  </si>
  <si>
    <t>Samarth Kulkarni</t>
  </si>
  <si>
    <t>/business-directory/company-profiles.crispr_therapeutics_ag.545fa945e5c46a34dbf1d01ca966b280.html</t>
  </si>
  <si>
    <t>Cirrus Logic, Inc.</t>
  </si>
  <si>
    <t>www.cirrus.com</t>
  </si>
  <si>
    <t>John M Forsyth</t>
  </si>
  <si>
    <t>/business-directory/company-profiles.cirrus_logic_inc.772af1f098eb121fae1e4729b8a8f597.html</t>
  </si>
  <si>
    <t>Cirrus Logic is a leader in low-power, high-precision mixed-signal processing solutions that create innovative user experiences for the world's top mobile and consumer applications that are used in smartphones, laptops, and headsets among others. It also has an extensive portfolio of products, including "codecs" — chips that integrate analog-to-digital converters (ADCs) and digital-to-analog converters (DACs) into a single integrated circuit (IC),</t>
  </si>
  <si>
    <t>Corvel Corporation</t>
  </si>
  <si>
    <t>www.corvel.com</t>
  </si>
  <si>
    <t>Michael Combs</t>
  </si>
  <si>
    <t>/business-directory/company-profiles.corvel_corporation.f7f7102090165b5fcb7ba14c0edcbdb8.html</t>
  </si>
  <si>
    <t>CorVel applies certain technology, including artificial intelligence, machine learning and natural language processing, to enhance the management of episodes of care and the related health-care costs. It partners with employers, TPAs, insurance companies and government agencies to assist its customers in managing the increasing medical cost of workers' compensation, group health and auto insurance, and in monitoring the quality of care provided to</t>
  </si>
  <si>
    <t>Crowdstrike Holdings, Inc.</t>
  </si>
  <si>
    <t>ir.crowdstrike.com</t>
  </si>
  <si>
    <t>George Kurtz</t>
  </si>
  <si>
    <t>/business-directory/company-profiles.crowdstrike_holdings_inc.bb843d5ad8eec08ed86fae1e2e438d64.html</t>
  </si>
  <si>
    <t>Cisco Systems, Inc.</t>
  </si>
  <si>
    <t>www.cisco.com</t>
  </si>
  <si>
    <t>Computer and Peripheral Equipment Manufacturing</t>
  </si>
  <si>
    <t>Charles H Robbins</t>
  </si>
  <si>
    <t>/business-directory/company-profiles.cisco_systems_inc.233e2e16cd829109be364450e8524bc6.html</t>
  </si>
  <si>
    <t>Cisco Systems makes the network gear -- routers, switches, and servers as well as software -- that move information around the internet. The company, which has dominated the market for Internet Protocol-based networking equipment, also has services for networking, collaboration, security, and cloud and computing. The company offers their services to markets such as in the US, EMEA, and APJC. Most sales come from customers in the Americas. Cisco's</t>
  </si>
  <si>
    <t>Costar Group, Inc.</t>
  </si>
  <si>
    <t>www.costar.com</t>
  </si>
  <si>
    <t>Andrew C Florance</t>
  </si>
  <si>
    <t>/business-directory/company-profiles.costar_group_inc.f6f123634da85936dc68906f29c4e646.html</t>
  </si>
  <si>
    <t>CoStar is a leading provider of information, analytics, and online real estate marketplace services through its comprehensive, proprietary database of commercial real estate information in the US and the UK. Its highly complex database is comprised of hundreds of data fields, tracking such as location, ownership, site and zoning information, building characteristics, space and unit characteristics and availability, true ownership, sales and lease</t>
  </si>
  <si>
    <t>Canadian Solar Inc</t>
  </si>
  <si>
    <t>www.canadiansolar.com</t>
  </si>
  <si>
    <t>Shawn (Xiaohua) Qu</t>
  </si>
  <si>
    <t>/business-directory/company-profiles.canadian_solar_inc.cabd66589603e6a829437374026eadfd.html</t>
  </si>
  <si>
    <t>Talk about a global company -- Canadian Solar makes solar modules in China and sell them to Europe. The company&amp;nbsp;designs and produces&amp;nbsp;standard and specialty&amp;nbsp;solar&amp;nbsp;modules for residential, commercial, and industrial use.&amp;nbsp;It also customizes&amp;nbsp;products (including solar car battery chargers) for OEMs and makes rooftop-mounted, ready-to-install solar system kits for customers in Canada and Japan. Canadian Solar has seven manufacturing plants in China;</t>
  </si>
  <si>
    <t>Carlisle Companies Incorporated</t>
  </si>
  <si>
    <t>www.carlisle.com</t>
  </si>
  <si>
    <t>D Christian Koch</t>
  </si>
  <si>
    <t>/business-directory/company-profiles.carlisle_companies_incorporated.27c962e12db818e451c4316ec5abfa06.html</t>
  </si>
  <si>
    <t>Carlisle Companies Incorporated is a global manufacturer of highly engineered products, including innovative building envelope products and energy-efficient solutions for customers creating sustainable buildings through its Carlisle Construction Materials (CCM) segment, and family of leading brands. High-performance waterproofing and moisture protection products for the building envelope sold through its Carlisle Weatherproofing Technologies (CWT).</t>
  </si>
  <si>
    <t>CONSTELLIUM NEUF BRISACH</t>
  </si>
  <si>
    <t>www.constellium.com</t>
  </si>
  <si>
    <t>Nicolas BRUN</t>
  </si>
  <si>
    <t>/business-directory/company-profiles.constellium_neuf_brisach.798d2b41b34f343700b30121804cb1a6.html</t>
  </si>
  <si>
    <t>Csw Industrials, Inc.</t>
  </si>
  <si>
    <t>www.cswindustrials.com</t>
  </si>
  <si>
    <t>Joseph B Armes</t>
  </si>
  <si>
    <t>/business-directory/company-profiles.csw_industrials_inc.87176708dae48d47db07770ac0704cde.html</t>
  </si>
  <si>
    <t>CSX Corporation</t>
  </si>
  <si>
    <t>www.csx.com</t>
  </si>
  <si>
    <t>Joseph R Hinrichs</t>
  </si>
  <si>
    <t>/business-directory/company-profiles.csx_corporation.f2d062ea5ba4ea7a26fdd8769171001c.html</t>
  </si>
  <si>
    <t>Through its main subsidiary, CSX Transportation (CSXT), CSX Corporation operates a major rail system of around 20,000 route miles in the eastern US. The freight carrier links some 25 states, 70 ports, 240 short-line railroads, the District of Columbia, and two Canadian provinces (Ontario and Quebec). Freight hauled by the company includes a wide variety of merchandise (food and agricultural products, chemicals, and consumer goods among others), coal,</t>
  </si>
  <si>
    <t>Cintas Corporation</t>
  </si>
  <si>
    <t>www.cintas.com</t>
  </si>
  <si>
    <t>Todd M Schneider</t>
  </si>
  <si>
    <t>/business-directory/company-profiles.cintas_corporation.e7ab271cae8dc9d0819d1e222b7102f0.html</t>
  </si>
  <si>
    <t>Cintas is one of the North America's leading provider of corporate identity uniforms as well as a significant provider of related business services, including entrance mats, restroom cleaning services and supplies, first aid and safety services and fire protection products and services. It provides products and services to over one million businesses of all types through the company's nearly 475 facilities in around 335 cities. Besides offering rental</t>
  </si>
  <si>
    <t>Catalent, Inc.</t>
  </si>
  <si>
    <t>www.catalent.com</t>
  </si>
  <si>
    <t>Alessandro Maselli</t>
  </si>
  <si>
    <t>/business-directory/company-profiles.catalent_inc.9d02c3b393980f2d817fe062adf818d1.html</t>
  </si>
  <si>
    <t>Catalent, through operating subsidiary Catalent Pharma Solutions, provides contract development and manufacturing of oral (soft and hardshell capsules), topical (ointment applicators), sterile (syringes), and inhaled (nasal sprays) drug delivery products to pharmaceutical and biotechnology companies. Catalent also provides packaging services, labeling, storage, distribution, and inventory management for clinical drug trials. Catalent operates more</t>
  </si>
  <si>
    <t>Coterra Energy Inc.</t>
  </si>
  <si>
    <t>www.coterra.com</t>
  </si>
  <si>
    <t>Dan O Dinges</t>
  </si>
  <si>
    <t>/business-directory/company-profiles.coterra_energy_inc.b53b0f582661080f889797260cb9c969.html</t>
  </si>
  <si>
    <t>Coterra Energy, Inc. is an independent oil and gas company engaged in the development, exploration and production of oil, natural gas, and NGLs. Coterra's assets are concentrated in areas with known hydrocarbon resources, which are conducive to multi-well, repeatable development programs. The company sells its products to a broad portfolio of customers, including industrial customers, local distribution companies, oil and gas marketers, major energy</t>
  </si>
  <si>
    <t>Caretrust Reit, Inc.</t>
  </si>
  <si>
    <t>www.caretrustreit.com</t>
  </si>
  <si>
    <t>David Sedgwick</t>
  </si>
  <si>
    <t>/business-directory/company-profiles.caretrust_reit_inc.284c01adbbd49f9c252c0d1d87748686.html</t>
  </si>
  <si>
    <t>For CareTrust, the golden years are truly golden. A self-administered real estate investment trust (REIT), CareTrust owns, acquires, and leases senior health care properties. Spun off from senior care operator Ensign Group in mid-2014, CareTrust owns about 215 skilled nursing, assisted living, and independent living facilities with more than 11,905 operational beds and units. Its properties are largely located in the western US, with concentrations</t>
  </si>
  <si>
    <t>Cognizant Technology Solutions Corporation</t>
  </si>
  <si>
    <t>www.cognizant.com</t>
  </si>
  <si>
    <t>Ravi Kumar S</t>
  </si>
  <si>
    <t>/business-directory/company-profiles.cognizant_technology_solutions_corporation.91585fe865f41cf63c2fe51669feb531.html</t>
  </si>
  <si>
    <t>Cognizant Technology Solutions is one of the world's leading professional services companies, engineering modern business for the digital era. To help customers make the switch, the information technology outsourcing company provides intelligent systems, automation, cloud technologies, and cyber security tools. Cognizant also offers digital services and solutions, consulting, application development, systems integration, application testing, application</t>
  </si>
  <si>
    <t>Corteva, Inc.</t>
  </si>
  <si>
    <t>www.corteva.com</t>
  </si>
  <si>
    <t>Charles V Magro</t>
  </si>
  <si>
    <t>/business-directory/company-profiles.corteva_inc.aaca98cb5e6e481a41d76e6abfe56df0.html</t>
  </si>
  <si>
    <t>Cubesmart</t>
  </si>
  <si>
    <t>www.cubesmart.com</t>
  </si>
  <si>
    <t>Christopher P Marr</t>
  </si>
  <si>
    <t>/business-directory/company-profiles.cubesmart.8ae6f832b7c20ba1772fceda89ad9fdd.html</t>
  </si>
  <si>
    <t>Cousins Properties Incorporated</t>
  </si>
  <si>
    <t>www.cousins.com</t>
  </si>
  <si>
    <t>M Colin Connolly</t>
  </si>
  <si>
    <t>/business-directory/company-profiles.cousins_properties_incorporated.be06db5bdc1bb60f31fdabcebaaedbf9.html</t>
  </si>
  <si>
    <t>Cousins Properties, a real estate investment trust (REIT) which buys, develops, and manages Class-A office properties mainly in high-growth markets in the Sunbelt region of the US. Its portfolio includes 18.3 million sq. ft. of office space and 620,000 square feet of mixed-use space in Atlanta, Austin, Dallas, Tampa, Nashville and Charlotte. The company conducts its operations through Cousins Properties, LP ("CPLP"). Its other subsidiary, Cousins</t>
  </si>
  <si>
    <t>Cvb Financial Corp.</t>
  </si>
  <si>
    <t>www.cbbank.com</t>
  </si>
  <si>
    <t>David A Brager</t>
  </si>
  <si>
    <t>/business-directory/company-profiles.cvb_financial_corp.5d86e2cf108cf1cbdcea7a49bbf8047f.html</t>
  </si>
  <si>
    <t>CVB Financial is the holding company of Citizens Business Bank (CBB), which offers community banking services to primarily small and mid-sized businesses, but also to consumers through nearly 60 banking centers and office locations across central and southern California. Boasting more than $7.82 billion in assets, the bank offers checking, money market, CDs and savings accounts, trust and investment services, and a variety of loans. Commercial real</t>
  </si>
  <si>
    <t>Cavco Industries, Inc.</t>
  </si>
  <si>
    <t>www.cavcoindustries.com</t>
  </si>
  <si>
    <t>William C Boor</t>
  </si>
  <si>
    <t>/business-directory/company-profiles.cavco_industries_inc.5cadc5cd6e2ea9c102e77a7213623d5f.html</t>
  </si>
  <si>
    <t>Cavco Industries designs and produces factory-built housing products primarily distributed through a network of independent and company-owned retailers. It is one of the largest producers of manufactured and modular homes in the US, based on reported wholesale shipments. Its products are marketed under a variety of brand names including Cavco, Fleetwood, Palm Harbor, Nationwide, Fairmont, Friendship, Chariot Eagle, Destiny, Commodore, Colony, Pennwest,</t>
  </si>
  <si>
    <t>Cenovus Energy Inc</t>
  </si>
  <si>
    <t>www.cenovus.com</t>
  </si>
  <si>
    <t>Alex Pourbaix</t>
  </si>
  <si>
    <t>/business-directory/company-profiles.cenovus_energy_inc.55ccf166f831eff7dd4bacd43bf0c02e.html</t>
  </si>
  <si>
    <t>Cenovus Energy is the second-largest Canadian oil and natural gas producer. The company is also known as the second-largest Canadian- based refiner and upgrader. The company's major operations include oil sands plays of Alberta; thermal and crude oil and natural gas projects across Western Canada; crude oil production in Newfoundland and Labrador; and natural gas and liquids production in China and Indonesia. Cenovus' upstream assets produce an average</t>
  </si>
  <si>
    <t>Cvr Energy, Inc.</t>
  </si>
  <si>
    <t>www.cvrenergy.com</t>
  </si>
  <si>
    <t>David L Lamp</t>
  </si>
  <si>
    <t>/business-directory/company-profiles.cvr_energy_inc.ff17160c5e6a0542bd4d16ed50262c83.html</t>
  </si>
  <si>
    <t>Founded in 2006, CVR Energy refines and markets high value transportation fuels to retailers, railroads, and farm cooperatives and other refiners/marketers in Kansas, Oklahoma and Iowa. Located approximately 100 miles of Cushing, Oklahoma (a major crude oil trading and storage hub), it's two oil refineries—in Coffeyville, Kansas and Wynnewood, Oklahoma—represent close to a quarter of the region's refining capacity. Through a limited partnership, the</t>
  </si>
  <si>
    <t>Commvault Systems, Inc.</t>
  </si>
  <si>
    <t>www.commvault.com</t>
  </si>
  <si>
    <t>Sanjay Mirchandani</t>
  </si>
  <si>
    <t>/business-directory/company-profiles.commvault_systems_inc.08f9c0cf642c5ba0c31f878751e58294.html</t>
  </si>
  <si>
    <t>Commvault Systems is a global leader in cloud data protection. Its intelligent data services protect customers' data in a difficult world. The company provides its customers with a data protection platform that helps them secure, defend and recover their most precious asset, their data. Its data protection offerings are delivered via self-managed software, software-as-a-service (SaaS), integrated appliances, or managed by partners. Commvault Backup</t>
  </si>
  <si>
    <t>Carvana Co.</t>
  </si>
  <si>
    <t>Ernest Garcia III</t>
  </si>
  <si>
    <t>/business-directory/company-profiles.carvana_co.e650e06454fc6519129d7b9d3f1c1261.html</t>
  </si>
  <si>
    <t>Carvana is a leading e-commerce platform for buying and selling used cars. Through subsidiary Carvana Group, Carvana operates an online platform for purchasing used cars that allows consumers to research and select a vehicle, view a 360-degree image of the vehicle, obtain financing and warranty coverage, and complete the purchase. Vehicles can then be delivered or picked up at one of vending machines in throughout the US mostly southern and midwestern</t>
  </si>
  <si>
    <t>CVS Health Corporation</t>
  </si>
  <si>
    <t>www.cvshealth.com</t>
  </si>
  <si>
    <t>Karen S Lynch</t>
  </si>
  <si>
    <t>/business-directory/company-profiles.cvs_health_corporation.9606a8ae20bb0442c904d82958f6d7f2.html</t>
  </si>
  <si>
    <t>CVS Health Corp. is a leading pharmacy benefits manager with approximately 110 million plan members as well as the nation's largest drugstore chain. It runs approximately 9,000 retail locations and more than 1,100 walk-in medical clinics. In addition to its standalone pharmacy operations, the company operates about 1,880 retail pharmacies within retail chains, as well as some 60 clinics inside Target stores and runs a panel of healthcare professionals,</t>
  </si>
  <si>
    <t>Chevron Corporation</t>
  </si>
  <si>
    <t>www.chevron.com</t>
  </si>
  <si>
    <t>Michael K Wirth</t>
  </si>
  <si>
    <t>/business-directory/company-profiles.chevron_corporation.a571b97f03471f9a5a69bd8920a16e9f.html</t>
  </si>
  <si>
    <t>Chevron manages its subsidiaries and affiliates and provides administrative, financial, management and technology to support US and international subsidiaries that engage in integrated energy and chemical operations. Its global operations explore for and produce oil and oil equivalents, refines them into various fuels and other end products, and sells them through gas stations, airport fuel depots, and industrial channels. Chevron boasts approximately</t>
  </si>
  <si>
    <t>Curtiss-Wright Corporation</t>
  </si>
  <si>
    <t>www.curtisswright.com</t>
  </si>
  <si>
    <t>Lynn M Bamford</t>
  </si>
  <si>
    <t>business-directory/company-profiles.curtiss-wright_corporation.525e1b269476fe5c4f4e4aae76bdd0ca.html</t>
  </si>
  <si>
    <t>Curtiss-Wright is a global integrated business that provides highly engineered products, solutions, and services mainly to aerospace &amp;amp;amp; defense (A&amp;amp;amp;D) markets, as well as critical technologies in demanding commercial power, process, and industrial markets. The company manufactures and services main coolant pumps, power-dense compact motors, generators, and secondary propulsion systems. Curtiss-Wright also provides embedded computing board level</t>
  </si>
  <si>
    <t>Clearwater Analytics Holdings, Inc.</t>
  </si>
  <si>
    <t>www.clearwateranalytics.com</t>
  </si>
  <si>
    <t>Sandeep Sahai</t>
  </si>
  <si>
    <t>/business-directory/company-profiles.clearwater_analytics_holdings_inc.825a3a587667e0b6e7c4af8f21cdc190.html</t>
  </si>
  <si>
    <t>Clearway Energy, Inc.</t>
  </si>
  <si>
    <t>investor.clearwayenergy.com</t>
  </si>
  <si>
    <t>CWEN.A</t>
  </si>
  <si>
    <t>Christopher S Sotos</t>
  </si>
  <si>
    <t>/business-directory/company-profiles.clearway_energy_inc.5d041c1e07822a24e7fa888dbb2acda7.html</t>
  </si>
  <si>
    <t>Clearway Energy is one of the largest renewable energy owners in the US with over 5,500 net MW of installed wind and solar generation projects. The company is a publicly-traded energy infrastructure investor with a focus on investments in clean energy and owner of modern, sustainable, and long-term contracted assets across North America. The company's over 8,000 net MW of assets includes approximately 2,500 net MW of environmentally-sound, highly</t>
  </si>
  <si>
    <t>Camping World Holdings, Inc.</t>
  </si>
  <si>
    <t>investor.campingworld.com</t>
  </si>
  <si>
    <t>Marcus A Lemonis</t>
  </si>
  <si>
    <t>/business-directory/company-profiles.camping_world_holdings_inc.7b69220c0f43d808bd6fc080cf80e68f.html</t>
  </si>
  <si>
    <t>Camping World Holdings is America's largest retailers of new and used RVs, and related products and services. It also offers outdoor sports-related merchandise. The company's products are promoted via websites, digital, social, email, direct mail, print materials, traditional media, and around 195 retail locations in about 40 US states. Camping World also provides repair and collision services, such as fiberglass front and rear cap replacement, windshield</t>
  </si>
  <si>
    <t>Cushman &amp;amp; Wakefield Holdings, Inc.</t>
  </si>
  <si>
    <t>www.cushmanwakefield.com</t>
  </si>
  <si>
    <t>Brett White</t>
  </si>
  <si>
    <t>/business-directory/company-profiles.cushman__wakefield_holdings_inc.04061551513bb7e48b0574617a539d34.html</t>
  </si>
  <si>
    <t>Casella Waste Systems, Inc.</t>
  </si>
  <si>
    <t>www.casella.com</t>
  </si>
  <si>
    <t>Waste Collection</t>
  </si>
  <si>
    <t>John W Casella</t>
  </si>
  <si>
    <t>/business-directory/company-profiles.casella_waste_systems_inc.b097727d573fe35ea99d653b7041627b.html</t>
  </si>
  <si>
    <t>Casella Waste Systems is one of the largest recyclers and most experienced fully integrated resource management companies in the Eastern US. The company provides solid waste collection and disposal, transfer, recycling, and organics services to more than one million residential, commercial, municipal, institutional, and industrial customers and provides professional resource management services to over 10,000 customer locations in more than 40 states.</t>
  </si>
  <si>
    <t>www.calwatergroup.com</t>
  </si>
  <si>
    <t>Martin A Kropelnicki</t>
  </si>
  <si>
    <t>/business-directory/company-profiles.california_water_service_group.545a606c97f5b46b378fa6daf13fdc78.html</t>
  </si>
  <si>
    <t>California Water Service Group is a holding company with seven operating subsidiaries: California Water Service Company (Cal Water), New Mexico Water Service Company, Washington Water Service Company, Hawaii Water Service Company, Inc., TWSC, Inc., and CWS Utility Services and HWS Utility Services LLC. The business provides utility services to approximately two million people. he bulk of the business consists of the production, purchase, storage,</t>
  </si>
  <si>
    <t>Cemex, Inc.</t>
  </si>
  <si>
    <t>www.cemex.com</t>
  </si>
  <si>
    <t>Cement and Concrete Product Manufacturing</t>
  </si>
  <si>
    <t>Ignacio Madridejos</t>
  </si>
  <si>
    <t>/business-directory/company-profiles.cemex_inc.8eb007e3c5e1a8b3759719d845c7c8cf.html</t>
  </si>
  <si>
    <t>CEMEX USA, a subsidiary of the Mexico-based CEMEX, S.A.B. de C.V., is one of the largest cement producers and marketers in the US, as well as the largest ready-mix company. In addition to cement and ready-mix, CEMEX also makes and sells concrete block and aggregates. The company serves its customers through some 10 cement plants, approximately 50 cement terminals, nearly 50 aggregate quarries and more than 280 ready-mix concrete plants nationwide.</t>
  </si>
  <si>
    <t>Sprinklr, Inc.</t>
  </si>
  <si>
    <t>www.sprinklr.com</t>
  </si>
  <si>
    <t>Ragy Thomas</t>
  </si>
  <si>
    <t>/business-directory/company-profiles.sprinklr_inc.800387d8f99ca1c6da0fae1b8505dd75.html</t>
  </si>
  <si>
    <t>Crane Nxt, Co.</t>
  </si>
  <si>
    <t>www.craneco.com</t>
  </si>
  <si>
    <t>Aaron W Saak</t>
  </si>
  <si>
    <t>business-directory/company-profiles.crane_nxt_co.6c873649cc3e6ffa13a611e3d3b7e846.html</t>
  </si>
  <si>
    <t>Cyberark Software Inc.</t>
  </si>
  <si>
    <t>www.cyberark.com</t>
  </si>
  <si>
    <t>Udi Mokady</t>
  </si>
  <si>
    <t>/business-directory/company-profiles.cyberark_software_inc.bef3e5bbd83321bb20773919fc89aac1.html</t>
  </si>
  <si>
    <t>Cyber-Ark doesn't want you deluged by a flood of network security issues. The company provides enterprise security software for protecting network assets and data. Customers use the company's software for tasks such as protecting and sharing documents (Sensitive Document Vault), managing the exchange of data between businesses (Inter-Business Vault), and maintaining and updating administrative passwords (Enterprise Password Vault). Cyber-Ark's</t>
  </si>
  <si>
    <t>Cytokinetics, Incorporated</t>
  </si>
  <si>
    <t>www.cytokinetics.com</t>
  </si>
  <si>
    <t>Robert I Blum</t>
  </si>
  <si>
    <t>/business-directory/company-profiles.cytokinetics_incorporated.cf616084c5fc58318d74a1ade4bead71.html</t>
  </si>
  <si>
    <t>Cytokinetics is a late-stage biopharmaceutical company focused on discovering, developing, and commercializing first-in-class muscle activators and best-in-class muscle inhibitors as potential treatments for people with debilitating diseases in which muscle performance is compromised and/or declining. Its clinical-stage drug candidates are omecamtiv mecarbil, a novel cardiac myosin activator, CK-136 (formerly known as AMG 594), a novel cardiac troponin</t>
  </si>
  <si>
    <t>Caesars Entertainment, Inc.</t>
  </si>
  <si>
    <t>www.caesars.com</t>
  </si>
  <si>
    <t>Thomas R Reeg</t>
  </si>
  <si>
    <t>/business-directory/company-profiles.caesars_entertainment_inc.22a45fb56092a7dec4493d92b49eb6fc.html</t>
  </si>
  <si>
    <t>Caesars Entertainment is a geographically diversified gaming and hospitality company that was founded in 1973 by the Carano family with the opening of the Eldorado Hotel Casino. Its primary source of revenue generates by gaming operations and utilizes its hotels, restaurants, bars, entertainment, racing, retail shops, and other services to attract customers to its properties. It has some 20 casinos owned and around 25 casinos leased in the US. It</t>
  </si>
  <si>
    <t>Dominion Energy, Inc.</t>
  </si>
  <si>
    <t>www.dominionenergy.com</t>
  </si>
  <si>
    <t>Robert M Blue</t>
  </si>
  <si>
    <t>/business-directory/company-profiles.dominion_energy_inc.ddfb1a979eeddfcea09a78f8d6efdd2d.html</t>
  </si>
  <si>
    <t>Dominion Energy is one of the nation's largest producers and distributors of energy. The company's portfolio of assets includes approximately 31.0 GW of electric generating capacity, 10,600 miles of electric transmission lines, 78,500 miles of electric distribution lines, and 93,500 miles of gas distribution mains and related service facilities, which are supported by 4,000 miles of gas transmission, gathering, and storage pipeline. It operates in</t>
  </si>
  <si>
    <t>Delta Air Lines, Inc.</t>
  </si>
  <si>
    <t>www.delta.com</t>
  </si>
  <si>
    <t>Edward H Bastian</t>
  </si>
  <si>
    <t>/business-directory/company-profiles.delta_air_lines_inc.4ed621ab20352d303fd07e8735366aec.html</t>
  </si>
  <si>
    <t>Delta Air Lines is one of the world's largest airlines by traffic and revenues. Through its regional carriers, the company serves over 800 destinations in about 130 countries, and it operates a mainline fleet of 1,200 aircraft, as well as maintenance, repair, and overhaul (MRO) and cargo operations. The company serves more than 200 million customers each year and offers more than 5,000 departures daily. Delta is a founding member of the SkyTeam marketing</t>
  </si>
  <si>
    <t>Dana Incorporated</t>
  </si>
  <si>
    <t>www.dana.com</t>
  </si>
  <si>
    <t>James K Kamsickas</t>
  </si>
  <si>
    <t>/business-directory/company-profiles.dana_incorporated.a38dc94964e6cb8cc1f93402620ba31b.html</t>
  </si>
  <si>
    <t>Dana is a global leader in providing power-conveyance and energy-management solutions for vehicles and machinery. In addition to its core offerings, the company also offers driveline products (rear and front axles, driveshafts, transmissions), it provides power technologies (sealing and thermal-management products) and service parts. It makes products for vehicles in the light, medium/heavy (commercial), and off-highway markets that carry brand names</t>
  </si>
  <si>
    <t>Darling Ingredients Inc.</t>
  </si>
  <si>
    <t>www.darlingii.com</t>
  </si>
  <si>
    <t>Animal Slaughtering and Processing</t>
  </si>
  <si>
    <t>Randall C Stuewe</t>
  </si>
  <si>
    <t>/business-directory/company-profiles.darling_ingredients_inc.eea131f0cdbf5cb9d4ea47939a8ae249.html</t>
  </si>
  <si>
    <t>Darling Ingredients is a global developer and producer of sustainable natural ingredients from edible and inedible bio-nutrients, creating a wide range of ingredients and customized specialty solutions for customers in the pharmaceutical, food, pet food, animal feed, industrial, fuel, bioenergy, and fertilizer industries. The company collects and recycles animal by-products into specialty ingredients such as collagen, edible fats, animal proteins,</t>
  </si>
  <si>
    <t>Doordash</t>
  </si>
  <si>
    <t>www.doordash.com</t>
  </si>
  <si>
    <t>Alannah Brogan</t>
  </si>
  <si>
    <t>/business-directory/company-profiles.doordash.3dcccb9de523cbe047404fabbc53970c.html</t>
  </si>
  <si>
    <t>ENDAVA PLC</t>
  </si>
  <si>
    <t>www.endava.com</t>
  </si>
  <si>
    <t>Andrew Allan</t>
  </si>
  <si>
    <t>/business-directory/company-profiles.endava_plc.236aa8d4fa44212c04d0fb52e70c7bd5.html</t>
  </si>
  <si>
    <t>DEUTSCHE BANK AKTIENGESELLSCHAFT</t>
  </si>
  <si>
    <t>www.australia.db.com/australia/</t>
  </si>
  <si>
    <t>STUART WILSON LEWIS</t>
  </si>
  <si>
    <t>/business-directory/company-profiles.deutsche_bank_aktiengesellschaft.3530713af41feaa51a5293b46692d6a2.html</t>
  </si>
  <si>
    <t>Digitalbridge Group, Inc.</t>
  </si>
  <si>
    <t>www.hilton.com</t>
  </si>
  <si>
    <t>Marc C Ganzi</t>
  </si>
  <si>
    <t>/business-directory/company-profiles.digitalbridge_group_inc.a52499e17cc211f3c647ad3a8c70549d.html</t>
  </si>
  <si>
    <t>With $53 billion of assets under management (AUM), DigitalBridge Group is a leading global-scale digital infrastructure manager, deploying and managing capital across the digital ecosystem, including data centers, cell towers, fiber networks, small cells, and edge infrastructure. Its diverse global investor base includes public and private pensions, sovereign wealth funds, asset managers, insurance companies, and endowments. The company currently</t>
  </si>
  <si>
    <t>Dropbox, Inc.</t>
  </si>
  <si>
    <t>www.dropbox.com</t>
  </si>
  <si>
    <t>Andrew W Houston</t>
  </si>
  <si>
    <t>/business-directory/company-profiles.dropbox_inc.f28364a2f7eaded6749ab8d49cbbcb4c.html</t>
  </si>
  <si>
    <t>Dropbox is primarily known for offering a space for users to store documents in the cloud. However, the company also offers a variety of collaboration, creation, access and organization, sharing, and security. Dropbox has about 17 million are the paying subscribers. Basic storage services are offered for free; revenue comes from monthly or annual subscription plans, mainly purchased through the Dropbox app or website, offering collaboration tools</t>
  </si>
  <si>
    <t>Donaldson Company, Inc.</t>
  </si>
  <si>
    <t>www.donaldson.com</t>
  </si>
  <si>
    <t>Tod E Carpenter</t>
  </si>
  <si>
    <t>/business-directory/company-profiles.donaldson_company_inc.cd8cca44db456b5d8ff1c02065df7679.html</t>
  </si>
  <si>
    <t>Donaldson is a global leader in technology-led filtration products and solutions, serving a broad range of industries and advanced markets. The company makes filtration systems designed to remove contaminants from air and liquids. Donaldson's engine products business makes air intake and exhaust systems, liquid-filtration systems, and replacement parts; products are sold to manufacturers of construction, mining, and transportation equipment, as well</t>
  </si>
  <si>
    <t>Dupont De Nemours, Inc.</t>
  </si>
  <si>
    <t>www.dupont.com</t>
  </si>
  <si>
    <t>Edward D Breen</t>
  </si>
  <si>
    <t>/business-directory/company-profiles.dupont_de_nemours_inc.ffb0b876c6027782d144c015e894979e.html</t>
  </si>
  <si>
    <t>DuPont is a global innovation leader with technology-based materials and solutions that help transform industries and everyday life by applying diverse science and expertise to help customers advance their best ideas and deliver essential innovations in key markets including electronics, transportation, building and construction, healthcare and worker safety. The company has subsidiaries in about 60 countries worldwide and manufacturing operations</t>
  </si>
  <si>
    <t>Datadog, Inc.</t>
  </si>
  <si>
    <t>www.datadoghq.com</t>
  </si>
  <si>
    <t>OLIVIER POMEL</t>
  </si>
  <si>
    <t>/business-directory/company-profiles.datadog_inc.21c67dc004784109bc315de0f32139bd.html</t>
  </si>
  <si>
    <t>Dillard's, Inc.</t>
  </si>
  <si>
    <t>www.dillards.com</t>
  </si>
  <si>
    <t>William Dillard II</t>
  </si>
  <si>
    <t>/business-directory/company-profiles.dillards_inc.d3ce53ffab7097f3a867174dd3ad899f.html</t>
  </si>
  <si>
    <t>Dillard's is one of the nation's largest fashion apparel, cosmetics and home furnishing retailers that operates more than 275 locations in about 30 US states. It also operates some 30 clearance centers and an Internet store that offers a wide selection of merchandise including fashion apparel for women, men and children, accessories, cosmetics, home furnishings, and other consumer goods. Dillard's exclusive brand merchandise includes Antonio Melani,</t>
  </si>
  <si>
    <t>Deere &amp;amp; Company</t>
  </si>
  <si>
    <t>www.deere.com</t>
  </si>
  <si>
    <t>John C May</t>
  </si>
  <si>
    <t>/business-directory/company-profiles.deere__company.3e71fd41341036094743a274276af9ba.html</t>
  </si>
  <si>
    <t>Deere &amp;amp;amp; Co. is one of the world's largest makers of farm equipment and a major producer of construction, forestry, and commercial and residential lawn care equipment. Deere offers a portfolio of multiple brands to provide a full line of innovative solutions for its customers in a variety of production systems throughout the lifecycle of their machines. Some of its brands include Wirtgen, Hagie, Mazzotti, Monosem, Blue River Technology and Harvest</t>
  </si>
  <si>
    <t>Deckers Outdoor Corporation</t>
  </si>
  <si>
    <t>www.deckers.com</t>
  </si>
  <si>
    <t>Apparel Accessories and Other Apparel Manufacturing</t>
  </si>
  <si>
    <t>David Powers</t>
  </si>
  <si>
    <t>/business-directory/company-profiles.deckers_outdoor_corporation.a4c1a962d1b05993c70b7ca60b1ede4e.html</t>
  </si>
  <si>
    <t>Deckers Outdoor is a global leader in designing, marketing, and distributing innovative footwear, apparel, and accessories developed for both everyday casual lifestyle use and high-performance activities. It designs and markets the iconic UGG brand of luxury sheepskin footwear in addition to Teva sports sandals — a cross between a hiking boot and a flip-flop used for walking, hiking, and rafting, among other pursuits. Other product lines include Sanuk,</t>
  </si>
  <si>
    <t>Douglas Emmett, Inc.</t>
  </si>
  <si>
    <t>www.douglasemmett.com</t>
  </si>
  <si>
    <t>Jordan L Kaplan</t>
  </si>
  <si>
    <t>/business-directory/company-profiles.douglas_emmett_inc.fa80cb0f3f6987d87133aa21581c5fb6.html</t>
  </si>
  <si>
    <t>Douglas Emmett, a self-administered and self-managed real estate investment trust (REIT), invests in commercial real estate in Southern California and Hawaii. It owns about 70 Class A office properties (totaling 18.2 million sq. ft.), mostly in the heart of Hollywood and surrounding areas. Its office holdings account for more than 85% of its total revenue. The REIT also owns nearly 4,400 apartment units in tony neighborhoods of West Los Angeles and</t>
  </si>
  <si>
    <t>Dell Technologies Inc.</t>
  </si>
  <si>
    <t>www.delltechnologies.com</t>
  </si>
  <si>
    <t>Michael S Dell</t>
  </si>
  <si>
    <t>/business-directory/company-profiles.dell_technologies_inc.210a67356b1d13dba4ef2c858b0b044b.html</t>
  </si>
  <si>
    <t>Dell Technologies, also known as Dell, helps organizations and individuals build their digital future and transform how they work, live, and play. The company provides customers with the industry's broadest and most innovative technology and services portfolio for the data era, spanning both traditional infrastructure and multi-cloud technologies. It also has a comprehensive portfolio of networking and storage systems through Dell EMC as well as cloud</t>
  </si>
  <si>
    <t>Denbury Inc.</t>
  </si>
  <si>
    <t>www.denbury.com</t>
  </si>
  <si>
    <t>Christian S Kendall</t>
  </si>
  <si>
    <t>/business-directory/company-profiles.denbury_inc.4bad2733f012be3a053ff00c9f209c6e.html</t>
  </si>
  <si>
    <t>Denbury is an independent energy company with operations and assets focused on Carbon Capture, Use and Storage (CCUS) and Enhanced Oil Recovery (EOR) in the Gulf Coast and Rocky Mountain regions. For over two decades, the company has maintained a unique strategic focus on utilizing CO2 in its EOR operations and has also been active in CCUS through the injection of captured industrial-sourced CO2. The company currently has an objective to fully offset</t>
  </si>
  <si>
    <t>DIAGEO PLC</t>
  </si>
  <si>
    <t>www.diageo.com</t>
  </si>
  <si>
    <t>DGE</t>
  </si>
  <si>
    <t>Karen Tracey Blackett</t>
  </si>
  <si>
    <t>/business-directory/company-profiles.diageo_plc.2e72eb770ff064cb9be36e5ee945c89f.html</t>
  </si>
  <si>
    <t>Diageo is a global leader in beverage alcohol with an outstanding collection of brands across spirits and beer, boasting a portfolio of world-renowned brands such as Smirnoff vodka, Captain Morgan rum, Johnnie Walker whisky, Baileys Irish cream, and Tanqueray gin. It also makes beer, including Guinness, and wine. With more than 200 global, local, and luxury brands, the company sells its products in more than 180 countries around the world. Diageo</t>
  </si>
  <si>
    <t>Dream Finders Homes, Inc.</t>
  </si>
  <si>
    <t>www.dreamfindershomes.com</t>
  </si>
  <si>
    <t>Patrick O Zalupski</t>
  </si>
  <si>
    <t>/business-directory/company-profiles.dream_finders_homes_inc.0154d36fcd557591d43352cd2583222e.html</t>
  </si>
  <si>
    <t>www.discoverdriverspremier.com</t>
  </si>
  <si>
    <t>Roger C Hochschild</t>
  </si>
  <si>
    <t>/business-directory/company-profiles.discover_financial_services.0bd35896a5dc1ae1ce81feb487dfd58b.html</t>
  </si>
  <si>
    <t>Discover Financial Services provides digital banking products and services and payment services through its subsidiaries. It offers credit card loans, private student loans, personal loans, home equity loans, and deposit products. Discover also licenses Diners Club which processes transactions for Discover-branded credit and debit cards, provides payment transaction processing and settlement services. The company also runs the PULSE Network ATM system,</t>
  </si>
  <si>
    <t>Dollar General Corporation</t>
  </si>
  <si>
    <t>www.dollargeneral.com</t>
  </si>
  <si>
    <t>Jeffery C Owen</t>
  </si>
  <si>
    <t>/business-directory/company-profiles.dollar_general_corporation.180cb5092d0f71dcd006ee12c994741a.html</t>
  </si>
  <si>
    <t>Dollar General is one of the largest discount retailers in the US by number of stores, with approximately 19,145 stores located in over 45 states, with the greatest concentration of stores in the southern, southwestern, midwestern and eastern US. It generates most of its sales from consumables (including paper and cleaning products; health and beauty aids; pet supplies; and refrigerated, shelf-stable, and perishable foods). The stores also offer seasonal</t>
  </si>
  <si>
    <t>Quest Diagnostics Incorporated</t>
  </si>
  <si>
    <t>www.questdiagnostics.com</t>
  </si>
  <si>
    <t>Medical and Diagnostic Laboratories</t>
  </si>
  <si>
    <t>James E Davis</t>
  </si>
  <si>
    <t>/business-directory/company-profiles.quest_diagnostics_incorporated.9b75e84d80485efc08320eb1693d9b6e.html</t>
  </si>
  <si>
    <t>Quest Diagnostics is the world's leading provider of diagnostic information services. The company's Diagnostic Information Services develop and deliver diagnostic information services, providing insights that empower and enable a broad range of customers, including patients, clinicians, hospitals, IDNs, health plans, employers, ACOs and DCEs; while the Diagnostic Solutions includes risk assessment services business, which offers solutions for insurers,</t>
  </si>
  <si>
    <t>D.R. Horton, Inc.</t>
  </si>
  <si>
    <t>www.drhorton.com</t>
  </si>
  <si>
    <t>David V Auld</t>
  </si>
  <si>
    <t>/business-directory/company-profiles.dr_horton_inc.53890f4828e079d340ea27fd3cfdd0ff.html</t>
  </si>
  <si>
    <t>The largest US homebuilder by volume, D.R. Horton constructs single-family homes that range in size from 1,000 sq. ft. to more than 4,000 sq. ft. and sell for an average price range of about $200,000 to more than 1,000,000 under the D.R. Horton, America's Builder, Emerald Homes, Express Homes, and Freedom Homes. D.R. Horton is active in roughly 105 markets in about 35 states. Through its mortgage, title and insurance subsidiaries, D.R. Horton provides</t>
  </si>
  <si>
    <t>Danaher Corporation</t>
  </si>
  <si>
    <t>www.danaher.com</t>
  </si>
  <si>
    <t>Rainer M Blair</t>
  </si>
  <si>
    <t>/business-directory/company-profiles.danaher_corporation.21f4bde682246ab2cb3006bdbe22401c.html</t>
  </si>
  <si>
    <t>Danaher is a global science and technology innovator committed to helping customers solve complex challenges and improving quality of life around the world. The company is comprised of more than 20 operating companies with leadership positions in the biotechnology, life sciences, diagnostics, environmental and applied sectors, organized under four segments (Biotechnology; Life Sciences; Diagnostics; and Environmental &amp;amp;amp; Applied Solutions). It has</t>
  </si>
  <si>
    <t>Dice Therapeutics, Inc.</t>
  </si>
  <si>
    <t>www.dicetherapeutics.com</t>
  </si>
  <si>
    <t>J Kevin Judice</t>
  </si>
  <si>
    <t>/business-directory/company-profiles.dice_therapeutics_inc.ef70a8a392aaff151b193e3bc29f3172.html</t>
  </si>
  <si>
    <t>HF Sinclair Corporation</t>
  </si>
  <si>
    <t>www.hfsinclair.com</t>
  </si>
  <si>
    <t>Michael C Jennings</t>
  </si>
  <si>
    <t>/business-directory/company-profiles.hf_sinclair_corporation.7b77d3abd004ffcf81c6441480d5c001.html</t>
  </si>
  <si>
    <t>Diodes Incorporated</t>
  </si>
  <si>
    <t>www.diodes.com</t>
  </si>
  <si>
    <t>Keh-Shew Lu</t>
  </si>
  <si>
    <t>/business-directory/company-profiles.diodes_incorporated.1fc228ada3857da96208e678bd0d4b1b.html</t>
  </si>
  <si>
    <t>Diodes Incorporated is a leading global manufacturer and supplier of high-quality application-specific standard products within the broad discrete, logic, analog, and mixed-signal semiconductor markets. The company serves the consumer electronics, computing, communications, industrial, and automotive markets. Diodes' products include diodes, transistors, amplifiers, comparators, and rectifiers; they are used by computer and consumer electronics manufacturers</t>
  </si>
  <si>
    <t>The Walt Disney Company</t>
  </si>
  <si>
    <t>www.thewaltdisneycompany.com</t>
  </si>
  <si>
    <t>Amusement Parks and Arcades</t>
  </si>
  <si>
    <t>Robert A Iger</t>
  </si>
  <si>
    <t>/business-directory/company-profiles.the_walt_disney_company.42cf1f7156420b0a5454d50d9a70043f.html</t>
  </si>
  <si>
    <t>The Walt Disney Company is one of the world's largest media conglomerate, with assets encompassing movies, television, streaming, publishing, and theme parks. Its TV holdings include the ABC TV network and around eight TV stations, as well as a portfolio of cable networks including Disney, ESPN, Freeform, FX, National Geographic, and a 50% equity investment in A+E. It produces films through the Walt Disney Pictures, Twentieth Century Studios, Marvel,</t>
  </si>
  <si>
    <t>Dish Network Corporation</t>
  </si>
  <si>
    <t>www.dish.com</t>
  </si>
  <si>
    <t>W Erik Carlson</t>
  </si>
  <si>
    <t>/business-directory/company-profiles.dish_network_corporation.1db862d6ffeb71a3775ac39125691090.html</t>
  </si>
  <si>
    <t>DISH Network is a holding company that provides Pay-TV in the US, serving millions of subscribers as well as hotels, motels, and other commercial accounts. Its programming includes premium movies, on-demand streaming over-the-top, Latino video programming, specialty sports, local and international programming, and pay-per-view. Its relatively Sling TV offering provides streaming video over the internet. DISH Network generates almost all sales in the</t>
  </si>
  <si>
    <t>Draftkings Inc.</t>
  </si>
  <si>
    <t>www.drivebydraftkings.com</t>
  </si>
  <si>
    <t>Promoters of Performing Arts, Sports, and Similar Events</t>
  </si>
  <si>
    <t>Jason D Robins</t>
  </si>
  <si>
    <t>/business-directory/company-profiles.draftkings_inc.12b6b9a3e22d39eb8251241fc9d6f7a6.html</t>
  </si>
  <si>
    <t>Dick's Sporting Goods, Inc.</t>
  </si>
  <si>
    <t>www.dickssportinggoods.com</t>
  </si>
  <si>
    <t>Lauren R Hobart</t>
  </si>
  <si>
    <t>/business-directory/company-profiles.dicks_sporting_goods_inc.170e3c93c3fdb37ca122c1baf1779014.html</t>
  </si>
  <si>
    <t>Dick's Sporting Goods is a leading omni-channel sporting goods retailer offering an extensive assortment of authentic, high-quality sports equipment, apparel, footwear and accessories. Aside from the company's over 850 stores across the US, its products are also sold through an eCommerce platform that is integrated with its store network. In addition to well-known brand names, Dick's carries exclusive brands such as Walter Hagen, Alpine Design, and</t>
  </si>
  <si>
    <t>Dolby Laboratories, Inc.</t>
  </si>
  <si>
    <t>www.dolby.com</t>
  </si>
  <si>
    <t>Audio and Video Equipment Manufacturing</t>
  </si>
  <si>
    <t>Kevin Yeaman</t>
  </si>
  <si>
    <t>/business-directory/company-profiles.dolby_laboratories_inc.a08c7c4427f466255fb76da78e21456e.html</t>
  </si>
  <si>
    <t>Dolby Laboratories (Dolby) is the market leader in developing sound processing and noise reduction systems for use in professional and consumer audio and video equipment. Though it does make some of its own products, Dolby mostly licenses its technology to other manufacturers. The company has approximately 15,500 issued patents and approximately 1,400 trademarks worldwide. In film, the Dolby Digital format has become the de facto audio standard. Its</t>
  </si>
  <si>
    <t>DLOCAL LIMITED</t>
  </si>
  <si>
    <t>www.dlocal.com</t>
  </si>
  <si>
    <t>Davinia Cutajar</t>
  </si>
  <si>
    <t>/business-directory/company-profiles.dlocal_limited.a4ee40bf39d6fdeb8facd91a9d87f155.html</t>
  </si>
  <si>
    <t>Digital Realty Trust, L.P.</t>
  </si>
  <si>
    <t>www.digitalrealty.com</t>
  </si>
  <si>
    <t>ANDREW P POWER</t>
  </si>
  <si>
    <t>/business-directory/company-profiles.digital_realty_trust_lp.a6e73b7b26ee26624ff507d52a14a74a.html</t>
  </si>
  <si>
    <t>Dollar Tree, Inc.</t>
  </si>
  <si>
    <t>locations.dollartree.com</t>
  </si>
  <si>
    <t>Rick Dreiling</t>
  </si>
  <si>
    <t>/business-directory/company-profiles.dollar_tree_inc.7da2a14f6ef58f827df515d150a95cc8.html</t>
  </si>
  <si>
    <t>Dollar Tree is a leading operator of discount variety stores with a solid history of growth and performance. The company operates approximately 16,340 Dollar Tree and Family Dollar discount stores across roughly 50 states and in five provinces in Canada. The stores carry a mix of durable housewares, toys, seasonal items, food, beverages, clothing, fashion accessories, pet supplies, health and beauty aids, and household paper and chemicals. At Dollar</t>
  </si>
  <si>
    <t>Ginkgo Bioworks Holdings, Inc.</t>
  </si>
  <si>
    <t>www.ginkgobioworks.com</t>
  </si>
  <si>
    <t>Jason Kelly</t>
  </si>
  <si>
    <t>business-directory/company-profiles.ginkgo_bioworks_holdings_inc.043a876829cfc6f64d3c9b753ce82dc8.html</t>
  </si>
  <si>
    <t>Dun &amp;amp; Bradstreet Holdings, Inc.</t>
  </si>
  <si>
    <t>www.dnb.com</t>
  </si>
  <si>
    <t>Anthony M Jabbour</t>
  </si>
  <si>
    <t>/business-directory/company-profiles.dun__bradstreet_holdings_inc.e946c3905fb57e48f7519899d6b4be2e.html</t>
  </si>
  <si>
    <t>Denali Therapeutics Inc.</t>
  </si>
  <si>
    <t>www.denalitherapeutics.com</t>
  </si>
  <si>
    <t>Ryan J Watts</t>
  </si>
  <si>
    <t>/business-directory/company-profiles.denali_therapeutics_inc.742c9affa88e929baf15219326be9933.html</t>
  </si>
  <si>
    <t>Krispy Kreme, Inc.</t>
  </si>
  <si>
    <t>www.krispykreme.com</t>
  </si>
  <si>
    <t>Specialty Food Retailers</t>
  </si>
  <si>
    <t>Michael Tattersfield</t>
  </si>
  <si>
    <t>/business-directory/company-profiles.krispy_kreme_inc.a26d7cb594fa81ed966ca5171b48e25e.html</t>
  </si>
  <si>
    <t>www.docreit.com</t>
  </si>
  <si>
    <t>John T Thomas</t>
  </si>
  <si>
    <t>/business-directory/company-profiles.physicians_realty_trust.a746e8deabee9bd1e938a7b55228883b.html</t>
  </si>
  <si>
    <t>Physicians Realty Trust doesn't make house calls. The real estate investment trust (REIT) owns and manages healthcare properties that are leased to physicians, hospitals and healthcare delivery systems. A self-managed REIT, its portfolio consists of more than 250 medical office buildings in about 30 states. Tenants include Hackley Hospital, and Valley West Hospital. Physicians Realty Trust was formed in 2013. As a REIT, it is exempt from paying federal</t>
  </si>
  <si>
    <t>Digitalocean Holdings, Inc.</t>
  </si>
  <si>
    <t>www.digitalocean.com</t>
  </si>
  <si>
    <t>Yancey Spruill</t>
  </si>
  <si>
    <t>/business-directory/company-profiles.digitalocean_holdings_inc.93055f3744ea049028a6b58d2fd9d6ce.html</t>
  </si>
  <si>
    <t>Doximity, Inc.</t>
  </si>
  <si>
    <t>www.doximity.com</t>
  </si>
  <si>
    <t>Jeffrey Tangney</t>
  </si>
  <si>
    <t>/business-directory/company-profiles.doximity_inc.cfe1e713704e935ab23ebb0a704afa41.html</t>
  </si>
  <si>
    <t>Docusign, Inc.</t>
  </si>
  <si>
    <t>www.docusign.com</t>
  </si>
  <si>
    <t>Allan Thygesen</t>
  </si>
  <si>
    <t>/business-directory/company-profiles.docusign_inc.ec36b1261529d75f2d4c2c7ad07346f8.html</t>
  </si>
  <si>
    <t>DocuSign, Inc. offers the world's leading electronic signature product, enabling an agreement to be signed electronically on a wide variety of devices, from virtually anywhere in the world, securely. It offers the world's #1 e-signature product as the core part of the company's broader software platform that automates and connects the agreement process, the DocuSign Agreement Cloud. With more than 1.1 million customers and more than a billion users</t>
  </si>
  <si>
    <t>BRP Inc</t>
  </si>
  <si>
    <t>www.brp.com</t>
  </si>
  <si>
    <t>DOO</t>
  </si>
  <si>
    <t>José Boisjoli</t>
  </si>
  <si>
    <t>/business-directory/company-profiles.brp_inc.6d8ab4b99495f4af1bedfbef98897d67.html</t>
  </si>
  <si>
    <t>The BRP is a global leader in the world of powersports products, propulsion systems, and boats. It designs, makes, and markets powersports vehicles and propulsion systems for land, snow, and water. Its portfolio of brands includes the famous Ski-Doo brand of snowmobile, Lynx snowmobile (top in Europe), Sea-Doo watercraft, and Can-Am all-terrain and side-by-side vehicles. BRP also includes Rotax marine propulsion systems, as well as engines for motorcycles,</t>
  </si>
  <si>
    <t>Masonite International Corporation</t>
  </si>
  <si>
    <t>www.masonite.com</t>
  </si>
  <si>
    <t>Howard C Heckes</t>
  </si>
  <si>
    <t>/business-directory/company-profiles.masonite_international_corporation.bfefb4da8da83e7ed1c11851cf66ee9a.html</t>
  </si>
  <si>
    <t>Dorman Products, Inc.</t>
  </si>
  <si>
    <t>www.dormanproducts.com</t>
  </si>
  <si>
    <t>Kevin M Olsen</t>
  </si>
  <si>
    <t>/business-directory/company-profiles.dorman_products_inc.a733a9587f876ae6a26b8805583ce475.html</t>
  </si>
  <si>
    <t>Marketing approximately 129,000 unique parts, Dorman Products is one of the leading suppliers of replacement parts and fasteners for passenger cars and light-, medium-, and heavy-duty trucks in the automotive aftermarket industry. About 75% of the company's products are sold under brands that the company owns. Dorman sells to auto aftermarket retailers and warehouse distributors, as well as to parts manufacturers for resale under private labels. The</t>
  </si>
  <si>
    <t>Dover Corporation</t>
  </si>
  <si>
    <t>www.dovercorporation.com</t>
  </si>
  <si>
    <t>Richard J Tobin</t>
  </si>
  <si>
    <t>/business-directory/company-profiles.dover_corporation.1f1ca900f01b99c85a88b9334d6d72c7.html</t>
  </si>
  <si>
    <t>Dover is a diversified global manufacturer and solutions provider delivering innovative equipment and components, consumable supplies, aftermarket parts, software and digital solutions, and support services through five operating segments: Engineered Products, Clean &amp;amp;amp; Energy Fueling, Pumps &amp;amp;amp; Process Solutions, Imaging &amp;amp;amp; Identification and Refrigeration, and Climate &amp;amp;amp; Sustainability Technologies. Dover serves industries such as chemical,</t>
  </si>
  <si>
    <t>The Dow Chemical Company</t>
  </si>
  <si>
    <t>www.dow.com</t>
  </si>
  <si>
    <t>James R Fitterling</t>
  </si>
  <si>
    <t>/business-directory/company-profiles.the_dow_chemical_company.73b76cd476fcdc09e3e6e87eea9fd1b6.html</t>
  </si>
  <si>
    <t>The Dow Chemical Company (TDCC) is a leading producer of plastics, chemicals, and hydrocarbons. One of the largest material and chemical companies in the US and the world. It uses hydrocarbon-based raw materials to make some 6,100 finished chemical products at nearly 110 sites in more than 30 countries. The company's products are used in industries such as automotive, transportation, consumer goods, industrial equipment, building and construction,</t>
  </si>
  <si>
    <t>Amdocs Limited</t>
  </si>
  <si>
    <t>www.amdocs.com</t>
  </si>
  <si>
    <t>Eli Gelman</t>
  </si>
  <si>
    <t>/business-directory/company-profiles.amdocs_limited.9b245a70ca2469484f7130b656624ce0.html</t>
  </si>
  <si>
    <t>Amdocs helps bring telecom companies and their customers together. The company is a leading supplier of customer experience software and services for business support systems (BSS) and operational support systems (OSS), used by telecommunications providers to manage delivery of voice, data, and wireless services. Its applications help automate customer relationship management (CRM), sales, and billing operations. Amdocs also develops publishing</t>
  </si>
  <si>
    <t>Domino's Pizza, Inc.</t>
  </si>
  <si>
    <t>www.dominos.com</t>
  </si>
  <si>
    <t>Grocery and Related Product Merchant Wholesalers</t>
  </si>
  <si>
    <t>Richard E Allison Junior</t>
  </si>
  <si>
    <t>/business-directory/company-profiles.dominos_pizza_inc.d1769b760ad877bdb3b2848c9a3fbfee.html</t>
  </si>
  <si>
    <t>Domino's is a pizza company with about 19,800 locations in over 90 markets, and operates two distinct service models within its stores with a significant business in both delivery and carryout. Founded in 1960, its roots are in convenient pizza delivery, while a significant amount of its retail sales also come from carryout customers. It is highly recognized global brand, and it is focus on value while serving neighborhoods locally through its large</t>
  </si>
  <si>
    <t>Chongqing Daqo New Energy Co., Ltd.</t>
  </si>
  <si>
    <t>www.dqsolar.com</t>
  </si>
  <si>
    <t>Dafeng Shi</t>
  </si>
  <si>
    <t>/business-directory/company-profiles.chongqing_daqo_new_energy_co_ltd.f78a8ad6f2a7d2b6f8c6124f38dc660c.html</t>
  </si>
  <si>
    <t>Darden Restaurants, Inc.</t>
  </si>
  <si>
    <t>www.darden.com</t>
  </si>
  <si>
    <t>Ricardo Cardenas</t>
  </si>
  <si>
    <t>/business-directory/company-profiles.darden_restaurants_inc.2d212ba14e210d94b8976437da9f9dac.html</t>
  </si>
  <si>
    <t>Darden Restaurants is a full-service restaurant company that has been fueled by its Olive Garden chain of more than 880 restaurants. But Darden is more than garden, operating about 1,867 restaurants in the US and Canada (fully-owned and franchises). Other concepts include LongHorn Steakhouse, The Capital Grille (upscale steakhouse), Bahama Breeze (Caribbean food and drinks), Eddie V's (seafood), Yard House (American food), Seasons 52 (casual grill</t>
  </si>
  <si>
    <t>Leonardo Drs, Inc.</t>
  </si>
  <si>
    <t>www.leonardodrs.com</t>
  </si>
  <si>
    <t>William J Lynn III</t>
  </si>
  <si>
    <t>/business-directory/company-profiles.leonardo_drs_inc.ef3f230c86eefc366b1a67a9fa1d7004.html</t>
  </si>
  <si>
    <t>Leonardo DRS is a prime contractor, leading technology innovator and supplier of integrated products, services and support to military forces, intelligence agencies, and prime contractors. Its offerings include avionics and aviation support; communications and networks; computing and information technology; defense systems; intelligence and security; power and propulsion; and sustainment, logistics and advanced services. The company's Daylight Solutions</t>
  </si>
  <si>
    <t>Driven Brands Holdings Inc.</t>
  </si>
  <si>
    <t>www.carstar.com</t>
  </si>
  <si>
    <t>Automotive Repair and Maintenance</t>
  </si>
  <si>
    <t>Jonathan Fitzpatrick</t>
  </si>
  <si>
    <t>/business-directory/company-profiles.driven_brands_holdings_inc.e918ba16e867999089b4ba6bcb6c4577.html</t>
  </si>
  <si>
    <t>The Descartes Systems Group Inc</t>
  </si>
  <si>
    <t>www.descartes.com</t>
  </si>
  <si>
    <t>DSG</t>
  </si>
  <si>
    <t>Edward J. Ryan</t>
  </si>
  <si>
    <t>/business-directory/company-profiles.the_descartes_systems_group_inc.df208a626221ea6690f829d887176238.html</t>
  </si>
  <si>
    <t>The Descartes Systems Group is a global provider of cloud, device, and data content-based solutions focused on improving the productivity, performance and security of logistics-intensive businesses. Customers use its modular, cloud-based and data content solutions to route, schedule, track and measure delivery resources; plan, allocate and execute shipments; rate, audit and pay transportation invoices; access global trade data; file customs and security</t>
  </si>
  <si>
    <t>Dynatrace, Inc.</t>
  </si>
  <si>
    <t>www.dynatrace.com</t>
  </si>
  <si>
    <t>Rick McConnell</t>
  </si>
  <si>
    <t>/business-directory/company-profiles.dynatrace_inc.6a3b2b8ad53a2309bf491380b4b8a637.html</t>
  </si>
  <si>
    <t>DTE Energy Resources, Inc.</t>
  </si>
  <si>
    <t>newlook.dteenergy.com</t>
  </si>
  <si>
    <t>Lillian Bauder</t>
  </si>
  <si>
    <t>/business-directory/company-profiles.dte_energy_resources_inc.17cc2cb72a97cfe6e6c007c851b50a9d.html</t>
  </si>
  <si>
    <t>Dt Midstream, Inc.</t>
  </si>
  <si>
    <t>www.dtmidstream.com</t>
  </si>
  <si>
    <t>David Slater</t>
  </si>
  <si>
    <t>/business-directory/company-profiles.dt_midstream_inc.9421fb77e1db8be0aae95a369b1d6fde.html</t>
  </si>
  <si>
    <t>Duke Energy Corporation</t>
  </si>
  <si>
    <t>datacache.duke-energy.com</t>
  </si>
  <si>
    <t>Lynn J Good</t>
  </si>
  <si>
    <t>/business-directory/company-profiles.duke_energy_corporation.eeb02f497a7e1c5b9fccb8a93ab94828.html</t>
  </si>
  <si>
    <t>Duolingo, Inc.</t>
  </si>
  <si>
    <t>www.duolingo.com</t>
  </si>
  <si>
    <t>Luis von Ahn</t>
  </si>
  <si>
    <t>/business-directory/company-profiles.duolingo_inc.2f355002abcde525681fea3f08bcb9e8.html</t>
  </si>
  <si>
    <t>Doubleverify Inc.</t>
  </si>
  <si>
    <t>www.doubleverify.com</t>
  </si>
  <si>
    <t>Mark Zagorski</t>
  </si>
  <si>
    <t>/business-directory/company-profiles.doubleverify_inc.1b43f9524991d1f294b4cc434ff08a6d.html</t>
  </si>
  <si>
    <t>Davita Inc.</t>
  </si>
  <si>
    <t>www.davita.com</t>
  </si>
  <si>
    <t>Javier J Rodriguez</t>
  </si>
  <si>
    <t>/business-directory/company-profiles.davita_inc.218b7dbf9c4265708e3265ccbef4374d.html</t>
  </si>
  <si>
    <t>DaVita is a leading healthcare provider focused on transforming care delivery to improve quality of life for patients globally. The company is one of the US largest providers of dialysis -- its administrative services reach some 199,400 patients through about 2,725 outpatient centers across the US. It also offers home-based dialysis services, as well as inpatient dialysis in some 820 hospitals. Also, its US ancillary services and strategic initiatives</t>
  </si>
  <si>
    <t>Devon Energy Corporation</t>
  </si>
  <si>
    <t>www.devonenergy.com</t>
  </si>
  <si>
    <t>Richard E Muncrief</t>
  </si>
  <si>
    <t>/business-directory/company-profiles.devon_energy_corporation.7dcfbe72215972caeadd2a83f5085fd3.html</t>
  </si>
  <si>
    <t>An independent energy company, Devon Energy explores for, develops, and produces oil, natural gas, and NGLs (natural gas liquids) assets onshore in the US. Its primary productive assets are in the Eagle Ford, Powder River Basin, Anadarko Basin, Williston Basin, and Delaware Basin. In total, Devon boasts proved developed and undeveloped reserves of about 220 million barrels of oil equivalent with about 4,040 net oil-producing wells. In addition, the</t>
  </si>
  <si>
    <t>Dxc Technology Company</t>
  </si>
  <si>
    <t>www.dxc.com</t>
  </si>
  <si>
    <t>Michael J Salvino</t>
  </si>
  <si>
    <t>/business-directory/company-profiles.dxc_technology_company.ed0e35b5ce932cee4651e05b44ae475d.html</t>
  </si>
  <si>
    <t>DXC Technology Company is one of the world's providers of systems integration, cloud migration, and digitization services. The company offers analytics and engineering, applications, business process services, cloud and security, IT outsourcing and a modern workplace. Serving more than half of today's fortune 500 companies, DXC operates in approximately 70 countries and generates over 30% of its revenue from the US. DXC was formed in 2017 with the</t>
  </si>
  <si>
    <t>Dexcom, Inc.</t>
  </si>
  <si>
    <t>www.dexcom.com</t>
  </si>
  <si>
    <t>Kevin R Sayer</t>
  </si>
  <si>
    <t>/business-directory/company-profiles.dexcom_inc.f82ecf23d7cd14001b94bb702174fb9b.html</t>
  </si>
  <si>
    <t>DexCom is a medical device company that develops and markets continuous glucose monitoring, or CGM, systems for the management of diabetes by patients, caregivers, and clinicians around the world. It develops and manufactures continuous glucose monitoring systems such as its G7, features are 60% reduction in size of the on-body wearable, fully disposable and reduced packaging. DexCom launched its latest generation system, the Dexcom G6 integrated</t>
  </si>
  <si>
    <t>Dycom Industries, Inc.</t>
  </si>
  <si>
    <t>www.dycomind.com</t>
  </si>
  <si>
    <t>Utility System Construction</t>
  </si>
  <si>
    <t>STEVEN E NIELSEN</t>
  </si>
  <si>
    <t>/business-directory/company-profiles.dycom_industries_inc.fa666da73ee10b5ded684d4cbf339c16.html</t>
  </si>
  <si>
    <t>Dycom Industries is a leading provider of specialty contracting services to the telecommunications infrastructure and utility industries throughout the US. Operating through a nationwide network of more than 40 subsidiaries, Dycom supplies telecommunications providers with a comprehensive portfolio of specialty services such as program management, planning, and engineering and design, among others. Dycom provides engineering services including the</t>
  </si>
  <si>
    <t>ENI SPA</t>
  </si>
  <si>
    <t>www.eni.com</t>
  </si>
  <si>
    <t>Italian</t>
  </si>
  <si>
    <t>ENI</t>
  </si>
  <si>
    <t>GIUSEPPE ZAFARANA</t>
  </si>
  <si>
    <t>/business-directory/company-profiles.eni_spa.30cf3049e7c534952b078b84570c5f2e.html</t>
  </si>
  <si>
    <t>Eni is a global energy company with a high technological content, engaged in the entire value chain: from exploration, development, and extraction of oil and natural gas, to the generation of electricity from cogeneration and renewable sources, traditional and bio refining and chemical, and the development of circular economy processes. Downstream, its portfolio of refineries, transmission networks and power generation plants sell fuels/biofuels,</t>
  </si>
  <si>
    <t>Electronic Arts Inc.</t>
  </si>
  <si>
    <t>www.ea.com</t>
  </si>
  <si>
    <t>Andrew Wilson</t>
  </si>
  <si>
    <t>/business-directory/company-profiles.electronic_arts_inc.e8590c9315d3d489c80f2532ccae1188.html</t>
  </si>
  <si>
    <t>Electronic Arts (EA) is a global leader in digital interactive entertainment which develops, markets, publishes and delivers games, content and services that can be played and watched on game consoles, PCs, mobile phones and tablets. Its leading titles are Madden NFL, FIFA, and Star Wars, all of which it licenses from other companies, and its own Battlefield, and The Sims. While EA generates increasing sales for games on mobile devices, it still makes</t>
  </si>
  <si>
    <t>Ebay Inc.</t>
  </si>
  <si>
    <t>www.ebayinc.com</t>
  </si>
  <si>
    <t>Jamie Iannone</t>
  </si>
  <si>
    <t>/business-directory/company-profiles.ebay_inc.8bd8c5a4f00a2d372f51d4cdc2c7c4bb.html</t>
  </si>
  <si>
    <t>eBay is a global commerce leader through its Marketplace platforms which connect millions of buyers and sellers in more than 190 markets around the world and boasts about 135 million users and over 1.5 billion listings globally. The platforms include its online marketplace located at www.ebay.com and its localized counterparts, including off-platform businesses in Japan, as well as eBay's suite of mobile apps. It generates revenue through final value</t>
  </si>
  <si>
    <t>Eastern Bankshares, Inc.</t>
  </si>
  <si>
    <t>www.nationwide.com</t>
  </si>
  <si>
    <t>Robert F Rivers</t>
  </si>
  <si>
    <t>/business-directory/company-profiles.eastern_bankshares_inc.ed297d074a42cfc50bb25e25f4dc61b9.html</t>
  </si>
  <si>
    <t>CENTRAIS ELETRICAS BRASILEIRAS S.A. -ELETROBRAS SUCURSAL URUGU</t>
  </si>
  <si>
    <t>Kleber Costa Correa</t>
  </si>
  <si>
    <t>business-directory/company-profiles.centrais_eletricas_brasileiras_sa_-eletrobras_sucursal_urugu.2ccbcddc4e2f40415f584dcc234618c2.html</t>
  </si>
  <si>
    <t>ECOPETROL S A</t>
  </si>
  <si>
    <t>WWW.ECOPETROL.COM.CO</t>
  </si>
  <si>
    <t>ECOPETROL</t>
  </si>
  <si>
    <t>FELIPE BAYON PARDO</t>
  </si>
  <si>
    <t>/business-directory/company-profiles.ecopetrol_s_a.2355e361cced7e889881f13e8469b359.html</t>
  </si>
  <si>
    <t>Ecopetrol performs crude oil and natural gas exploration, production, refining, and transportation. The largest company in Colombia (where it accounts for 60% of national production and is one of the world's largest oil companies), Ecopetrol has two large refineries (Barrancabermeja and Cartagena) strategically located to supply the domestic market and to export oil and oil products to the southern US. Ecopetrol explores for oil and gas across Colombia,</t>
  </si>
  <si>
    <t>Ecolab Inc.</t>
  </si>
  <si>
    <t>www.ecolab.com</t>
  </si>
  <si>
    <t>CHRISTOPHE BECK</t>
  </si>
  <si>
    <t>/business-directory/company-profiles.ecolab_inc.44dc02a3d9ec15cedc59567daa2de161.html</t>
  </si>
  <si>
    <t>Ecolab is a global leader in water, hygiene and infection prevention solutions and services. It offers cleaning, sanitation, pest-elimination, and maintenance products and services to the energy, healthcare, hospitality, and industrial sectors, among others. Its cleaning and sanitizing operations serve hotels, schools, commercial and institutional laundries, and quick-service restaurants. It also makes chemicals used in water treatment for industrial</t>
  </si>
  <si>
    <t>Consolidated Edison, Inc.</t>
  </si>
  <si>
    <t>www.coned.com</t>
  </si>
  <si>
    <t>Timothy P Cawley</t>
  </si>
  <si>
    <t>/business-directory/company-profiles.consolidated_edison_inc.46b1ba673c40f4237e5826a872356b9b.html</t>
  </si>
  <si>
    <t>Consolidated Edison (Con Edison) is a holding company that owns Consolidated Edison Company of New York, the company's main subsidiary that distributes electricity to some 3.6 million residential and business customers in some 660-mile service territory centered on New York City. It delivers natural gas to approximately 1.1 million customers and operates the country's largest steam distribution service to deliver energy to parts of Manhattan. Subsidiary</t>
  </si>
  <si>
    <t>Endeavor Group Holdings, Inc.</t>
  </si>
  <si>
    <t>Ariel Emanuel</t>
  </si>
  <si>
    <t>/business-directory/company-profiles.endeavor_group_holdings_inc.9fc1ebcd0a876c322884e3ec2a0b560f.html</t>
  </si>
  <si>
    <t>Endeavor Group Holdings, Inc. is a global sports and entertainment company. It owns and operates premium sports properties, including the UFC, produces and distributes sports and entertainment content, owns and manages exclusive live events and experiences, and represents top sports and entertainment talent, as well as blue chip corporate clients. Expanded organically and through strategic mergers and acquisitions, investing in new capabilities, including</t>
  </si>
  <si>
    <t>NEW ORIENTAL EDUCATION &amp;amp; TECHNOLOGY GROUP INC.</t>
  </si>
  <si>
    <t>investor.neworiental.org</t>
  </si>
  <si>
    <t>Educational Services</t>
  </si>
  <si>
    <t>Other Schools and Instruction</t>
  </si>
  <si>
    <t>MINHONG YU</t>
  </si>
  <si>
    <t>/business-directory/company-profiles.new_oriental_education__technology_group_inc.94b10e35262933cd9d25ddda68341807.html</t>
  </si>
  <si>
    <t>Excelerate Energy Holdings, LLC</t>
  </si>
  <si>
    <t>www.excelerateenergy.com</t>
  </si>
  <si>
    <t>Steven M Kobos</t>
  </si>
  <si>
    <t>/business-directory/company-profiles.excelerate_energy_holdings_llc.b35c74ca5ef0769bd4da27fb9ac59317.html</t>
  </si>
  <si>
    <t>Euronet Worldwide, Inc.</t>
  </si>
  <si>
    <t>www.euronetworldwide.com</t>
  </si>
  <si>
    <t>Michael J Brown</t>
  </si>
  <si>
    <t>/business-directory/company-profiles.euronet_worldwide_inc.de7b73dd2f2f8455454ba9a581f2030e.html</t>
  </si>
  <si>
    <t>Euronet Worldwide is a leading electronic payments processing provider. The company offers ATM and POS services, prepaid mobile top-up, as well as cash-based and online global money transfer and payment services. It operates three primary businesses: epay (which sells prepaid mobile airtime and related products and services), EFT (electronic financial transaction processing, software, and ATM/POS management services); and consumer-to-consumer money</t>
  </si>
  <si>
    <t>Equifax Inc.</t>
  </si>
  <si>
    <t>www.equifax.com</t>
  </si>
  <si>
    <t>Mark W Begor</t>
  </si>
  <si>
    <t>/business-directory/company-profiles.equifax_inc.cf21f4026d54d5dfc776c592edd86a32.html</t>
  </si>
  <si>
    <t>A global data, analytics and technology company, Equifax provides information solutions for businesses, governments and consumers, and provide human resources business process outsourcing services for employers. Its services are based on comprehensive databases of consumer and business information derived from numerous sources including credit, financial assets, telecommunications and utility payments, employment, income, educational history, criminal</t>
  </si>
  <si>
    <t>EG</t>
  </si>
  <si>
    <t>Everest RE Group Ltd</t>
  </si>
  <si>
    <t>www.everestglobal.com</t>
  </si>
  <si>
    <t>GREG MOSHER</t>
  </si>
  <si>
    <t>/business-directory/company-profiles.everest_re_group_ltd.9faed818b890fa9eb6eedb770f32a809.html</t>
  </si>
  <si>
    <t>Eastgroup Properties, Inc.</t>
  </si>
  <si>
    <t>www.eastgroup.net</t>
  </si>
  <si>
    <t>Marshall A Loeb</t>
  </si>
  <si>
    <t>/business-directory/company-profiles.eastgroup_properties_inc.f7474d16ccde7b50f13aa25748e48b5d.html</t>
  </si>
  <si>
    <t>EastGroup Properties points its compass all across the Sunbelt. The self-administered real estate investment trust (REIT) invests in, develops, and manages industrial properties, with a particular emphasis on Florida, Texas, Arizona, and California. EastGroup's distribution space properties are typically multitenant buidings. Its distribution space for location sensitive customers ranges from about 15,000 to 70,000 sq. ft. in size, located near major</t>
  </si>
  <si>
    <t>Encompass Health Corporation</t>
  </si>
  <si>
    <t>www.encompasshealth.com</t>
  </si>
  <si>
    <t>Specialty (except Psychiatric and Substance Abuse) Hospitals</t>
  </si>
  <si>
    <t>Mark J Tarr</t>
  </si>
  <si>
    <t>/business-directory/company-profiles.encompass_health_corporation.7b2de5624a22f53ed7af66346a0698e1.html</t>
  </si>
  <si>
    <t>Encompass Health is the nation's largest owner and operator of inpatient rehabilitation hospitals in terms of patients treated, revenues, and number of hospitals. Its national footprint spans across some 35 states and Puerto Rico, with about 155 inpatient rehabilitation hospitals. Its inpatient rehabilitation hospitals offer specialized rehabilitative care across an array of diagnoses and deliver comprehensive, high-quality, cost-effective patient</t>
  </si>
  <si>
    <t>www.edison.com</t>
  </si>
  <si>
    <t>Pedro J Pizarro</t>
  </si>
  <si>
    <t>/business-directory/company-profiles.edison_international.0c8b7f64cc297aedd846a7989ce0fee8.html</t>
  </si>
  <si>
    <t>Edison International is a major power provider in California through its Southern California Edison (SCE) subsidiary, which distributes electricity to customers in a 50,000 square-mile area of central, coastal, and southern California. The distribution system, which takes power from substations to customers, includes about 40,000 line-miles of overhead lines, 31,000 line-miles of underground lines and approximately 730 substations, all of which are</t>
  </si>
  <si>
    <t>The Estee Lauder Companies Inc</t>
  </si>
  <si>
    <t>www.elcompanies.com</t>
  </si>
  <si>
    <t>Fabrizio Freda</t>
  </si>
  <si>
    <t>/business-directory/company-profiles.the_estee_lauder_companies_inc.9b122326e71ba5ab0c236a72b9915553.html</t>
  </si>
  <si>
    <t>Estée Lauder is one of the world's leading makers of cosmetics, fragrances, and skin and hair care products. Its owned and licensed brands include upscale Estée Lauder and Clinique as well as the professional Bobbi Brown and M•A•C lines and the Tom Ford and La Mer luxury lines. Skin care and makeup together account for more than 80% of revenue. The company's products are sold in approximately 150 countries through upscale department stores and specialty</t>
  </si>
  <si>
    <t>Elanco Animal Health Incorporated</t>
  </si>
  <si>
    <t>www.elanco.us</t>
  </si>
  <si>
    <t>Jeffrey N Simmons</t>
  </si>
  <si>
    <t>/business-directory/company-profiles.elanco_animal_health_incorporated.8b4c0de1b55b241ec97384897f32c010.html</t>
  </si>
  <si>
    <t>Elanco Animal Health Incorporated is a global leader in animal health dedicated to innovating and delivering products and services to prevent and treat disease in farm animals and pets, creating value for farmers, pet owners, veterinarians, stakeholders, and society as a whole. With presence in more than 90 countries, its diverse, durable portfolio serves animals across the company's core species consisting of: dogs and cats (collectively, pet health)</t>
  </si>
  <si>
    <t>E.L.F. Beauty, Inc.</t>
  </si>
  <si>
    <t>www.elfcosmetics.com</t>
  </si>
  <si>
    <t>Tarang Amin</t>
  </si>
  <si>
    <t>/business-directory/company-profiles.elf_beauty_inc.5cb984f2bdb3a7d7715abf73cbbfba2c.html</t>
  </si>
  <si>
    <t>e.l.f. Beauty is a multi-brand beauty company that offers inclusive, accessible, clean and cruelty-free cosmetics and skincare products. With a focus on eyes, lips, and face, e.l.f. Beauty makes prestige-inspired makeup, including essentials like lipstick, mascara, blush, and foundation, for cost-conscious consumers. The company sells its cosmetics through Target, Walmart, and other national retailers, as well as through its e-commerce site. e.l.f.</t>
  </si>
  <si>
    <t>Equity Lifestyle Properties, Inc.</t>
  </si>
  <si>
    <t>www.equitylifestyleproperties.com</t>
  </si>
  <si>
    <t>Marguerite Nader</t>
  </si>
  <si>
    <t>/business-directory/company-profiles.equity_lifestyle_properties_inc.213604ebfd70e65fd5cf00e140c6237d.html</t>
  </si>
  <si>
    <t>Snow birds and empty nesters flock to communities developed and owned by Equity LifeStyle Properties. The real estate investment trust (REIT) owns and operates lifestyle-oriented residential properties aimed at retirees, vacationers, and second home owners. Other properties provide affordable housing for families. Equity LifeStyle Properties leases lots for factory-built homes, cottages, cabins, and recreational vehicles. Available homes range</t>
  </si>
  <si>
    <t>www.elevancehealth.com</t>
  </si>
  <si>
    <t>Gail K Boudreaux</t>
  </si>
  <si>
    <t>/business-directory/company-profiles.elevance_health_inc.908afe2c6103175fd214aca761a33d57.html</t>
  </si>
  <si>
    <t>Health benefits provider Elevance Health (formerly known as Anthem), through a number of subsidiaries, provides health coverage to approximately 47.5 million members in the US. One of the nation's largest health insurers, Elavance Health is a Blue Cross and Blue Shield Association licensee in more than a dozen states (where it operates as Anthem Blue Cross, Anthem Blue Cross and Blue Shield, and Empire Blue Cross Blue Shield or Empire Blue Cross)</t>
  </si>
  <si>
    <t>Emcor Group, Inc.</t>
  </si>
  <si>
    <t>www.emcorgroup.com</t>
  </si>
  <si>
    <t>Anthony J Guzzi</t>
  </si>
  <si>
    <t>/business-directory/company-profiles.emcor_group_inc.9911dd9ca37aafcc839ab917d850fd08.html</t>
  </si>
  <si>
    <t>EMCOR Group is an electrical and mechanical construction specialist and facilities services company. Its electrical and mechanical construction services primarily involve the design, integration, installation, start-up, operation and maintenance, and provision of services relating to electrical power transmission and distribution systems, lighting, water and wastewater treatment, voice and data communications, fire protection, plumbing, and heating,</t>
  </si>
  <si>
    <t>Eastman Chemical Company</t>
  </si>
  <si>
    <t>www.eastman.com</t>
  </si>
  <si>
    <t>Mark J Costa</t>
  </si>
  <si>
    <t>/business-directory/company-profiles.eastman_chemical_company.a8017b6f2d5ec0a2de5bf2281ba2c95c.html</t>
  </si>
  <si>
    <t>Eastman Chemical Company is a chemical manufacturer with a focus on additives, chemical intermediates, advanced materials, and fibers. The company has about 35 manufacturing facilities and has equity interests in two manufacturing joint ventures in more than 10 countries that supply products to customers worldwide . Eastman's products wind up in scores of consumer and industrial products, including building materials, automotive paints, tires, personal</t>
  </si>
  <si>
    <t>www.emerson.com</t>
  </si>
  <si>
    <t>Surendralal L Karsanbhai</t>
  </si>
  <si>
    <t>/business-directory/company-profiles.emerson_electric_co.9d38d55e4dd05dbd4e0cd8cb79b7d4c5.html</t>
  </si>
  <si>
    <t>Emerson Electric is a global leader that designs and manufactures products and delivers services that bring technology and engineering together to provide innovative solutions for customers in a wide range of industrial, commercial, and consumer markets around the world. The company operates globally in the Americas, Europe, Asia, and the Middle East &amp;amp;amp; Africa. The company offers its products through its segments, such as automation solutions that</t>
  </si>
  <si>
    <t>Enbridge Inc</t>
  </si>
  <si>
    <t>www.enbridge.com</t>
  </si>
  <si>
    <t>Gregory L. Ebel</t>
  </si>
  <si>
    <t>/business-directory/company-profiles.enbridge_inc.1a896f37248c6f6e524351cb37e140d1.html</t>
  </si>
  <si>
    <t>Enbridge is one of the biggest pipeline operators in North America. It serves approximately 75% of Ontario residents via approximately 3.8 million meter connections and generates approximately 1,750 megawatts (MW) of net renewable power in North America and Europe. The company also invests in renewable energy, with investments in North American and European renewable energy totaling approximately 2,175 MW of installed capacity. In all, the US accounts</t>
  </si>
  <si>
    <t>Enel Chile S.A.</t>
  </si>
  <si>
    <t>www.enel.cl</t>
  </si>
  <si>
    <t>ENELCHILE</t>
  </si>
  <si>
    <t>Herman Chadwick Piñera</t>
  </si>
  <si>
    <t>business-directory/company-profiles.enel_chile_sa.609f4bf9d3fcc3a356d5d8aa1690103c.html</t>
  </si>
  <si>
    <t>Enlink Midstream, LLC</t>
  </si>
  <si>
    <t>www.enlink.com</t>
  </si>
  <si>
    <t>Jesse Arenivas</t>
  </si>
  <si>
    <t>/business-directory/company-profiles.enlink_midstream_llc.f5cb92e8e54c3fa01e92bd8514005044.html</t>
  </si>
  <si>
    <t>EnLink Midstream, LLC is a US midstream energy company that transports, stores, and sells natural gas, NGLs, crude oil, and condensates to industrial end-users, utilities, marketers, and other pipelines. Its asset network includes approximately 13,600 miles of pipelines, about 25 natural gas processing plants, seven fractionators, barge and rail terminals, and product storage facilities. EnLink Midstream primarily focuses on gathering, compressing,</t>
  </si>
  <si>
    <t>Enovis Corporation</t>
  </si>
  <si>
    <t>www.enovis.com</t>
  </si>
  <si>
    <t>Matthew Trerotola</t>
  </si>
  <si>
    <t>/business-directory/company-profiles.enovis_corporation.490e44c1b3289cc2199923ecc6832c3d.html</t>
  </si>
  <si>
    <t>novis Corporation (formerly known as Colfax Corporation) provides fabrication technology and medical technology products and services. The company offers a wide range of consumable products and equipment for use in the cutting, joining and automated welding of steels, aluminum and other metals and metal alloys. It also makes portable welding machines and large, customized and automated metal cutting and welding systems. The company is also a maker</t>
  </si>
  <si>
    <t>Enphase Energy, Inc.</t>
  </si>
  <si>
    <t>www.enphase.com</t>
  </si>
  <si>
    <t>Badrinarayanan Kothandaraman</t>
  </si>
  <si>
    <t>/business-directory/company-profiles.enphase_energy_inc.29595d61ef78aa07e74301f8857a1c84.html</t>
  </si>
  <si>
    <t>Enphase Energy is a global energy technology company that designs, develops, manufactures, and sells home energy solutions that manage energy generation, energy storage, and control and communications on one intelligent platform. The company currently offers solutions targeting the residential and commercial markets in the US, Canada, Mexico, Europe, Australia, New Zealand, India, Brazil, the Philippines, Thailand, South Africa, and certain other</t>
  </si>
  <si>
    <t>Energizer Holdings, Inc.</t>
  </si>
  <si>
    <t>www.energizerholdings.com</t>
  </si>
  <si>
    <t>Mark S LaVigne</t>
  </si>
  <si>
    <t>/business-directory/company-profiles.energizer_holdings_inc.e338251d78ca32861c389f34f7b0a7bc.html</t>
  </si>
  <si>
    <t>Energizer is a global diversified household products leader in batteries, auto care and portable lights. Energizer is one of the world's largest manufacturers, marketers and distributors of household and specialty batteries; automotive appearance, performance, refrigerant and freshener products; and portable lights. It also makes handheld, headlights, lanterns, and area lights. In addition to the Energizer, Eveready and Rayovac brands, the company</t>
  </si>
  <si>
    <t>www.enersys.com</t>
  </si>
  <si>
    <t>David M Shaffer</t>
  </si>
  <si>
    <t>/business-directory/company-profiles.enersys.bfb45f83d6f49a2e0b63cba9ab9940bb.html</t>
  </si>
  <si>
    <t>EnerSys is a world leader in stored energy solutions for industrial applications. The company manufactures, markets and distributes industrial batteries and related products such as chargers, outdoor cabinet enclosures, power equipment and battery accessories, and provides related after-market and customer-support services for its products. The battery manufacturer sells directly and through distributors to more than 10,000 customers in more than</t>
  </si>
  <si>
    <t>The Ensign Group Inc</t>
  </si>
  <si>
    <t>www.ensigngroup.net</t>
  </si>
  <si>
    <t>Nursing Care Facilities (Skilled Nursing Facilities)</t>
  </si>
  <si>
    <t>Barry R Port</t>
  </si>
  <si>
    <t>/business-directory/company-profiles.the_ensign_group_inc.1e236dab1b94f96f89d23518f2aaaf72.html</t>
  </si>
  <si>
    <t>The Ensign Group offers skilled nursing, senior living and rehabilitative care services through around 270 senior living facilities as well as other ancillary businesses (including mobile diagnostics and medical transportation), in about a dozen of states. In addition, it acquires, leases and owns healthcare real estate in addition to servicing the post-acute care continuum through accretive acquisition and investment opportunities in healthcare properties.</t>
  </si>
  <si>
    <t>Entegris, Inc.</t>
  </si>
  <si>
    <t>www.entegris.com</t>
  </si>
  <si>
    <t>Bertrand Loy</t>
  </si>
  <si>
    <t>/business-directory/company-profiles.entegris_inc.e78d119ee8dd14303c642377991f32a2.html</t>
  </si>
  <si>
    <t>Entegris is a leading supplier of advanced materials and process solutions for the semiconductor and other high-technology industries. It makes products integral to the manufacture of semiconductors and computer disk drives. The company makes more than 20,000 standard and custom products used to transport and protect semiconductor and disk drive materials during processing. Its products include filtration, wafer carriers, storage boxes, and chip trays</t>
  </si>
  <si>
    <t>Envestnet, Inc.</t>
  </si>
  <si>
    <t>www.envestnet.com</t>
  </si>
  <si>
    <t>William Crager</t>
  </si>
  <si>
    <t>/business-directory/company-profiles.envestnet_inc.6bf02f5a123320a6ff5475cd9ca36f3a.html</t>
  </si>
  <si>
    <t>Envestnet is a leader in helping transform wealth management, working towards its goal of building a holistic financial wellness ecosystem to improve the financial lives of millions of consumers. The company provides a financial network connecting technology, solutions and data, delivering better intelligence, and enabling its customers to drive better outcomes. Portfolio Management Consultants (Envestnet | PMC) provides consulting services to financial</t>
  </si>
  <si>
    <t>www.enovix.com</t>
  </si>
  <si>
    <t>Harrold J Rust</t>
  </si>
  <si>
    <t>/business-directory/company-profiles.enovix_corporation.ff8015c9b9372936f42e22e9ecff6c54.html</t>
  </si>
  <si>
    <t>Eog Resources, Inc.</t>
  </si>
  <si>
    <t>www.eogresources.com</t>
  </si>
  <si>
    <t>Ezra Y Yacob</t>
  </si>
  <si>
    <t>/business-directory/company-profiles.eog_resources_inc.7084472eeece4a2d23d4447d465748dd.html</t>
  </si>
  <si>
    <t>EOG Resources explores for, develops, produces and markets crude oil, natural gas liquids (NGLs) and natural gas primarily in major producing basins in the US, The Republic of Trinidad and Tobago (Trinidad) and, from time to time, select other international areas. Of its approximately 4.2 million BOE reserves, EOG holds nearly 1.6 million barrels in crude oil and condensates, with an approximately 8.6 billion cubic feet of natural gas. The US is the</t>
  </si>
  <si>
    <t>Epam Systems, Inc.</t>
  </si>
  <si>
    <t>www.epam.com</t>
  </si>
  <si>
    <t>Arkadiy Dobkin</t>
  </si>
  <si>
    <t>/business-directory/company-profiles.epam_systems_inc.b116da8aa722771ebe4719e71b929294.html</t>
  </si>
  <si>
    <t>EPAM is the global leading provider of digital platform engineering, and software development services to customers around the world, primarily in North America, Europe, and Asia. The company provides software development, product engineering services. Its key service offerings and solutions include five practice areas, such as engineering, operations, optimization, consulting, and design. The company has delivery locations in Belarus, Ukraine, Poland,</t>
  </si>
  <si>
    <t>Edgewell Personal Care Company</t>
  </si>
  <si>
    <t>www.edgewell.com</t>
  </si>
  <si>
    <t>Rod R Little</t>
  </si>
  <si>
    <t>/business-directory/company-profiles.edgewell_personal_care_company.e46ca9980d2d3055e236e24a95d17bdc.html</t>
  </si>
  <si>
    <t>Edgewell Personal Care Company is one of the world's largest manufacturers and marketers of portfolio of personal care products includes razors, sunscreen, moist wipes, infant and pet care products, and feminine care products sold under brands such as Schick, Edge, Banana Boat, Hawaiian Tropic, Stayfree, Wet Ones, and Diaper Genie. The company distributes its products to consumers through numerous retail locations worldwide, including mass merchandisers</t>
  </si>
  <si>
    <t>Enterprise Products Partners L.P.</t>
  </si>
  <si>
    <t>www.enterpriseproducts.com</t>
  </si>
  <si>
    <t>A James Teague</t>
  </si>
  <si>
    <t>/business-directory/company-profiles.enterprise_products_partners_lp.52c118888d5baec732c44acda6d11ff2.html</t>
  </si>
  <si>
    <t>Enterprise Products Partners is one of the leading players in the North American provider of midstream energy services to producers and consumers of natural gas, NGLs, crude oil, petrochemicals, and refined products. Its fully integrated, midstream energy asset network or value chain links producers of natural gas, NGLs and crude oil from some of the largest supply basins in the US, Canada, and the Gulf of Mexico with domestic consumers and international</t>
  </si>
  <si>
    <t>Epr Properties</t>
  </si>
  <si>
    <t>www.eprkc.com</t>
  </si>
  <si>
    <t>Gregory K Silvers</t>
  </si>
  <si>
    <t>/business-directory/company-profiles.epr_properties.d06762c3b85c6c6a4587127d97d0326c.html</t>
  </si>
  <si>
    <t>EPR Properties is a self-administered real estate investment trust (REIT) that owns some 170 theaters, around 55 eat &amp;amp;amp; play properties, roughly 25, attraction properties, about 10 ski properties, seven experiential lodging properties, approximately 15 fitness &amp;amp;amp; wellness properties, one gaming property, and three cultural properties around the US and Canada. Many of its theaters are leased to AMC Entertainment. Its Education portfolio, consisting</t>
  </si>
  <si>
    <t>Essential Properties Realty Trust, Inc.</t>
  </si>
  <si>
    <t>www.essentialproperties.com</t>
  </si>
  <si>
    <t>Peter M Mavoides</t>
  </si>
  <si>
    <t>/business-directory/company-profiles.essential_properties_realty_trust_inc.216762c8c24b187ec75de5c3c12f8400.html</t>
  </si>
  <si>
    <t>www.eqcre.com</t>
  </si>
  <si>
    <t>David Helfand</t>
  </si>
  <si>
    <t>/business-directory/company-profiles.equity_commonwealth.f6a5d5125c2454f2cc70a445ca085169.html</t>
  </si>
  <si>
    <t>Equity CommonWealth (formerly CommonWealth REIT) invests in office and industrial properties, primarily in the US, mainly located in suburbs of major metropolitan markets. Its portfolio includes about 40 properties, the majority of which are offices, comprising some 17 million sq. ft. of leasable space. Equity CommonWealth was one of the largest industrial private land owners in Oahu until it spun off those assets in 2012; other markets include</t>
  </si>
  <si>
    <t>Equitable Holdings, Inc.</t>
  </si>
  <si>
    <t>www.equitable.com</t>
  </si>
  <si>
    <t>Mark Pearson</t>
  </si>
  <si>
    <t>/business-directory/company-profiles.equitable_holdings_inc.7c429bd6bb86c13399e40a78ac8fc4bc.html</t>
  </si>
  <si>
    <t>Equitable Holdings is a financial services holding company comprised of two complementary and well-established principal franchises, Equitable and AllianceBernstein. Founded in 1859, Equitable provides advice, protection and retirement strategies to individuals, families and small businesses. AllianceBernstein is a global investment management firm that offers high-quality research and diversified investment services to institutional investors, individuals</t>
  </si>
  <si>
    <t>Equinix, Inc.</t>
  </si>
  <si>
    <t>www.equinix.com</t>
  </si>
  <si>
    <t>Charles Meyers</t>
  </si>
  <si>
    <t>/business-directory/company-profiles.equinix_inc.4ffa28f60cb02960bdfd3abad91b31fe.html</t>
  </si>
  <si>
    <t>Equinix is a global digital infrastructure company. Platform Equinix combines a global footprint of International Business Exchange (IBX) data centers in the Americas, Asia-Pacific, and Europe, the Middle East and Africa regions, interconnection solutions, edge services, unique business and digital ecosystems and expert consulting and support. Its customers include telecommunications carriers, mobile and other network services providers, cloud and</t>
  </si>
  <si>
    <t>Equinor ASA</t>
  </si>
  <si>
    <t>www.equinor.com</t>
  </si>
  <si>
    <t>Reinhardsen Jon Erik</t>
  </si>
  <si>
    <t>/business-directory/company-profiles.equinor_asa.b3c838c8c480c3034326975d4550b749.html</t>
  </si>
  <si>
    <t>www.equityapartments.com</t>
  </si>
  <si>
    <t>Mark J Parrell</t>
  </si>
  <si>
    <t>/business-directory/company-profiles.equity_residential.c912dfbf6318e66a2c73cc3ce024f7bb.html</t>
  </si>
  <si>
    <t>Equity Residential is one of the largest apartment owners in the US, actively investing in rental properties in the urban core of cities and in high density suburban areas near transit, entertainment, and cultural amenities. The company acquires, develops, and manages multifamily residential units in the form of garden-style, high-rise, and mid-rise properties. A real estate investment trust (REIT), Equity Residential owns about 310 multifamily communities</t>
  </si>
  <si>
    <t>Eqt Corporation</t>
  </si>
  <si>
    <t>www.eqt.com</t>
  </si>
  <si>
    <t>Toby Z Rice</t>
  </si>
  <si>
    <t>/business-directory/company-profiles.eqt_corporation.e6282d59a5c2dd5ebab320b782b86dd6.html</t>
  </si>
  <si>
    <t>EQT Corporation (EQT) is a major US producer of natural gas, boasting proved reserves of about 25 trillion cubic feet equivalent of natural gas, natural gas liquids, and crude oil. Its assets are mainly in the Marcellus and Utica shale basin in Appalachia. The company has about 1.8 million gross acres in the Marcellus play. The company's customers include Appalachian-area utilities, such as natural gas and NGLs, and industrial customers, as well as</t>
  </si>
  <si>
    <t>Enerplus Corporation</t>
  </si>
  <si>
    <t>www.enerplus.com</t>
  </si>
  <si>
    <t>Ian C. Dundas</t>
  </si>
  <si>
    <t>/business-directory/company-profiles.enerplus_corporation.6a5db1e4ccba91c58f786b1a058cd0c8.html</t>
  </si>
  <si>
    <t>A big plus for Enerplus is its diverse portfolio. Enerplus Corp. (formerly Enerplus Resources Fund) exploits crude oil and natural gas assets. The independent company explores and produces crude oil, natural gas, and natural gas liquids. The company are focused on the development of high-quality North American oil and natural gas assets. Its portfolio includes assets in the Williston Basin, and Marcellus shale, as well as in western Canada. Its proved</t>
  </si>
  <si>
    <t>Telefon AB LM Ericsson</t>
  </si>
  <si>
    <t>www.ericsson.com</t>
  </si>
  <si>
    <t>OMX Stockhom</t>
  </si>
  <si>
    <t>ERIC B</t>
  </si>
  <si>
    <t>Erik Börje Ekholm</t>
  </si>
  <si>
    <t>/business-directory/company-profiles.telefon_ab_lm_ericsson.b0959baf41283a3fb7e059170d17888c.html</t>
  </si>
  <si>
    <t>Ericsson is one of the leading providers of Information and Communication Technology (ICT) to service providers. Its Networks business provides hardware, software and services for our customers to build and evolve their mobile networks. Ericsson also offers digital services which is a software-led business supporting its customers as they move to a cloud-native environment, providing solutions for its customers to operate, control and monetize their</t>
  </si>
  <si>
    <t>Embraer S/A</t>
  </si>
  <si>
    <t>www.embraer.com.br</t>
  </si>
  <si>
    <t>EMBR3</t>
  </si>
  <si>
    <t>Francisco Gomes Neto</t>
  </si>
  <si>
    <t>/business-directory/company-profiles.embraer_s-a.88e4f160298e9f4f4107d40bbb789ec1.html</t>
  </si>
  <si>
    <t>Embraer is one of the largest aerospace and defense conglomerates in the world. The manufactured aircraft of the company carries about 145 million passengers annually. The company operates business segments such as Commercial Aviation, Executive Aviation, Defense &amp;amp;amp; Security, and Services &amp;amp;amp; Support. Since its start in 1969, the company has manufactured more than 8,000 aircraft. Embraer is also the leading exporter of goods in Brazil, with industrial</t>
  </si>
  <si>
    <t>www.eversource.com</t>
  </si>
  <si>
    <t>Joseph R Nolan Junior</t>
  </si>
  <si>
    <t>/business-directory/company-profiles.eversource_energy.9979c40d9465a6b8a4fa8a31da1bd33c.html</t>
  </si>
  <si>
    <t>The largest energy delivery company in New England, Eversource Energy serves roughly 4.4 million customers in via its seven distinct utility companies in Connecticut, Massachusetts, and New Hampshire. Eversource delivers its energy through more than 60,000 overhead and underground lines and covers over 3,200 square miles of natural gas distribution. Its electricity-focused utility companies include Public Service Company of New Hampshire (PSNH), The</t>
  </si>
  <si>
    <t>Shyam P Kambeyanda</t>
  </si>
  <si>
    <t>/business-directory/company-profiles.esab_corporation.156ba3c3fdfe31f538862d2a9329a743.html</t>
  </si>
  <si>
    <t>Esco Technologies Inc.</t>
  </si>
  <si>
    <t>www.escotechnologies.com</t>
  </si>
  <si>
    <t>Victor L Richey</t>
  </si>
  <si>
    <t>/business-directory/company-profiles.esco_technologies_inc.55e9d2a4885ce9b1a6c6036fc58150e1.html</t>
  </si>
  <si>
    <t>ESCO Technologies manufactures highly-engineered filtration and fluid control and integrated propulsion systems products for the aviation, navy, space, and process markets worldwide, as well as composite-based products and solutions for navy, defense, and industrial customers. Esco is the industry leader in RF shielding electromagnetic compatibility (EMC) test products. It provides diagnostic instruments, software, and services for the benefit of</t>
  </si>
  <si>
    <t>Enstar Group Ltd</t>
  </si>
  <si>
    <t>www.enstargroup.com</t>
  </si>
  <si>
    <t>Robert Klein</t>
  </si>
  <si>
    <t>/business-directory/company-profiles.enstar_group_ltd.1528e65c507fa94d7366a542a6572977.html</t>
  </si>
  <si>
    <t>Element Solutions Inc</t>
  </si>
  <si>
    <t>www.elementsolutionsinc.com</t>
  </si>
  <si>
    <t>Benjamin Gliklich</t>
  </si>
  <si>
    <t>/business-directory/company-profiles.element_solutions_inc.a214239677c2daec06ade7fc66c4b752.html</t>
  </si>
  <si>
    <t>Element Solutions (formerly known as Platform Specialty Products) is a leading global specialty chemicals company whose businesses supply a broad range of solutions that enhance the performance of products people use every day. Its offerings include electronic assembly materials, and hydraulic control fluids for the electronics, automotive, oil and gas, and consumer packaged goods, among others. The company's businesses provide products that are consumed</t>
  </si>
  <si>
    <t>ELBIT SYSTEMS LTD</t>
  </si>
  <si>
    <t>www.elbitsystems.com</t>
  </si>
  <si>
    <t>Michael Federman</t>
  </si>
  <si>
    <t>/business-directory/company-profiles.elbit_systems_ltd.285d0ab2a7304625c7095a8702543518.html</t>
  </si>
  <si>
    <t>Elbit Systems makes fighter jets feistier and soldiers' eyes sharper by supplying and upgrading defense electronics for airborne, space, land, and naval platforms, including fixed wing and helicopter support. Elbit's contracts include work on the F-15, F-16, F-18, Bradley A-3 fighting vehicle, and Israeli Merkava tank. Products include advanced weapons, helmet-mounted vision systems, cockpit management systems, unmanned&amp;nbsp;airborne vehicles, communication</t>
  </si>
  <si>
    <t>Engagesmart, Inc.</t>
  </si>
  <si>
    <t>www.engagesmart.com</t>
  </si>
  <si>
    <t>Robert P Bennett</t>
  </si>
  <si>
    <t>/business-directory/company-profiles.engagesmart_inc.a91721d7ae404c42ddd7979c3261cce4.html</t>
  </si>
  <si>
    <t>Empire State Realty Trust, Inc.</t>
  </si>
  <si>
    <t>www.esrtreit.com</t>
  </si>
  <si>
    <t>ANTHONY E MALKIN</t>
  </si>
  <si>
    <t>/business-directory/company-profiles.empire_state_realty_trust_inc.e676744398537bd9060361f2c155c311.html</t>
  </si>
  <si>
    <t>If King Kong were around, he'd be an executive at Empire State Realty Trust. The self-administered and self-managed real estate investment trust (REIT) formed in mid-2011 to take over a portfolio of high-profile Manhattan properties from its previous owners, the Malkin family. Its flagship property is, of course, the 102-story Empire State Building, but the trust also owns more than a dozen other buildings in the greater New York area totaling</t>
  </si>
  <si>
    <t>Essex Property Trust, Inc.</t>
  </si>
  <si>
    <t>www.essexapartmenthomes.com</t>
  </si>
  <si>
    <t>Michael J Schall</t>
  </si>
  <si>
    <t>/business-directory/company-profiles.essex_property_trust_inc.fd9866d02c740114e0c9c193edf55b88.html</t>
  </si>
  <si>
    <t>Essex Property Trust acquires, develops, redevelops, and manages apartment communities, located along the West Coast of the US. The self-managed and self-administered real estate investment trust (REIT) owns more than 250 operating apartment communities aggregating some 62,145 apartment homes, excluding the company's ownership in preferred equity co-investments, loan investments, three operating commercial buildings, and a development pipeline comprised</t>
  </si>
  <si>
    <t>PIONEER ELASTIC (HONG KONG) LIMITED</t>
  </si>
  <si>
    <t>www.pioneerelastic.com</t>
  </si>
  <si>
    <t>LAI CHUEN LEE</t>
  </si>
  <si>
    <t>/business-directory/company-profiles.pioneer_elastic_(hong_kong)_limited.14c03a77dcfa7055474a262c7586d16b.html</t>
  </si>
  <si>
    <t>Earthstone Energy, Inc.</t>
  </si>
  <si>
    <t>www.earthstoneenergy.com</t>
  </si>
  <si>
    <t>Robert J Anderson</t>
  </si>
  <si>
    <t>/business-directory/company-profiles.earthstone_energy_inc.68ae027e5b498b29e72bf9914623181a.html</t>
  </si>
  <si>
    <t>Earthstone Energy (also known as Earthstone) taps into some of Planet Earth's basic energy sources -- oil and gas. It is involved in acquisition, and development activities of oil and gas assets in Midland Basin of west Texas and the Eagle Ford Trend of south Texas. The company drills about 45 net wells a year and has proved reserves of over 94,335 barrels of oil and nearly 110 million cu. ft. of gas. Most of Earthstone's productive wells are in west</t>
  </si>
  <si>
    <t>Energy Transfer LP</t>
  </si>
  <si>
    <t>www.energytransfer.com</t>
  </si>
  <si>
    <t>Thomas E Long</t>
  </si>
  <si>
    <t>/business-directory/company-profiles.energy_transfer_lp.6f668f155aa15aec42b7d1439e98cf7d.html</t>
  </si>
  <si>
    <t>Energy Transfer LP transfers natural gas and other energy resources through its massive network of US-based pipelines. The primary activities in which the company is engaged, which are in the US, and the operating subsidiaries through which it conducts those activities are natural gas midstream and intrastate transportation and storage, crude oil, NGL, and refined products transportation, terminalling services and acquisition and marketing activities,</t>
  </si>
  <si>
    <t>EATON CORPORATION PUBLIC LIMITED COMPANY</t>
  </si>
  <si>
    <t>www.eaton.com</t>
  </si>
  <si>
    <t>PATRICK SPICER</t>
  </si>
  <si>
    <t>/business-directory/company-profiles.eaton_corporation_public_limited_company.f45634933b5871ccdb9225de0dfaf746.html</t>
  </si>
  <si>
    <t>Eaton is an intelligent power management company with a mission to improve the quality of life and protect the environment through the use of power management technologies and services. Eaton provides an array of products, from automation controls, lighting, plastics, pumps, valves, transmissions, motors and generators, and wiring devices. It also manufactures components for the vehicle and aerospace sectors, among others, and sells clutches and brakes.</t>
  </si>
  <si>
    <t>Entergy Corporation</t>
  </si>
  <si>
    <t>www.entergy.com</t>
  </si>
  <si>
    <t>Leo P Denault</t>
  </si>
  <si>
    <t>/business-directory/company-profiles.entergy_corporation.542b4e277993251f8badded1e8fcfb66.html</t>
  </si>
  <si>
    <t>Entergy is an integrated energy company engaged in electric power production, transmission and retail distribution operations. Entergy delivers electricity to 3 million utility customers in Arkansas, Louisiana, Mississippi and Texas. Entergy, owns power plants that have a combined generating capacity of about 25,000 MW, including approximately 5,000 MW of nuclear power. Entergy also provides ownership, operation, and decommissioning of nuclear power</t>
  </si>
  <si>
    <t>Equitrans Midstream Corporation</t>
  </si>
  <si>
    <t>www.equitransmidstream.com</t>
  </si>
  <si>
    <t>Thomas F Karam</t>
  </si>
  <si>
    <t>/business-directory/company-profiles.equitrans_midstream_corporation.65a430f3c0aa504bebb55b522fabfb34.html</t>
  </si>
  <si>
    <t>Etsy, Inc.</t>
  </si>
  <si>
    <t>www.etsy.com</t>
  </si>
  <si>
    <t>Josh Silverman</t>
  </si>
  <si>
    <t>/business-directory/company-profiles.etsy_inc.7fc1851cb235d79b43882650108bb1c1.html</t>
  </si>
  <si>
    <t>Etsy operates two-sided online marketplaces that connect millions of passionate and creative buyers and sellers worldwide. Its top six retail categories are homewares and home furnishings, jewelry and personal accessories, craft supplies, apparel, toys and games, and paper and party supplies, the company offers over 100 million items to a global community of approximately 95.1 million active buyers around the world. Its primary marketplace, Etsy.com,</t>
  </si>
  <si>
    <t>Evercommerce Inc.</t>
  </si>
  <si>
    <t>www.evercommerce.com</t>
  </si>
  <si>
    <t>Eric Remer</t>
  </si>
  <si>
    <t>/business-directory/company-profiles.evercommerce_inc.81b2c27751154948e97a3b3a95d8e859.html</t>
  </si>
  <si>
    <t>Eve Holding, Inc.</t>
  </si>
  <si>
    <t>Gerard J DeMuro</t>
  </si>
  <si>
    <t>business-directory/company-profiles.eve_holding_inc.ac7045681a4a8528c53ebdeb844c33e5.html</t>
  </si>
  <si>
    <t>Evolent Health, Inc.</t>
  </si>
  <si>
    <t>www.evolenthealth.com</t>
  </si>
  <si>
    <t>Seth Blackley</t>
  </si>
  <si>
    <t>/business-directory/company-profiles.evolent_health_inc.08d3330da67e72f3bd776a7bd46506a8.html</t>
  </si>
  <si>
    <t>Evotec SE</t>
  </si>
  <si>
    <t>www.evotec.com</t>
  </si>
  <si>
    <t>XETRA</t>
  </si>
  <si>
    <t>EVT</t>
  </si>
  <si>
    <t>Werner Lanthaler</t>
  </si>
  <si>
    <t>/business-directory/company-profiles.evotec_se.2d1694593132d85af6bd74d13397de83.html</t>
  </si>
  <si>
    <t>Evotec is an industry-leading drug discovery and development partner for the pharmaceutical and biotechnology industry. Its network of partners includes all Top 20 Pharma and hundreds of biotechnology companies, academic institutions, and other healthcare stakeholders. Evotec has strategic activities in a broad range of currently underserved therapeutic areas, including e.g. neurology, oncology, as well as metabolic and infectious diseases. With operations</t>
  </si>
  <si>
    <t>Evercore Inc.</t>
  </si>
  <si>
    <t>www.evercore.com</t>
  </si>
  <si>
    <t>John S Weinberg</t>
  </si>
  <si>
    <t>/business-directory/company-profiles.evercore_inc.65debbb0a87ea3d3a501f95731097714.html</t>
  </si>
  <si>
    <t>Evercore is the leading independent investment banking advisory firm in the world based on the dollar volume of announced worldwide merger and acquisition (M&amp;amp;amp;A) transactions. The company provides advisory services on mergers and mergers and acquisitions, strategic shareholder advisory, restructurings, and capital structure to corporate clients. Boasting some $10.5 billion in assets under management, the company's investment management business</t>
  </si>
  <si>
    <t>Evergy, Inc.</t>
  </si>
  <si>
    <t>www.evergy.com</t>
  </si>
  <si>
    <t>David A Campbell</t>
  </si>
  <si>
    <t>/business-directory/company-profiles.evergy_inc.aede87eae1a65ae8ffad5cfde118ebba.html</t>
  </si>
  <si>
    <t>Evergy, Inc. is a public utility holding company which primarily operates through its wholly-owned direct subsidiaries Evergy Kansas Central, Evergy Metro, Evergy Missouri West, and Evergy Transmission Company. Evergy Kansas Central owns a 50% interest in Prairie Wind Transmission, LLC, which is a joint venture between Evergy Kansas Central and subsidiaries of AEP and Berkshire Hathaway Energy Company. Its subsidiaries are an integrated, regulated</t>
  </si>
  <si>
    <t>Evertec, Inc</t>
  </si>
  <si>
    <t>www.evertecinc.com</t>
  </si>
  <si>
    <t>Morgan M Schuessler Junior</t>
  </si>
  <si>
    <t>/business-directory/company-profiles.evertec_inc.5a7c49c4c9d34ae7f664e1d18e5893f1.html</t>
  </si>
  <si>
    <t>Evertec is a leading full-service transaction-processing business in Puerto Rico, Latin America and the Caribbean, providing a broad range of merchant acquiring, payment services and business process management services. Evertec owns and operates the ATH network, one of the leading personal identification number (PIN) debit networks in Latin America. It manages a system of electronic payment networks and offers a comprehensive suite of services for</t>
  </si>
  <si>
    <t>Edwards Lifesciences Corp</t>
  </si>
  <si>
    <t>www.edwards.com</t>
  </si>
  <si>
    <t>Michael A Mussallem</t>
  </si>
  <si>
    <t>/business-directory/company-profiles.edwards_lifesciences_corp.9d7a7a0b2d282eda776eb96bc5bbd26a.html</t>
  </si>
  <si>
    <t>Edwards Lifesciences Corporation is the global leader in patient-focused medical innovations for structural heart disease and critical care monitoring. The company is the world's leading manufacturer of heart valve systems and repair products used to replace or repair a patient's diseased or defective heart valve. It is also a global leader in hemodynamic and noninvasive brain and tissue oxygenation monitoring systems used to measure a patient's cardiovascular</t>
  </si>
  <si>
    <t>East West Bancorp, Inc.</t>
  </si>
  <si>
    <t>investor.eastwestbank.com</t>
  </si>
  <si>
    <t>Dominic Ng</t>
  </si>
  <si>
    <t>/business-directory/company-profiles.east_west_bancorp_inc.72112f714e5f0170a31bfc2b8c102260.html</t>
  </si>
  <si>
    <t>East West Bancorp is the holding company for East West Bank, which provides standard banking services and loans, operating in more than 120 locations in the US and China. Boasting $60.9 billion in assets, East West Bank focuses on making commercial and industrial real estate loans, which account for the majority of the company's loan portfolio. Catering to the Asian-American community, it also provides international banking and trade financing. The</t>
  </si>
  <si>
    <t>Exact Sciences Corporation</t>
  </si>
  <si>
    <t>www.exactsciences.com</t>
  </si>
  <si>
    <t>Kevin T Conroy</t>
  </si>
  <si>
    <t>/business-directory/company-profiles.exact_sciences_corporation.62575490a8e00c052d885c0a79518554.html</t>
  </si>
  <si>
    <t>Exact Science is a leading, global, advanced cancer diagnostics company. It develops non-invasive tests for the early detection of colorectal cancer and precancerous lesions. Its flagship screening product, the Cologuard test, is a patient-friendly, non-invasive, stool-based DNA (sDNA) screening test that utilizes a multi-target approach to detect DNA and hemoglobin biomarkers associated with colorectal cancer and pre-cancer. Its Oncotype test is</t>
  </si>
  <si>
    <t>Exelon Corporation</t>
  </si>
  <si>
    <t>www.exeloncorp.com</t>
  </si>
  <si>
    <t>Calvin Butler Junior</t>
  </si>
  <si>
    <t>/business-directory/company-profiles.exelon_corporation.dc2b2ea89e55b313859b62b4675d4aed.html</t>
  </si>
  <si>
    <t>Exelon is the nation's largest utility company, serving more than 10 million customers through seven fully regulated transmission and distribution utilities. These includes Commonwealth Edison Company, PECO Energy Company, Baltimore Gas and Electric Company, Pepco Holdings LLC, Potomac Electric Power Company, Delmarva Power &amp;amp;amp; Light company, and Atlantic City Electric Company. Exelon distributes electricity and gas to customers in Illinois, Maryland,</t>
  </si>
  <si>
    <t>Exelixis, Inc.</t>
  </si>
  <si>
    <t>www.exelixis.com</t>
  </si>
  <si>
    <t>Michael M Morrissey</t>
  </si>
  <si>
    <t>/business-directory/company-profiles.exelixis_inc.73df0a270262f7e0f64abd644d5f8915.html</t>
  </si>
  <si>
    <t>Exelixis is an oncology-focused biotechnology company that strives to accelerate the discovery, development and commercialization of new medicines for difficult-to-treat cancers. Its flagship molecule, cabozantinib, is the origin of two commercial products, CABOMETYX, a tablets approved for advanced renal cell carcinoma and COMETRIQ, capsules approved for progressive, metastatic medullary thyroid cancer. It also include COTELLIC (cobimetinib), a treatment</t>
  </si>
  <si>
    <t>EXL SERVICE.COM(INDIA) PRIVATE LIMITED</t>
  </si>
  <si>
    <t>www.exlservice.com</t>
  </si>
  <si>
    <t>Vikas Bhalla</t>
  </si>
  <si>
    <t>/business-directory/company-profiles.exl_servicecom(india)_private_limited.128fd5adaa1132ae5bea9f8289af3202.html</t>
  </si>
  <si>
    <t>Eagle Materials Inc.</t>
  </si>
  <si>
    <t>www.eaglematerials.com</t>
  </si>
  <si>
    <t>Michael R Haack</t>
  </si>
  <si>
    <t>/business-directory/company-profiles.eagle_materials_inc.495cab25f857ad130ab423efd44d88e3.html</t>
  </si>
  <si>
    <t>Eagle Materials is a leading manufacturer of heavy construction materials and light building materials in the US. The company produces ready-mix concrete, aggregates, and recycled paperboard sold to residential, commercial, and industrial construction customers throughout the US. It also produce and market other cementitious products, including slag cement and fly ash. Slag is used in concrete mix designs to improve the durability of concrete and</t>
  </si>
  <si>
    <t>Expeditors International of Washington, Inc.</t>
  </si>
  <si>
    <t>www.expeditors.com</t>
  </si>
  <si>
    <t>Jeffrey S Musser</t>
  </si>
  <si>
    <t>/business-directory/company-profiles.expeditors_international_of_washington_inc.48c1785ccf2477d70c65be8e9fa8bdc1.html</t>
  </si>
  <si>
    <t>Expeditors International of Washington is a third-party logistics provider offering a full suite of global services. The company purchases air and ocean cargo space on a volume basis and resells that space to its customers at lower rates than they could obtain directly. The company also acts as a customs broker for air and ocean freight shipped by its customers and offers supply chain management services. Customers include global businesses engaged</t>
  </si>
  <si>
    <t>Expedia Group, Inc.</t>
  </si>
  <si>
    <t>www.expediagroup.com</t>
  </si>
  <si>
    <t>Peter M Kern</t>
  </si>
  <si>
    <t>/business-directory/company-profiles.expedia_group_inc.4dbc40594639acf6b36981ca218d1dcf.html</t>
  </si>
  <si>
    <t>Expedia, an online travel company, leverages its supply portfolio, platform, and technology capabilities across an extensive portfolio of consumer brands, and provides solutions to its business partners, to empower travelers to efficiently research, plan, book, and experience travel. It offers tools that allow users to book approximately 3 million lodging properties, including over 2 million online bookable alternative accommodations listings and</t>
  </si>
  <si>
    <t>Exp World Holdings, Inc.</t>
  </si>
  <si>
    <t>www.expworldholdings.com</t>
  </si>
  <si>
    <t>Glenn Sanford</t>
  </si>
  <si>
    <t>/business-directory/company-profiles.exp_world_holdings_inc.285449972cb275177ce31d3a9d1a03de.html</t>
  </si>
  <si>
    <t>eXp World Holdings, Inc. owns and operates a cloud-based real estate brokerage and a technology platform business that enables a variety of businesses to operate remotely. Its real estate brokerage is now one of the largest and fastest-growing real estate brokerage companies in the US and is rapidly expanding internationally. The company's technology platform business develops and uses immersive technologies that enable and support virtual workplaces.</t>
  </si>
  <si>
    <t>Exponent, Inc.</t>
  </si>
  <si>
    <t>www.exponent.com</t>
  </si>
  <si>
    <t>Catherine Ford Corrigan</t>
  </si>
  <si>
    <t>/business-directory/company-profiles.exponent_inc.c0767f3de8708a311a1b4ab1b5434fd3.html</t>
  </si>
  <si>
    <t>Exponent is a science and engineering consulting firm that specializes in analyzing and solving complex problems and preventing disasters and product failures. It's cadre of scientists, physicians, engineers, and business consultants assess environmental risks, regulatory issues, and workplace hazards for government agencies and clients from such industries as transportation, construction, and manufacturing. It divides its more than 15 practices in</t>
  </si>
  <si>
    <t>Extra Space Storage Inc.</t>
  </si>
  <si>
    <t>www.extraspace.com</t>
  </si>
  <si>
    <t>Joseph D Margolis</t>
  </si>
  <si>
    <t>/business-directory/company-profiles.extra_space_storage_inc.2b2ccbe1763471e567e8280fd4b0d94d.html</t>
  </si>
  <si>
    <t>Extra Space Storage is a self-administered and self-managed real estate investment trust (REIT) that owns roughly 2,390 self-storage properties, which comprise approximately 1.7 million units and approximately 180.0 million square feet of rentable storage space offering customers conveniently located and secure storage units across the country, including boat storage, RV storage, and business storage. Extra Space is the second largest owner and/or</t>
  </si>
  <si>
    <t>Extreme Networks, Inc.</t>
  </si>
  <si>
    <t>www.extremenetworks.com</t>
  </si>
  <si>
    <t>Edward B Meyercord III</t>
  </si>
  <si>
    <t>/business-directory/company-profiles.extreme_networks_inc.d706edf6081d92b5f96473baf8d59aed.html</t>
  </si>
  <si>
    <t>Extreme Networks is a leading provider of end-to-end, cloud-driven networking solutions and top-rated services and support. Providing a set of comprehensive solutions from the Internet of Things (IoT) edge to the cloud and Extreme designs, develops, and manufactures wired and wireless network infrastructure equipment as well a leading cloud networking platform and application portfolio using cloud management, machine learning, and artificial intelligence</t>
  </si>
  <si>
    <t>Ford Motor Company</t>
  </si>
  <si>
    <t>www.ford.com</t>
  </si>
  <si>
    <t>Motor Vehicle Manufacturing</t>
  </si>
  <si>
    <t>James D Farley Junior</t>
  </si>
  <si>
    <t>/business-directory/company-profiles.ford_motor_company.fdf80eedfbfca76c33515a902b216756.html</t>
  </si>
  <si>
    <t>Ford Motor Company produces and sells automobiles designed and engineered by Henry Ford. Ford develops and delivers innovative, must-have Ford trucks, sport utility vehicles, commercial vans and cars, and Lincoln luxury vehicles, along with connected services. With its change in segments in 2023, Ford has three customer-centered business segments: Ford Blue, engineering iconic gas-powered and hybrid vehicles; Ford Model e, inventing breakthrough electric</t>
  </si>
  <si>
    <t>www.fadv.com</t>
  </si>
  <si>
    <t>Scott Staples</t>
  </si>
  <si>
    <t>/business-directory/company-profiles.first_advantage_corporation.f9fa8985d50b38669ce17fb836d2fcd5.html</t>
  </si>
  <si>
    <t>First Advantage is a leading global provider of employment background screening and verification solutions. The company delivers innovative services and insights that help its customers manage risk and hire the best talent. Enabled by its proprietary technology, its products help companies protect their brands and provide safer environments for their customers and their most important resources: employees, contractors, contingent workers, tenants,</t>
  </si>
  <si>
    <t>First American Financial Corporation</t>
  </si>
  <si>
    <t>www.firstam.com</t>
  </si>
  <si>
    <t>Kenneth D DeGiorgio</t>
  </si>
  <si>
    <t>/business-directory/company-profiles.first_american_financial_corporation.5532247ada1b01e49e6eb8b8f925c936.html</t>
  </si>
  <si>
    <t>First American Financial Corporation is a leading provider of title insurance, settlement services and risk solutions for real estate transactions. First American also provides title plant management services; title and other real property records and images; valuation products and services; home warranty products; banking, trust and wealth management services; and other related products and services. The company offers its products and services directly</t>
  </si>
  <si>
    <t>Diamondback Energy, Inc.</t>
  </si>
  <si>
    <t>www.diamondbackenergy.com</t>
  </si>
  <si>
    <t>Travis D Stice</t>
  </si>
  <si>
    <t>/business-directory/company-profiles.diamondback_energy_inc.65003331abff41121589154692be1b49.html</t>
  </si>
  <si>
    <t>Diamondback Energy, Inc. is an independent oil and natural gas company focused on the acquisition, development, exploration and exploitation of unconventional, onshore oil and natural gas reserves in the Permian Basin in West Texas. Its activities are primarily focused on horizontal development of the Spraberry and Wolfcamp formations of the Midland Basin and the Wolfcamp and Bone Spring formations of the Delaware Basin. These formations are characterized</t>
  </si>
  <si>
    <t>Fastenal Company</t>
  </si>
  <si>
    <t>www.fastenal.com</t>
  </si>
  <si>
    <t>Daniel L Florness</t>
  </si>
  <si>
    <t>/business-directory/company-profiles.fastenal_company.7a2ba46bd7ed8cf4f6c5d9203f8b00ff.html</t>
  </si>
  <si>
    <t>Fastenal is an industrial and fastener distributor that sells products in more than nine major product lines, including threaded fasteners (such as screws, nuts, and bolts), which represent about 35% of overall sales. Other sales come from fluid-transfer parts for hydraulic and pneumatic power; janitorial, electrical, and welding supplies; material handling items; metal-cutting tool blades; and safety supplies. Founded in 1967 as a fastener shop,</t>
  </si>
  <si>
    <t>www.fbhs.com</t>
  </si>
  <si>
    <t>Hardware Manufacturing</t>
  </si>
  <si>
    <t>NICHOLAS I FINK</t>
  </si>
  <si>
    <t>/business-directory/company-profiles.fortune_brands_innovations_inc.0e1a5d42b4b6a8be489571eb10305b56.html</t>
  </si>
  <si>
    <t>Formerly known as Fortune Brands Home &amp;amp;amp; Security (FBHS), Fortune Brands Innovations is a leading home and security products company that competes in attractive long-term growth markets in its product categories. It manufactures, assembles and sells kitchen sinks and waste disposals, faucets, entry doors, and security products. Most of the company's products are the top sellers in its respective markets and are distributed via kitchen and bath</t>
  </si>
  <si>
    <t>First Bancorp.</t>
  </si>
  <si>
    <t>www.1firstbank.com</t>
  </si>
  <si>
    <t>Aurelio Aleman</t>
  </si>
  <si>
    <t>/business-directory/company-profiles.first_bancorp.2aa621d6f5d48edce0aef751a290e8ae.html</t>
  </si>
  <si>
    <t>First BanCorp is the holding company for FirstBank Puerto Rico, which provides banking services for retail, commercial, and institutional clients. FirstBank conducts its business in about 65 branches in Puerto Rico, eight banking branches in the USVI and the BVI, and some 10 banking branches in Florida. The company has six segments such as Commercial and Corporate Banking; Mortgage Banking; Consumer (Retail) Banking; Treasury and Investments; United</t>
  </si>
  <si>
    <t>Firstcash, Inc.</t>
  </si>
  <si>
    <t>www.firstcash.com</t>
  </si>
  <si>
    <t>Rick L Wessel</t>
  </si>
  <si>
    <t>/business-directory/company-profiles.firstcash_inc.265e36c9ebfb1e29f728efdf6aa064a7.html</t>
  </si>
  <si>
    <t>FirstCash operates some 2,590 pawnshops and cash advance stores in the US, Colombia, Mexico, El Salvador, and Guatemala. The company lends money secured by such personal property as jewelry, electronics, tools, sporting goods, and musical equipment. The company also melts certain quantities of scrap jewelry and sells gold, silver and diamonds in the commodity markets. Pawn stores provide a quick and convenient source of small, secured consumer loans,</t>
  </si>
  <si>
    <t>Fti Consulting, Inc.</t>
  </si>
  <si>
    <t>www.fticonsulting.com</t>
  </si>
  <si>
    <t>Steven H Gunby</t>
  </si>
  <si>
    <t>/business-directory/company-profiles.fti_consulting_inc.392a5e5a4e064efa20c11d4fa4eb55ef.html</t>
  </si>
  <si>
    <t>FTI Consulting, Inc. is a global business advisory firm dedicated to helping organizations manage change, mitigate risk, and resolve disputes: financial, legal, operational, political &amp;amp;amp; regulatory, reputational, and transactional. Individually, each of its segments and practices is staffed with experts recognized for the depth of their knowledge and a track record of making an impact. FTI Consulting professionals work closely with clients to help</t>
  </si>
  <si>
    <t>First Citizens Bancshares Inc</t>
  </si>
  <si>
    <t>www.firstcitizens.com</t>
  </si>
  <si>
    <t>Frank B Holding Junior</t>
  </si>
  <si>
    <t>/business-directory/company-profiles.first_citizens_bancshares_inc.e5decd1ea2ce4ba8dd4a084fb4812b8d.html</t>
  </si>
  <si>
    <t>First Citizens BancShares owns First-Citizens Bank, which operates about 580 branches in about 20 states throughout the Southeast, Mid-Atlantic, Midwest, and Western US. The $109.3 billion-asset bank provides standard services such as accepting deposits, cashing checks, and providing for consumer and commercial cash needs. The company provides various investment products and services through FCB's wholly owned subsidiaries, First Citizens Investor</t>
  </si>
  <si>
    <t>Four Corners Property Trust, Inc.</t>
  </si>
  <si>
    <t>www.fcpt.com</t>
  </si>
  <si>
    <t>William H Lenehan</t>
  </si>
  <si>
    <t>/business-directory/company-profiles.four_corners_property_trust_inc.fafd8757b5e7a5f43fac5378ce18a461.html</t>
  </si>
  <si>
    <t>MINERA FREEPORTMCMORAN SOUTH AMERICA S.A.C.</t>
  </si>
  <si>
    <t>www.fcx.com.pe</t>
  </si>
  <si>
    <t>Jon Cooke Derek</t>
  </si>
  <si>
    <t>/business-directory/company-profiles.minera_freeportmcmoran_south_america_sac.f7da2bf56660d7ce24d924e7536944ef.html</t>
  </si>
  <si>
    <t>Factset Research Systems Inc.</t>
  </si>
  <si>
    <t>www.factset.com</t>
  </si>
  <si>
    <t>F Philip Snow</t>
  </si>
  <si>
    <t>/business-directory/company-profiles.factset_research_systems_inc.31ec355a8a3f646233fb80c6e7b2e1dc.html</t>
  </si>
  <si>
    <t>FactSet Research Systems is a global financial data and analytics company with an open and flexible digital platform that drives the investment community to see more, think bigger, and do its best work. FactSet has delivered expansive data, sophisticated analytics, and flexible technology used by global financial professionals to power their critical investment workflows. Its on- and off-platform solutions span the investment lifecycle to include</t>
  </si>
  <si>
    <t>Fedex Corporation</t>
  </si>
  <si>
    <t>www.fedex.com</t>
  </si>
  <si>
    <t>Couriers and Express Delivery Services</t>
  </si>
  <si>
    <t>RAJESH SUBRAMANIAM</t>
  </si>
  <si>
    <t>/business-directory/company-profiles.fedex_corporation.fa78e3fc74cb6f8750f6a7b3cfad575b.html</t>
  </si>
  <si>
    <t>Holding company FedEx Corporation operates through subsidiaries FedEx Express, FedEx Ground, and FedEx Freight, among others. Its FedEx Express unit is the world's largest express transportation provider to more than 220 countries and territories. It maintains a fleet of about 700 aircraft and more than 82,000 vehicles. To complement the express delivery business, FedEx Ground provides small-package ground delivery in North America, and less-than-truckload</t>
  </si>
  <si>
    <t>Firstenergy Corp.</t>
  </si>
  <si>
    <t>www.firstenergycorp.com</t>
  </si>
  <si>
    <t>John W Somerhalder II</t>
  </si>
  <si>
    <t>/business-directory/company-profiles.firstenergy_corp.95d38bc863596bbe8145abc12076a5ee.html</t>
  </si>
  <si>
    <t>FirstEnergy's and its subsidiaries are involved in the transmission, distribution, and generation of electricity. Its ten utility operating companies provide electricity to more than 6 million customers in the Midwest and the Mid-Atlantic. FirstEnergy controls about 24,000 miles of transmission lines. In addition, the company also has two regional transmission operation centers. Its' subsidiaries, Allegheny Generating company (AGC) and Monongahela</t>
  </si>
  <si>
    <t>Franklin Electric Co., Inc.</t>
  </si>
  <si>
    <t>www.franklin-electric.com</t>
  </si>
  <si>
    <t>Gregg C Sengstack</t>
  </si>
  <si>
    <t>/business-directory/company-profiles.franklin_electric_co_inc.193396c1c9e2d1a361a7d3ecd7b55d40.html</t>
  </si>
  <si>
    <t>Franklin Electric manufactures and distributes pumps and motors including submersible and specialty electric motors, electronic drives and controls, and related items. Its fueling systems products include electronic tank monitoring equipment, fittings, flexible piping, nozzles, and vapor recovery systems. Franklin Electric's products are used by OEMs for underground petroleum pumping systems, sewage pumps, vacuum pumping systems, and freshwater pumping</t>
  </si>
  <si>
    <t>First Financial Bancorp.</t>
  </si>
  <si>
    <t>www.bankatfirst.com</t>
  </si>
  <si>
    <t>Archie M Brown</t>
  </si>
  <si>
    <t>business-directory/company-profiles.first_financial_bancorp.840cf8a28fa91922f69df18632a7181a.html</t>
  </si>
  <si>
    <t>The holding company's flagship subsidiary, First Financial Bank, operates about 140 banking centers in Ohio, Indiana, Kentucky, and Illinois. Founded in 1863, the banking services provided by the bank include commercial lending, real estate lending and consumer financing. Real estate loans are loans secured by a mortgage lien on the real property of the borrower, which may either be residential property (one to four family residential housing units)</t>
  </si>
  <si>
    <t>First Financial Bankshares, Inc.</t>
  </si>
  <si>
    <t>www.ffin.com</t>
  </si>
  <si>
    <t>F Scott Dueser</t>
  </si>
  <si>
    <t>/business-directory/company-profiles.first_financial_bankshares_inc.1b80172640bdf8dce81f0402e7634e1f.html</t>
  </si>
  <si>
    <t>First Financial Bankshares is a financial holding company that through its subsidiary, First Financial Bank (the bank), operates multiple banking regions with around 80 locations in Texas. The bank provides general commercial banking services, which include accepting and holding checking, savings and time deposits, making loans, offering automated teller machines (ATMs), drive-in and night deposit services, safe deposit facilities, remote deposit</t>
  </si>
  <si>
    <t>F5, Inc.</t>
  </si>
  <si>
    <t>www.f5.com</t>
  </si>
  <si>
    <t>Francois Locoh-Donou</t>
  </si>
  <si>
    <t>/business-directory/company-profiles.f5_inc.af4e3a4c0f1b7a53b3cb2c640c59db08.html</t>
  </si>
  <si>
    <t>F5 is a multi-cloud application services and security provider. F5's portfolio of automation, security, performance, and insight capabilities empowers its customers to create, secure, and operate adaptive applications that reduce costs, improve operations, and better protect users. Its enterprise-grade application services are available as cloud-based, software-as-a-service, and software-only solutions optimized for multi-cloud environments. The company</t>
  </si>
  <si>
    <t>F&amp;amp;G Annuities &amp;amp; Life, Inc.</t>
  </si>
  <si>
    <t>www.fglife.com</t>
  </si>
  <si>
    <t>Chris Blunt</t>
  </si>
  <si>
    <t>/business-directory/company-profiles.fg_annuities__life_inc.1e4332be6a4f6374f71db1185b414ab7.html</t>
  </si>
  <si>
    <t>First Hawaiian, Inc.</t>
  </si>
  <si>
    <t>ir.fhb.com</t>
  </si>
  <si>
    <t>Robert S Harrison</t>
  </si>
  <si>
    <t>/business-directory/company-profiles.first_hawaiian_inc.9aa0ea30efd63cbffa3714ffbba90ce0.html</t>
  </si>
  <si>
    <t>Truly one of the archipelago's first and longest-surviving businesses, First Hawaiian (formerly BancWest) has served Hawaii since long before it joined the United States. The former wholly owned subsidiary of French banking group BNP Paribas is the holding company for First Hawaiian Bank. Founded in 1858, First Hawaiian has more than 60 branches in Hawaii plus a handful more in Guam and Saipan. The bank's services include residential and commercial</t>
  </si>
  <si>
    <t>Federated Hermes, Inc.</t>
  </si>
  <si>
    <t>www.federatedhermes.com</t>
  </si>
  <si>
    <t>J Christopher Donahue</t>
  </si>
  <si>
    <t>/business-directory/company-profiles.federated_hermes_inc.9cb26183899458aeb691525c127f6d24.html</t>
  </si>
  <si>
    <t>Federated Hermes is a global leader in active, responsible investment management, with $668.9 billion in assets under management. The company delivers investment solutions that help investors target a broad range of outcomes and provides offers a wide range of products and strategies, including money market, equity, fixed-income, alternative/private markets and multi-asset investments to more than 11,000 institutions and intermediaries worldwide.</t>
  </si>
  <si>
    <t>First Horizon Corporation</t>
  </si>
  <si>
    <t>www.firsthorizon.com</t>
  </si>
  <si>
    <t>D Bryan Jordan</t>
  </si>
  <si>
    <t>/business-directory/company-profiles.first_horizon_corporation.039e9cd238c5b7d95d25621c2d0ba4d7.html</t>
  </si>
  <si>
    <t>First Horizon Corporation, a holding company that provides diversified financial services primarily through its principal subsidiary. Boasting some $79 billion in total assets, it offers traditional banking services like loans, deposit accounts, and credit cards, as well as trust, asset management, financial advisory, and investment services. It provides services through subsidiaries and divisions such as general banking services for consumers, businesses,</t>
  </si>
  <si>
    <t>Fiserv, Inc.</t>
  </si>
  <si>
    <t>www.fiserv.com</t>
  </si>
  <si>
    <t>FISV</t>
  </si>
  <si>
    <t>Frank J Bisignano</t>
  </si>
  <si>
    <t>/business-directory/company-profiles.fiserv_inc.1d0d02619c31184fb08d11c77fccba1e.html</t>
  </si>
  <si>
    <t>Fiserv is a leading global provider of payments and financial services technology solutions. The company provides account processing and digital banking solutions; card issuer processing and network services; payments; e-commerce; merchant acquiring and processing; and the Clover cloud-based point-of-sale (POS) solution and business management platform. Through its Fiserv Clearing Network, the company provides check clearing and image exchange services.</t>
  </si>
  <si>
    <t>First Interstate Bancsystem, Inc.</t>
  </si>
  <si>
    <t>www.fibk.com</t>
  </si>
  <si>
    <t>Kevin P Riley</t>
  </si>
  <si>
    <t>/business-directory/company-profiles.first_interstate_bancsystem_inc.93b1d7fb2eedfd6e99b91fd377d7c0c6.html</t>
  </si>
  <si>
    <t>First Interstate BancSystem (FIB) is a financial and bank holding company focused on community banking that operates over 145 banking offices, including detached drive-up facilities, in communities across six states—Idaho, Montana, Oregon, South Dakota, Washington, and Wyoming. Through the company's bank subsidiary, First Interstate Bank, they deliver a comprehensive range of banking products and services—including online and mobile banking—to individuals,</t>
  </si>
  <si>
    <t>Fair Isaac Corporation</t>
  </si>
  <si>
    <t>www.fico.com</t>
  </si>
  <si>
    <t>William J Lansing</t>
  </si>
  <si>
    <t>/business-directory/company-profiles.fair_isaac_corporation.c5f31cb4d152760bc7e3ef865f2e3c97.html</t>
  </si>
  <si>
    <t>Fair Isaac, also known as FICO, is a company that provides credit scores and risk management tools for businesses worldwide, including banks, credit card issuers, mortgage and auto lenders, retailers, insurance firms, and health care providers. It also serve consumers through online services that enable people to access and understand their FICO Scores, the standard measure in the US of consumer credit risk, empowering them to manage their financial</t>
  </si>
  <si>
    <t>Fidelity National Information Services, Inc.</t>
  </si>
  <si>
    <t>www.fisglobal.com</t>
  </si>
  <si>
    <t>Stephanie L Ferris</t>
  </si>
  <si>
    <t>/business-directory/company-profiles.fidelity_national_information_services_inc.3e3dc9c48afcaa0846e782d0a30109b1.html</t>
  </si>
  <si>
    <t>Fidelity National Information Services (FIS) is a leading provider of technology solutions for financial institutions and businesses of all sizes and across any industry globally. The company's broad portfolio of solutions includes a wide range of flexible service arrangements, from managed processing arrangements, either at the client site or hosted at a FIS location, including data centers or its private cloud, to traditional license and maintenance</t>
  </si>
  <si>
    <t>www.53.com</t>
  </si>
  <si>
    <t>Timothy N Spence</t>
  </si>
  <si>
    <t>/business-directory/company-profiles.fifth_third_bancorp.9969d2a993d36217310eefa40903b558.html</t>
  </si>
  <si>
    <t>Fifth Third Bancorp is the holding company of Fifth Third Bank which boasts assets of some $208.7 billion and operates nearly 1,100 full-service banking centers and over 2,100 Fifth Third branded ATMs in a dozen states in the Midwest and Southeast. The company operates three main businesses: Commercial Banking, Consumer and Small Business Banking, and Wealth &amp;amp;amp; Asset Management. The company's subsidiaries provide a wide range of financial products</t>
  </si>
  <si>
    <t>Five Below, Inc.</t>
  </si>
  <si>
    <t>www.fivebelow.com</t>
  </si>
  <si>
    <t>Joel D Anderson</t>
  </si>
  <si>
    <t>/business-directory/company-profiles.five_below_inc.c3f9dc9e77ea2d6da961f9eb647f215a.html</t>
  </si>
  <si>
    <t>Five Below is a leading high-growth value retailer offering trend-right, high-quality products loved by tweens, teens, and beyond. It offers a dynamic, edited assortment of exciting products, most priced at $5 and below, including select brands and licensed merchandise across eight worlds: Style, Room, Sports, Tech, Create, Party, Candy, and New &amp;amp;amp; Now. The company operates a total of 1,340 stores in over 40 states located within power, community,</t>
  </si>
  <si>
    <t>Five9, Inc.</t>
  </si>
  <si>
    <t>www.five9.com</t>
  </si>
  <si>
    <t>Rowan Trollope</t>
  </si>
  <si>
    <t>/business-directory/company-profiles.five9_inc.8a60c0f7856b5c5d3fc9508e5806f894.html</t>
  </si>
  <si>
    <t>Five9 is a leading pioneer provider of intelligent cloud software for contact centers. The company purpose is to build a highly scalable and secure Virtual Contact Center, or VCC, cloud platforms to delivers easy to used applications that enable breadth of contact center-related customer service, sales and marketing functions. The company develops cloud computing software that helps data collection centers manage client interactions across voice,</t>
  </si>
  <si>
    <t>Comfort Systems Usa, Inc.</t>
  </si>
  <si>
    <t>www.comfortsystemsusa.com</t>
  </si>
  <si>
    <t>BRIAN E LANE</t>
  </si>
  <si>
    <t>/business-directory/company-profiles.comfort_systems_usa_inc.86c34700e8b1bb96989008b411086d6b.html</t>
  </si>
  <si>
    <t>Established in 1997, Comfort Systems USA builds, installs, maintains, repairs and replaces mechanical, electrical and plumbing (MEP) systems throughout its more than 40 operating units with about 170 locations in around 130 cities throughout the US. The company operates primarily in the commercial, industrial and institutional MEP markets and perform most of its services, including mechanical, electrical, process piping, modular construction and building</t>
  </si>
  <si>
    <t>National Beverage Corp.</t>
  </si>
  <si>
    <t>www.nationalbeverage.com</t>
  </si>
  <si>
    <t>Nick A Caporella</t>
  </si>
  <si>
    <t>/business-directory/company-profiles.national_beverage_corp.cc35536445dc994cb1ef37a5ce9a48ea.html</t>
  </si>
  <si>
    <t>National Beverage makes and distributes the popular LaCroix sparkling water brand, including a variety of flavors. National Beverage also makes the Shasta and Faygo brands of flavored soft drinks (both of which were launched more than a century ago), the Clear Fruit flavored waters, Everfresh and Mr. Pure juice and juice-added drinks, Rip It energy drink, and lemonades and teas. Its creative product designs, innovative packaging, and imaginative flavors,</t>
  </si>
  <si>
    <t>Foot Locker, Inc.</t>
  </si>
  <si>
    <t>www.footlocker.com</t>
  </si>
  <si>
    <t>Shoe Retailers</t>
  </si>
  <si>
    <t>Mary N Dillon</t>
  </si>
  <si>
    <t>/business-directory/company-profiles.foot_locker_inc.0cf90a95fcf7948e5b9e8d3e11e49b50.html</t>
  </si>
  <si>
    <t>Foot Locker leads the celebration of sneaker and youth culture around the globe through a portfolio of brands including atmos, Foot Locker, Lady Foot Locker, Kids Foot Locker, Champs Sports, Eastbay, Footaction, Sidestep, and WSS. The company operates almost 2,715 primarily mall-based stores, as well as stores in high-traffic urban retail areas and high streets, in around 30 countries throughout the world. It also curates special product assortments</t>
  </si>
  <si>
    <t>FLEX LTD.</t>
  </si>
  <si>
    <t>www.flex.com</t>
  </si>
  <si>
    <t>Revathi Advaithi</t>
  </si>
  <si>
    <t>/business-directory/company-profiles.flex_ltd.53f1b0f1239b854bf484d9c2b07b262b.html</t>
  </si>
  <si>
    <t>Flex is the diversified manufacturing partner of choice that helps market-leading brands design, build and deliver innovative products that improve the world. Flex's services range from design engineering, to manufacturing and assembly, to logistics, to innovation services and power modules. It makes and assembles printed circuit board assembly, and assembly of systems and subsystems that incorporate printed circuit boards and complex electromechanical</t>
  </si>
  <si>
    <t>Fluence Energy, Inc.</t>
  </si>
  <si>
    <t>www.fluenceenergy.com</t>
  </si>
  <si>
    <t>Julian Nebreda</t>
  </si>
  <si>
    <t>/business-directory/company-profiles.fluence_energy_inc.3b1c735a78f4b79f1e34fe43141cf2da.html</t>
  </si>
  <si>
    <t>Flowers Foods, Inc.</t>
  </si>
  <si>
    <t>www.flowersfoods.com</t>
  </si>
  <si>
    <t>Bakeries and Tortilla Manufacturing</t>
  </si>
  <si>
    <t>A Ryals McMullian</t>
  </si>
  <si>
    <t>/business-directory/company-profiles.flowers_foods_inc.e5f421c3208e65940c033735f44a1b17.html</t>
  </si>
  <si>
    <t>Flowers Foods is one of the largest producers and marketers of packaged bakery foods in the US. It bakes, markets, and distributes fresh breads, buns, rolls, snack cakes, and flour tortillas to retail food and foodservice customers across the nation. Currently operates about 240 such stores, Fresh baked foods' customers include mass merchandisers, supermarkets and other retailers, restaurants, quick-serve chains, food wholesalers, institutions, dollar</t>
  </si>
  <si>
    <t>Fluor Corporation</t>
  </si>
  <si>
    <t>www.fluor.com</t>
  </si>
  <si>
    <t>David E Constable</t>
  </si>
  <si>
    <t>/business-directory/company-profiles.fluor_corporation.6de3bd6671ffdf497d57ef650193eff1.html</t>
  </si>
  <si>
    <t>Fluor is one of the world's largest international design, engineering, and contracting firms. Through subsidiaries, it provides engineering, procurement, construction (EPC), fabrication and modularization, operations, maintenance and asset integrity, as well as project management services for a variety of industrial sectors around the world. The company provides these services to its clients in a diverse set of industries worldwide, including oil</t>
  </si>
  <si>
    <t>Flowserve Corporation</t>
  </si>
  <si>
    <t>www.flowserve.com</t>
  </si>
  <si>
    <t>R Scott Rowe</t>
  </si>
  <si>
    <t>/business-directory/company-profiles.flowserve_corporation.db42630599e3bfc93a0335a922a5edb5.html</t>
  </si>
  <si>
    <t>Flowserve is a manufacturer and aftermarket service provides of pumps, valves, and other flow control equipment. It makes highly-engineered custom and pre-configured pumps, mechanical seals, valves and actuators that control the flow of liquids and gases. Flowserve also provides services that include installation, diagnostics, repair, and retrofitting. Flowserve's customers are in the chemical, oil and gas, power generation, and water management industries,</t>
  </si>
  <si>
    <t>Fleetcor Technologies, Inc.</t>
  </si>
  <si>
    <t>www.fleetcor.com</t>
  </si>
  <si>
    <t>Ronald F Clarke</t>
  </si>
  <si>
    <t>/business-directory/company-profiles.fleetcor_technologies_inc.e8ad5a32d6cdb0206d340d4034fdc01a.html</t>
  </si>
  <si>
    <t>FLEETCOR is a leading global provider of digital payment solutions that enables businesses to control purchases and make payments more effectively and efficiently. FLEETCOR's wide range of digitized solutions generally provides control, reporting, and automation benefits over the payment methods businesses often use, such as cash, paper checks, general purpose credit cards, as well as employee pay and reclaim processes.. The company now serves hundreds</t>
  </si>
  <si>
    <t>www.flywire.com</t>
  </si>
  <si>
    <t>Michael Massaro</t>
  </si>
  <si>
    <t>/business-directory/company-profiles.flywire_corporation.80c8e9d3b6a2f2488b3e7775fcb2601c.html</t>
  </si>
  <si>
    <t>FMC Corporation</t>
  </si>
  <si>
    <t>www.fmc.com</t>
  </si>
  <si>
    <t>Mark A Douglas</t>
  </si>
  <si>
    <t>business-directory/company-profiles.fmc_corporation.933dd18ab078c75cc5aa0a4d06cd746d.html</t>
  </si>
  <si>
    <t>FMC Corporation is a global agricultural sciences company dedicated to helping growers produce food, feed, fiber and fuel for an expanding world population while adapting to a changing environment. FMC's innovative crop protection solutions enable growers, crop advisers and turf and pest management professionals to address their toughest challenges economically without compromising safety or the environment. The company has five active ingredient</t>
  </si>
  <si>
    <t>Fresenius Medical Care AG &amp;amp; Co. KGaA</t>
  </si>
  <si>
    <t>www.freseniusmedicalcare.com</t>
  </si>
  <si>
    <t>FME</t>
  </si>
  <si>
    <t>William Valle</t>
  </si>
  <si>
    <t>/business-directory/company-profiles.fresenius_medical_care_ag__co_kgaa.61c7ab5a14e06750f2d7f638f3c8d411.html</t>
  </si>
  <si>
    <t>Fresenius Medical Care is one of the largest dialysis providers in the world. Its staff treats about 345,425 patients at more than 4,170 dialysis clinics worldwide. The company provides dialysis care and related services to persons who suffer from ESKD as well as other health care services. The company supplies dialysis clinics it owns, operates or manages with a broad range of products and also sell dialysis products to other dialysis service providers.</t>
  </si>
  <si>
    <t>FABRINET COMPANY LIMITED</t>
  </si>
  <si>
    <t>www.fabrinet.com</t>
  </si>
  <si>
    <t>Seamus Grady</t>
  </si>
  <si>
    <t>/business-directory/company-profiles.fabrinet_company_limited.c8eef3c945700c626838a51842971b91.html</t>
  </si>
  <si>
    <t>F.N.B. Corporation</t>
  </si>
  <si>
    <t>www.fnb-online.com</t>
  </si>
  <si>
    <t>Vincent J Delie Junior</t>
  </si>
  <si>
    <t>/business-directory/company-profiles.fnb_corporation.d685f71944bd6e6462fc74884cc8dbb9.html</t>
  </si>
  <si>
    <t>F.N.B. Corporation is a bank holding company and a financial holding company. Through the company's largest subsidiary, it provides a full range of financial services, principally to consumers, corporations, governments and small- to medium-sized businesses in its market areas through its subsidiary network. The company has nearly 335 banking offices throughout Pennsylvania, Ohio, Maryland, West Virginia, North Carolina, South Carolina, Washington,</t>
  </si>
  <si>
    <t>Floor &amp;amp; Decor Holdings, Inc.</t>
  </si>
  <si>
    <t>www.flooranddecor.com</t>
  </si>
  <si>
    <t>Furniture and Home Furnishings Retailers</t>
  </si>
  <si>
    <t>Thomas V Taylor Junior</t>
  </si>
  <si>
    <t>/business-directory/company-profiles.floor__decor_holdings_inc.594269735c551e81c38792becbd3110d.html</t>
  </si>
  <si>
    <t>Floor &amp;amp;amp; Decor is a hard-surface flooring and accessories retailer that operates about 190 warehouse-format stores, and six small design studios in nearly 35 states, as well as four distribution centers and an e-commerce site, including California, Florida, Texas, Georgia, and Illinois. The company stocks a selection of hardwood floors, flooring tiles (ceramic, granite, marble, porcelain, slate, and travertine), decorative bathroom items (sinks,</t>
  </si>
  <si>
    <t>Fidelity National Financial, Inc.</t>
  </si>
  <si>
    <t>www.fnf.com</t>
  </si>
  <si>
    <t>Michael J Nolan</t>
  </si>
  <si>
    <t>/business-directory/company-profiles.fidelity_national_financial_inc.4aaa853784d7ae3d8bca56716a24fab7.html</t>
  </si>
  <si>
    <t>Fidelity National Financial (FNF) is a leading provider of title insurance and transaction services to the real estate and mortgage industries. FNF is the nation's largest title insurance company through its title insurance underwriters - Fidelity National Title, Chicago Title, Commonwealth Land Title, Alamo Title and National Title of New York - that collectively issue more title insurance policies than any other title company in the US. In addition,</t>
  </si>
  <si>
    <t>Franco-Nevada Corporation</t>
  </si>
  <si>
    <t>www.franco-nevada.com</t>
  </si>
  <si>
    <t>David Harquail</t>
  </si>
  <si>
    <t>business-directory/company-profiles.franco-nevada_corporation.e569f56b20ebb2ee003fcab04191915c.html</t>
  </si>
  <si>
    <t>Franco-Nevada Mining doesn't waste much money digging for paydirt. Instead, it buys stakes in already operating precious metals and platinum mines as well as oil and gas assets to collect royalties. Franco-Nevada focuses its holdings in gold properties, which are both in production and in development, primarily in North America and Australia. It also owns diamond royalties in Canada and platinum royalties in the US and South Africa. In total Franco-Nevada</t>
  </si>
  <si>
    <t>Focus Financial Partners Inc.</t>
  </si>
  <si>
    <t>www.focusfinancialpartners.com</t>
  </si>
  <si>
    <t>Ruediger Adolf</t>
  </si>
  <si>
    <t>/business-directory/company-profiles.focus_financial_partners_inc.ca3544d6cae996dfcd73b997a020c352.html</t>
  </si>
  <si>
    <t>Amicus Therapeutics, Inc.</t>
  </si>
  <si>
    <t>www.amicusrx.com</t>
  </si>
  <si>
    <t>John F Crowley</t>
  </si>
  <si>
    <t>/business-directory/company-profiles.amicus_therapeutics_inc.baaec6135b4d792374191770e8b0ff84.html</t>
  </si>
  <si>
    <t>Amicus Therapeutics is a global, patient-dedicated biotechnology company focused on discovering, developing, and delivering novel medicines for rare diseases. It has a portfolio of product opportunities including the first, oral monotherapy for Fabry disease. The lead biologics program of its pipeline is Amicus Therapeutics GAA (AT-GAA, also known as ATB200/AT2221, or cipaglucosidase alfa/miglustat), a novel, two-component, potential best-in-class</t>
  </si>
  <si>
    <t>Formfactor, Inc.</t>
  </si>
  <si>
    <t>www.formfactor.com</t>
  </si>
  <si>
    <t>Michael D Slessor</t>
  </si>
  <si>
    <t>/business-directory/company-profiles.formfactor_inc.2fcf0dfa7b325a5ed416fb322820a91c.html</t>
  </si>
  <si>
    <t>FormFactor is a leading provider of test and measurement technologies. It provides a broad range of high-performance probe cards, analytical probes, probe stations, metrology systems, thermal systems, and cryogenic systems to both semiconductor companies and scientific institutions. Its products provide electrical and physical information from a variety of semiconductor and electro-optical devices and integrated circuits from early research, through</t>
  </si>
  <si>
    <t>Shift4 Payments, Inc.</t>
  </si>
  <si>
    <t>www.shift4.com</t>
  </si>
  <si>
    <t>Jared Isaacman</t>
  </si>
  <si>
    <t>/business-directory/company-profiles.shift4_payments_inc.63d05958b23005718e7d9d791f6fe548.html</t>
  </si>
  <si>
    <t>FOX - WIZEL LTD</t>
  </si>
  <si>
    <t>www.terminalx.com</t>
  </si>
  <si>
    <t>Avi Zeldman</t>
  </si>
  <si>
    <t>/business-directory/company-profiles.fox_-_wizel_ltd.0c114e5941237fbfb40b6bfd065e2a45.html</t>
  </si>
  <si>
    <t>Fox Corporation</t>
  </si>
  <si>
    <t>www.fox.com</t>
  </si>
  <si>
    <t>Radio and Television Broadcasting Stations</t>
  </si>
  <si>
    <t>Lachlan K Murdoch</t>
  </si>
  <si>
    <t>/business-directory/company-profiles.fox_corporation.65e09d90908f1cd7fa2e06a43f0dc92a.html</t>
  </si>
  <si>
    <t>Fox Corp (Fox) is a media and entertainment company. It produces and licenses news, and sports content. The company distributes content through traditional cable television systems, direct broadcast satellite operators and telecommunication companies, and online multi-channel video programming distributors. Fox's assets include the FOX News Media, FOX Entertainment, FOX Sports and FOX Television Stations. It also acquires, markets and distributes</t>
  </si>
  <si>
    <t>Fox Factory Holding Corp.</t>
  </si>
  <si>
    <t>investor.ridefox.com</t>
  </si>
  <si>
    <t>Other Transportation Equipment Manufacturing</t>
  </si>
  <si>
    <t>Larry L Enterline</t>
  </si>
  <si>
    <t>business-directory/company-profiles.fox_factory_holding_corp.12541b75ab2d68dccaabf9726023f4d6.html</t>
  </si>
  <si>
    <t>Fox Factory Holding Corp., designs, engineers, manufactures, and markets performance-defining products, and systems for customers worldwide. The company's premium brand, performance-defining products, and systems are used primarily on bicycles, side-by-side vehicles, on-road vehicles with and without off-road capabilities, off-road vehicles and trucks, all-terrain vehicles (ATVs), snowmobiles, specialty vehicles, and applications. Fox performance-defining</t>
  </si>
  <si>
    <t>First Industrial Realty Trust, Inc.</t>
  </si>
  <si>
    <t>www.firstindustrial.com</t>
  </si>
  <si>
    <t>Bruce W Duncan</t>
  </si>
  <si>
    <t>/business-directory/company-profiles.first_industrial_realty_trust_inc.5b9dc46f4863dafbcee207fbcf9b7dfe.html</t>
  </si>
  <si>
    <t>First Industrial Realty Trust is a self-administered and fully integrated real estate company which owns, manages, acquires, sells, develops, and redevelops industrial real estate. Its portfolio consists of about 415 industrial properties spanning approximately 62.9 million sq. ft. of leasable space in roughly 20 states. Most of the REIT's portfolio consists of light industrial properties but also includes bulk and regional warehouses. Tenants include</t>
  </si>
  <si>
    <t>Freedom Holding Corp.</t>
  </si>
  <si>
    <t>www.freedomholdingcorp.com</t>
  </si>
  <si>
    <t>Timur Turlov</t>
  </si>
  <si>
    <t>/business-directory/company-profiles.freedom_holding_corp.7999e181c5b981be99efc87c95e2b7d9.html</t>
  </si>
  <si>
    <t>www.frontlineplc.cy</t>
  </si>
  <si>
    <t>Other Support Activities for Transportation</t>
  </si>
  <si>
    <t>Marios Demetriades</t>
  </si>
  <si>
    <t>/business-directory/company-profiles.frontline_plc.49c117cd4be3b008435827c59b8e6dd7.html</t>
  </si>
  <si>
    <t>Jfrog Ltd.</t>
  </si>
  <si>
    <t>www.jfrog.com</t>
  </si>
  <si>
    <t>Shlomi Ben Haim</t>
  </si>
  <si>
    <t>/business-directory/company-profiles.jfrog_ltd.ebcd5c40603574e0ff34dc095db79c66.html</t>
  </si>
  <si>
    <t>Freshpet, Inc.</t>
  </si>
  <si>
    <t>www.freshpet.com</t>
  </si>
  <si>
    <t>Animal Food Manufacturing</t>
  </si>
  <si>
    <t>William B Cyr</t>
  </si>
  <si>
    <t>/business-directory/company-profiles.freshpet_inc.9a7f63c6c3fb87ef2cc23c6f0cba2e22.html</t>
  </si>
  <si>
    <t>Freshworks Inc.</t>
  </si>
  <si>
    <t>www.freshworks.com</t>
  </si>
  <si>
    <t>Rathna Girish Mathrubootham</t>
  </si>
  <si>
    <t>business-directory/company-profiles.freshworks_inc.42d63cf701cc8e0891be9872c0fca6e3.html</t>
  </si>
  <si>
    <t>www.federalrealty.com</t>
  </si>
  <si>
    <t>Donald C Wood</t>
  </si>
  <si>
    <t>/business-directory/company-profiles.federal_realty_investment_trust.9508f2a43195b08599eba63ff6263eb0.html</t>
  </si>
  <si>
    <t>Federal Realty Investment Trust is a real estate investment trust (REIT) which owns or has a majority interest in about 105 retail properties with approximately 25.1 million sq. ft. of leasable space, including community and neighborhood shopping centers and mixed-use complexes. Its key markets are densely populated, affluent areas in the Northeast and Mid-Atlantic regions of the US, California and South Florida. The REIT's real estate projects were</t>
  </si>
  <si>
    <t>Fs KKR Capital Corp.</t>
  </si>
  <si>
    <t>www.fsinvestmentcorp.com</t>
  </si>
  <si>
    <t>Michael C Forman</t>
  </si>
  <si>
    <t>/business-directory/company-profiles.fs_kkr_capital_corp.68a19ad0241bb8d040ee62da083b254a.html</t>
  </si>
  <si>
    <t>First Solar, Inc.</t>
  </si>
  <si>
    <t>www.firstsolar.com</t>
  </si>
  <si>
    <t>Mark R Widmar</t>
  </si>
  <si>
    <t>/business-directory/company-profiles.first_solar_inc.0d04590ad07a67fb118db8955c12cef7.html</t>
  </si>
  <si>
    <t>First Solar, one of the leading American solar technology company and global provider of PV solar energy solutions, designs, manufactures, and sells photovoltaic (PV) solar modules with an advanced thin film semiconductor technology that provide a high-performance, lower-carbon alternative to conventional crystalline silicon PV solar modules. The company is currently focusing on markets, including high insolation climates in which its modules provide</t>
  </si>
  <si>
    <t>Fastly, Inc.</t>
  </si>
  <si>
    <t>www.fastly.com</t>
  </si>
  <si>
    <t>Joshua Bixby</t>
  </si>
  <si>
    <t>/business-directory/company-profiles.fastly_inc.a2ad44d0eec0891580d5154eebb5e11c.html</t>
  </si>
  <si>
    <t>Federal Signal Corporation</t>
  </si>
  <si>
    <t>www.federalsignal.com</t>
  </si>
  <si>
    <t>Jennifer L Sherman</t>
  </si>
  <si>
    <t>/business-directory/company-profiles.federal_signal_corporation.b5242af4d2d913123d38590c954b2cce.html</t>
  </si>
  <si>
    <t>Federal Signal designs, manufactures, and supplies a suite of products and integrated solutions for municipal, governmental, industrial, and commercial customers. Offerings include sewer cleaners, street sweepers, industrial vaccum loaders, vacuum- and hydro-excavation trucks, road-marking and line-removal equipment, water-blasting equipment, dump truck bodies, trailers, and safety and security systems, including technology-based products and solutions</t>
  </si>
  <si>
    <t>FirstService Corporation</t>
  </si>
  <si>
    <t>www.firstservice.com</t>
  </si>
  <si>
    <t>D. Scott Patterson</t>
  </si>
  <si>
    <t>/business-directory/company-profiles.firstservice_corporation.af2813348f84bf6607d106741ec82f3c.html</t>
  </si>
  <si>
    <t>FirstService is a leading provider of branded essential property services comprised of two operating divisions: FirstService Residential, the largest provider of residential property management services in North America, and FirstService Brands, a leading provider of essential property services to residential and commercial customers through both franchise systems and company-owned operations. Its FirstService Residential oversees some 8,600 communities</t>
  </si>
  <si>
    <t>Ftai Aviation Ltd.</t>
  </si>
  <si>
    <t>Joseph P Adams Junior</t>
  </si>
  <si>
    <t>business-directory/company-profiles.ftai_aviation_ltd.2add5ee93fd6aaf39ec4842577183049.html</t>
  </si>
  <si>
    <t>FARFETCH.COM LIMITED</t>
  </si>
  <si>
    <t>www.farfetchinvestors.com</t>
  </si>
  <si>
    <t>/business-directory/company-profiles.farfetchcom_limited.a72d5f14acc57f16d5c790432dc03ba9.html</t>
  </si>
  <si>
    <t>Frontdoor, Inc.</t>
  </si>
  <si>
    <t>www.frontdoorhome.com</t>
  </si>
  <si>
    <t>Personal and Household Goods Repair and Maintenance</t>
  </si>
  <si>
    <t>Rexford J Tibbens</t>
  </si>
  <si>
    <t>/business-directory/company-profiles.frontdoor_inc.c3d78051b624460d677ea636b3b9ec83.html</t>
  </si>
  <si>
    <t>TECHNIPFMC PLC</t>
  </si>
  <si>
    <t>www.technipfmc.com</t>
  </si>
  <si>
    <t>Kay Priestly</t>
  </si>
  <si>
    <t>/business-directory/company-profiles.technipfmc_plc.9ee8e2d665b1ae7cb2727123ebdf4474.html</t>
  </si>
  <si>
    <t>London-based TechnipFMC is a global leader in the energy industry; delivering projects, products, technologies, and services. With proprietary technologies and production systems, integrated expertise, and comprehensive solutions, it transforms project economics. Through innovative technologies and improved efficiencies, its offering unlocks new possibilities for its customers in developing their energy resources and in their positioning to meet the</t>
  </si>
  <si>
    <t>Fortinet, Inc.</t>
  </si>
  <si>
    <t>www.fortinet.com</t>
  </si>
  <si>
    <t>Ken Xie</t>
  </si>
  <si>
    <t>/business-directory/company-profiles.fortinet_inc.148eb286f7a182c12fafba29120062f3.html</t>
  </si>
  <si>
    <t>Fortinet is a global leader in cybersecurity and networking solutions provided to a wide variety of organizations, including enterprises, communication and security service providers, government organizations and small businesses. Its cybersecurity solutions are designed to provide broad visibility and segmentation of the digital attack surface through our integrated cybersecurity platform products and services providing a mesh architecture, which</t>
  </si>
  <si>
    <t>Thomas Pike</t>
  </si>
  <si>
    <t>business-directory/company-profiles.fortrea_holdings_inc.7194faec57a738aaa4a243a8f9c83627.html</t>
  </si>
  <si>
    <t>Fortis Inc</t>
  </si>
  <si>
    <t>www.fortisinc.com</t>
  </si>
  <si>
    <t>David G Hutchens</t>
  </si>
  <si>
    <t>/business-directory/company-profiles.fortis_inc.8df4f8a39ff3f1e6331dbdeeddbcfdba.html</t>
  </si>
  <si>
    <t>Fortis is a leading regulated electric and gas utility holding company in North America. Its approximately 10 utilities, most of which are the sole supplier of electricity or gas in its respective territories, serve about 3.4 million customers across five Canadian provinces, nine US states, and three Caribbean countries. Primary subsidiaries include ITC, UNS Energy, and Central Hudson in the US and FortisBC Energy, FortisAlberta, and Newfoundland</t>
  </si>
  <si>
    <t>Fortive Corporation</t>
  </si>
  <si>
    <t>www.fortive.com</t>
  </si>
  <si>
    <t>James A Lico</t>
  </si>
  <si>
    <t>business-directory/company-profiles.fortive_corporation.4bb64f9af3ba5bbbb468ab8c2a95427b.html</t>
  </si>
  <si>
    <t>Fortive Corporation is a provider of essential technologies for connected workflow solutions across a range of attractive end-markets. Its businesses design, develop, manufacture, and service professional and engineered products, software, and services, building upon leading brand names, innovative technologies, and significant market positions. Among Fortive's brands are Accruent, Gordian, Intelex, Fluke, Pruftechnik, Industrial Scientific, and Servicechannel.</t>
  </si>
  <si>
    <t>H.B. Fuller Company</t>
  </si>
  <si>
    <t>www.hbfuller.com</t>
  </si>
  <si>
    <t>Celeste B Mastin</t>
  </si>
  <si>
    <t>/business-directory/company-profiles.hb_fuller_company.676481a01b542c223161677d363f36a2.html</t>
  </si>
  <si>
    <t>H.B. Fuller is one of the world's top adhesive, sealant, and other specialty chemical manufacturers with sales operations in about 35 countries across the world. The company's core product, industrial adhesives, is used in the manufacturing process of a wide range of consumer and industrial goods like food, and beverage containers, disposable diapers, medical products, windows, doors and windows, appliances, multi-wall bags, water filtration products,</t>
  </si>
  <si>
    <t>Fulton Financial Corporation</t>
  </si>
  <si>
    <t>www.fultonbank.com</t>
  </si>
  <si>
    <t>E PHILIP WENGER</t>
  </si>
  <si>
    <t>/business-directory/company-profiles.fulton_financial_corporation.acb781cf417285be41697f842e273a46.html</t>
  </si>
  <si>
    <t>Founded in 1882, Fulton Financial is a financial holding company with $25 billion in assets that delivers financial services within its five-state market areas of Pennsylvania, Maryland, Delaware, New Jersey, and Virginia. The banks offer standard products such as checking, savings, and credit accounts, CDs, retirement accounts, mortgages, and loans. Commercial loans -- including for real estate and industrial, financial, and agricultural loans --</t>
  </si>
  <si>
    <t>Cedar Fair, L.P.</t>
  </si>
  <si>
    <t>www.cedarfair.com</t>
  </si>
  <si>
    <t>Richard A Zimmerman</t>
  </si>
  <si>
    <t>/business-directory/company-profiles.cedar_fair_lp.c632086950c7dfac938e07f32ee740cc.html</t>
  </si>
  <si>
    <t>Cedar Fair is one of the largest regional amusement park operators in the world with some 15 properties in its portfolio consisting of amusement parks, water parks and complementary resort facilities. It is formed in 1987 and managed by Cedar Fair Management, Inc., an Ohio corporation. Its parks are family-oriented, with recreational facilities for people of all ages, and provide clean and attractive environments with exciting rides and immersive</t>
  </si>
  <si>
    <t>Forward Air Corporation</t>
  </si>
  <si>
    <t>www.forwardair.com</t>
  </si>
  <si>
    <t>Thomas Schmitt</t>
  </si>
  <si>
    <t>/business-directory/company-profiles.forward_air_corporation.fb1bdeb5ded4ffc04fe18551aa3e21cf.html</t>
  </si>
  <si>
    <t>Forward Air is a leading asset-light freight and logistics company. Forward Air provide less-than-truckload (LTL), final mile, truckload, and intermodal drayage services across the US and in Canada. It also offers premium services that typically require precision execution, such as expedited transit, delivery during tight time windows and special handling. It utilizes an asset-light strategy to minimize its investments in equipment and facilities</t>
  </si>
  <si>
    <t>Frontier Communications Parent, Inc.</t>
  </si>
  <si>
    <t>Nick Jeffery</t>
  </si>
  <si>
    <t>/business-directory/company-profiles.frontier_communications_parent_inc.34d736f68d6386ff2e0a6124e6c3c716.html</t>
  </si>
  <si>
    <t>GENPACT (UK) LIMITED</t>
  </si>
  <si>
    <t>www.genpact.com</t>
  </si>
  <si>
    <t>Lester D'Souza</t>
  </si>
  <si>
    <t>/business-directory/company-profiles.genpact_(uk)_limited.17fa369ac50368a844c3c15c453d41f1.html</t>
  </si>
  <si>
    <t>GATX Corporation</t>
  </si>
  <si>
    <t>www.gatx.com</t>
  </si>
  <si>
    <t>Support Activities for Rail Transportation</t>
  </si>
  <si>
    <t>Brian A Kenney</t>
  </si>
  <si>
    <t>/business-directory/company-profiles.gatx_corporation.558d4cf71dbcfc8dcbe93fe61302850c.html</t>
  </si>
  <si>
    <t>GATX Corporation, founded in 1898, is the leading global railcar lessor. Its wholly owned fleet of approximately 144,000 railcars is one of the largest railcar lease fleets in the world. It currently lease tank cars, freight cars, and locomotives in North America, tank cars and freight cars in Europe and Russia, and freight cars in India. In addition, jointly with Rolls-Royce plc, it owns one of the largest aircraft spare engine lease portfolios in</t>
  </si>
  <si>
    <t>Glacier Bancorp, Inc.</t>
  </si>
  <si>
    <t>www.glacierbancorp.com</t>
  </si>
  <si>
    <t>Randall M Chesler</t>
  </si>
  <si>
    <t>/business-directory/company-profiles.glacier_bancorp_inc.f2b955837ce2f44e2b65ae854811b4a6.html</t>
  </si>
  <si>
    <t>Golub Capital Bdc, Inc.</t>
  </si>
  <si>
    <t>www.golubcapitalbdc.com</t>
  </si>
  <si>
    <t>David B Golub</t>
  </si>
  <si>
    <t>/business-directory/company-profiles.golub_capital_bdc_inc.8cc4130bc566ad079d5a4183a86a0569.html</t>
  </si>
  <si>
    <t>The Golub brothers are at it again. Lawrence and David Golub, the investors behind Golub Capital Partners, founded Golub Capital BDC to assist small businesses amid the tight credit market. Organized as a business development company (BDC), Golub Capital BDC makes debt and minority investments (between $5 million to $25 million) to smaller companies that earn between $5 million to $40 million a year. Its investment portfolio primarily consists</t>
  </si>
  <si>
    <t>www.amexglobalbusinesstravel.com</t>
  </si>
  <si>
    <t>Paul Abbott</t>
  </si>
  <si>
    <t>/business-directory/company-profiles.global_business_travel_group_inc.8aec8bc8b3e465e5431d4315c406bcb2.html</t>
  </si>
  <si>
    <t>General Dynamics Corporation</t>
  </si>
  <si>
    <t>www.gd.com</t>
  </si>
  <si>
    <t>Phebe N Novakovic</t>
  </si>
  <si>
    <t>/business-directory/company-profiles.general_dynamics_corporation.2ddae221afced9c4176753670758284c.html</t>
  </si>
  <si>
    <t>General Dynamics is a global aerospace and defense company that specializes in high-end design, engineering and manufacturing to deliver state-of-the-art solutions to our customers. The company offers a broad portfolio of products and services in business aviation; ship construction and repair; land combat vehicles, weapons systems and munitions; and technology products and services. The company operates through four operating segments: Technologies,</t>
  </si>
  <si>
    <t>Godaddy Inc.</t>
  </si>
  <si>
    <t>www.godaddy.com</t>
  </si>
  <si>
    <t>Aman Bhutani</t>
  </si>
  <si>
    <t>/business-directory/company-profiles.godaddy_inc.b8d8e36c2942229204cc1b7ffbb3411b.html</t>
  </si>
  <si>
    <t>GoDaddy provides cloud-based solutions, delivering simple, easy-to-use products, services and outcome-driven, personalized guidance to small businesses, individuals, organizations, developers, designers, and domain investors. The company is uniquely positioned to help customers with their evolution of e-commerce, social media, and consumer expectations of their online and in-person experience. The company has a global brand with high awareness and</t>
  </si>
  <si>
    <t>Goodrx Holdings, Inc.</t>
  </si>
  <si>
    <t>Scott Wagner</t>
  </si>
  <si>
    <t>/business-directory/company-profiles.goodrx_holdings_inc.4dc9f01806386a63eea07e40e3bd9711.html</t>
  </si>
  <si>
    <t>GDS HOLDINGS LIMITED</t>
  </si>
  <si>
    <t>www.gds-services.com</t>
  </si>
  <si>
    <t>WEI HUANG</t>
  </si>
  <si>
    <t>/business-directory/company-profiles.gds_holdings_limited.31d2ee257099df40142ccfcff0bee78a.html</t>
  </si>
  <si>
    <t>General Electric Company</t>
  </si>
  <si>
    <t>www.ge.com</t>
  </si>
  <si>
    <t>H Lawrence Culp Junior</t>
  </si>
  <si>
    <t>/business-directory/company-profiles.general_electric_company.da486584887ebb3d760f7a5262945249.html</t>
  </si>
  <si>
    <t>General Electric (GE) is an American multinational company. The company produces aircraft engines, locomotives and other transportation equipment, generators and turbines, lighting, and oil and gas exploration and production equipment. Its equipment and solutions are deployed in more than 64,000 commercial and military aircraft (including GE and its joint venture partners), 45,000 onshore wind turbines, 7,700 gas turbines, and more than four million</t>
  </si>
  <si>
    <t>Greif, Inc.</t>
  </si>
  <si>
    <t>www.greif.com</t>
  </si>
  <si>
    <t>Ole Rosgaard</t>
  </si>
  <si>
    <t>/business-directory/company-profiles.greif_inc.c0ae8d800709213423a3797764c580bf.html</t>
  </si>
  <si>
    <t>Greif produces rigid industrial packaging products, including steel, plastic, and fibre drums and related closure systems. It sells corrugated products and containerboard for packaging home appliances, small machinery, and grocery and building products. Greif also makes flexible intermediate containers (based on polypropylene woven fabric) used to ship an array of bulk industrial and consumer goods. Additionally, the company owns approximately 175,000</t>
  </si>
  <si>
    <t>Greif Bros Corp.</t>
  </si>
  <si>
    <t>Bonnie Sessoms</t>
  </si>
  <si>
    <t>/business-directory/company-profiles.greif_bros_corp.f90b6f5930a6c3a1e20f5a65a09cf97c.html</t>
  </si>
  <si>
    <t>GE Healthcare Technologies Inc.</t>
  </si>
  <si>
    <t>www.gehealthcare.com</t>
  </si>
  <si>
    <t>Peter J Arduini</t>
  </si>
  <si>
    <t>/business-directory/company-profiles.ge_healthcare_technologies_inc.42d6cdc60d66e6a77d9c2b65effe62b3.html</t>
  </si>
  <si>
    <t>Gen Digital Inc.</t>
  </si>
  <si>
    <t>www.nortonlifelock.com</t>
  </si>
  <si>
    <t>Vincent Pilette</t>
  </si>
  <si>
    <t>/business-directory/company-profiles.gen_digital_inc.c1855efba48047c4d6aaf801222264e8.html</t>
  </si>
  <si>
    <t>Gen Digital is a global company powering Digital Freedom with a family of trusted brands including Norton, Avast, LifeLock, Avira, AVG, ReputationDefender and CCleaner. The company provides products and services in Cyber Safety, covering security, privacy and identity protection to approximately 500 million users in more than 150 countries so they can live their digital lives safely, privately, and confidently today and for generations to come. Gen's</t>
  </si>
  <si>
    <t>Griffon Corporation</t>
  </si>
  <si>
    <t>www.griffon.com</t>
  </si>
  <si>
    <t>Architectural and Structural Metals Manufacturing</t>
  </si>
  <si>
    <t>Ronald J Kramer</t>
  </si>
  <si>
    <t>/business-directory/company-profiles.griffon_corporation.91efe2a02e08b68838bd419eaf3e7385.html</t>
  </si>
  <si>
    <t>Griffon Corporation is a diversified management and holding company that conducts business through wholly-owned subsidiaries. The company operates in two segments – consumer and professional products, and home and building products. AMES, and ClosetMaid, Griffon's consumer and professional products subsidiaries, make wood and wire closet organizations, yard tools, cleaning and storage products. The home and building segment operates through Clopay,</t>
  </si>
  <si>
    <t>NORTON GOLD FIELDS PTY LTD</t>
  </si>
  <si>
    <t>www.nortongoldfields.com.au</t>
  </si>
  <si>
    <t>XUELIN CAI</t>
  </si>
  <si>
    <t>/business-directory/company-profiles.norton_gold_fields_pty_ltd.9c67429b65dcb8664af6e6712780625b.html</t>
  </si>
  <si>
    <t>GFL Environmental Inc</t>
  </si>
  <si>
    <t>www.gflenv.com</t>
  </si>
  <si>
    <t>Patrick Dovigi</t>
  </si>
  <si>
    <t>/business-directory/company-profiles.gfl_environmental_inc.f7185d63073d37dc67950eaf6e9164ee.html</t>
  </si>
  <si>
    <t>Globalfoundries Inc.</t>
  </si>
  <si>
    <t>www.gf.com</t>
  </si>
  <si>
    <t>Thomas Caulfield</t>
  </si>
  <si>
    <t>/business-directory/company-profiles.globalfoundries_inc.b748d33e511d57ce0d8943a1f2e0c549.html</t>
  </si>
  <si>
    <t>Gerdau S/A</t>
  </si>
  <si>
    <t>www.gerdau.com.br</t>
  </si>
  <si>
    <t>GGBR4</t>
  </si>
  <si>
    <t>Foundries</t>
  </si>
  <si>
    <t>Gustavo Werneck da Cunha</t>
  </si>
  <si>
    <t>business-directory/company-profiles.gerdau_s-a.f87fc4684d3c03dbbb373dbdfee959f5.html</t>
  </si>
  <si>
    <t>Gerdau is the leading manufacturer of long steel in North and South America. Gerdau believes it is one of the major global suppliers of special steel for the automotive industry. Its product mix includes crude steel (slabs, blooms and billets), which is sold to rolling plants; finished products for the construction industry, such as rebar, wire-rods, structural shapes, hot-rolled coils and heavy plates; finished industrial products, such as commercial</t>
  </si>
  <si>
    <t>Graco Inc.</t>
  </si>
  <si>
    <t>www.graco.com</t>
  </si>
  <si>
    <t>Mark W Sheahan</t>
  </si>
  <si>
    <t>/business-directory/company-profiles.graco_inc.0550d183f222fefe0363f4cba53d516d.html</t>
  </si>
  <si>
    <t>Graco, which was founded in 1926 as Gray Company, designs, manufactures, and markets systems and equipment used to move, measure, control, dispense, and spray fluid and powder materials. It supplies technology and expertise for the management of fluids and coatings in industrial and commercial applications. It specializes in providing equipment solutions for difficult-to-handle materials with high viscosities, abrasive or corrosive properties, and</t>
  </si>
  <si>
    <t>Guardant Health, Inc.</t>
  </si>
  <si>
    <t>www.guardanthealth.com</t>
  </si>
  <si>
    <t>Helmy Eltoukhy</t>
  </si>
  <si>
    <t>/business-directory/company-profiles.guardant_health_inc.c919c418ee863edecdfd7a97bc9984be.html</t>
  </si>
  <si>
    <t>Graham Holdings Company</t>
  </si>
  <si>
    <t>www.ghco.com</t>
  </si>
  <si>
    <t>Educational Support Services</t>
  </si>
  <si>
    <t>Timothy J O'Shaughnessy</t>
  </si>
  <si>
    <t>/business-directory/company-profiles.graham_holdings_company.f80d541337a0182c6688e2485969a9e5.html</t>
  </si>
  <si>
    <t>Graham Holdings Company is a diversified education and media company whose operations include educational services, home health and hospice care, television broadcasting; online, print and local TV news, automotive dealerships, manufacturing, hospitality and consumer internet companies. The company's largest segment is education, conducted via Kaplan, which includes tutoring and test preparation services in the US and internationally. The company's</t>
  </si>
  <si>
    <t>CGI GROUP INC</t>
  </si>
  <si>
    <t>www.cgi.com</t>
  </si>
  <si>
    <t>Santosh Bhargava</t>
  </si>
  <si>
    <t>/business-directory/company-profiles.cgi_group_inc.d5cf19a307500d7041b40ab0a6aa2a8a.html</t>
  </si>
  <si>
    <t>Gildan Activewear San Marcos II S.A.</t>
  </si>
  <si>
    <t>www.gildancorp.com</t>
  </si>
  <si>
    <t>Textile Product Mills</t>
  </si>
  <si>
    <t>Other Textile Product Mills</t>
  </si>
  <si>
    <t>Juan Carlos Mendoza</t>
  </si>
  <si>
    <t>/business-directory/company-profiles.gildan_activewear_san_marcos_ii_sa.3975112052a7958660238b890388247a.html</t>
  </si>
  <si>
    <t>Gilead Sciences, Inc.</t>
  </si>
  <si>
    <t>www.gilead.com</t>
  </si>
  <si>
    <t>Daniel P O'Day</t>
  </si>
  <si>
    <t>/business-directory/company-profiles.gilead_sciences_inc.05d59668f0a1450f4b10dbedbfe572fc.html</t>
  </si>
  <si>
    <t>Gilead Sciences is a biopharmaceutical company for infectious diseases, including hepatitis, HIV, and infections related to AIDS. The company's drug franchise includes Truvada, an oral formulation indicated in combination with other antiretroviral agents for the treatment of HIV-1 infection in certain patients. Other products on the market include AmBisome, an antifungal agent, for the treatment of serious invasive fungal infections caused by various</t>
  </si>
  <si>
    <t>General Mills, Inc.</t>
  </si>
  <si>
    <t>www.generalmills.com</t>
  </si>
  <si>
    <t>Other Food Manufacturing</t>
  </si>
  <si>
    <t>Jeffrey L Harmening</t>
  </si>
  <si>
    <t>/business-directory/company-profiles.general_mills_inc.6f2b8f404f2b692e6be879d60c29577a.html</t>
  </si>
  <si>
    <t>General Mills is one of the leading global manufacturers and marketers of branded consumer foods with more than 100 brands in 100 countries. It offers a variety of human and pet food products that provide great taste, nutrition, convenience, and value for consumers around the world. Some of its market-leading brands include Betty Crocker, Gold Medal, Pillsbury, and Yoplait. While most of the company's sales come from the US, General Mills is working</t>
  </si>
  <si>
    <t>Glaukos Corporation</t>
  </si>
  <si>
    <t>www.glaukos.com</t>
  </si>
  <si>
    <t>Thomas W Burns</t>
  </si>
  <si>
    <t>/business-directory/company-profiles.glaukos_corporation.e04f54485025fce43499cbe3779376e5.html</t>
  </si>
  <si>
    <t>Globe Life Inc.</t>
  </si>
  <si>
    <t>www.torchmarkcorp.com</t>
  </si>
  <si>
    <t>J Matthew Darden</t>
  </si>
  <si>
    <t>/business-directory/company-profiles.globe_life_inc.9905ad9a3fa42a526e2ac5119155a565.html</t>
  </si>
  <si>
    <t>Globe Life specializes in providing individual life insurance and supplemental health insurance to middle-income families. Globe Life's subsidiaries, including American Income Life and Globe Life and Accident, offer whole and term life insurance policies and supplemental health insurance coverage including illness, accident, and Medicare Supplement policies. Globe Life sells its products through direct marketing efforts and a network of exclusive</t>
  </si>
  <si>
    <t>GLOBAL-E ONLINE LTD</t>
  </si>
  <si>
    <t>www.global-e.com</t>
  </si>
  <si>
    <t>Amir Shlecht</t>
  </si>
  <si>
    <t>business-directory/company-profiles.global-e_online_ltd.e2493f898776395809cf644ab09e93b7.html</t>
  </si>
  <si>
    <t>SISTEMAS GLOBALES S.A.</t>
  </si>
  <si>
    <t>www.globant.com</t>
  </si>
  <si>
    <t>Néstor Augusto Nocetti</t>
  </si>
  <si>
    <t>/business-directory/company-profiles.sistemas_globales_sa.3a5d53cc74fba24b8f7ebcef7dda2dcb.html</t>
  </si>
  <si>
    <t>www.glpg.com</t>
  </si>
  <si>
    <t>Euronext Amsterdam</t>
  </si>
  <si>
    <t>Raj Parekh</t>
  </si>
  <si>
    <t>/business-directory/company-profiles.galapagos.b2face84949559bfc2529a6bc97783dd.html</t>
  </si>
  <si>
    <t>Galapagos has formed its own archipelago of drugs to treat bone and joint ailments and other diseases. The company uses its proprietary genomic drug-discovery technology to develop medicines to treat rheumatoid arthritis, osteoarthritis, and osteoporosis. Galapagos' pharma services subsidiary BioFocus DPI offers collaborative drug-discovery services to other pharmaceutical firms. Its drug discovery division works with partners to find, test, and</t>
  </si>
  <si>
    <t>Gaming and Leisure Properties, Inc.</t>
  </si>
  <si>
    <t>www.glpropinc.com</t>
  </si>
  <si>
    <t>Peter M Carlino</t>
  </si>
  <si>
    <t>/business-directory/company-profiles.gaming_and_leisure_properties_inc.c459c4fde948de9b62b6dde791f7d8f1.html</t>
  </si>
  <si>
    <t>Corning Incorporated</t>
  </si>
  <si>
    <t>www.corning.com</t>
  </si>
  <si>
    <t>Glass and Glass Product Manufacturing</t>
  </si>
  <si>
    <t>Wendell P Weeks</t>
  </si>
  <si>
    <t>/business-directory/company-profiles.corning_incorporated.4ee057e9d04c7087d5ba56169c4840be.html</t>
  </si>
  <si>
    <t>Corning Incorporated makes a diverse range of glass and ceramic products for optical communications, mobile consumer electronics, display technology, automotive, and life sciences markets. Its products include damage-resistant cover glass for mobile devices, precision glass for advanced displays, optical fiber, and automotive emissions control products, to name a few. Corning's signature Gorilla Glass is a chemically strengthened thin glass designed</t>
  </si>
  <si>
    <t>General Motors Company</t>
  </si>
  <si>
    <t>www.gm.com</t>
  </si>
  <si>
    <t>Mary T Barra</t>
  </si>
  <si>
    <t>/business-directory/company-profiles.general_motors_company.532e5b0364732ffef92aca6d779707b3.html</t>
  </si>
  <si>
    <t>General Motors (GM), one of the world's largest auto manufacturers, makes and sells trucks, crossovers, cars and automobile parts and provide software-enabled services and subscriptions worldwide under well-known brands such as Buick, Cadillac, Chevrolet, and GMC. Business divisions GM North America and GM International handle the automotive end of the business while General Motors Financial Co. provides financing services. Cruise segment responsible</t>
  </si>
  <si>
    <t>Genmab A/S</t>
  </si>
  <si>
    <t>www.genmab.com</t>
  </si>
  <si>
    <t>OMX Copenhagen</t>
  </si>
  <si>
    <t>Jan van de Winkel</t>
  </si>
  <si>
    <t>/business-directory/company-profiles.genmab_a-s.6eb9a3983f2d80a54dfce252905b5ff9.html</t>
  </si>
  <si>
    <t>Genmab analyzes genomes in its lab. The biotech company creates and develops human antibodies to attack cancer, autoimmune, and inflammatory diseases. It holds a portfolio of candidates in stages of development ranging from pre-clinical to late-stage trials. Its first marketed product is Ofatumumab, for the treatment of a type of chronic lymphocytic leukemia. Genmab is also working on Daratumumab, a monoclonal antibody that holds the potential</t>
  </si>
  <si>
    <t>Gamestop Corp.</t>
  </si>
  <si>
    <t>www.gamestop.com</t>
  </si>
  <si>
    <t>Mark Robinson</t>
  </si>
  <si>
    <t>/business-directory/company-profiles.gamestop_corp.1804fd6886a0db64421e49c6ca669216.html</t>
  </si>
  <si>
    <t>Established in 1996, GameStop is a retailer of new and pre-owned games and entertainment products through its e-commerce properties and thousands of stores. It boasts about 4,415 stores in the US, Australia, Canada, and Europe. GameStop's stores and e-commerce sites operate primarily under the names GameStop, EB Games, and Micromania. GameStop has a buy-sell-trade program, where gamers can trade-in video game consoles, games, and accessories, as well</t>
  </si>
  <si>
    <t>Globus Medical, Inc.</t>
  </si>
  <si>
    <t>www.globusmedical.com</t>
  </si>
  <si>
    <t>Daniel T Scavilla</t>
  </si>
  <si>
    <t>/business-directory/company-profiles.globus_medical_inc.aa0bd5334db2d46ad785ad2aa6567f62.html</t>
  </si>
  <si>
    <t>Globus Medical makes procedural and therapeutic medical devices used during spinal surgery. Offerings range from screws and plates to disc replacement systems and bone void fillers. The company has two product segments: Musculoskeletal Solutions (implantable devices, biologics, surgical instruments, and accessories) and Enabling Technologies (imaging, navigation, and robotic-assisted surgery systems). With over 230 product launches across some 25</t>
  </si>
  <si>
    <t>Gms Inc.</t>
  </si>
  <si>
    <t>www.gms.com</t>
  </si>
  <si>
    <t>John C Turner</t>
  </si>
  <si>
    <t>/business-directory/company-profiles.gms_inc.52b15a06cf749aa13b07543c18944d8f.html</t>
  </si>
  <si>
    <t>GMS is a leading North American specialty building products distributor. The company operates a network of more than 300 distribution centers with extensive product offerings of wallboard, ceilings, steel framing and complementary construction products. It also operates more than 100 tool sales, rental and service centers. Through these operations, the company provides a comprehensive selection of building products and solutions for its residential</t>
  </si>
  <si>
    <t>Generac Holdings Inc.</t>
  </si>
  <si>
    <t>www.generac.com</t>
  </si>
  <si>
    <t>Aaron P Jagdfeld</t>
  </si>
  <si>
    <t>/business-directory/company-profiles.generac_holdings_inc.43bcf4b3bac42ce8b6d4be2a3f4e7473.html</t>
  </si>
  <si>
    <t>Generac Holdings is a leading global designer and manufacturer of a wide range of energy technology solutions. The company provides power generation equipment, energy storage systems, grid service solutions, and other power products serving the residential, light commercial and industrial markets. Generac's residential generator products provide emergency standby power for homes. The company's light-commercial standby generators and related transfer</t>
  </si>
  <si>
    <t>Gentex Corporation</t>
  </si>
  <si>
    <t>www.gentex.com</t>
  </si>
  <si>
    <t>Steven R Downing</t>
  </si>
  <si>
    <t>/business-directory/company-profiles.gentex_corporation.8792a8048098d9cfd760e10461bead44.html</t>
  </si>
  <si>
    <t>Gentex focuses on designing and manufacturing interior and exterior auto-dimming rearview mirrors and camera-based driver-assist systems for the automotive market. The company sells its products to OEM customers' sales through to Tier 1 suppliers such as Volkswagen, Toyota, and General Motors. To a lesser degree, Gentex also makes dimmable aircraft windows found on commercial aircraft (mainly for Boeing) and fire protection products (smoke detectors,</t>
  </si>
  <si>
    <t>Genworth Financial, Inc.</t>
  </si>
  <si>
    <t>www.genworth.com</t>
  </si>
  <si>
    <t>Thomas J McInerney</t>
  </si>
  <si>
    <t>/business-directory/company-profiles.genworth_financial_inc.84aa6d2232eb08b5f924b03e813a2222.html</t>
  </si>
  <si>
    <t>Genworth Financial, through its principal insurance subsidiaries, offers mortgage and long-term care insurance products. Genworth Financial is the parent company of Enact Holdings, a leading provider of private mortgage insurance in the US through its mortgage insurance subsidiaries. Genworth Financial's US life insurance subsidiaries offer long-term care insurance and also manage in-force blocks of life insurance and annuity products which are no</t>
  </si>
  <si>
    <t>Grocery Outlet Holding Corp.</t>
  </si>
  <si>
    <t>www.groceryoutlet.com</t>
  </si>
  <si>
    <t>Eric J Lindberg Junior</t>
  </si>
  <si>
    <t>/business-directory/company-profiles.grocery_outlet_holding_corp.3ca7df2830e1478be22466aae2ba1868.html</t>
  </si>
  <si>
    <t>Grocery Outlet is a high-growth, extreme-value retailer of quality, name-brand consumables, and fresh products sold through a network of independently operated stores. The company has about 440 stores in California, Washington, Oregon, Pennsylvania, Idaho, Nevada, Maryland, and New Jersey. An ever-changing assortment of "WOW!" deals, complemented by everyday staple products, generates customer excitement and encourages frequent visits from bargain-minded</t>
  </si>
  <si>
    <t>Barrick Gold Corporation</t>
  </si>
  <si>
    <t>www.barrick.com</t>
  </si>
  <si>
    <t>ABX</t>
  </si>
  <si>
    <t>Mark Bristow</t>
  </si>
  <si>
    <t>/business-directory/company-profiles.barrick_gold_corporation.23d6c457f8d811c5cefc121fd29b987b.html</t>
  </si>
  <si>
    <t>Barrick Gold is a sector-leading gold and copper producers, with proved reserves among the largest in the industry. It has interests in about 15 producing gold mines in about 20 countries, the most significant assets being in Nevada, US (Carlin, Cortez and Turquoise Ridge), Mali (Loulo-Gounkoto), and Democratic Republic of Congo (Kibali). Barrick also have all the shares in Acacia, which owns gold mines and exploration properties in Africa. The company</t>
  </si>
  <si>
    <t>Acushnet Holdings Corp.</t>
  </si>
  <si>
    <t>www.acushnetholdingscorp.com</t>
  </si>
  <si>
    <t>David Maher</t>
  </si>
  <si>
    <t>/business-directory/company-profiles.acushnet_holdings_corp.b2253e14a1cfd4d3da949a661b948462.html</t>
  </si>
  <si>
    <t>Acushnet is the global leader in the design, development, manufacture, and distribution of performance driven golf products such as golf balls, clubs, shoes, gloves, and other equipment and accessories. Its famous Titleist golf balls and FootJoy golf shoes and gloves are the #1 sellers in US professional golf. Other products include value-priced Pinnacle golf balls, Titleist golf clubs, Scotty Cameron putters, and Vokey Design wedges, as well as golf</t>
  </si>
  <si>
    <t>Alphabet Inc.</t>
  </si>
  <si>
    <t>www.abc.xyz</t>
  </si>
  <si>
    <t>Sundar Pichai</t>
  </si>
  <si>
    <t>/business-directory/company-profiles.alphabet_inc.81d5fd5ef421561d27e09c42d4991805.html</t>
  </si>
  <si>
    <t>Alphabet is the holding company of Google, the firm behind the world's largest search engine, the world's most used smartphone operating system (Android), and a multitude of other internet-based services, including the world's largest video-sharing site (YouTube). Alphabet's other holdings include Chrome, Gmail, Google Drive, Google Maps, Google Photos, Google Play, Search; and the Other Bets include emerging businesses at various stages of development,</t>
  </si>
  <si>
    <t>Genuine Parts Company</t>
  </si>
  <si>
    <t>www.genpt.com</t>
  </si>
  <si>
    <t>Paul D Donahue</t>
  </si>
  <si>
    <t>/business-directory/company-profiles.genuine_parts_company.8a9e7368c8ef9fbed6b6281d205f5e08.html</t>
  </si>
  <si>
    <t>Genuine Parts Company (GPC) is a global service organization engaged in the distribution of automotive and industrial replacement parts. The company is the sole member and majority owner of National Automotive Parts Association (NAPA), a voluntary trade association that distributes auto parts nationwide. GPC serves a diverse customer base through a network of more than 10,600 locations in more than 15 countries throughout North America, Australasia,</t>
  </si>
  <si>
    <t>Group 1 Automotive, Inc.</t>
  </si>
  <si>
    <t>www.group1auto.com</t>
  </si>
  <si>
    <t>EARL J HESTERBERG</t>
  </si>
  <si>
    <t>/business-directory/company-profiles.group_1_automotive_inc.b82616f7cda42ce3e387ce0d7e19e1de.html</t>
  </si>
  <si>
    <t>Group 1 Automotive is a leading operator in the automotive retail industry. The company is a new and used car retailer with 200 dealerships, about 280 franchises across the US and the UK. The US is the company's biggest market (accounting for approximately 80% of the company's revenue), and the company is present in more than 15 US states. Group 1's largest concentration of dealerships is in its home state of Texas. The company also offers financing,</t>
  </si>
  <si>
    <t>www.graphicpkg.com</t>
  </si>
  <si>
    <t>Pulp, Paper, and Paperboard Mills</t>
  </si>
  <si>
    <t>Michael P Doss</t>
  </si>
  <si>
    <t>/business-directory/company-profiles.graphic_packaging_holding_company.f91be1b2e2150bde369bd4e6bb144172.html</t>
  </si>
  <si>
    <t>Graphic Packaging Holding Company (GPHC) is a provider of sustainable, paper-based packaging solutions for a wide variety of products to food, beverage, foodservice, and other consumer products companies. The company operates on a global basis, is one of the largest producers of folding cartons in the US, and holds leading market positions in coated-recycled paperboard (CRB), coated unbleached kraft paperboard (CUK), and solid bleached sulfate paperboard</t>
  </si>
  <si>
    <t>Global Payments Inc.</t>
  </si>
  <si>
    <t>www.globalpaymentsinc.com</t>
  </si>
  <si>
    <t>Jeffrey S Sloan</t>
  </si>
  <si>
    <t>/business-directory/company-profiles.global_payments_inc.f89794d6b23677ccad8be343d340d0e6.html</t>
  </si>
  <si>
    <t>Global Payments is a leading payments technology company delivering innovative software and services to approximately 4 million merchant locations and more than 1,350 financial institutions across more than 170 countries throughout North America, Europe, Asia-Pacific and Latin America. The company also provides authorization services, settlement and funding services, customer support and help-desk functions, fraud solution services, prepaid debit</t>
  </si>
  <si>
    <t>The Gap Inc</t>
  </si>
  <si>
    <t>www.gapinc.com</t>
  </si>
  <si>
    <t>Bob L Martin</t>
  </si>
  <si>
    <t>/business-directory/company-profiles.the_gap_inc.25a2d1ac5e4f1ac909dd99f33fd626fb.html</t>
  </si>
  <si>
    <t>The Gap is a collection of purpose-led, lifestyle brands offering apparel, accessories, and personal care products for women, men, and children. The company operates about 3,715 owned and franchised stores worldwide. Over the years, it has extended its namesake brand to include Gap Body, GapKids, Gap Maternity, Gap Teen, Yeezy Gap, and babyGap, among others, and added brands such as the urban chic Banana Republic, family budgeteer Old Navy, and women's</t>
  </si>
  <si>
    <t>GRAB RENTALS PTE. LTD.</t>
  </si>
  <si>
    <t>www.grab.com/sg/car</t>
  </si>
  <si>
    <t>Kau Yi Ming</t>
  </si>
  <si>
    <t>/business-directory/company-profiles.grab_rentals_pte_ltd.33ebeca7fdeb1c46f0611deefd5824d8.html</t>
  </si>
  <si>
    <t>Green Brick Partners, Inc.</t>
  </si>
  <si>
    <t>www.greenbrickpartners.com</t>
  </si>
  <si>
    <t>James R Brickman</t>
  </si>
  <si>
    <t>/business-directory/company-profiles.green_brick_partners_inc.be83f02c62aa8290ab19a039bd19c598.html</t>
  </si>
  <si>
    <t>Green Brick Partners acquires and develops land and provides land and construction financing to its wholly owned and controlled builders. Also known as Green Brick, it is engaged in all aspects of the homebuilding process, including land acquisition and development, entitlements, design, construction, title and mortgage services, marketing and sales, and the creation of brand images at its residential neighborhoods and master planned communities.</t>
  </si>
  <si>
    <t>Grifols Shared Services North America, Inc.</t>
  </si>
  <si>
    <t>www.grifols.com</t>
  </si>
  <si>
    <t>Gregory Rich</t>
  </si>
  <si>
    <t>/business-directory/company-profiles.grifols_shared_services_north_america_inc.da1d26e6c0e2314e234eb74be35464e3.html</t>
  </si>
  <si>
    <t>Grifols provides products and services through four primary divisions: bioscience, diagnostic, bio supplies, and hospital. The bioscience division specializes in the development of high quality, plasma-derived protein therapies that have outstanding records of safety and efficacy. Its diagnostic division offers a comprehensive portfolio, while helping to manage and simplify laboratory operations. Hospital specialized in intravenous solutions, high</t>
  </si>
  <si>
    <t>Garmin Ltd.</t>
  </si>
  <si>
    <t>www.garmin.com</t>
  </si>
  <si>
    <t>Clifton A. Pemble</t>
  </si>
  <si>
    <t>/business-directory/company-profiles.garmin_ltd.51a095a8ddc52f76775881fb9350c050.html</t>
  </si>
  <si>
    <t>Garmin has pioneered new wireless devices, many of which feature location technology such as Global Positioning System (GPS), and applications that are designed for people who live an active lifestyle. Garmin serves five primary markets, fitness, outdoor, aviation, marine, and auto, and we design, develop, manufacture, market, and distribute a diverse family of hand-held, wearable, portable, and fixed-mount GPS-enabled products and other navigation,</t>
  </si>
  <si>
    <t>Granite Real Estate Investment Trust</t>
  </si>
  <si>
    <t>www.granitereit.com</t>
  </si>
  <si>
    <t>GRT.UN</t>
  </si>
  <si>
    <t>Teresa Neto</t>
  </si>
  <si>
    <t>/business-directory/company-profiles.granite_real_estate_investment_trust.0a3696d66b7d273fa33a07d766f4adf2.html</t>
  </si>
  <si>
    <t>The Goldman Sachs Group, Inc.</t>
  </si>
  <si>
    <t>www.goldmansachs.com</t>
  </si>
  <si>
    <t>David Solomon</t>
  </si>
  <si>
    <t>/business-directory/company-profiles.the_goldman_sachs_group_inc.a78c71bae95dc8e2281df6d1e0adff30.html</t>
  </si>
  <si>
    <t>Goldman Sachs is a leading global financial institution that delivers a broad range of financial services across investment banking, securities, investment management and consumer banking to a large and diversified client base that includes corporations, financial institutions, governments and individuals. Goldman Sachs boasts some 2.5 trillion in assets under supervision covering all major asset classes. The firm was founded in 1869. The vast majority</t>
  </si>
  <si>
    <t>Globalstar, Inc.</t>
  </si>
  <si>
    <t>www.globalstar.com</t>
  </si>
  <si>
    <t>David B Kagan</t>
  </si>
  <si>
    <t>/business-directory/company-profiles.globalstar_inc.2c3cef2d1f18daf93efbd61ede79a570.html</t>
  </si>
  <si>
    <t>Globalstar provides satellite voice and data service to remote areas where landlines and cell towers are few, if anywhere. Its network of satellites and ground stations provides service to approximately 769,000 subscribers worldwide. Customers include the US government as well as companies in the energy, maritime, agriculture, forestry, and mining industries. It also sells a handheld GPS navigation system called SPOT for adventure travelers or anyone</t>
  </si>
  <si>
    <t>GSK Consumer Healthcare SARL</t>
  </si>
  <si>
    <t>www.gsk.com</t>
  </si>
  <si>
    <t>Lebet Aurélien Uldry</t>
  </si>
  <si>
    <t>/business-directory/company-profiles.gsk_consumer_healthcare_sarl.46dc8083cc8fc772c1ecd4b6f098879a.html</t>
  </si>
  <si>
    <t>The Goodyear Tire &amp;amp; Rubber Company</t>
  </si>
  <si>
    <t>www.goodyear.com</t>
  </si>
  <si>
    <t>Rubber Product Manufacturing</t>
  </si>
  <si>
    <t>Richard J Kramer</t>
  </si>
  <si>
    <t>/business-directory/company-profiles.the_goodyear_tire__rubber_company.de32db7ad8fb7eecfce8a9923f669bd2.html</t>
  </si>
  <si>
    <t>Goodyear Tire &amp;amp;amp; Rubber is one of the world's leading manufacturers of tires, engaging in operations in most regions of the world. The company sells tires under the Goodyear, Dunlop, Kelly, Fulda, Debica, and Sava brand names. It manufactures and sells its tires across the Americas, Europe, Middle East &amp;amp;amp; Africa (EMEA), and the Asia Pacific region. Goodyear also makes and markets rubber-related chemicals for various applications. It operates</t>
  </si>
  <si>
    <t>Gates Industrial Corporation PLC</t>
  </si>
  <si>
    <t>www.gates.com</t>
  </si>
  <si>
    <t>Ivo Jurek</t>
  </si>
  <si>
    <t>/business-directory/company-profiles.gates_industrial_corporation_plc.632a79c26fa710433a58ae046aca9952.html</t>
  </si>
  <si>
    <t>Gates Industrial Corporation is a global manufacturer of innovative, highly engineered power transmission and fluid power solutions. It offers a broad portfolio of products to diverse replacement channel customers, and to original equipment (first-fit) manufacturers as specified components, with the majority of its revenue coming from replacement channels. The company's products are used in applications across numerous end markets, including industrial</t>
  </si>
  <si>
    <t>Gitlab Inc.</t>
  </si>
  <si>
    <t>Sytse Sijbrandij</t>
  </si>
  <si>
    <t>/business-directory/company-profiles.gitlab_inc.f93ed43edfd2bbff205766abbabc154a.html</t>
  </si>
  <si>
    <t>Chart Industries, Inc.</t>
  </si>
  <si>
    <t>www.chartindustries.com</t>
  </si>
  <si>
    <t>Jillian C Evanko</t>
  </si>
  <si>
    <t>/business-directory/company-profiles.chart_industries_inc.92425fed6d41f6d5b898c54d0ec1c891.html</t>
  </si>
  <si>
    <t>Chart Industries is a leading independent global manufacturer of highly engineered cryogenic equipment servicing multiple applications in the industrial gas and clean energy markets. Its unique product portfolio is used in every phase of the liquid gas supply chain, including upfront engineering, service, and repair. Being at the forefront of the clean energy transition, Chart is a leading provider of technology, equipment, and services related to</t>
  </si>
  <si>
    <t>Guidewire Software, Inc.</t>
  </si>
  <si>
    <t>www.guidewire.com</t>
  </si>
  <si>
    <t>Michael Rosenbaum</t>
  </si>
  <si>
    <t>/business-directory/company-profiles.guidewire_software_inc.650d5f565c81c4a3711c77acf18ddcc5.html</t>
  </si>
  <si>
    <t>Guidewire Software delivers a leading platform that property and casualty (P&amp;amp;amp;C) insurers trust to engage, innovate, and grow efficiently. Guidewire's platform combines core operations, digital engagement, analytics, and artificial intelligence (AI) applications delivered as a cloud service or self-managed software. Its core operational services and products are InsuranceSuite Cloud, InsuranceNow, and InsuranceSuite for self-managed installations.</t>
  </si>
  <si>
    <t>W.W. Grainger, Inc.</t>
  </si>
  <si>
    <t>www.grainger.com</t>
  </si>
  <si>
    <t>Donald G Macpherson</t>
  </si>
  <si>
    <t>/business-directory/company-profiles.ww_grainger_inc.8a286198ce794ca3a072abb4f0c1578d.html</t>
  </si>
  <si>
    <t>W.W. Grainger is a broad line, distributor of maintenance, and repair and operating (MRO) products and services with operations primarily in North America, Japan, and the UK. The company offers material-handling and storage, safety and security supplies, pumps and plumbing equipment, cleaning and maintenance, metalworking and hand tools. Its more than 4.5 million customers are government, manufacturing, transportation, commercial, and contractors.</t>
  </si>
  <si>
    <t>Gxo Logistics, Inc.</t>
  </si>
  <si>
    <t>www.gxo.com</t>
  </si>
  <si>
    <t>Malcolm Wilson</t>
  </si>
  <si>
    <t>/business-directory/company-profiles.gxo_logistics_inc.7195aa41ca24c071e6579eca9c352363.html</t>
  </si>
  <si>
    <t>GXO Logistics, Inc. is the largest pure-play contract logistics provider in the world, and a foremost innovator in an industry propelled by strong secular tailwinds. The company provides its customers with high-value-add warehousing and distribution, order fulfillment, e-commerce, reverse logistics, and other supply chain services differentiated by its ability to deliver technology-enabled, customized solutions at scale. Operates in about 905 facilities</t>
  </si>
  <si>
    <t>Hyatt Hotels Corporation</t>
  </si>
  <si>
    <t>www.hyatt.com</t>
  </si>
  <si>
    <t>Mark S Hoplamazian</t>
  </si>
  <si>
    <t>/business-directory/company-profiles.hyatt_hotels_corporation.2d37ff79c173a34a45f1d083e987eec0.html</t>
  </si>
  <si>
    <t>Hyatt Hotels is one of the world's top operators of luxury hotels and resorts. The company has about 1,300 managed, franchised, and owned properties (more than 304,000 rooms) in about 70 countries. Its core Hyatt Regency brand offers hospitality services targeted primarily to business travelers and leisure guests. The company's hotel chains include the upscale, full service Hyatt, Grand Hyatt, and Andaz brands, as well as Park Hyatt (luxury) and Hyatt</t>
  </si>
  <si>
    <t>Haemonetics Corporation</t>
  </si>
  <si>
    <t>www.haemonetics.com</t>
  </si>
  <si>
    <t>Christopher A Simon</t>
  </si>
  <si>
    <t>/business-directory/company-profiles.haemonetics_corporation.6da79fba2f0e4cc0b11f991e801b0f9d.html</t>
  </si>
  <si>
    <t>Haemonetics is a global healthcare company dedicated to providing a suite of innovative medical products and solutions for customers, to help them improve patient care and reduce the cost of healthcare. The company develops and produces automated blood collection systems that collect and process whole blood, taking only the components (such as plasma or red blood cells) needed and returning the remainder to the donors. Typically these systems, sold</t>
  </si>
  <si>
    <t>Halliburton Company</t>
  </si>
  <si>
    <t>www.halliburton.com</t>
  </si>
  <si>
    <t>Jeffrey A Miller</t>
  </si>
  <si>
    <t>/business-directory/company-profiles.halliburton_company.bca3ac118f53d893d9139d6c45a4421c.html</t>
  </si>
  <si>
    <t>Founded in 1919, Halliburton is one of the world's largest providers of products and services to the energy industry. It manufactures drill bits and other downhole and completion tools, provides pressure pumping services, locates hydrocarbons and manages geological data, drills new wells, and optimizes production once the well is operational. The company serves major, national, and independent oil and natural gas companies throughout the world. Halliburton</t>
  </si>
  <si>
    <t>Halozyme Therapeutics, Inc.</t>
  </si>
  <si>
    <t>www.halozyme.com</t>
  </si>
  <si>
    <t>Helen I Torley</t>
  </si>
  <si>
    <t>/business-directory/company-profiles.halozyme_therapeutics_inc.2a247322b0f7900c17bafe32447e37f6.html</t>
  </si>
  <si>
    <t>Halozyme Therapeutics is a biopharma technology platform company. Its Hylenex recombinant is used as an adjuvant for drug and fluid infusions. Most of Halozyme's products and candidates (including Hylenex) are based on rHuPH20, its patented recombinant human hyaluronidase enzyme. Halozyme partners with such pharmaceuticals as Roche, Pfizer, Janssen, Baxalta, and AbbVie for its ENHANZE drug delivery platform, which enables biologics and small molecule</t>
  </si>
  <si>
    <t>Hasbro, Inc.</t>
  </si>
  <si>
    <t>shop.hasbro.com</t>
  </si>
  <si>
    <t>Christian P Cocks</t>
  </si>
  <si>
    <t>/business-directory/company-profiles.hasbro_inc.d072c434f5375174b991cf5ac49841e7.html</t>
  </si>
  <si>
    <t>Hasbro is one of the largest toy makers worldwide and the producer of such childhood favorites as Nerf, Magic: The Gathering, My Little Pony, Transformers, Play-Doh, Monopoly, Baby Alive, Dungeons &amp;amp;amp; Dragons, Power Rangers, Peppa Pig and PJ Masks. Hasbro has a significant relationship with Disney, producing merchandise for the entertainment giant's megabrands including Star Wars, Marvel (including Spider-Man and The Avengers), Ghost Busters, and</t>
  </si>
  <si>
    <t>Hannon Armstrong Sustainable Infrastructure Capital, Inc.</t>
  </si>
  <si>
    <t>www.hasi.com</t>
  </si>
  <si>
    <t>Jeffrey W Eckel</t>
  </si>
  <si>
    <t>business-directory/company-profiles.hannon_armstrong_sustainable_infrastructure_capital_inc.e96cd700a71c523b6f027c6ce6a0b2fa.html</t>
  </si>
  <si>
    <t>Hannon Armstrong Sustainable Infrastructure Capital invests in climate solutions developed or sponsored by leading companies in the energy efficiency, renewable energy and other sustainable infrastructure markets. It is one of the first US public companies solely dedicated to climate solution investments. Hannon Armstrong focuses on a wide variety of climate solutions including water distribution systems, combined heat and power systems, solar, electric</t>
  </si>
  <si>
    <t>Hayward Holdings, Inc.</t>
  </si>
  <si>
    <t>www.hayward-pool.com</t>
  </si>
  <si>
    <t>Kevin Holleran</t>
  </si>
  <si>
    <t>/business-directory/company-profiles.hayward_holdings_inc.b4e327fd078d5eab2a700549b3a05d06.html</t>
  </si>
  <si>
    <t>Huntington Bancshares Incorporated</t>
  </si>
  <si>
    <t>www.huntington.com</t>
  </si>
  <si>
    <t>Stephen D Steinour</t>
  </si>
  <si>
    <t>/business-directory/company-profiles.huntington_bancshares_incorporated.ffe5cb41e7dc235b6708a7fab55d9946.html</t>
  </si>
  <si>
    <t>Huntington Bancshares is a multi-state diversified regional bank holding company. The company operates more than 1,030 full-service branches, and private client group offices are primarily located in approximately 10 states. Through its subsidiaries, including its bank subsidiary, The Huntington National Bank (the bank), Huntington offers mortgage banking, capital market services, equipment financing, brokerage services, investment management, recreational</t>
  </si>
  <si>
    <t>HCA Healthcare, Inc.</t>
  </si>
  <si>
    <t>www.hcahealthcare.com</t>
  </si>
  <si>
    <t>General Medical and Surgical Hospitals</t>
  </si>
  <si>
    <t>Samuel N Hazen</t>
  </si>
  <si>
    <t>/business-directory/company-profiles.hca_healthcare_inc.f485f510234b8de7e855c6d7c87f9e10.html</t>
  </si>
  <si>
    <t>HCA Healthcare is one of the leading healthcare services companies in the US. It operates about 175 hospitals, mostly acute care centers, five psychiatric facilities, and two rehabilitation hospitals in the US and UK. It also runs about 125 freestanding surgery centers and urgent care, rehab, and other outpatient centers that form healthcare networks in many communities it serves. In total, its hospitals are home to some 48,500 beds. HCA's facilities</t>
  </si>
  <si>
    <t>Warrior Met Coal, Inc.</t>
  </si>
  <si>
    <t>www.warriormetcoal.com</t>
  </si>
  <si>
    <t>Walter J Scheller III</t>
  </si>
  <si>
    <t>/business-directory/company-profiles.warrior_met_coal_inc.3614d0b65d2834d0f4eca633acd6f538.html</t>
  </si>
  <si>
    <t>Warrior Met Coal is a large-scale, low-cost producer and exporter of premium met coal, operating highly-efficient longwall operations in their underground mines based in Alabama, Mine No. 4 and Mine No. 7. The company entirely mines non-thermal met coal used as a critical component of steel production by metal manufacturers in Europe, South America, and Asia. Its met coal production totaled 5.1 million in 2021. Its natural gas operations remove and</t>
  </si>
  <si>
    <t>Hashicorp, Inc.</t>
  </si>
  <si>
    <t>www.hashicorp.com</t>
  </si>
  <si>
    <t>David McJannet</t>
  </si>
  <si>
    <t>/business-directory/company-profiles.hashicorp_inc.0d4455a1389b13d6a50ffbd91bea6102.html</t>
  </si>
  <si>
    <t>The Home Depot, Inc.</t>
  </si>
  <si>
    <t>www.homedepot.com</t>
  </si>
  <si>
    <t>Building Material and Supplies Dealers</t>
  </si>
  <si>
    <t>Edward P Decker</t>
  </si>
  <si>
    <t>/business-directory/company-profiles.the_home_depot_inc.4b2d0acdb158417059212456e9e9d71c.html</t>
  </si>
  <si>
    <t>Home Depot is the world's largest home improvement chain and one of the largest retailers in the US. The company operates more than 2,320 stores in North America. It targets the do-it-yourself (DIY), Do-It-For-Me (DIFM) and professional markets with its selection of up to 40,000 items, including lumber, flooring, plumbing supplies, garden products, tools, paint, and appliances. The Home Depot also offers installation services for cabinetry and other</t>
  </si>
  <si>
    <t>HDFC BANK LIMITED</t>
  </si>
  <si>
    <t>www.hdfcbank.com</t>
  </si>
  <si>
    <t>National of India</t>
  </si>
  <si>
    <t>HDFCBANK</t>
  </si>
  <si>
    <t>Sashidhar Jagdishan</t>
  </si>
  <si>
    <t>/business-directory/company-profiles.hdfc_bank_limited.06e441f56d81302374c312880396d7ac.html</t>
  </si>
  <si>
    <t>HDFC Bank is India's largest private sector bank by balance sheet size. It serves more than 68 million customers worldwide and provides a variety of wholesale, retail, and depository financial services through more than 6,340 branches and some 18,130 ATMs, including cash deposits and withdrawal machines throughout India. Established by financial institution Housing Development Finance Corporation in 1994, the bank offers deposit accounts, loans, credit</t>
  </si>
  <si>
    <t>Hawaiian Electric Industries, Inc.</t>
  </si>
  <si>
    <t>www.hei.com</t>
  </si>
  <si>
    <t>Constance H Lau</t>
  </si>
  <si>
    <t>/business-directory/company-profiles.hawaiian_electric_industries_inc.829486a2bdf8c14f5101aa26b44cd2e5.html</t>
  </si>
  <si>
    <t>Hawaiian Electric Industries (HEI) is principally engaged in banking, electric utility and non-regulated renewable/sustainable infrastructure businesses operating in the State of Hawaii. An unusual combination, HEI operates two regulated utility companies that provide electricity for approximately 95% of Hawaii residents mainly in Oahu, Hawaii, Maui, Lanai and Molokai. It also runs one of the state's largest financial institutions. The utilities serve</t>
  </si>
  <si>
    <t>Heico Corporation</t>
  </si>
  <si>
    <t>www.heico.com</t>
  </si>
  <si>
    <t>Laurans A Mendelson</t>
  </si>
  <si>
    <t>/business-directory/company-profiles.heico_corporation.05cce7f55585b69710fd096e022fb0ad.html</t>
  </si>
  <si>
    <t>HEICO Corporation is one of the world's largest providers of a jet engine and aircraft replacement parts. Its Flight Support Group makes FAA-approved replacement parts for jet engines that can be substituted for original parts, including fuel pumps, generators, fuel controls, pneumatic valves, starters and actuators, turbo compressors, and hydraulic pumps, among others. Flight Support also repairs, overhauls, and distributes jet engine parts as well</t>
  </si>
  <si>
    <t>Helen of Troy Limited</t>
  </si>
  <si>
    <t>Julien Mininberg</t>
  </si>
  <si>
    <t>business-directory/company-profiles.helen_of_troy_limited.f3d04c12a589886850c012522826e267.html</t>
  </si>
  <si>
    <t>Holly Energy Partners, L.P.</t>
  </si>
  <si>
    <t>www.hollyenergy.com</t>
  </si>
  <si>
    <t>Pipeline Transportation of Crude Oil</t>
  </si>
  <si>
    <t>Richard L Voliva III</t>
  </si>
  <si>
    <t>/business-directory/company-profiles.holly_energy_partners_lp.d6831ea7b2d0ba483eee724aa18f9c68.html</t>
  </si>
  <si>
    <t>Holly Energy Partners pipes petroleum products and crude oil from refineries. It operates petroleum product and crude gathering pipelines (in New Mexico, Oklahoma, Texas, and Utah), distribution terminals (in Arizona, Idaho, New Mexico, Oklahoma, Texas, Utah, and Washington) and refinery tankage in New Mexico and Utah. It operates 1,330 miles of refined petroleum pipelines (340 miles leased), 960 miles of crude oil trunk lines, 10 refined</t>
  </si>
  <si>
    <t>Hess Corporation</t>
  </si>
  <si>
    <t>www.hess.com</t>
  </si>
  <si>
    <t>John B Hess</t>
  </si>
  <si>
    <t>/business-directory/company-profiles.hess_corporation.1c573a9752c9a62750cbf72734ef9d9a.html</t>
  </si>
  <si>
    <t>Hess Corporation is a global exploration and production company engaged in the exploration, development, production, transportation, purchase and sale of crude oil, natural gas liquids, and natural gas. It can profess to own about 720 billion barrels of oil equivalent worldwide. Its primary operations are in the US, but it also has producing interests in Malaysia and Thailand. It also offers midstream services, including gathering, compressing, and</t>
  </si>
  <si>
    <t>Hagerty Holding Corp.</t>
  </si>
  <si>
    <t>www.hagerty.com</t>
  </si>
  <si>
    <t>Barbara Matthews</t>
  </si>
  <si>
    <t>/business-directory/company-profiles.hagerty_holding_corp.2e06c03f519b75262917f87e691740bc.html</t>
  </si>
  <si>
    <t>Hilton Grand Vacations Inc.</t>
  </si>
  <si>
    <t>www.hiltongrandvacations.com</t>
  </si>
  <si>
    <t>Mark D Wang</t>
  </si>
  <si>
    <t>/business-directory/company-profiles.hilton_grand_vacations_inc.e1cdc25a49ac7d012bd4c8db34d1b087.html</t>
  </si>
  <si>
    <t>Hilton Grand Vacations Inc. (HGV) is a global timeshare company engaged in developing, marketing, selling, managing, and operating timeshare resorts, timeshare plans, and ancillary reservation services, primarily under the Hilton Grand Vacations brand. Its vacation ownership interests (VOI) product allows customers to advance purchase a lifetime of vacations and its customers also benefit from the amenities and services at its Hilton-branded resorts</t>
  </si>
  <si>
    <t>www.howardhughes.com</t>
  </si>
  <si>
    <t>Land Subdivision</t>
  </si>
  <si>
    <t>David O'Reilly</t>
  </si>
  <si>
    <t>/business-directory/company-profiles.the_howard_hughes_corporation.9facb9a011d71ee14a2595c6de427a98.html</t>
  </si>
  <si>
    <t>The Howard Hughes Corporation (THHC) is involved in neither planes, movies, or medical research, but one of the 20th century entrepreneur's later interests, real estate. The company arose from the bankruptcy restructuring of shopping mall developer General Growth Properties (GGP) to oversee much of GGP's non-retail assets. THHC owns GGP's former portfolio of four master planned communities outside Columbia, Maryland; Houston, Texas; and Summerlin,</t>
  </si>
  <si>
    <t>Hillenbrand, Inc.</t>
  </si>
  <si>
    <t>www.hillenbrand.com</t>
  </si>
  <si>
    <t>Kimberly K Ryan</t>
  </si>
  <si>
    <t>/business-directory/company-profiles.hillenbrand_inc.8918248fdf89744eb9e6e1ebffd47e9f.html</t>
  </si>
  <si>
    <t>Hillenbrand is a global diversified industrial company with multiple leading brands that serve a wide variety of industries worldwide. It has three very distinct businesses: Advanced Process Solutions designs, develops, manufactures, and services highly engineered industrial equipment throughout the world; Molding Technology Solutions, a global leader in highly engineered and customized systems and service in plastic technology and processing; and</t>
  </si>
  <si>
    <t>The Hartford Financial Services Group Inc</t>
  </si>
  <si>
    <t>www.thehartford.com</t>
  </si>
  <si>
    <t>Christopher J Swift</t>
  </si>
  <si>
    <t>/business-directory/company-profiles.the_hartford_financial_services_group_inc.4c60eecb0577e83a79de82f2d81637cc.html</t>
  </si>
  <si>
    <t>The Hartford Financial Services Group is a leader in property and casualty insurance, group benefits, and mutual funds. Its commercial operations include workers' compensation, auto, and liability coverage as well as specialty insurance policies. The Hartford also offers consumer homeowners and auto coverage. The company has been the direct auto and home insurance writer for AARP's members. In addition, the company provides group life, accident, and</t>
  </si>
  <si>
    <t>Huntington Ingalls Industries, Inc.</t>
  </si>
  <si>
    <t>www.hii.com</t>
  </si>
  <si>
    <t>Ship and Boat Building</t>
  </si>
  <si>
    <t>Christopher D Kastner</t>
  </si>
  <si>
    <t>/business-directory/company-profiles.huntington_ingalls_industries_inc.f2a907dc0a73c4c783226fd8d9290891.html</t>
  </si>
  <si>
    <t>Huntington Ingalls Industries (HII) is the sole designer, builder, and refueler of the US Navy's nuclear aircraft carriers. The company is America's largest military shipbuilding company and a provider of professional services to partners in government and industry. In addition, HII builds expeditionary warfare ships, surface combatants, submarines, and Coast Guard surface ships and provides aftermarket fleet support. Almost all its offerings are</t>
  </si>
  <si>
    <t>Highwoods Properties, Inc.</t>
  </si>
  <si>
    <t>www.highwoods.com</t>
  </si>
  <si>
    <t>Theodore J Klinck</t>
  </si>
  <si>
    <t>/business-directory/company-profiles.highwoods_properties_inc.e5d72c688ba9f8806045b7016a8965a5.html</t>
  </si>
  <si>
    <t>Highwoods Properties, Inc. is a fully integrated office real estate investment trust (REIT) that owns, develops, acquires, leases, and managed properties primarily in the best business districts (BBDs) of Atlanta, Charlotte, Nashville, Orlando, Pittsburgh, Raleigh, Richmond and Tampa. The company owns a total of about 27.4 million sq. ft. of leasable space and has about 90% occupancy rate. Its largest tenants include the federal government, Bank of</t>
  </si>
  <si>
    <t>Hecla Mining Company</t>
  </si>
  <si>
    <t>www.hecla.com</t>
  </si>
  <si>
    <t>Phillips S Baker Junior</t>
  </si>
  <si>
    <t>/business-directory/company-profiles.hecla_mining_company.f59aa68b2a66a64631650d976b01c75e.html</t>
  </si>
  <si>
    <t>Hecla Mining discovers, acquires and develops mines and other mineral interests and produce and market concentrates containing silver, gold (in the case of Greens Creek), lead and zinc; carbon material containing silver and gold; and unrefined doré containing silver and gold. In 2022, the mining and natural resource exploration company produced approximately 3.1 million ounces of silver, 7,580 ounces of gold, 18.6 million pounds of zinc, and 12 million</t>
  </si>
  <si>
    <t>Houlihan Lokey, Inc.</t>
  </si>
  <si>
    <t>www.hl.com</t>
  </si>
  <si>
    <t>Scott L Beiser</t>
  </si>
  <si>
    <t>/business-directory/company-profiles.houlihan_lokey_inc.1752dada5efde880684d6a449d6fff9e.html</t>
  </si>
  <si>
    <t>Established in 1972, Houlihan Lokey, Inc. is a leading global independent investment bank with expertise in mergers and acquisitions (M&amp;amp;amp;A), capital markets, financial restructurings, and financial and valuation advisory. The company serves a diverse set of clients worldwide, including corporations, financial sponsors and government agencies. The company serves clients in three primary business practices – Corporate Finance, encompassing M&amp;amp;amp;A</t>
  </si>
  <si>
    <t>Helios Technologies, Inc.</t>
  </si>
  <si>
    <t>www.heliostechnologies.com</t>
  </si>
  <si>
    <t>Tricia Fulton</t>
  </si>
  <si>
    <t>/business-directory/company-profiles.helios_technologies_inc.cf6e0dd9ce61000136baa51210e080eb.html</t>
  </si>
  <si>
    <t>Helios Technologies is a global leader in highly engineered motion control and electronic controls technology for diverse end markets, including construction, material handling, agriculture, energy, recreational vehicles, marine, health, and wellness. The Hydraulics segment includes products sold under the Sun Hydraulics, Faster, Custom Fluidpower, Seungwon, NEM, Taimi, Daman, and Schultes brands. The Electronics segment includes products sold under</t>
  </si>
  <si>
    <t>HALEON PLC</t>
  </si>
  <si>
    <t>www.haleon.com</t>
  </si>
  <si>
    <t>Offices of Other Health Practitioners</t>
  </si>
  <si>
    <t>Deirdre Ann Mahlan</t>
  </si>
  <si>
    <t>/business-directory/company-profiles.haleon_plc.046d1260962be6b5a5e9eb7ac70f8d0c.html</t>
  </si>
  <si>
    <t>Hamilton Lane Incorporated</t>
  </si>
  <si>
    <t>www.hamiltonlane.com</t>
  </si>
  <si>
    <t>Mario L Giannini</t>
  </si>
  <si>
    <t>/business-directory/company-profiles.hamilton_lane_incorporated.870994b4571e1cd762e4e7cc2aa99423.html</t>
  </si>
  <si>
    <t>Hamilton Lane is a global private markets investment solutions provider with approximately $106 billion of assets under management (AUM), and approximately $795 billion of assets under advisement (AUA). Its clients are principally large, sophisticated, global investors that rely on its private markets expertise, deep industry relationships, differentiated investment access, risk management capabilities, proprietary data advantages and analytical tools</t>
  </si>
  <si>
    <t>HILTON WORLDWIDE MIDDLE EAST AND AFRICA</t>
  </si>
  <si>
    <t>Gerd Fisher</t>
  </si>
  <si>
    <t>/business-directory/company-profiles.hilton_worldwide_middle_east_and_africa.ed2dbe5428bd9b176737cbca099218b1.html</t>
  </si>
  <si>
    <t>HONDA MOTOR CO., LTD.</t>
  </si>
  <si>
    <t>https://www.honda.co.jp/</t>
  </si>
  <si>
    <t>7267</t>
  </si>
  <si>
    <t>TOSHIHIRO MIBE</t>
  </si>
  <si>
    <t>/business-directory/company-profiles.honda_motor_co_ltd.7347e6ceafcefa3c156c08d57ddff7b9.html</t>
  </si>
  <si>
    <t>Since its establishment, Honda has remained on the leading edge by creating new value and providing products of the highest quality at a reasonable price for worldwide customer satisfaction. Honda develops, manufactures and markets motorcycles, automobiles and power products globally. Honda's line of motorcycles includes everything from scooters to superbikes. The company's power products division makes commercial and residential machinery (lawn mowers,</t>
  </si>
  <si>
    <t>HARMONY GOLD (AUSTRALIA) PTY LIMITED</t>
  </si>
  <si>
    <t>www.harmony.co.za</t>
  </si>
  <si>
    <t>AUBREY CRAIG TESTA</t>
  </si>
  <si>
    <t>/business-directory/company-profiles.harmony_gold_(australia)_pty_limited.02ce39fe0e5696089a27dcb7e273ff28.html</t>
  </si>
  <si>
    <t>Ramseys Chesapeake Harleydavidson Inc</t>
  </si>
  <si>
    <t>www.harley-davidson.com</t>
  </si>
  <si>
    <t>Other Motor Vehicle Dealers</t>
  </si>
  <si>
    <t>Steve Ramsey</t>
  </si>
  <si>
    <t>/business-directory/company-profiles.ramseys_chesapeake_harleydavidson_inc.e0ef5639084a1f072f41946b12e9d877.html</t>
  </si>
  <si>
    <t>Hologic, Inc.</t>
  </si>
  <si>
    <t>www.hologic.com</t>
  </si>
  <si>
    <t>Stephen P MacMillan</t>
  </si>
  <si>
    <t>/business-directory/company-profiles.hologic_inc.83f6ffb4b60cd99145c646721181dc88.html</t>
  </si>
  <si>
    <t>Hologic develops, manufactures, and supplies a variety of women's health products focused on four areas: breast health, diagnostics, gynecological surgical health, and skeletal health. Its offerings include the Aptima line of diagnostic tests, the Dimensions 3D mammography platform, the ThinPrep Pap test for cervical cancer screening, the NovaSure System to treat excessive bleeding, and the Fluoroscan Mini C-arm Imaging system used to guide doctors</t>
  </si>
  <si>
    <t>Home Bancshares, Inc.</t>
  </si>
  <si>
    <t>www.homebancshares.com</t>
  </si>
  <si>
    <t>John W Allison</t>
  </si>
  <si>
    <t>/business-directory/company-profiles.home_bancshares_inc.2d6e20c6943eaddac4fc6dfb93348d08.html</t>
  </si>
  <si>
    <t>Home BancShares is the holding company for Centennial Bank (the bank), which operates about 160 branches in Arkansas, Alabama, New York and Florida. The bank offers traditional services such as checking, savings, and money market accounts; IRAs; and CDs. It focuses on commercial real estate lending, including construction, land development, and agricultural loans, which make up about 60% of its lending portfolio. The bank also writes residential mortgage,</t>
  </si>
  <si>
    <t>Honeywell International Inc.</t>
  </si>
  <si>
    <t>www.honeywell.com</t>
  </si>
  <si>
    <t>Darius E Adamczyk</t>
  </si>
  <si>
    <t>/business-directory/company-profiles.honeywell_international_inc.148f7b066668b84c9ba176de2e70ce7d.html</t>
  </si>
  <si>
    <t>Incorporated in Delaware in 1985, Honeywell International Inc. invents and commercializes technologies that address some of the world's most critical challenges around energy, safety, security, air travel, productivity, and global urbanization. The company is a leading software-industrial company committed to introducing state of the art technology solutions to improve efficiency, productivity, sustainability, and safety in high growth businesses</t>
  </si>
  <si>
    <t>Robinhood Markets, Inc.</t>
  </si>
  <si>
    <t>www.robinhood.com</t>
  </si>
  <si>
    <t>Vladimir Tenev</t>
  </si>
  <si>
    <t>/business-directory/company-profiles.robinhood_markets_inc.7101b28e5723a9680fedf884ab2cd82c.html</t>
  </si>
  <si>
    <t>Helmerich &amp;amp; Payne, Inc.</t>
  </si>
  <si>
    <t>www.helmerichpayne.com</t>
  </si>
  <si>
    <t>John W Lindsay</t>
  </si>
  <si>
    <t>/business-directory/company-profiles.helmerich__payne_inc.0cf09a71d90cf92574b8a46d65c9ce15.html</t>
  </si>
  <si>
    <t>Contract driller Helmerich &amp;amp;amp; Payne (H&amp;amp;amp;P) deploys its fleet of over 410 rigs, mostly on the US mainland but also internationally and at sea. It is the largest provider of super-spec AC drive land rigs in the Western Hemisphere and had twelve land rigs contracted for work in locations outside of the US. One of H&amp;amp;amp;P's key competitive strengths is its FlexRigs, its proprietary drilling platforms, which have evolved and taken on new technology</t>
  </si>
  <si>
    <t>HEWLETT PACKARD ENTERPRISE COMPANY</t>
  </si>
  <si>
    <t>www.hpe.com</t>
  </si>
  <si>
    <t>Antonio F Neri</t>
  </si>
  <si>
    <t>/business-directory/company-profiles.hewlett_packard_enterprise_company.d8a73ddbe78e324cad82ad584c17a4bf.html</t>
  </si>
  <si>
    <t>Hewlett Packard Enterprise (HPE), designs and sells servers, storage, and networking equipment, and provides technology services to help its large enterprise customers put together and deploy IT systems. HPE has software-defined IT offerings for private, public, and hybrid cloud environments, as well as technologies for industrial Internet of Things (IoT) applications. HPE is a global company and about 60% of its revenue comes from outside the US.</t>
  </si>
  <si>
    <t>HP Inc.</t>
  </si>
  <si>
    <t>www.hp.com</t>
  </si>
  <si>
    <t>Enrique J Lores</t>
  </si>
  <si>
    <t>business-directory/company-profiles.hp_inc.1dae38472d5bb5d09f059ed00d2a1982.html</t>
  </si>
  <si>
    <t>HP Inc., is one of two companies created from the breakup of Hewlett-Packard Co. in 2015. HP makes a full line of computing devices from desktops and laptops for commercial and consumer use to tablets and point-of-sale systems. Its printers include large format commercial printers and inkjet and laser printers as well as 3D printers. It sells to individual consumers, small- and medium-sized businesses (SMBs) and large enterprises, including customers</t>
  </si>
  <si>
    <t>Healthequity, Inc.</t>
  </si>
  <si>
    <t>www.healthequity.com</t>
  </si>
  <si>
    <t>Grantmaking and Giving Services</t>
  </si>
  <si>
    <t>Jon Kessler</t>
  </si>
  <si>
    <t>/business-directory/company-profiles.healthequity_inc.4244822d5e0b62ddf1e16016e7a3d195.html</t>
  </si>
  <si>
    <t>HealthEquity is a leader and an innovator in providing technology-enabled services that empower consumers to make healthcare saving and spending decisions. The company's platform allows consumers to access their healthcare savings accounts, compare treatment options and pricing, evaluate and pay healthcare bills, receive personalized benefit and clinical information, earn wellness incentives, and make educated investment choices to grow their healthcare</t>
  </si>
  <si>
    <t>www.healthcarerealty.com</t>
  </si>
  <si>
    <t>Peter N Foss</t>
  </si>
  <si>
    <t>/business-directory/company-profiles.healthcare_realty_trust_incorporated.2090264c395c3cc308010cc4bd01d377.html</t>
  </si>
  <si>
    <t>H &amp;amp; R Block, Inc.</t>
  </si>
  <si>
    <t>www.hrblock.com</t>
  </si>
  <si>
    <t>Accounting, Tax Preparation, Bookkeeping, and Payroll Services</t>
  </si>
  <si>
    <t>Jeffrey J Jones II</t>
  </si>
  <si>
    <t>/business-directory/company-profiles.h__r_block_inc.055ca3e47dd91fd9716cf46d2c461d39.html</t>
  </si>
  <si>
    <t>H&amp;amp;amp;R Block is one of the largest providers of tax return preparation solutions and electronic filing services in the US, Canada, and Australia with 23.6 million returns filed by or through H&amp;amp;amp;R Block in fiscal year 2022 via some 10,490 tax offices and its virtual tax preparation services, mobile applications, and online and desktop DIY solutions. The company offers customers the options of filing taxes online or in person and doing their own</t>
  </si>
  <si>
    <t>Herc Holdings Inc.</t>
  </si>
  <si>
    <t>Lawrence H Silber</t>
  </si>
  <si>
    <t>/business-directory/company-profiles.herc_holdings_inc.1cef344ad72da7f144b526f4dce28f9b.html</t>
  </si>
  <si>
    <t>Herc Holdings is one of the leading equipment rental suppliers with about 355 locations primarily in North America. Its portfolio of equipment includes aerial, earthmoving, material handling, trucks and trailers, air compressors, compaction and lighting. Its equipment rental business is supported by ProSolutions, its industry-specific solutions-based services, which includes power generation, climate control, remediation and restoration, pump, trench</t>
  </si>
  <si>
    <t>Hormel Foods Corporation</t>
  </si>
  <si>
    <t>www.hormelfoods.com</t>
  </si>
  <si>
    <t>James P Snee</t>
  </si>
  <si>
    <t>/business-directory/company-profiles.hormel_foods_corporation.47044a24eadeacc2e167df78903d62be.html</t>
  </si>
  <si>
    <t>Hormel Foods is a global branded food company bringing some of the most trusted and iconic brands to tables across the globe. It produces a slew of refrigerated processed meats and deli items, ethnic entrees, and frozen foods, sold under the flagship Hormel brand, as well as Don Miguel, MegaMex, and Lloyd's (barbeque). Food service offerings include Doña Maria, Cafe´ H, Austin Blues, Fast 'N Easy, and Bread Ready pre-sliced meats. Hormel is also a</t>
  </si>
  <si>
    <t>Harmony Biosciences Holdings Inc.</t>
  </si>
  <si>
    <t>www.harmonybiosciences.com</t>
  </si>
  <si>
    <t>Jeffrey M Dayno</t>
  </si>
  <si>
    <t>/business-directory/company-profiles.harmony_biosciences_holdings_inc.54a15481be556778b69dc1502766b66f.html</t>
  </si>
  <si>
    <t>THE HONGKONG AND SHANGHAI BANKING CORPORATION LIMITED</t>
  </si>
  <si>
    <t>www.hsbc.com.au</t>
  </si>
  <si>
    <t>PETER TUNG SHUN WONG</t>
  </si>
  <si>
    <t>/business-directory/company-profiles.the_hongkong_and_shanghai_banking_corporation_limited.767de308b9db6e9adb232cb98971e6ee.html</t>
  </si>
  <si>
    <t>Henry Schein, Inc.</t>
  </si>
  <si>
    <t>www.henryschein.com</t>
  </si>
  <si>
    <t>Stanley M Bergman</t>
  </si>
  <si>
    <t>/business-directory/company-profiles.henry_schein_inc.41921847c9e6125481de0c3cf08ef283.html</t>
  </si>
  <si>
    <t>Henry Schein is a leading global distributor of healthcare products and services primarily to office-based dental and medical practitioners. It provides everything from infection-control products, hand-pieces, preventatives, impression materials, composites, anesthetics, and dental implants to vaccines, surgical products, diagnostic tests, infection-control products, and X-ray products. Other offerings include practice management software, repair</t>
  </si>
  <si>
    <t>Host Hotels &amp;amp; Resorts, Inc.</t>
  </si>
  <si>
    <t>www.hosthotels.com</t>
  </si>
  <si>
    <t>James F Risoleo</t>
  </si>
  <si>
    <t>/business-directory/company-profiles.host_hotels__resorts_inc.ba52b17ee001c9382d2555101f85178e.html</t>
  </si>
  <si>
    <t>Host Hotels &amp;amp;amp; Resorts is the largest hospitality real estate investment trust (REIT) in the US and one of the top owners of luxury and upscale hotels. It owns around 80 luxury and upper upscale hotels mostly in the US (but also in Canada and Brazil) totaling some 42,200 rooms. Properties are managed by third parties; most operate under the Marriott brand and are managed by sister firm Marriott International. Other brands include Hyatt, Ritz-Carlton,</t>
  </si>
  <si>
    <t>Hershey Company</t>
  </si>
  <si>
    <t>www.thehersheycompany.com</t>
  </si>
  <si>
    <t>Sugar and Confectionery Product Manufacturing</t>
  </si>
  <si>
    <t>Michele G Buck</t>
  </si>
  <si>
    <t>/business-directory/company-profiles.hershey_company.c58210433faaf8cfd3c14d5d254139e9.html</t>
  </si>
  <si>
    <t>With a portfolio of more than 100 global brands, the largest chocolate producer in North America has built a big business making such well-known chocolate and candy brands as Hershey's Kisses, Reese's peanut butter cups, Twizzlers, Cadbury and Almond Joy candy bars, York peppermint patties, and Kit Kat wafer bars. Hershey also makes grocery goods — including baking products, toppings, sundae syrup, cocoa mix, snack bites, breath mints, and bubble</t>
  </si>
  <si>
    <t>Hercules Capital, Inc.</t>
  </si>
  <si>
    <t>www.htgc.com</t>
  </si>
  <si>
    <t>Scott Bluestein</t>
  </si>
  <si>
    <t>/business-directory/company-profiles.hercules_capital_inc.1529cedf71e80f6778ac8f1e87020821.html</t>
  </si>
  <si>
    <t>Hercules Capital (formerly Hercules Technology Growth Capital) performs its feats of strength with money. The closed-end investment firm offers financing vehicles to companies in the technology and life sciences sectors. A business development company (BDC), Hercules provides primarily US-based private firms with services such as growth capital financing, asset-based financing, IPO and public company financing as well as other types of customized</t>
  </si>
  <si>
    <t>Hertz Global Holdings, Inc.</t>
  </si>
  <si>
    <t>www.hertz.com</t>
  </si>
  <si>
    <t>Mark Fields</t>
  </si>
  <si>
    <t>/business-directory/company-profiles.hertz_global_holdings_inc.0eee987d1565034bfb4aeca5feda42fd.html</t>
  </si>
  <si>
    <t>Hertz Global Holdings is one of the largest worldwide vehicle rental companies. Hertz Global operates about 11,600 rental locations in about 160 countries under the Hertz, Dollar, and Thrifty brands. Its fleet includes a peak rental fleet in its Americas RAC and International RAC segments of approximately 428,700 vehicles and 118,700 vehicles, respectively. The company sells vehicles through Hertz Car Sales and operates the Firefly vehicle rental</t>
  </si>
  <si>
    <t>Hubbell Incorporated</t>
  </si>
  <si>
    <t>www.hubbell.com</t>
  </si>
  <si>
    <t>Gerben W Bakker</t>
  </si>
  <si>
    <t>/business-directory/company-profiles.hubbell_incorporated.4b08fdb41b79a0e0eb40e138d76f75b6.html</t>
  </si>
  <si>
    <t>Founded in 1888, Hubbell Incorporated manufactures utility and electrical solutions, with more than 75 brands used to operate infrastructure efficiently. Its utility segment includes electrical distribution, transmission, substation, and telecommunications products. This includes utility transmission &amp;amp;amp; distribution (T&amp;amp;amp;D) components such as arresters, insulators, connectors, anchors, bushings, enclosures, cutoffs and switches. The electrical</t>
  </si>
  <si>
    <t>Hub Group, Inc.</t>
  </si>
  <si>
    <t>www.hubgroup.com</t>
  </si>
  <si>
    <t>David P Yeager</t>
  </si>
  <si>
    <t>/business-directory/company-profiles.hub_group_inc.9e70dae3850e98d061ddfc2ad9fecc95.html</t>
  </si>
  <si>
    <t>Hub Group is a leading supply chain solutions provider that offers comprehensive transportation and logistics management services focused on reliability, visibility and value for its customers. It offers multi-modal supply chain management solutions that serve to strengthen and deepen its relationships with its customers and allow the company to provide a more cost effective and higher service solution. Operating throughout North America, the company</t>
  </si>
  <si>
    <t>Hubspot, Inc.</t>
  </si>
  <si>
    <t>www.hubspot.com</t>
  </si>
  <si>
    <t>Yamini Rangan</t>
  </si>
  <si>
    <t>/business-directory/company-profiles.hubspot_inc.6edc341b4e8883b864b05421bcb3e1a5.html</t>
  </si>
  <si>
    <t>HubSpot makes and sells cloud-based software designed to help its customers make sales and more. The company offers applications for sales, marketing, service and content management system, as well as other tools and integrations. Among functions handled by HubSpot's products are website pages, business blogging, smart content, landing pages and forms, search engine optimization tools, forms and lead flow, web analytics reporting, calls-to-action,</t>
  </si>
  <si>
    <t>Humana Inc.</t>
  </si>
  <si>
    <t>www.humana.com</t>
  </si>
  <si>
    <t>Bruce D Broussard</t>
  </si>
  <si>
    <t>/business-directory/company-profiles.humana_inc.906bf440a6ebe725e7cdc60222b17386.html</t>
  </si>
  <si>
    <t>Humana is a leading health and well-being company serving 17 million members in its medical benefit plans, as well as approximately five million members in its specialty products. Its range of clinical capabilities, resources and tools, such as in‐home care, behavioral health, pharmacy services, data analytics and wellness solutions, combine to produce a simplified experience that makes health care easier to navigate and more effective. Additionally,</t>
  </si>
  <si>
    <t>Huntsman International LLC</t>
  </si>
  <si>
    <t>www.huntsman.com</t>
  </si>
  <si>
    <t>Peter R Huntsman</t>
  </si>
  <si>
    <t>/business-directory/company-profiles.huntsman_international_llc.99f0928c0ab675259e9ecec1f81122d8.html</t>
  </si>
  <si>
    <t>Chemistry is&amp;amp;#160;key to any successful relationship, and&amp;amp;#160;good chemistry is what Huntsman is all about.&amp;amp;#160;Huntsman International&amp;amp;#160;operates in five business segments: polyurethanes, advanced materials, textile effects, performance products, and pigments. The company manufactures surfactants (used in cleaning and personal care products) and performance chemicals like polyurethanes, propylene oxides, and propylene glycol. Its</t>
  </si>
  <si>
    <t>Whitney Hancock Corporation</t>
  </si>
  <si>
    <t>locations.hancockwhitney.com</t>
  </si>
  <si>
    <t>John M Hairston</t>
  </si>
  <si>
    <t>/business-directory/company-profiles.whitney_hancock_corporation.9a515f4976f7039c9cf3b3e0c5f2477d.html</t>
  </si>
  <si>
    <t>Hancock Whitney is the holding company of Hancock Whitney Bank, which has over 175 banking locations and around 225 ATMs throughout the Gulf South, from Florida to Texas. The community-oriented bank offers traditional and online products and services such as deposit accounts, treasury management and investment brokerage services, and loans to commercial, small business, and retail customers. The company also provides trust and investment management</t>
  </si>
  <si>
    <t>Howmet Aerospace Inc.</t>
  </si>
  <si>
    <t>www.howmet.com</t>
  </si>
  <si>
    <t>John C Plant</t>
  </si>
  <si>
    <t>/business-directory/company-profiles.howmet_aerospace_inc.6f483e10f04378986178c686925f32f1.html</t>
  </si>
  <si>
    <t>Formerly known as Arconic Inc, the company is now renamed as Howmet Aerospace Inc., is a global leader in lightweight metals engineering and manufacturing. Most of its products are primarily made multi-material products, which include aluminum, titanium, and nickel. Created in 2016 when it was spun off from the aluminum giant Alcoa, Howmet has retained the parts businesses of its predecessor — engineered products and forging businesses like engine</t>
  </si>
  <si>
    <t>Hexcel Corporation</t>
  </si>
  <si>
    <t>www.hexcel.com</t>
  </si>
  <si>
    <t>Nick L Stanage</t>
  </si>
  <si>
    <t>/business-directory/company-profiles.hexcel_corporation.f4f470bf9d2997f2aab3192aa38fbae5.html</t>
  </si>
  <si>
    <t>Hexcel is a global leader in advanced lightweight composites technology. The company makes advanced structural materials used in everything from aircraft components to wind turbine blades. Its composite materials include structural adhesives, honeycomb, molding compounds, tooling materials, polyurethane systems and laminates that are incorporated into many applications, including military and commercial aircraft, wind turbine blades, recreational</t>
  </si>
  <si>
    <t>HORIZON THERAPEUTICS PUBLIC LIMITED COMPANY</t>
  </si>
  <si>
    <t>www.horizontherapeutics.com</t>
  </si>
  <si>
    <t>SUSAN MAHONY</t>
  </si>
  <si>
    <t>/business-directory/company-profiles.horizon_therapeutics_public_limited_company.1f1f8d7d87dbd9aa182f2f29ebb66118.html</t>
  </si>
  <si>
    <t>IAC Inc.</t>
  </si>
  <si>
    <t>www.iac.com</t>
  </si>
  <si>
    <t>Joseph Levin</t>
  </si>
  <si>
    <t>/business-directory/company-profiles.iac_inc.7b11c03021bf1e60085d6e836c3b1708.html</t>
  </si>
  <si>
    <t>IAC/InterActiveCorp (IAC), through Dotdash Meredith, is a leading digital and print publisher in the United States with a portfolio of over 40 publishing brands that collectively provide inspiring, informative, entertaining and empowering content to million consumers each month. The company provides digital marketplaces across categories, distributes magazine on a subscription basis, and publishes digital content through websites. It operates business</t>
  </si>
  <si>
    <t>Integra Lifesciences Holdings Corporation</t>
  </si>
  <si>
    <t>www.integralife.com</t>
  </si>
  <si>
    <t>PETER J ARDUINI</t>
  </si>
  <si>
    <t>/business-directory/company-profiles.integra_lifesciences_holdings_corporation.0adada0faa3b301fd71b342ca2a4f57b.html</t>
  </si>
  <si>
    <t>Integra LifeSciences is a global leader in regenerative tissue technologies and neurological solutions company. The company develops medical equipment used in cranial procedures, small bone and joint reconstruction, and the repair and reconstruction of soft tissue, nerves, and tendons. Integra's products include tissue ablation equipment, drainage catheters, bone fixation devices, regenerative technologies, and basic surgical instruments. Its products</t>
  </si>
  <si>
    <t>Integral Ad Science Holding LLC</t>
  </si>
  <si>
    <t>www.integralads.com</t>
  </si>
  <si>
    <t>Advertising, Public Relations, and Related Services</t>
  </si>
  <si>
    <t>Lisa Utzschneider</t>
  </si>
  <si>
    <t>/business-directory/company-profiles.integral_ad_science_holding_llc.2a9a8889f83a1f4175ada09e27497055.html</t>
  </si>
  <si>
    <t>Interactive Brokers Group, Inc.</t>
  </si>
  <si>
    <t>www.interactivebrokers.com</t>
  </si>
  <si>
    <t>Milan Galik</t>
  </si>
  <si>
    <t>/business-directory/company-profiles.interactive_brokers_group_inc.2f395d167de80c2c45ff72ad17cbc891.html</t>
  </si>
  <si>
    <t>Interactive Brokers Group is an automated global electronic broker that custody and service accounts for hedge and mutual funds, exchange-traded funds (ETFs), registered investment advisors, proprietary trading groups, and introducing brokers and individual investors. Catering to institutional and individual investors, the company offers access to more than 150 electronic exchanges and trading centers worldwide, processing trades in stocks, options,</t>
  </si>
  <si>
    <t>International Business Machines Corporation</t>
  </si>
  <si>
    <t>www.ibm.com</t>
  </si>
  <si>
    <t>Arvind Krishna</t>
  </si>
  <si>
    <t>/business-directory/company-profiles.international_business_machines_corporation.c341bb6985c55d15ec2e4e648ed02cb8.html</t>
  </si>
  <si>
    <t>International Business Machines (IBM) is addressing the hybrid cloud and AI opportunity with a platform-centric approach, focused on providing two primary sources of client value – technology and business expertise. It provide integrated solutions and products that leverage: data, information technology, deep expertise in industries and business processes, with trust and security and a broad ecosystem of partners and alliances. Its hybrid cloud platform</t>
  </si>
  <si>
    <t>ICICI BANK LIMITED</t>
  </si>
  <si>
    <t>www.icicibank.com</t>
  </si>
  <si>
    <t>ICICIBANK</t>
  </si>
  <si>
    <t>Sandeep Suraj Bakhshi</t>
  </si>
  <si>
    <t>/business-directory/company-profiles.icici_bank_limited.3dda866fb239ee85012344e7404f9606.html</t>
  </si>
  <si>
    <t>ICICI Bank is a diversified financial services group offering a wide range of banking and financial services to corporate and retail customers through a variety of delivery channels, including bank branches, ATMs, call centers, internet and mobile phones. The bank has a network of about 5,420 branches and some 13,625 ATMs in India. Apart from banking products and services, the bank offers life and general insurance, asset management, securities broking,</t>
  </si>
  <si>
    <t>International Bancshares Corp</t>
  </si>
  <si>
    <t>www.ibc.com</t>
  </si>
  <si>
    <t>Dennis E Nixon</t>
  </si>
  <si>
    <t>/business-directory/company-profiles.international_bancshares_corp.6963512ceb0be4165da78def4a622ed6.html</t>
  </si>
  <si>
    <t>International Bancshares is a registered multibank financial holding company providing a diversified range of commercial and retail banking services in its main banking and branch facilities located in north, south, central and southeast Texas and the State of Oklahoma. One of the largest independent commercial bank holding companies, it does business through some 170 facilities of International Bank of Commerce (IBC), IBC-Oklahoma, Commerce Bank,</t>
  </si>
  <si>
    <t>Installed Building Products, Inc.</t>
  </si>
  <si>
    <t>www.installedbuildingproducts.com</t>
  </si>
  <si>
    <t>Jeffrey W Edwards</t>
  </si>
  <si>
    <t>/business-directory/company-profiles.installed_building_products_inc.f4ae707e1d94afed9f4d768752779d38.html</t>
  </si>
  <si>
    <t>Installed Building Products, Inc. (IBP) is one of the nation's largest insulation installers for the residential new construction market and is also a diversified installer of complementary building products, including waterproofing, fire-stopping and fireproofing, garage doors, rain gutters, shower doors, closet shelving and mirrors, throughout the US. The company manages all aspects of the installation process for its customers, including direct</t>
  </si>
  <si>
    <t>Intercontinental Exchange, Inc.</t>
  </si>
  <si>
    <t>www.ice.com</t>
  </si>
  <si>
    <t>Jeffrey C Sprecher</t>
  </si>
  <si>
    <t>/business-directory/company-profiles.intercontinental_exchange_inc.c93f50a352bff75435f7b47660ddc625.html</t>
  </si>
  <si>
    <t>Intercontinental Exchange (ICE) is a leading provider of regulated marketplaces and clearing services for global commodity trading, primarily of electricity, and agricultural commodities, metals, interest rates, equities, exchange traded funds, or ETFs, credit derivatives, digital assets, bonds and currencies, and also offer mortgage and technology services. It manages a handful of global over-the-counter (OTC) markets and regulated futures exchanges.</t>
  </si>
  <si>
    <t>Icf International, Inc.</t>
  </si>
  <si>
    <t>www.icf.com</t>
  </si>
  <si>
    <t>John M Wasson</t>
  </si>
  <si>
    <t>/business-directory/company-profiles.icf_international_inc.f5469d621847bef7913d669d8d4752d5.html</t>
  </si>
  <si>
    <t>ICF International provides professional services and technology-based solutions to government and commercial clients, including management, marketing, technology, and policy consulting and implementation services, in the areas of energy, environment, and infrastructure; health, education, and social programs; safety and security; and consumer and financial. It offers services throughout the entire life cycle of a policy, program, project, or initiative,</t>
  </si>
  <si>
    <t>ICL GROUP LTD</t>
  </si>
  <si>
    <t>www.icl-group.com</t>
  </si>
  <si>
    <t>Yoav Doppelt</t>
  </si>
  <si>
    <t>/business-directory/company-profiles.icl_group_ltd.e701ded3639add11b6d40e17268d96a8.html</t>
  </si>
  <si>
    <t>Formerly Israel Chemicals Limited, ICL Group Ltd. (ICL) is a leading global specialty minerals and chemicals company that creates impactful solutions for humanity's sustainability challenges in global food, agriculture, and industrial markets. ICL leverages its unique bromine, potash and phosphate resources, its professional employees, and its strong focus on R&amp;amp;amp;D and technological innovation to drive growth across its end markets. Bromine commonly</t>
  </si>
  <si>
    <t>ICON PUBLIC LIMITED COMPANY</t>
  </si>
  <si>
    <t>www.iconplc.com</t>
  </si>
  <si>
    <t>STEPHEN CUTLER</t>
  </si>
  <si>
    <t>/business-directory/company-profiles.icon_public_limited_company.8b6fdf8a48d650720ce6749b4f45619a.html</t>
  </si>
  <si>
    <t>Contract research organization (CRO) ICON is not iconic yet, but it would like to be. By the time a new drug hits the market, it has passed through a series of clinical trials to demonstrate its safety and effectiveness; guiding drugs through that process is what ICON does best. The company provides drugmakers and medical device companies around the world with a broad range of services for their product candidates' clinical trials. ICON designs</t>
  </si>
  <si>
    <t>Icu Medical, Inc.</t>
  </si>
  <si>
    <t>www.icumed.com</t>
  </si>
  <si>
    <t>Vivek Jain</t>
  </si>
  <si>
    <t>/business-directory/company-profiles.icu_medical_inc.9ac126093203f0ed668551896688990a.html</t>
  </si>
  <si>
    <t>ICU Medical (ICU) develops, manufactures, and sells infusion systems, infusion consumables and high-value critical care products used in hospital, alternate site and home care settings. Its product portfolio includes IV solutions, IV smart pumps with pain management and safety software technology, dedicated and non-dedicated IV sets and needle-free connectors designed to help meet clinical, safety and workflow goals. In addition, the company manufactures</t>
  </si>
  <si>
    <t>Idacorp, Inc.</t>
  </si>
  <si>
    <t>www.idacorpinc.com</t>
  </si>
  <si>
    <t>Lisa A Grow</t>
  </si>
  <si>
    <t>/business-directory/company-profiles.idacorp_inc.376ec99d13e1d1ba08a12df7517d10c2.html</t>
  </si>
  <si>
    <t>IDACORP, operating through a subsidiary, Idaho Power Company, is an electric utility engaged in the generation, transmission, distribution, sale, and purchase of electric energy and capacity. Idaho Power provides electric utility service to approximately 604,000 retail customers in southern Idaho and eastern Oregon. Approximately 506,000 of these customers are residential. Other IDACORP subsidiaries include IDACORP Financial Services, Inc. (IFS),</t>
  </si>
  <si>
    <t>Interdigital Wireless, Inc.</t>
  </si>
  <si>
    <t>www.interdigital.com</t>
  </si>
  <si>
    <t>William J Merritt</t>
  </si>
  <si>
    <t>/business-directory/company-profiles.interdigital_wireless_inc.aaacc143a7b9c5b117d73b49a507769e.html</t>
  </si>
  <si>
    <t>Interdigital, Inc. is one of the world's largest pure research, innovation and licensing companies after uniting the two main communication technologies – wireless communication and video communication. It is also a leader in 5G research and beyond, a thought leader in the industry with its engineers designing and developing a wide range of advanced technologies that are used in digital cellular and wireless products and networks, including 2G, 3G,</t>
  </si>
  <si>
    <t>Idexx Laboratories, Inc.</t>
  </si>
  <si>
    <t>www.idexx.com</t>
  </si>
  <si>
    <t>Jonathan J Mazelsky</t>
  </si>
  <si>
    <t>/business-directory/company-profiles.idexx_laboratories_inc.94fb01b32ee01463e1c9c33b4f789e68.html</t>
  </si>
  <si>
    <t>A leading animal health care company, IDEXX develops, manufactures, and distributes products for pets, livestock, dairy, and poultry markets. Veterinarians use the company's VetTest analyzers for blood and urine chemistry and its SNAP in-office test kits to detect heartworms, feline leukemia, and other diseases. The company also provides lab testing services and practice management software. In addition, IDEXX makes products to test for contaminants</t>
  </si>
  <si>
    <t>Icahn Enterprises L.P.</t>
  </si>
  <si>
    <t>www.ielp.com</t>
  </si>
  <si>
    <t>David Willetts</t>
  </si>
  <si>
    <t>/business-directory/company-profiles.icahn_enterprises_lp.2e45168ac7fb11c510785372ddff1bf4.html</t>
  </si>
  <si>
    <t>Icahn Enterprises has investments in companies active across seven industry segments: investment, energy, automotive, food packaging, real estate, home fashion, and pharma. Subsidiaries include CVR Energy, Viskase, and WestPoint Home, among others. Icahn has investments in major brands such as Xerox, Herc Holdings, Inc. Newell Brands, Southwest Gas, and FirstEnergy.. Most of Icahn's revenue is in the US, which accounts for some 95% of revenue. Billionaire</t>
  </si>
  <si>
    <t>Idex Corporation</t>
  </si>
  <si>
    <t>www.idexcorp.com</t>
  </si>
  <si>
    <t>ERIC D ASHLEMAN</t>
  </si>
  <si>
    <t>/business-directory/company-profiles.idex_corporation.e903720ea5ced42034826eaa955c31de.html</t>
  </si>
  <si>
    <t>IDEX is an applied solutions provider serving niche markets worldwide. IDEX is a high-performing global enterprise committed to making trusted solutions that improve lives and are mission critical components in everyday life. Substantially all of the company's business activities are carried out through over 50 wholly-owned subsidiaries with shared values of trust, team and excellence. The company serves industries such as industrial, fire and safety,</t>
  </si>
  <si>
    <t>International Flavors &amp;amp; Fragrances Inc.</t>
  </si>
  <si>
    <t>www.iff.com</t>
  </si>
  <si>
    <t>Frank K Clyburn Junior</t>
  </si>
  <si>
    <t>/business-directory/company-profiles.international_flavors__fragrances_inc.f4b0d253fe5fc70cf3c69ca29894f55d.html</t>
  </si>
  <si>
    <t>International Flavors &amp;amp;amp; Fragrances (IFF) is one of the leading creators and manufacturers of food, beverage, health &amp;amp;amp; biosciences, scent, and pharma solutions, and complementary adjacent products. The company serves food and beverage, pharmaceutical, health and wellness, home and personal care integrated solutions, and ingredients worldwide. As a leading creator of flavor offerings, the company helps its customers deliver on the promise of</t>
  </si>
  <si>
    <t>International Game Technology Inc</t>
  </si>
  <si>
    <t>www.igt.com</t>
  </si>
  <si>
    <t>Gambling Industries</t>
  </si>
  <si>
    <t>Renato Ascoli</t>
  </si>
  <si>
    <t>/business-directory/company-profiles.international_game_technology_inc.d0be28d97db0725aaad8f8de290ed4d1.html</t>
  </si>
  <si>
    <t>International Game Technology, Inc. (IGT Inc.) is the US subsidiary of London-based gaming behemoth International Game Technology PLC, the world's largest end-to-end gaming company, offering lotteries and gaming machines, digital and sports betting, as well as interactive and social gaming. It delivers best-in-class products and services to legal, regulated public, and commercial gaming operators across approximately 100 countries on six continents.</t>
  </si>
  <si>
    <t>INTERCONTINENTAL HOTELS GROUP PLC</t>
  </si>
  <si>
    <t>www.ihg.com</t>
  </si>
  <si>
    <t>Jo Nell Harlow</t>
  </si>
  <si>
    <t>/business-directory/company-profiles.intercontinental_hotels_group_plc.788cb995f9e8118100a45bf47423502f.html</t>
  </si>
  <si>
    <t>As the world's largest hotel company by room count at over 880,327 rooms, IHG has more than 15 brands boasting rooms across some 6,000 hotels across the world. IHG takes an asset-light approach, franchising or managing hotels for third parties. Its mainstay chain, Holiday Inn, offers mid-market accommodation, while limited-service locations operate under the Holiday Inn Express brand. IHG also serves the upscale market with its Crowne Plaza, voco,</t>
  </si>
  <si>
    <t>Innovative Industrial Properties, Inc.</t>
  </si>
  <si>
    <t>www.innovativeindustrialproperties.com</t>
  </si>
  <si>
    <t>Paul E Smithers</t>
  </si>
  <si>
    <t>/business-directory/company-profiles.innovative_industrial_properties_inc.6af1e211bf7dfd2bcd859dfc301a8109.html</t>
  </si>
  <si>
    <t>Illumina, Inc.</t>
  </si>
  <si>
    <t>www.illumina.com</t>
  </si>
  <si>
    <t>Charles E Dadswell</t>
  </si>
  <si>
    <t>/business-directory/company-profiles.illumina_inc.9b0386a28f3ad5bf2159ef0d7a44f9a6.html</t>
  </si>
  <si>
    <t>Illumina is a global leader in sequencing- and array-based solutions for genetic and genomic analysis. Its products and services serve customers in a wide range of markets, enabling the adoption of genomic solutions in research and clinical settings. Its proprietary BeadArray technology combines microscopic beads and a substrate in a proprietary manufacturing process to produce arrays that can perform many assays simultaneously. Customers include</t>
  </si>
  <si>
    <t>IMMUNOCORE LIMITED</t>
  </si>
  <si>
    <t>www.immunocore.com</t>
  </si>
  <si>
    <t>Tina St Leger</t>
  </si>
  <si>
    <t>/business-directory/company-profiles.immunocore_limited.2bd3ad4967323c054ae77c05950791d3.html</t>
  </si>
  <si>
    <t>Immunogen, Inc.</t>
  </si>
  <si>
    <t>www.immunogen.com</t>
  </si>
  <si>
    <t>Mark J Enyedy</t>
  </si>
  <si>
    <t>/business-directory/company-profiles.immunogen_inc.ca38d678e0acdc7d65a0e0c2fc189015.html</t>
  </si>
  <si>
    <t>ImmunoGen is a commercial-stage biotechnology company focused on developing and commercializing the next generation of antibody-drug conjugates (ADCs) to improve outcomes for cancer patients. By generating targeted therapies with enhanced antitumor activity and favorable tolerability profiles, it aims to disrupt the progression of cancer and offer patients more good days. The company access to its ADC platform technology to other companies to expand</t>
  </si>
  <si>
    <t>Imperial Oil Limited</t>
  </si>
  <si>
    <t>www.imperialoil.ca</t>
  </si>
  <si>
    <t>Brian Scammell</t>
  </si>
  <si>
    <t>/business-directory/company-profiles.imperial_oil_limited.985640ed549bdc0631c2445f75d57775.html</t>
  </si>
  <si>
    <t>Imperial Oil, Canada's fifth-largest oil integrated company behind Canadian Natural Resources, holds sway over a vast empire of oil and gas resources. Imperial is one of Canada's top natural gas producers, a leading refiner and marketer of petroleum products, and a major supplier of petrochemicals. It sells petroleum products, including gasoline, heating oil, and diesel fuel, under the Esso name and other brand names. The company reported proved reserves</t>
  </si>
  <si>
    <t>Immunovant Sciences GmbH</t>
  </si>
  <si>
    <t>www.immunovant.com</t>
  </si>
  <si>
    <t>Christian Mauriand</t>
  </si>
  <si>
    <t>/business-directory/company-profiles.immunovant_sciences_gmbh.29293c112b126480fddf4e9d86b5af03.html</t>
  </si>
  <si>
    <t>Incyte Corporation</t>
  </si>
  <si>
    <t>www.incyte.com</t>
  </si>
  <si>
    <t>Herve Hoppenot</t>
  </si>
  <si>
    <t>/business-directory/company-profiles.incyte_corporation.31e116f933bc93d5ddf4c43b62b38014.html</t>
  </si>
  <si>
    <t>Incyte is a biopharmaceutical company focused on the discovery, development and commercialization of proprietary therapeutics. Its portfolio focuses on areas of high unmet medical need and includes compounds in various stages, ranging from preclinical to late stage development, and commercialized products JAKAFI (ruxolitinib), ICLUSIG (ponatinib), PEMAZYRE (pemigatinib) and OPZELURA (ruxolitinib) cream, as well as MINJUVI (tafasitamab) and MONJUVI</t>
  </si>
  <si>
    <t>Independent Bank Corp.</t>
  </si>
  <si>
    <t>www.rocklandtrust.com</t>
  </si>
  <si>
    <t>Christopher Oddleifson</t>
  </si>
  <si>
    <t>/business-directory/company-profiles.independent_bank_corp.0fcd0de49fc999acb31abf86a07a6e7b.html</t>
  </si>
  <si>
    <t>Independent Bank is a state chartered, federally registered bank holding company. The company is the sole stockholder of Rockland Trust Company ("Rockland Trust"or the "Bank"). Its banking subsidiary, Rockland Trust, operates almost 95 retail branches as well two limited service branches located in Barnstable, Bristol, Dukes, and more in Eastern Massachusetts.Serving area consumers and small to midsized businesses, the bank offers standard services</t>
  </si>
  <si>
    <t>INDIVIOR PLC</t>
  </si>
  <si>
    <t>www.indivior.com</t>
  </si>
  <si>
    <t>Juliet Thompson</t>
  </si>
  <si>
    <t>/business-directory/company-profiles.indivior_plc.2e7a3726e23faa711a4eb17ad84facc9.html</t>
  </si>
  <si>
    <t>Indivior is a global pharmaceutical company working to help change patients' lives by pioneering life-transforming treatments for addiction, including opioid use disorder and other serious mental illnesses. Indivior manufactures three primary products: SUBOXONE Sublingual Film (CIII) is an orphan drug for maintenance treatment of opioid dependence; PERSERIS is indicated for the treatment of schizophrenia in adults; and SUBLOCADE is the first long-acting</t>
  </si>
  <si>
    <t>www.informatica.com</t>
  </si>
  <si>
    <t>Amit Walia</t>
  </si>
  <si>
    <t>/business-directory/company-profiles.informatica_inc.bc6bc2720ea4d36c14daefa06ab90066.html</t>
  </si>
  <si>
    <t>INFOSYS LIMITED</t>
  </si>
  <si>
    <t>www.infosys.com</t>
  </si>
  <si>
    <t>KIRAN MAZUMDARSHAW</t>
  </si>
  <si>
    <t>/business-directory/company-profiles.infosys_limited.3c68bb7d6970223ae5b20f123d90f191.html</t>
  </si>
  <si>
    <t>Wafangdian Bearing Group Wind Power Bear ing Co., Ltd.</t>
  </si>
  <si>
    <t>www.uwe-bearing.com</t>
  </si>
  <si>
    <t>Yufei Guo</t>
  </si>
  <si>
    <t>/business-directory/company-profiles.wafangdian_bearing_group_wind_power_bear_ing_co_ltd.60709b37a618385d3064fb1a3c3ea0c1.html</t>
  </si>
  <si>
    <t>Ingredion Incorporated</t>
  </si>
  <si>
    <t>www.ingredion.com</t>
  </si>
  <si>
    <t>James P Zallie</t>
  </si>
  <si>
    <t>/business-directory/company-profiles.ingredion_incorporated.351ad2e43747d261ab76a59912a4789c.html</t>
  </si>
  <si>
    <t>Ingredion is a leading global ingredients solutions provider that turns corn, tapioca, potatoes, plant-based stevia, grains, fruits, and vegetables into value-added ingredients and biomaterials for the food, beverage, brewing and other industries. The company's largest product line is starches, used in food for stabilization, feel, and texture and in paper, packaging, and other materials for quality, strength, and a host of other attributes. Its other</t>
  </si>
  <si>
    <t>Inmode</t>
  </si>
  <si>
    <t>www.inmodemd.com</t>
  </si>
  <si>
    <t>Offices of Physicians</t>
  </si>
  <si>
    <t>Jack Cardew</t>
  </si>
  <si>
    <t>/business-directory/company-profiles.inmode.33ebf8c97c4dd69c374d50ecfd669e45.html</t>
  </si>
  <si>
    <t>Insmed Incorporated</t>
  </si>
  <si>
    <t>www.insmed.com</t>
  </si>
  <si>
    <t>William H Lewis</t>
  </si>
  <si>
    <t>/business-directory/company-profiles.insmed_incorporated.22f1422314cd1ede30651d9dd1617853.html</t>
  </si>
  <si>
    <t>Insmed Incorporated is a global biopharmaceutical company on a mission to transform the lives of patients with serious and rare diseases. Its first commercial products, inhaled Arikayce is for the treatment of lung disease in patients who haven't responded to conventional treatment. Insmed clinical-stage pipeline includes brensocatib and TPIP. Brensocatib is a small molecule, oral, reversible inhibitor of dipeptidyl peptidase 1 (DPP1), which the company</t>
  </si>
  <si>
    <t>Inspire Medical Systems, Inc.</t>
  </si>
  <si>
    <t>www.inspiresleep.com</t>
  </si>
  <si>
    <t>MARILYN CARLSON NELSON</t>
  </si>
  <si>
    <t>/business-directory/company-profiles.inspire_medical_systems_inc.e8b6373df2b4de0d4dbe762bcd58ee10.html</t>
  </si>
  <si>
    <t>Instructure Holdings, Inc.</t>
  </si>
  <si>
    <t>www.instructure.com</t>
  </si>
  <si>
    <t>Steve Daly</t>
  </si>
  <si>
    <t>/business-directory/company-profiles.instructure_holdings_inc.24fd93f9e869afe2191cf1593b56bba1.html</t>
  </si>
  <si>
    <t>International Seaways, Inc.</t>
  </si>
  <si>
    <t>www.intlseas.com</t>
  </si>
  <si>
    <t>LOIS K ZABROCKY</t>
  </si>
  <si>
    <t>/business-directory/company-profiles.international_seaways_inc.99ddb71b8603b4be690428bcab60b2e3.html</t>
  </si>
  <si>
    <t>Intapp, Inc.</t>
  </si>
  <si>
    <t>www.intapp.com</t>
  </si>
  <si>
    <t>John Hall</t>
  </si>
  <si>
    <t>/business-directory/company-profiles.intapp_inc.af71f6e9ecc12488d2a345146f297a52.html</t>
  </si>
  <si>
    <t>Intel Corporation</t>
  </si>
  <si>
    <t>www.intel.com</t>
  </si>
  <si>
    <t>Patrick P Gelsinger</t>
  </si>
  <si>
    <t>/business-directory/company-profiles.intel_corporation.6ec33efed02401159139de6bfe6d667c.html</t>
  </si>
  <si>
    <t>Intel offers platform products that incorporate various components and technologies, including a microprocessor and chipset, a stand-alone SoC, or a multichip package. The company makes use of technology such as Artificial Intelligence, pervasive connectivity, cloud to edge, and ubiquitous computing to its operations and interact with its products. The company's latest data center solutions target a wide range of use cases within cloud computing,</t>
  </si>
  <si>
    <t>Intuit Inc.</t>
  </si>
  <si>
    <t>www.intuit.com</t>
  </si>
  <si>
    <t>Sasan K Goodarzi</t>
  </si>
  <si>
    <t>/business-directory/company-profiles.intuit_inc.94b31a9bb956e6e6651f2a5f39bc6eb7.html</t>
  </si>
  <si>
    <t>Intuit is a leading developer of software used for small business accounting (QuickBooks), and consumer tax preparation (TurboTax). The company helps consumers and small businesses prosper by delivering financial management, compliance, and marketing products and services. It also helps manage personal finances and budgeting with its online Mint service. Customers include individual consumers, accountants, and small businesses; Intuit claims about</t>
  </si>
  <si>
    <t>Invitation Homes Inc.</t>
  </si>
  <si>
    <t>www.invitationhomes.com</t>
  </si>
  <si>
    <t>Dallas Tanner</t>
  </si>
  <si>
    <t>business-directory/company-profiles.invitation_homes_inc.b13cf07b91f67070451df206243a1d9f.html</t>
  </si>
  <si>
    <t>Raised up from the foundations of Blackstone investment funds, Invitation Homes is a leading owner and operator of single-family rental homes in the US. The Real Estate Investment Trust (REIT) has a portfolio of over 80,000 homes in major metropolitan areas, with an emphasis in the Western US and Florida. A typical home is comprised of 3 bedrooms and 2 bathrooms, about 1,850 square feet, and rents for just under $2,000/month. Invitation Homes</t>
  </si>
  <si>
    <t>Ionq, Inc.</t>
  </si>
  <si>
    <t>www.ionq.com</t>
  </si>
  <si>
    <t>Niccolo De Masi</t>
  </si>
  <si>
    <t>/business-directory/company-profiles.ionq_inc.ea296f8b11620ef735c77655dfabc2a6.html</t>
  </si>
  <si>
    <t>Ionis Pharmaceuticals, Inc.</t>
  </si>
  <si>
    <t>www.ionispharma.com</t>
  </si>
  <si>
    <t>Brett P Monia</t>
  </si>
  <si>
    <t>/business-directory/company-profiles.ionis_pharmaceuticals_inc.c21883901677ca203f04148f70a7d0f0.html</t>
  </si>
  <si>
    <t>Ionis Pharmaceuticals develops biotech drugs to target neurological disorders and other conditions. Products are based on its antisense technology, in which drugs attach themselves to strands of RNA to prevent them from producing disease-causing proteins; the hoped-for result is a therapy that fights disease without harming healthy cells. Commercial medicines approved in major global markets include SPINRAZA for spinal muscular atrophy and TEGSEDI</t>
  </si>
  <si>
    <t>Innospec Inc.</t>
  </si>
  <si>
    <t>www.innospec.com</t>
  </si>
  <si>
    <t>Patrick S Williams</t>
  </si>
  <si>
    <t>/business-directory/company-profiles.innospec_inc.e76ed07db7a3c8b063e87e84a1d85e08.html</t>
  </si>
  <si>
    <t>Innospec develops, manufactures, blends, markets and supplies specialty chemicals for use as fuel additives, ingredients. Innospec's Fuel Specialties segment makes chemical additives that enhance fuel efficiency and engine performance, and its Performance Chemicals unit makes several products used in the personal care, home care, agrochemical and mining. Meanwhile, the Oilfield Services provide drilling and production chemical. The company generates</t>
  </si>
  <si>
    <t>www.samsara.com</t>
  </si>
  <si>
    <t>Sanjit Biswas</t>
  </si>
  <si>
    <t>/business-directory/company-profiles.samsara_inc.5d2895631df6d6cb8abda1fa52cbdba9.html</t>
  </si>
  <si>
    <t>International Paper Company</t>
  </si>
  <si>
    <t>www.internationalpaper.com</t>
  </si>
  <si>
    <t>Mark S Sutton</t>
  </si>
  <si>
    <t>/business-directory/company-profiles.international_paper_company.79b5d42e5037f6365b86693816c30da6.html</t>
  </si>
  <si>
    <t>International Paper (IP) is a global producer of renewable fiber-based packaging and pulp products with manufacturing operations in North America, Latin America, Europe and North Africa. Products include uncoated paper used in printers and market pulp for tissue and paper products. The company operated about 25 pulp and packaging mills, about 165 converting and packaging plants, around 15 recycling plants, and three bag facilities. It also runs a</t>
  </si>
  <si>
    <t>Inter Parfums, Inc.</t>
  </si>
  <si>
    <t>www.interparfumsinc.com</t>
  </si>
  <si>
    <t>Jean Madar</t>
  </si>
  <si>
    <t>/business-directory/company-profiles.inter_parfums_inc.8351b7f599cc7a62c4ae79c2027e6550.html</t>
  </si>
  <si>
    <t>Inter Parfums manufactures, markets and distributes a wide array of prestige fragrance, and fragrance related products. Most of the fragrance developer and manufacturer's revenue is generated by sales of its prestige fragrance brands, including Karl Lagerfeld, Jimmy Choo, Lanvin, Montblanc, Repetto, S.T. Dupont, and Van Cleef &amp;amp;amp; Arpels, among others. (The company owns the Lanvin and Jean Philippe brand names.) Customers include specialty shops</t>
  </si>
  <si>
    <t>The Interpublic Group of Companies, Inc.</t>
  </si>
  <si>
    <t>www.interpublic.com</t>
  </si>
  <si>
    <t>Philippe Krakowsky</t>
  </si>
  <si>
    <t>/business-directory/company-profiles.the_interpublic_group_of_companies_inc.34f45dec10862db93d4a70a7bb9fdb02.html</t>
  </si>
  <si>
    <t>The Interpublic Group of Companies (IPG) provides marketing, communications and business transformation services and has operations in over 100 countries. IPG specializes in data, creativity, media, consulting, commerce, behavioral science and communications. It provides innovative capabilities and scale in digital services, advertising and marketing services, e-commerce services, corporate and brand identity services, and strategic consulting, including</t>
  </si>
  <si>
    <t>Ipg Photonics Corporation</t>
  </si>
  <si>
    <t>www.ipgphotonics.com</t>
  </si>
  <si>
    <t>Eugene A Scherbakov</t>
  </si>
  <si>
    <t>/business-directory/company-profiles.ipg_photonics_corporation.5c2f1f60d4cae582d655b437462212b2.html</t>
  </si>
  <si>
    <t>IPG Photonics develops, manufactures, and sells fiber lasers and amplifiers, and diode lasers, which are primarily used in materials processing applications such as welding and brazing, cutting, marking, and engraving, cleaning and stripping, and solar cell manufacturing. Its fiber lasers are also used in additive manufacturing such as laser sintering, 3D printing, and ablation. IPG design and manufacture a broad range of high-performance fiber lasers</t>
  </si>
  <si>
    <t>Beijing iQIYI Science &amp;amp; Technology Co., Ltd.</t>
  </si>
  <si>
    <t>www.iqiyi.com</t>
  </si>
  <si>
    <t>Xiaohua Geng</t>
  </si>
  <si>
    <t>/business-directory/company-profiles.beijing_iqiyi_science__technology_co_ltd.ac7472df29820356a5c88a5f3e2367e2.html</t>
  </si>
  <si>
    <t>Iqvia Holdings Inc.</t>
  </si>
  <si>
    <t>www.iqvia.com</t>
  </si>
  <si>
    <t>Ari Bousbib</t>
  </si>
  <si>
    <t>/business-directory/company-profiles.iqvia_holdings_inc.8a9bf83a6ddd5cd8d9a4d351ae838d5f.html</t>
  </si>
  <si>
    <t>IQVIA Holdings provides advanced analytics, technology solution, and clinical research services to the life sciences industry. It also offers the IQVIA Connected Intelligence which delivers powerful insights that enable customers to accelerate clinical development and commercialization of medical treatments. It also boasts one of the largest and most comprehensive health information collections in the world, which includes patient records, prescription,</t>
  </si>
  <si>
    <t>INGERSOLL RAND INC.</t>
  </si>
  <si>
    <t>www.irco.com</t>
  </si>
  <si>
    <t>Vicente Reynal</t>
  </si>
  <si>
    <t>/business-directory/company-profiles.ingersoll_rand_inc.a38921540b43039069d5b4efe7977a79.html</t>
  </si>
  <si>
    <t>Ingersoll Rand (formerly known as Gardner Denver Holdings, Inc.) is a global market leader with a broad range of innovative and mission-critical air, fluid, energy, and medical technologies, providing services and solutions to increase industrial productivity and efficiency. The company manufactures one of the broadest and most complete ranges of compressor, pump, vacuum and blower products in its markets, which, when combined with its global geographic</t>
  </si>
  <si>
    <t>Iridium Communications Inc.</t>
  </si>
  <si>
    <t>www.iridium.com</t>
  </si>
  <si>
    <t>Matthew J Desch</t>
  </si>
  <si>
    <t>/business-directory/company-profiles.iridium_communications_inc.67fd4bb50ac795cf85689b5b1dbd904f.html</t>
  </si>
  <si>
    <t>Iridium Communications (formerly Iridium Satellite) is the only commercial provider of communications services offering true global coverage, connecting people, organizations and assets to and from anywhere, in real time. The company offers mobile voice and data services, high speed data services and IoT services worldwide, targeting companies that operate in remote areas. While Iridium focuses on such commercial industries as energy, defense, maritime,</t>
  </si>
  <si>
    <t>Iron Mountain Incorporated</t>
  </si>
  <si>
    <t>www.ironmountain.com</t>
  </si>
  <si>
    <t>Warehousing and Storage</t>
  </si>
  <si>
    <t>William L Meaney</t>
  </si>
  <si>
    <t>/business-directory/company-profiles.iron_mountain_incorporated.c48a76d7f38926b32d9563210cc817be.html</t>
  </si>
  <si>
    <t>Iron Mountain is a market leader in the physical ecosystem supporting information storage, operates about 1,400 facilities worldwide. The company stores physical records and data backup media, offers information management solutions and provides data center space for enterprise-class colocation and hyper-scale deployments. It offers comprehensive records and information management services, and data management services, along with the expertise and</t>
  </si>
  <si>
    <t>Independence Realty Trust, Inc.</t>
  </si>
  <si>
    <t>www.irtliving.com</t>
  </si>
  <si>
    <t>Scott F Schaeffer</t>
  </si>
  <si>
    <t>/business-directory/company-profiles.independence_realty_trust_inc.f42ffe8bf1501e7cf23e8dee4750baae.html</t>
  </si>
  <si>
    <t>Independence Realty Trust is a self-administered and self-managed Maryland real estate investment trust ("REIT"), that acquires, owns, operates, improves and manages multifamily apartment communities across non-gateway U.S. markets. The company owned and operated more than 55 multifamily apartment properties that contain about 15,555 units. IRT Management provides services in connection with the rental, leasing, operation and management of its properties.</t>
  </si>
  <si>
    <t>Irhythm Technologies, Inc.</t>
  </si>
  <si>
    <t>www.irhythmtech.com</t>
  </si>
  <si>
    <t>Quentin Blackford</t>
  </si>
  <si>
    <t>business-directory/company-profiles.irhythm_technologies_inc.51e3b0a417f23e7011acfe2a1031d590.html</t>
  </si>
  <si>
    <t>Intuitive Surgical Sàrl</t>
  </si>
  <si>
    <t>www.intuitive.com</t>
  </si>
  <si>
    <t>Jamie Samath</t>
  </si>
  <si>
    <t>/business-directory/company-profiles.intuitive_surgical_sàrl.f3d2d7d21f31badfe6f9de89e32fa380.html</t>
  </si>
  <si>
    <t>Gartner, Inc.</t>
  </si>
  <si>
    <t>www.gartner.com</t>
  </si>
  <si>
    <t>Eugene A Hall</t>
  </si>
  <si>
    <t>/business-directory/company-profiles.gartner_inc.4e260a9c50d9a5b33a8b8c39bdd3ba16.html</t>
  </si>
  <si>
    <t>Gartner helps clients understand the information technology (IT) industry and make informed decisions about IT products. It provides over 15,000 client organizations with competitive analysis reports, industry overviews, market trend data, and product evaluation reports. The company offers their products and services in about 90 countries across all major functions, in every industry and enterprise size. Gartner also offers technology and management</t>
  </si>
  <si>
    <t>Intra-Cellular Therapies, Inc.</t>
  </si>
  <si>
    <t>www.intracellulartherapies.com</t>
  </si>
  <si>
    <t>Sharon Mates</t>
  </si>
  <si>
    <t>/business-directory/company-profiles.intra-cellular_therapies_inc.ad42eb50c3545d43d3a3f2a7501673a7.html</t>
  </si>
  <si>
    <t>Integer Holdings Corporation</t>
  </si>
  <si>
    <t>www.integer.net</t>
  </si>
  <si>
    <t>Joseph W Dziedzic</t>
  </si>
  <si>
    <t>/business-directory/company-profiles.integer_holdings_corporation.3052e2a12261ce153ffd21fc83acf663.html</t>
  </si>
  <si>
    <t>Integer Holdings is one of the world's largest medical devices outsource (MDO) manufacturing companies and serves the cardiac rhythm management, neuromodulation, orthopedics, vascular, advanced surgical, and portable medical markets. The company provides innovative, high quality medical technologies that enhance the lives of patients worldwide and develop batteries for high-end niche applications in energy, military, and environmental markets. Integer</t>
  </si>
  <si>
    <t>Itron, Inc.</t>
  </si>
  <si>
    <t>www.itron.com</t>
  </si>
  <si>
    <t>Thomas L Deitrich</t>
  </si>
  <si>
    <t>/business-directory/company-profiles.itron_inc.c5994c3d19eb7bef51ec60221aab3391.html</t>
  </si>
  <si>
    <t>Itron is a leader in the Industrial Internet of Things (IoT), enabling utilities and cities to safely, securely, and reliably deliver critical infrastructure solutions for electric, natural gas, and water utilities. Its proven platform enables smart networks, software, services, devices, and sensors to help customers better manage their operations in the energy, water, and smart city spaces. It also offers end-to-end device solutions, networked solutions,</t>
  </si>
  <si>
    <t>ITT Inc.</t>
  </si>
  <si>
    <t>www.itt.com</t>
  </si>
  <si>
    <t>Luca Savi</t>
  </si>
  <si>
    <t>/business-directory/company-profiles.itt_inc.5798c27ba6e90a61225b7ee9d7ae6aae.html</t>
  </si>
  <si>
    <t>ITT is a diversified manufacturer of highly-engineered critical components and customized technology solutions primarily for the transportation, industrial, and energy markets. Products include brake pads, shims, and shock absorbers for transportation markets. ITT's line of pumps, valves, and related services serve customers in process industries such as energy, chemical and petrochemical, pharmaceutical, general industrial, mining, pulp and paper,</t>
  </si>
  <si>
    <t>Illinois Tool Works Inc.</t>
  </si>
  <si>
    <t>www.itw.com</t>
  </si>
  <si>
    <t>E Scott Santi</t>
  </si>
  <si>
    <t>/business-directory/company-profiles.illinois_tool_works_inc.7efd005f0ca2556cbfe615ea3ee0fd61.html</t>
  </si>
  <si>
    <t>Illinois Tool Works (ITW) manufactures and services equipment for the automotive, construction, electronics, food, beverage, decorative surfaces, and medical components industries. The company makes metal and plastic fasteners, components, and assemblies used in light vehicles, automobiles, and industrial applications. It also manufactures cooking equipment such as ovens, ranges, and broilers, equipment and software for testing and measuring materials,</t>
  </si>
  <si>
    <t>Invesco, Ltd.</t>
  </si>
  <si>
    <t>www.invesco.com</t>
  </si>
  <si>
    <t>Martin L Flanagan</t>
  </si>
  <si>
    <t>/business-directory/company-profiles.invesco_ltd.b737d7a07e7160bc4632263e91395a1d.html</t>
  </si>
  <si>
    <t>Invesco is a global independent investment management firm that offers a range of investment products and services, including mutual funds, exchange-traded funds, separately managed accounts, and savings plans. Invesco and its subsidiaries boast roughly $1.4 trillion in assets under management on behalf of retail and institutional clients in more than 110 countries in North America, Europe, the Middle East, Africa, and the Asia-Pacific region. Its</t>
  </si>
  <si>
    <t>ORIX CORPORATION</t>
  </si>
  <si>
    <t>https://www.orix.co.jp/grp/</t>
  </si>
  <si>
    <t>8591</t>
  </si>
  <si>
    <t>MAKOTO INOUE</t>
  </si>
  <si>
    <t>business-directory/company-profiles.orix_corporation.4a565f1cca926b0dfcdbd2b234b14183.html</t>
  </si>
  <si>
    <t>ORIX Corporation is a financial services group which provides innovative products and services to its customers by constantly pursuing new businesses. The company has expanded from its original leasing business into an enterprise active in operations and investing in a diverse array of areas around the world, delivering a wide variety of products and services to corporate and individual customers, communities, and in infrastructure. Established in</t>
  </si>
  <si>
    <t>Jacobs Solutions Inc.</t>
  </si>
  <si>
    <t>Steven J Demetriou</t>
  </si>
  <si>
    <t>business-directory/company-profiles.jacobs_solutions_inc.9dfc27bcfa13ca4268d329b17ab26700.html</t>
  </si>
  <si>
    <t>Jamf Holding Corp.</t>
  </si>
  <si>
    <t>www.jamf.com</t>
  </si>
  <si>
    <t>Dean Hager</t>
  </si>
  <si>
    <t>/business-directory/company-profiles.jamf_holding_corp.48b27378d832192909e28403cc19ab01.html</t>
  </si>
  <si>
    <t>JAZZ PHARMACEUTICALS PUBLIC LIMITED COMPANY</t>
  </si>
  <si>
    <t>BRIAN MCKIERNAN</t>
  </si>
  <si>
    <t>/business-directory/company-profiles.jazz_pharmaceuticals_public_limited_company.beb9593c80589503629a36f393ad7b77.html</t>
  </si>
  <si>
    <t>Jazz Pharmaceuticals is anything but free-form or improvisational in its development of drugs to treat neurological, oncology, and women's health conditions. The company's marketed treatments include Xyrem for narcolepsy, anxiety treatment Luvox CR, and chronic pain medicine Prialt. It also sells cancer drugs including Erwinaze for leukemia. Jazz Pharmaceuticals has license and supply agreements with Abbott Laboratories and Elan Pharmaceuticals for</t>
  </si>
  <si>
    <t>J. B. Hunt Transport Services, Inc.</t>
  </si>
  <si>
    <t>www.jbhunt.com</t>
  </si>
  <si>
    <t>John N Roberts III</t>
  </si>
  <si>
    <t>/business-directory/company-profiles.j_b_hunt_transport_services_inc.f2265b8990ec6e9eeea52a7beaea5511.html</t>
  </si>
  <si>
    <t>J.B. Hunt Transport Services is one of the largest transportation, delivery, and logistics companies in North America. Through its segments, the company transports freight, including general merchandise, specialty consumer items, appliances, forest and paper products, food and beverages, building materials, soaps and cosmetics, automotive parts, agricultural products, electronics, and chemicals. The company also offers dedicated contract services,</t>
  </si>
  <si>
    <t>Jabil Inc.</t>
  </si>
  <si>
    <t>www.jabil.com</t>
  </si>
  <si>
    <t>MARK T MONDELLO</t>
  </si>
  <si>
    <t>/business-directory/company-profiles.jabil_inc.6a71140c95625e8af3b6e41534a96f40.html</t>
  </si>
  <si>
    <t>Jabil Inc. is one of the leading providers of worldwide manufacturing services and solutions. Some of its services include comprehensive electronics design, production and product management services to companies in various industries and end markets. The company distributes its products and has facilities globally, including China, Hungary, Malaysia, Mexico, Singapore, and the US. Its segments typically serve customers in the 5G, wireless and cloud,</t>
  </si>
  <si>
    <t>Jetblue Airways Corporation</t>
  </si>
  <si>
    <t>www.jetblue.com</t>
  </si>
  <si>
    <t>Robin Hayes</t>
  </si>
  <si>
    <t>/business-directory/company-profiles.jetblue_airways_corporation.8605cfd7f2698919d4741ff97ef01cc5.html</t>
  </si>
  <si>
    <t>JetBlue is New York's hometown airlines and carries customers across the US, Caribbean and Latin America, and between New York and London. Domestic and Canada flights represent its largest market, accounting for about 65% of total company sales. Most of its flights arrive or depart from Boston, New York, Orlando, Fort Lauderdale, Los Angeles, and San Juan, Puerto Rico. The company's differentiated product and culture combined with its competitive</t>
  </si>
  <si>
    <t>John Bean Technologies Corporation</t>
  </si>
  <si>
    <t>www.jbtc.com</t>
  </si>
  <si>
    <t>Brian A Deck</t>
  </si>
  <si>
    <t>/business-directory/company-profiles.john_bean_technologies_corporation.201a78d162e31295594ea4a149fdc43a.html</t>
  </si>
  <si>
    <t>John Bean Technologies Corporation (JBT) is a leading global technology solution and service provider to high-value segments of the food, beverage, and aviation support industry. JBT manufactures industrial equipment for the food processing and air transportation industries. Its JBT FoodTech segment provides comprehensive solutions throughout the food production value chain. JBT AeroTech markets its solutions and services to domestic and international</t>
  </si>
  <si>
    <t>JOHNSON CONTROLS INTERNATIONAL PUBLIC LIMITED COMPANY</t>
  </si>
  <si>
    <t>SIMONE MENNE</t>
  </si>
  <si>
    <t>/business-directory/company-profiles.johnson_controls_international_public_limited_company.f0d29aa5ffb4433263fed59fb90fbc46.html</t>
  </si>
  <si>
    <t>Johnson Controls International Plc (Johnson Controls) is a global leader in smart, healthy and sustainable buildings, serving a wide range of customers in more than 150 countries. The company offers HVAC equipment, fire suppression, distributed energy storage, fire detection, industrial refrigeration, building automation and controls, digital solutions, residential and smart home security, and retail solutions, among others. Johnson Controls also</t>
  </si>
  <si>
    <t>JD.COM, INC.</t>
  </si>
  <si>
    <t>www.jd.com</t>
  </si>
  <si>
    <t>QIANGDONG, RICHARD LIU</t>
  </si>
  <si>
    <t>/business-directory/company-profiles.jdcom_inc.3369e634c5d5f0d35ac480523d9dc6b9.html</t>
  </si>
  <si>
    <t>Jefferies Financial Group Inc.</t>
  </si>
  <si>
    <t>www.jefferies.com</t>
  </si>
  <si>
    <t>Richard B Handler</t>
  </si>
  <si>
    <t>/business-directory/company-profiles.jefferies_financial_group_inc.2acd9abfcf9d286de2069fc2c8c39868.html</t>
  </si>
  <si>
    <t>Jefferies Financial Group is a financial services company engaged in investment banking and securities firm. Its largest subsidiary, Jefferies LLC, a US broker-dealer and its first international operating subsidiary, Jefferies International Limited, a UK broker-dealer. The company's industry coverage groups include retail, energy, Institutions, healthcare, industrials, media, real estate, financial sponsors and public finance. Jefferies offers advisory,</t>
  </si>
  <si>
    <t>JANUS HENDERSON GROUP PLC</t>
  </si>
  <si>
    <t>www.janushenderson.com</t>
  </si>
  <si>
    <t>Kevin Claude Dolan</t>
  </si>
  <si>
    <t>/business-directory/company-profiles.janus_henderson_group_plc.cf59d2a4da68be9e1b7e29f5c5f75753.html</t>
  </si>
  <si>
    <t>JAMES HARDIE INDUSTRIES PUBLIC LIMITED COMPANY</t>
  </si>
  <si>
    <t>www.ir.jameshardie.com.au</t>
  </si>
  <si>
    <t>MICHAEL HAMMES</t>
  </si>
  <si>
    <t>/business-directory/company-profiles.james_hardie_industries_public_limited_company.c6355b29197d187d4af1b41feccb215e.html</t>
  </si>
  <si>
    <t>J &amp;amp; J Snack Foods Corp.</t>
  </si>
  <si>
    <t>www.jjsnack.com</t>
  </si>
  <si>
    <t>Daniel Fachner</t>
  </si>
  <si>
    <t>/business-directory/company-profiles.j__j_snack_foods_corp.37898a68cb4d3416fc1eb2b44e4449a6.html</t>
  </si>
  <si>
    <t>J &amp;amp;amp; J Snack Foods manufactures snack foods and distributes frozen beverages which it markets nationally to the food service and retail supermarket industries. The company offers an assortment of brands, including SUPERPRETZEL, ICEE frozen drinks, Whole Fruit juice treats, Tio Pepe's churros, and Funnel Cake Factory funnel cakes. J &amp;amp;amp; J also sells snacks such as Auntie Anne's pretzels, Sour Patch Kids sticks, and Minute Maid's frozen lemonade</t>
  </si>
  <si>
    <t>Jack Henry &amp;amp; Associates, Inc.</t>
  </si>
  <si>
    <t>www.jackhenry.com</t>
  </si>
  <si>
    <t>David B Foss</t>
  </si>
  <si>
    <t>/business-directory/company-profiles.jack_henry__associates_inc.302202120c0159dfa9671b401973a382.html</t>
  </si>
  <si>
    <t>Jack Henry &amp;amp;amp; Associates (JKHY) provides an extensive array of products and services that includes processing transactions, automating business processes, and managing information for about 7,800 financial institutions and diverse corporate entities. Products include core processing systems, electronic funds transfer (EFT) systems, automated teller machine networking products, digital check and document imaging systems, Internet banking and electronic</t>
  </si>
  <si>
    <t>Jones Lang Lasalle Incorporated</t>
  </si>
  <si>
    <t>Christian Ulbrich</t>
  </si>
  <si>
    <t>/business-directory/company-profiles.jones_lang_lasalle_incorporated.1846af0f849c50f2df64a054d1011228.html</t>
  </si>
  <si>
    <t>Jones Lang LaSalle (JLL) is a leading professional services firm specializing in real estate and investment management. It provides comprehensive, integrated real estate and investment management expertise on a local, regional and global level to owner, occupier and investor clients. The company's LaSalle Investment Management arm is a diversified real estate management firm with about $79.1 billion in assets under management. JLL has commercial real</t>
  </si>
  <si>
    <t>Johnson &amp;amp; Johnson</t>
  </si>
  <si>
    <t>www.jnj.com</t>
  </si>
  <si>
    <t>Joaquin Duato</t>
  </si>
  <si>
    <t>/business-directory/company-profiles.johnson__johnson.24c8f9d8cbaa04843be91ead945c68b3.html</t>
  </si>
  <si>
    <t>Johnson &amp;amp;amp; Johnson (J&amp;amp;amp;J) is engaged in the research and development, manufacture and sale of a broad range of products in the healthcare field. The company is organized into three business segments: Pharmaceutical, Consumer Health, and MedTech. Its Pharmaceuticals segment is focused on manufacturing medicines for immunology, infectious diseases, neuroscience, cardiovascular, metabolism, pulmonary hypertension, and oncology ailments. Its MedTech</t>
  </si>
  <si>
    <t>Juniper Networks, Inc.</t>
  </si>
  <si>
    <t>www.juniper.net</t>
  </si>
  <si>
    <t>Rami Rahim</t>
  </si>
  <si>
    <t>/business-directory/company-profiles.juniper_networks_inc.729e856c5881f3f5bbb6633ecc9c8bbe.html</t>
  </si>
  <si>
    <t>Juniper Networks designs, develops, and sells products and services high-performance network offerings that are designed to meet the performance, reliability, and security requirements of the world's most demanding enterprises such as financial services; national, federal, state, and local government; as well as research and educational institutions. Its routers, switches and security technologies are high-performance networks that enable customers</t>
  </si>
  <si>
    <t>www.jobyaviation.com</t>
  </si>
  <si>
    <t>JoeBen Bevirt</t>
  </si>
  <si>
    <t>/business-directory/company-profiles.joby_aviation_inc.ac887d1527f655bec3a717edd81c4582.html</t>
  </si>
  <si>
    <t>The St Joe Company</t>
  </si>
  <si>
    <t>www.joe.com</t>
  </si>
  <si>
    <t>Jorge L Gonzalez</t>
  </si>
  <si>
    <t>/business-directory/company-profiles.the_st_joe_company.cf89a7c513f268f9b2fed14dcefd366b.html</t>
  </si>
  <si>
    <t>Wanna buy some swampland in Florida? Perhaps something a bit more upscale? St. Joe has it, along with timberland and beaches. Formerly operating in paper, sugar, timber, telephone systems, and railroads, St. Joe is a Florida real estate developer and one of the state's largest private landowners. It holds some 175,000 acres of land, entitled for future development located mostly in northwest Florida. Approximately 90% of its land holdings are within</t>
  </si>
  <si>
    <t>Jpmorgan Chase &amp;amp; Co.</t>
  </si>
  <si>
    <t>www.jpmorganchase.com</t>
  </si>
  <si>
    <t>James Dimon</t>
  </si>
  <si>
    <t>/business-directory/company-profiles.jpmorgan_chase__co.b05651d42c74f7bc2caa51d44274f400.html</t>
  </si>
  <si>
    <t>Boasting some $3.7 trillion in assets, JPMorgan Chase is the largest bank holding company in the US and a leader in investment banking, financial services for consumers and small businesses, commercial banking, financial transaction processing, and asset management. The company operates through approximately 4,790 branches in about 50 states and Washington DC. Its principal bank subsidiary is JPMorgan Chase Bank, National Association, a national banking</t>
  </si>
  <si>
    <t>Nordstrom, Inc.</t>
  </si>
  <si>
    <t>www.nordstrom.com</t>
  </si>
  <si>
    <t>Erik B Nordstrom</t>
  </si>
  <si>
    <t>/business-directory/company-profiles.nordstrom_inc.e24eaf931e5925e994d2710dbb9f5a12.html</t>
  </si>
  <si>
    <t>Nordstrom is one of the nation's largest upscale apparel and shoe retailers. It sells apparel, shoes, beauty, accessories and home goods through about 95 Nordstrom full-line stores and more than 240 off-price outlet stores (Nordstrom Rack) and online. The company also operates six full-line and seven Rack stores in Canada, Trunk Club personal clothing service clubhouses, seven Nordstrom Local hubs, and a couple of Last Chance clearance stores. With</t>
  </si>
  <si>
    <t>Jackson Financial Inc.</t>
  </si>
  <si>
    <t>Laura L Prieskorn</t>
  </si>
  <si>
    <t>/business-directory/company-profiles.jackson_financial_inc.495f898c21bb140a9df9f9b97dbb1f24.html</t>
  </si>
  <si>
    <t>Kellogg Company</t>
  </si>
  <si>
    <t>www.kelloggcompany.com</t>
  </si>
  <si>
    <t>Steven A Cahillane</t>
  </si>
  <si>
    <t>business-directory/company-profiles.kellogg_company.c9be62f8a3cbd5775241fb11443de87d.html</t>
  </si>
  <si>
    <t>From the company's home base in Battle Creek, Michigan, Kellogg Company markets crackers, savory snacks, toaster pastries, cereal bars, granola bars and bites; and convenience foods, such as, ready-to-eat cereals, frozen waffles, veggie foods, and noodles. Kellogg, founded in 1906, boasts many familiar cereal brands, including Kellogg's Corn Flakes, Frosted Flakes, Froot Loops, Special K, and Rice Krispies. While the company works to fill the world's</t>
  </si>
  <si>
    <t>Kadant Inc.</t>
  </si>
  <si>
    <t>www.kadant.com</t>
  </si>
  <si>
    <t>Jeffrey L Powell</t>
  </si>
  <si>
    <t>/business-directory/company-profiles.kadant_inc.0476b70729cf839c558f5db4155174e7.html</t>
  </si>
  <si>
    <t>Kadant is a global supplier of technologies and engineered systems that drive sustainable industrial processing. Its products and services play an integral role in enhancing efficiency, optimizing energy utilization, and maximizing productivity in process industries while helping its customers advance their sustainability initiatives with products that reduce waste or generate more yield with fewer inputs, particularly fiber, energy, and water. It</t>
  </si>
  <si>
    <t>www.kbhome.com</t>
  </si>
  <si>
    <t>Jeffrey T Mezger</t>
  </si>
  <si>
    <t>/business-directory/company-profiles.kb_home.1af9644298d0cd7dc0a66b52de0bac39.html</t>
  </si>
  <si>
    <t>KB Home is one of the largest and most recognized homebuilding companies in the US. The company constructs single-family (attached and detached) houses, townhouses, and condominiums suited mainly for first-time, move-up, and active adult buyers in nine states on the West Coast and in the Southwest, Central US, and Southeast. Its Built-to-Order brand allows buyers to customize their houses by choosing a floor plan as well as exterior and interior features.</t>
  </si>
  <si>
    <t>Kbr, Inc.</t>
  </si>
  <si>
    <t>www.kbr.com</t>
  </si>
  <si>
    <t>STUART J B BRADIE</t>
  </si>
  <si>
    <t>/business-directory/company-profiles.kbr_inc.be5fc1179047defbe5c616f2028e1649.html</t>
  </si>
  <si>
    <t>KBR delivers science, technology and engineering solutions to governments and companies around the world. The company's business capabilities and offerings include scientific research such as quantum science and computing; defense systems engineering such as rapid prototyping; operational support such as space domain awareness; Information operations such as cyber analytics and cybersecurity; and Sustainable decarbonization solutions that accelerate</t>
  </si>
  <si>
    <t>www.kyndryl.com</t>
  </si>
  <si>
    <t>Martin Schroeter</t>
  </si>
  <si>
    <t>/business-directory/company-profiles.kyndryl_holdings_inc.b6580303828216b8f244d5e383aabf70.html</t>
  </si>
  <si>
    <t>Chinook Therapeutics, Inc.</t>
  </si>
  <si>
    <t>www.chinooktx.com</t>
  </si>
  <si>
    <t>Eric Dobmeier</t>
  </si>
  <si>
    <t>/business-directory/company-profiles.chinook_therapeutics_inc.52c81c6487c7da681135330d0e408d35.html</t>
  </si>
  <si>
    <t>Keurig Dr Pepper Inc.</t>
  </si>
  <si>
    <t>www.keurigdrpepper.com</t>
  </si>
  <si>
    <t>Robert J Gamgort</t>
  </si>
  <si>
    <t>/business-directory/company-profiles.keurig_dr_pepper_inc.44cd018c3e06fd9e53445a52ca6fbaf7.html</t>
  </si>
  <si>
    <t>Keurig Dr Pepper (KDP) is a leading beverage company in North America, with a diverse portfolio of flavored carbonated soft drinks, and non-carbonated beverages, including water (enhanced and flavored), ready-to-drink tea and coffee, juice, juice drinks, mixers and specialty coffee. It is a leading producer of innovative single-serve brewing systems. It owns the top single-serve coffee system in the US (Keurig) and one of the US's leading soft drinks</t>
  </si>
  <si>
    <t>Korea Electric Power Corporation</t>
  </si>
  <si>
    <t>www.kepco.co.kr</t>
  </si>
  <si>
    <t>Korea</t>
  </si>
  <si>
    <t>015760</t>
  </si>
  <si>
    <t>Seung Il Jeong</t>
  </si>
  <si>
    <t>business-directory/company-profiles.korea_electric_power_corporation.a1bb9e9bc4d93c56d03bf76d562d9842.html</t>
  </si>
  <si>
    <t>Korea Electric Power Corporation (KEPCO) is an integrated electric utility company engaged in the transmission and distribution of substantially all of the electricity in Korea and satisfies its demand, owning more than 60% of total electricity generation in Korea. The company engages in the following businesses: generation, transmission, transformation and distribution of electric power (domestic business); overseas business; electric vehicle charging,</t>
  </si>
  <si>
    <t>Kirby Corporation</t>
  </si>
  <si>
    <t>www.kirbycorp.com</t>
  </si>
  <si>
    <t>Inland Water Transportation</t>
  </si>
  <si>
    <t>David W Grzebinski</t>
  </si>
  <si>
    <t>/business-directory/company-profiles.kirby_corporation.5b33a3f28cec99ffbacc8c6a64bc692b.html</t>
  </si>
  <si>
    <t>Kirby Corporation is the nation's largest domestic tank barge operator, transporting bulk liquid products throughout the Mississippi River System, on the Gulf Intracoastal Waterway, and coastwise along all three US coasts. Its fleet, operated by subsidiary Kirby Inland Marine, consists of over 1,035 barges with a transportation capacity of approximately 23.1 million barrels and over 275 inland towboats. The vessels are used to transport petrochemicals,</t>
  </si>
  <si>
    <t>Keycorp</t>
  </si>
  <si>
    <t>www.key.com</t>
  </si>
  <si>
    <t>Christopher M Gorman</t>
  </si>
  <si>
    <t>/business-directory/company-profiles.keycorp.6c7b64caad680466193bf60794a4c0d0.html</t>
  </si>
  <si>
    <t>KeyCorp is one of the nation's largest bank-based financial services companies, with consolidated total assets of approximately $189.8 billion. KeyBank, a subsidiary of KeyCorp, operates more than 970 branches and a network of more than 1,265 ATMs in some 15 states across the US. Through KeyBank and certain other subsidiaries, the company provides a wide range of retail and commercial banking, commercial leasing, investment management, consumer finance,</t>
  </si>
  <si>
    <t>Keysight Technologies, Inc.</t>
  </si>
  <si>
    <t>www.keysight.com</t>
  </si>
  <si>
    <t>Satish C Dhanasekaran</t>
  </si>
  <si>
    <t>/business-directory/company-profiles.keysight_technologies_inc.9c7757e0a310ad8760be9ea583e72ad3.html</t>
  </si>
  <si>
    <t>Keysight Technologies provides electronic measurement instruments—oscilloscopes, meters, and network analyzers—and design, test, and measurement software used to make electronics equipment. It also offers instrument productivity and application services and instrument calibration and repair, as well as consulting services throughout the product life cycle. Keysight has more than 18,000 direct customers and approximately 30,000 customers and large,</t>
  </si>
  <si>
    <t>KORN FERRY (AU) PTY LTD</t>
  </si>
  <si>
    <t>www.kornferry.com/</t>
  </si>
  <si>
    <t>JONATHAN MERRILL KUAI</t>
  </si>
  <si>
    <t>/business-directory/company-profiles.korn_ferry_(au)_pty_ltd.2b1af3942f43fd880d358b40a0fce5d6.html</t>
  </si>
  <si>
    <t>Kinross Gold Corporation</t>
  </si>
  <si>
    <t>www.kinross.com</t>
  </si>
  <si>
    <t>J. Paul Rollinson</t>
  </si>
  <si>
    <t>/business-directory/company-profiles.kinross_gold_corporation.fdea1bf162b41d23e815cd7d86fbb197.html</t>
  </si>
  <si>
    <t>Kinross Gold Corporation (Kinross) is a Canadian-based senior gold mining company with mines and projects in the Canada, US, Brazil, Russia, Mauritania, Chile and Ghana. The company controls proved and probable reserves of over 30.0 million ounces of gold, and more than 55.0 million ounces of silver. The principal products of Kinross are gold and silver produced in the form of doré that is shipped to refineries for final processing. The company was</t>
  </si>
  <si>
    <t>The Kraft Heinz Company</t>
  </si>
  <si>
    <t>www.kraftheinzcompany.com</t>
  </si>
  <si>
    <t>Miguel Patricio</t>
  </si>
  <si>
    <t>/business-directory/company-profiles.the_kraft_heinz_company.775c5d5f9a7d9555dda612a39d88a2b9.html</t>
  </si>
  <si>
    <t>The Kraft Heinz Company is one of the largest food and beverage companies in the world. In addition to its two namesakes, the company's portfolio of iconic brands include such names as Oscar Mayer, Capri Sun, Ore-Ida, Kool-Aid, Jell-O, Philadelphia, Lunchables, Maxwell House, and Velveeta. Kraft Heinz, which generates more than 45% of combined sales from condiments and sauces and cheese and dairy products, offers its goods through e-commerce platforms,</t>
  </si>
  <si>
    <t>Kimco Realty Op, LLC</t>
  </si>
  <si>
    <t>www.kimcorealty.com</t>
  </si>
  <si>
    <t>Conor C Flynn</t>
  </si>
  <si>
    <t>/business-directory/company-profiles.kimco_realty_op_llc.a8023c1cffd5ab278f9baceb1f63120e.html</t>
  </si>
  <si>
    <t>Kimco Realty is a self-administered real estate investment trust (REIT) that owns or has interests in around 530 community shopping centers with some 90 million sq. ft. of leasable space in metropolitan areas in about 30 states. In addition, the company had about 25 other property interests, primarily through the company's preferred equity investments and other real estate investments, totaling 5.7 million square feet of GLA. Kimco properties are</t>
  </si>
  <si>
    <t>KKR &amp;amp; Co. Inc.</t>
  </si>
  <si>
    <t>www.kkr.com</t>
  </si>
  <si>
    <t>Joseph Y Bae</t>
  </si>
  <si>
    <t>/business-directory/company-profiles.kkr__co_inc.f2c38a832c74df79d6a29730bca30cde.html</t>
  </si>
  <si>
    <t>KKR is a leading global investment firm that offers alternative asset management as well as capital markets and insurance solutions. The global investment firm has about $504 billion in assets under management. Its insurance subsidiaries offer retirement, life and reinsurance products under the management of Global Atlantic. KKR completed more than 690 private equity investments in portfolio companies with a total transaction value in excess of $700</t>
  </si>
  <si>
    <t>KLA Corporation</t>
  </si>
  <si>
    <t>www.kla.com</t>
  </si>
  <si>
    <t>Richard P Wallace</t>
  </si>
  <si>
    <t>/business-directory/company-profiles.kla_corporation.8868df46f8791e3ddf46c235dd72226f.html</t>
  </si>
  <si>
    <t>KLA is a supplier of process control equipment and data analytics products for a broad range of industries, including semiconductors, printed circuit boards (PCB) and displays. It provides solutions for manufacturing and testing wafers and reticles, integrated circuits (IC or chip), packaging, light-emitting diodes (LED), power devices, compound semiconductor devices, microelectromechanical systems (MEMS), data storage, PCBs, flat and flexible panel</t>
  </si>
  <si>
    <t>Kulicke and Soffa Industries, Inc.</t>
  </si>
  <si>
    <t>www.kns.com</t>
  </si>
  <si>
    <t>Fusen E Chen</t>
  </si>
  <si>
    <t>/business-directory/company-profiles.kulicke_and_soffa_industries_inc.545d33b77bf6bbd605117d28d577d516.html</t>
  </si>
  <si>
    <t>KIMBERLYCLARK OF SOUTH AFRICA (PTY) LTD</t>
  </si>
  <si>
    <t>www.kimberly-clark.com</t>
  </si>
  <si>
    <t>/business-directory/company-profiles.kimberlyclark_of_south_africa_(pty)_ltd.69db317b3f993af3a082cba2a16c01b0.html</t>
  </si>
  <si>
    <t>Kinder Morgan Inc</t>
  </si>
  <si>
    <t>www.kindermorgan.com</t>
  </si>
  <si>
    <t>Steven J Kean</t>
  </si>
  <si>
    <t>/business-directory/company-profiles.kinder_morgan_inc.6d8632ca81417a7936a1ac8fb4d17eb5.html</t>
  </si>
  <si>
    <t>Kinder Morgan, Inc. (KMI) is one of the largest energy infrastructure companies in North America. It operates approximately 83,000 miles of pipelines and about 140 terminals that transport natural gas, renewable fuels, refined petroleum products, crude oil, condensate, CO2, and other products to its customers across America. Its terminals store and handle various commodities, including gasoline, diesel fuel, renewable fuel feedstocks, chemical, ethanol,</t>
  </si>
  <si>
    <t>Kemper Corporation</t>
  </si>
  <si>
    <t>www.kemper.com</t>
  </si>
  <si>
    <t>Joseph P Lacher Junior</t>
  </si>
  <si>
    <t>/business-directory/company-profiles.kemper_corporation.d2316a36da533c43a9d016f6648e648c.html</t>
  </si>
  <si>
    <t>Kemper is a diversified insurance holding company, with subsidiaries that provide automobile, homeowners, life, health, and other insurance products to individuals and businesses. The Kemper family of companies is one of the nation's leading specialized insurers. With nearly $13.4 billion in assets, Kemper is improving the world of insurance by providing affordable and easy-to-use personalized solutions to individuals, families and businesses through</t>
  </si>
  <si>
    <t>Kennametal Inc.</t>
  </si>
  <si>
    <t>www.kennametal.com</t>
  </si>
  <si>
    <t>Christopher Rossi</t>
  </si>
  <si>
    <t>/business-directory/company-profiles.kennametal_inc.45f8d624f9d63796d042d7d60bd6df48.html</t>
  </si>
  <si>
    <t>Kennametal is a global industrial technology leader, that helps customers across the aerospace, earthworks, energy, general engineering and transportation end markets build their products with precision and efficiency. The company's core expertise includes the development and application of tungsten carbides, ceramics, super-hard materials and solutions used in metal cutting and extreme wear applications to keep customers up and running longer against</t>
  </si>
  <si>
    <t>Carmax, Inc.</t>
  </si>
  <si>
    <t>www.carmax.com</t>
  </si>
  <si>
    <t>William D Nash</t>
  </si>
  <si>
    <t>/business-directory/company-profiles.carmax_inc.7ae05ba88c99321676ec319c4147f5df.html</t>
  </si>
  <si>
    <t>CarMax is the US's largest used-car retailer that buys, reconditions, and sells cars through approximately 240 stores in almost 110 television markets. It offers customers a broad selection of makes and models of used vehicles, including domestic, imported, and luxury vehicles, as well as hybrid and electric vehicles, and sells about 807,825 used cars per year. The company is also one of the nation's largest operators of wholesale vehicle auctions,</t>
  </si>
  <si>
    <t>Nonmetallic Mineral Mining and Quarrying</t>
  </si>
  <si>
    <t>Brian R Gray</t>
  </si>
  <si>
    <t>business-directory/company-profiles.knife_river_corporation.65993686852b92dc76c8be5d1f9669da.html</t>
  </si>
  <si>
    <t>Kinsale Capital Group, Inc.</t>
  </si>
  <si>
    <t>www.kinsalecapitalgroup.com</t>
  </si>
  <si>
    <t>Michael P Kehoe</t>
  </si>
  <si>
    <t>/business-directory/company-profiles.kinsale_capital_group_inc.1d7a84bb186f3439721ce372f924513b.html</t>
  </si>
  <si>
    <t>Kinsale Capital Group owns and operates Kinsale Insurance. Kinsale Insurance provides property and casualty insurance products. the company's commercial insurance offerings include construction, small business, general casualty, energy, excess casualty, professional liability, life sciences, product liability, allied health, health care, commercial property, environmental, management liability, and inland marine, as well as homeowners insurance. Kinsale</t>
  </si>
  <si>
    <t>Kinetik Holdings Inc.</t>
  </si>
  <si>
    <t>www.kinetik.com</t>
  </si>
  <si>
    <t>Jamie Welch</t>
  </si>
  <si>
    <t>business-directory/company-profiles.kinetik_holdings_inc.ec6ef01d5679fc38db44dd322a1960a2.html</t>
  </si>
  <si>
    <t>Knight-Swift Transportation Holdings Inc.</t>
  </si>
  <si>
    <t>www.knight-swift.com</t>
  </si>
  <si>
    <t>David Jackson</t>
  </si>
  <si>
    <t>/business-directory/company-profiles.knight-swift_transportation_holdings_inc.1365cdec894ad737ccbf129e4cb2fd98.html</t>
  </si>
  <si>
    <t>Knight-Swift Transportation (formerly Swift Transportation) provides multiple truckload transportation, intermodal, and logistics services using a nationwide network of business units and terminals in the US and Mexico serving customers throughout North America. During 2022, the company's truckload segment operated an average of 18,110 tractors (comprised of 16,228 company tractors and 1,882 independent contractor tractors). Besides standard dry vans,</t>
  </si>
  <si>
    <t>The Coca-Cola Company</t>
  </si>
  <si>
    <t>www.coca-colacompany.com</t>
  </si>
  <si>
    <t>James Robert B Quincey</t>
  </si>
  <si>
    <t>/business-directory/company-profiles.the_coca-cola_company.3239928e6d452c95e8843ed3cfa501f4.html</t>
  </si>
  <si>
    <t>The Coca-Cola Company is home to numerous beverage brands, including five of the world's top six nonalcoholic sparkling soft drink brands: Coca-Cola, Sprite, Fanta, Coca-Cola Zero Sugar, and Diet Coke/Coca-Cola Light. In addition to soft drinks, it markets water, sports, coffee, and tea; juice, value-added dairy, and plant-based beverages; and emerging beverage. Other top brands include BODYARMOR, Minute Maid, Powerade, Dasani, glacéau vitaminwater,</t>
  </si>
  <si>
    <t>Kosmos Energy Ltd</t>
  </si>
  <si>
    <t>www.kosmosenergy.com</t>
  </si>
  <si>
    <t>Brian F Maxted</t>
  </si>
  <si>
    <t>/business-directory/company-profiles.kosmos_energy_ltd.5dbc06a32592cc1b80043941a26929d6.html</t>
  </si>
  <si>
    <t>The Kroger Co</t>
  </si>
  <si>
    <t>www.thekrogerco.com</t>
  </si>
  <si>
    <t>W Rodney McMullen</t>
  </si>
  <si>
    <t>/business-directory/company-profiles.the_kroger_co.64841d2bdcccb79bc0e64e1e5298ccb7.html</t>
  </si>
  <si>
    <t>The Kroger operates supermarkets under a variety of local banner names in approximately 35 states and the District of Columbia, the company operates either directly or through its subsidiaries, nearly 2,720 supermarkets, of which more than 2,250 have pharmacies and about 1,635 have fuel centers. The company offers Pickup and Harris Teeter ExpressLane — personalized, order online, pick up at the store services — at over 2,275 of its supermarkets and</t>
  </si>
  <si>
    <t>Kilroy Realty Corporation</t>
  </si>
  <si>
    <t>www.kilroyrealty.com</t>
  </si>
  <si>
    <t>John Kilroy</t>
  </si>
  <si>
    <t>/business-directory/company-profiles.kilroy_realty_corporation.358aad936b8db2de5f794fd31c938c4f.html</t>
  </si>
  <si>
    <t>Kilroy is a self-administered real estate investment trust (REIT), which operates in premier office and mixed-use submarkets in the US. Kilroy Realty owns, manages, and develops Class A office space, mostly in Greater Los Angeles, San Diego County, the San Francisco Bay Area, Greater Seattle and Austin, Texas. Its portfolio includes about 120 office properties encompassing about 15 million square feet of leasable space. In addition, the company also</t>
  </si>
  <si>
    <t>www.kiterealty.com</t>
  </si>
  <si>
    <t>John A Kite</t>
  </si>
  <si>
    <t>/business-directory/company-profiles.kite_realty_group_trust.00a47588c9936c4b1591d100bdd27188.html</t>
  </si>
  <si>
    <t>Kite Realty Group Trust is a publicly held real estate investment trust which, through its majority-owned subsidiary, Kite Realty Group, L.P., owns interests in various operating subsidiaries and joint ventures engaged in the ownership, operation, acquisition, development and redevelopment of high-quality, open-air shopping centers and mixed-use assets in select markets in the US. It owns interests in 180 operating retail properties totaling approximately</t>
  </si>
  <si>
    <t>Karuna Therapeutics, Inc.</t>
  </si>
  <si>
    <t>www.karunatx.com</t>
  </si>
  <si>
    <t>Steven Paul</t>
  </si>
  <si>
    <t>/business-directory/company-profiles.karuna_therapeutics_inc.74a60b65f72a54d5ea937af1ffdfa454.html</t>
  </si>
  <si>
    <t>Krystal Biotech, Inc.</t>
  </si>
  <si>
    <t>www.krystalbio.com</t>
  </si>
  <si>
    <t>KRISH S KRISHNAN</t>
  </si>
  <si>
    <t>/business-directory/company-profiles.krystal_biotech_inc.c17a21eef78705329a4a21c4f4213f8d.html</t>
  </si>
  <si>
    <t>Kohl's Corporation</t>
  </si>
  <si>
    <t>corporate.kohls.com</t>
  </si>
  <si>
    <t>Thomas Kingsbury</t>
  </si>
  <si>
    <t>/business-directory/company-profiles.kohls_corporation.7133d85a919295a89bdc716ce739df50.html</t>
  </si>
  <si>
    <t>Clothing retailer Kohl's operates some 1,170 namesake department stores across the US. Competing with discount and mid-level department stores, the company sells moderately priced name-brand and private-label apparel, shoes, accessories, and housewares. Its private-label brands include Apt. 9, Croft &amp;amp;amp; Barrow, SO, Sonoma Goods for Life, and Jumping Beans. Kohl's also sells exclusive brands through agreements with Lauren Conrad, Vera Wang, and the</t>
  </si>
  <si>
    <t>KT Corporation</t>
  </si>
  <si>
    <t>www.kt.com</t>
  </si>
  <si>
    <t>030200</t>
  </si>
  <si>
    <t>Hyeon Mo Ku</t>
  </si>
  <si>
    <t>/business-directory/company-profiles.kt_corporation.5ecca0bb03c702ad44b4b0af06a788aa.html</t>
  </si>
  <si>
    <t>KT Corp is the leading integrated telecommunications and platform service provider in Korea and one of the most advanced in Asia. KT's services include mobile voice and data telecommunications services based on 5G, 4G LTE and 3G W-CDMA technology; media and content services, including IPTV, satellite TV, digital music services, digital comics, and e-commerce services; and fixed-line services (including fixed-line services, broadband internet access</t>
  </si>
  <si>
    <t>Kontoor Brands, Inc.</t>
  </si>
  <si>
    <t>www.kontoorbrands.com</t>
  </si>
  <si>
    <t>Scott H Baxter</t>
  </si>
  <si>
    <t>/business-directory/company-profiles.kontoor_brands_inc.106a0d862e47ec444b2e2b211116d1e4.html</t>
  </si>
  <si>
    <t>Kontoor Brands is a global lifestyle apparel company, with a portfolio led by two of the world's most iconic consumer brands: Wrangler and Lee. The company designs, produces, procures, markets, and distributes apparel primarily under the brand names Wrangler and Lee. Its products are sold in the US through mass merchants, specialty stores, mid-tier and traditional department stores, company-operated stores, and online. The company's products are also</t>
  </si>
  <si>
    <t>Kratos Defense &amp;amp; Security Solutions, Inc.</t>
  </si>
  <si>
    <t>www.kratosdefense.com</t>
  </si>
  <si>
    <t>Eric DeMarco</t>
  </si>
  <si>
    <t>/business-directory/company-profiles.kratos_defense__security_solutions_inc.dfe9b2f1c0e0aeaf8fb24e1bd9d11367.html</t>
  </si>
  <si>
    <t>Kratos Defense &amp;amp;amp; Security Solutions'&amp;amp;nbsp;primary focus areas are unmanned systems, space and satellite communications, microwave electronics, cybersecurity/warfare, rocket, hypersonic and missile defense systems, turbine technologies, Command, Control, Communication, Computing, Combat, Intelligence Surveillance and Reconnaissance (C5ISR) Systems, and training systems. Kratos was founded in 1995 and initially focused on commercial clients.</t>
  </si>
  <si>
    <t>Mithun Sahdev</t>
  </si>
  <si>
    <t>business-directory/company-profiles.kenvue_inc.2d72c8c87252bb767af6fecca9976a62.html</t>
  </si>
  <si>
    <t>Kennedy-Wilson Holdings, Inc.</t>
  </si>
  <si>
    <t>www.kennedywilson.com</t>
  </si>
  <si>
    <t>William J McMorrow</t>
  </si>
  <si>
    <t>/business-directory/company-profiles.kennedy-wilson_holdings_inc.f22b58519d5971d33752050fc78a1cf7.html</t>
  </si>
  <si>
    <t>Kennedy Wilson is a global real estate investment company. It owns, operates and develops real estate with the objective of maximizing earnings over the long run for itself and its equity partners. The company focuses primarily on multifamily and office properties located in the Western US, UK, and Ireland. Kennedy Wilson has about $21.6 billion in Real Estate Assets under Management (AUM). The real estate that it holds in its global portfolio consists</t>
  </si>
  <si>
    <t>Quaker Chemical Corporation</t>
  </si>
  <si>
    <t>home.quakerhoughton.com</t>
  </si>
  <si>
    <t>Michael F Barry</t>
  </si>
  <si>
    <t>/business-directory/company-profiles.quaker_chemical_corporation.8de2e0c549475cf5ec44d4ccc633319f.html</t>
  </si>
  <si>
    <t>chemical specialty products and offers chemical management services (Fluidcare) for various heavy industrial and manufacturing applications throughout its four segments: Americas; Europe, Middle East and Africa (EMEA); Asia/Pacific; and Global Specialty Businesses. Quaker Houghton Global Specialty Businesses segment is consist of the company's container, metal finishing, mining, offshore, specialty coatings, specialty grease, and Norman Hay businesses.</t>
  </si>
  <si>
    <t>Loews Corporation</t>
  </si>
  <si>
    <t>www.loews.com</t>
  </si>
  <si>
    <t>James S Tisch</t>
  </si>
  <si>
    <t>/business-directory/company-profiles.loews_corporation.2ac53626fbfc92e0802d404bd1cdce5d.html</t>
  </si>
  <si>
    <t>Loews is a diversified company, with businesses in the insurance, energy, hospitality and packaging industries. The multi-industry holding company's main interest is insurance through publicly traded subsidiary CNA Financial, which offers commercial property casualty coverage. It also owns hotels in the US and Canada through its Loews Hotels subsidiary. The company's Boardwalk Pipelines is engaged in interstate natural gas transmission pipeline systems.</t>
  </si>
  <si>
    <t>Lithium Americas Corp</t>
  </si>
  <si>
    <t>www.lithiumamericas.com</t>
  </si>
  <si>
    <t>Jonathan Evans</t>
  </si>
  <si>
    <t>/business-directory/company-profiles.lithium_americas_corp.5fe06b1cd8f30673f5c973d2d4a18fd5.html</t>
  </si>
  <si>
    <t>Lithia Motors, Inc.</t>
  </si>
  <si>
    <t>www.lithia.com</t>
  </si>
  <si>
    <t>Bryan B Deboer</t>
  </si>
  <si>
    <t>/business-directory/company-profiles.lithia_motors_inc.87fb6cd342c0a249bb45a2113df938e2.html</t>
  </si>
  <si>
    <t>Lithia Motors is one of the largest automotive retailers in the US. It offers a wide selection of vehicles across global carmakers and providing a full suite of financing, leasing, repair, and maintenance options in about 295 locations representing almost 50 brands in two countries, across almost 30 US states and three Canadian provinces. Purchasing and owning a vehicle is easy and hassle-free with convenient solutions offered through its comprehensive</t>
  </si>
  <si>
    <t>Lamar Advertising Company</t>
  </si>
  <si>
    <t>www.lamar.com</t>
  </si>
  <si>
    <t>Sean E Reilly</t>
  </si>
  <si>
    <t>/business-directory/company-profiles.lamar_advertising_company.2b1b455bda5c419bc1f17e3b8c2d08d0.html</t>
  </si>
  <si>
    <t>Lamar Advertising is one of the largest outdoor advertising companies in the US. The company maintains approximately 160,200 billboards in about 45 states and Canada. The company is also the largest provider of logo signs in the US, operating about two dozen privatized state logo sign contracts. It operates more than 139,000 logo sign advertising displays, over 47,500 transit advertising displays, and approximately 4,500 digital billboard advertising</t>
  </si>
  <si>
    <t>Lancaster Colony Corporation</t>
  </si>
  <si>
    <t>www.lancastercolony.com</t>
  </si>
  <si>
    <t>David A Ciesinski</t>
  </si>
  <si>
    <t>/business-directory/company-profiles.lancaster_colony_corporation.e90adf46570741674dedf70a2403697a.html</t>
  </si>
  <si>
    <t>Lancaster Colony is a US-based manufacturer and marketer of specialty food products for the retail and foodservice channels. Specific products include garlic bread, salad dressings, yeast rolls and dinner rolls, salad toppings and croutons, and vegetable dips and fruit dips sold under brands such as New York Brand Bakery, Sister Schubert's, Marzetti, Simply Dressed, and Chatham Village. Lancaster Colony is dependent on a small number of large customers,</t>
  </si>
  <si>
    <t>Laureate Education, Inc.</t>
  </si>
  <si>
    <t>www.laureate.net</t>
  </si>
  <si>
    <t>Eilif Serck-Hanssen</t>
  </si>
  <si>
    <t>/business-directory/company-profiles.laureate_education_inc.71990ad94d7faa642816c1474c053089.html</t>
  </si>
  <si>
    <t>Laureate Education operates the Laureate International Universities network, which grants undergraduate and graduate degrees to students through campus-based, online, and hybrid programs. Approximately 423,000 students are enrolled at five institutions. The company operates primarily in Latin America, including Mexico, and Peru, where the market relies heavily on private colleges and universities. A vast majority of its students were enrolled at traditional,</t>
  </si>
  <si>
    <t>Lazard Group LLC</t>
  </si>
  <si>
    <t>www.lazard.com</t>
  </si>
  <si>
    <t>Kenneth M Jacobs</t>
  </si>
  <si>
    <t>/business-directory/company-profiles.lazard_group_llc.3eb090af27701644ca50f40ebdc6c782.html</t>
  </si>
  <si>
    <t>Luminar Technologies, Inc.</t>
  </si>
  <si>
    <t>www.luminartech.com</t>
  </si>
  <si>
    <t>Austin Russell</t>
  </si>
  <si>
    <t>/business-directory/company-profiles.luminar_technologies_inc.e27f27e87abb8fd33d548fa6d940a03a.html</t>
  </si>
  <si>
    <t>Liberty Broadband Corporation</t>
  </si>
  <si>
    <t>www.libertybroadband.com</t>
  </si>
  <si>
    <t>Gregory B Maffei</t>
  </si>
  <si>
    <t>/business-directory/company-profiles.liberty_broadband_corporation.c843f661cd1542aab26e25245ca429c5.html</t>
  </si>
  <si>
    <t>Liberty Energy Inc.</t>
  </si>
  <si>
    <t>www.libertyenergy.com</t>
  </si>
  <si>
    <t>Christopher A Wright</t>
  </si>
  <si>
    <t>/business-directory/company-profiles.liberty_energy_inc.09e71ed6924fad59f56de84b866d7b86.html</t>
  </si>
  <si>
    <t>Liberty Energy, formerly known as Liberty Oilfield Services Inc., is a leading integrated oilfield services and technology company focused on providing innovative hydraulic services and related technologies to onshore oil and natural gas exploration and production (E&amp;amp;amp;P) companies in North America. It offers customers hydraulic fracturing services, together with complementary services including wireline services, proppant delivery solutions, data</t>
  </si>
  <si>
    <t>Liberty Global, Inc.</t>
  </si>
  <si>
    <t>www.libertyglobal.com</t>
  </si>
  <si>
    <t>Michael T Fries</t>
  </si>
  <si>
    <t>/business-directory/company-profiles.liberty_global_inc.c39cd9b476a5f2efd6174ab54d3434bb.html</t>
  </si>
  <si>
    <t>Lucid Group, Inc.</t>
  </si>
  <si>
    <t>www.lucidmotors.com</t>
  </si>
  <si>
    <t>Peter Rawlinson</t>
  </si>
  <si>
    <t>/business-directory/company-profiles.lucid_group_inc.77fa4afd4580d3a7bbd857ac02700579.html</t>
  </si>
  <si>
    <t>www.lci1.com</t>
  </si>
  <si>
    <t>Jason D Lippert</t>
  </si>
  <si>
    <t>/business-directory/company-profiles.lci_industries.89bf452d320238685e99b3c31a525fe3.html</t>
  </si>
  <si>
    <t>LCI Industries makes components for recreational vehicle (RVs) and other original equipment manufacturers. Through its primary operating subsidiary, Lippert Components, the company makes windows and doors, chassis, furniture, and slide-out walls for travel trailers and fifth-wheel RVs. The company also serves adjacent markets including manufactured home, buses, trailers used to haul boats, livestock, equipment and other cargo, trucks, modular housing,</t>
  </si>
  <si>
    <t>Leidos Holdings, Inc.</t>
  </si>
  <si>
    <t>www.leidos.com</t>
  </si>
  <si>
    <t>Thomas Bell</t>
  </si>
  <si>
    <t>/business-directory/company-profiles.leidos_holdings_inc.5a37c7bd83ab499ad8fb983540a0c422.html</t>
  </si>
  <si>
    <t>Leidos Holdings provides services and solutions in the defense, intelligence, civil and health markets, both domestically and internationally. Services include digital modernization, cyber operations, mission software systems, integrated systems and mission operations. The company's areas of expertise include operations and logistics; sensors; software development; and systems engineering. These services are then offered to customers including the</t>
  </si>
  <si>
    <t>Lear Corporation</t>
  </si>
  <si>
    <t>www.lear.com</t>
  </si>
  <si>
    <t>Raymond E Scott</t>
  </si>
  <si>
    <t>/business-directory/company-profiles.lear_corporation.fbb0b3ae4d09e6b143362e952abe41e6.html</t>
  </si>
  <si>
    <t>Lear Corporation is a global automotive technology leader in Seating and E-Systems, enabling superior in-vehicle experiences for consumers around the world. In addition to seating, the company's E-Systems business produces automotive electronics and manufactures wire harnesses, junction boxes, terminals and connectors, and body control modules. The company operates from about 255 facilities in over 35 countries. It generates over 75% of revenue outside</t>
  </si>
  <si>
    <t>Lincoln Electric Holdings, Inc.</t>
  </si>
  <si>
    <t>www.lincolnelectric.com</t>
  </si>
  <si>
    <t>Christopher L Mapes</t>
  </si>
  <si>
    <t>/business-directory/company-profiles.lincoln_electric_holdings_inc.34c09c15e7a6c7448c290a471e2eb85f.html</t>
  </si>
  <si>
    <t>Lincoln Electric is a worldwide broad-line manufacturer of welding, cutting, and brazing products, including arc welding equipment, plasma and oxyfuel cutting systems, wire feeding systems, fume control equipment, welding accessories, and specialty gas regulators, as well as a comprehensive portfolio of automated solutions for joining, cutting, material handling, module assembly, and end of line testing. The company also offers a line of brazing and</t>
  </si>
  <si>
    <t>Leggett &amp;amp; Platt, Incorporated</t>
  </si>
  <si>
    <t>www.leggett.com</t>
  </si>
  <si>
    <t>Furniture and Related Product Manufacturing</t>
  </si>
  <si>
    <t>Other Furniture Related Product Manufacturing</t>
  </si>
  <si>
    <t>J Mitchell Dolloff</t>
  </si>
  <si>
    <t>/business-directory/company-profiles.leggett__platt_incorporated.01f0db410add76b52981d64a61755e80.html</t>
  </si>
  <si>
    <t>Leggett &amp;amp;amp; Platt (L&amp;amp;amp;P) is a diversified international manufacturer that conceives, designs, and produces a wide range of engineered components and products serving an array of industries, including bedding, automotive, aerospace, office furniture, and home furniture. Bedding-related products include steel coils used in mattress innersprings, specialty foam used in bedding and furniture, and mattresses. L&amp;amp;amp;P also makes machinery for sewing</t>
  </si>
  <si>
    <t>Legend Biotech USA Inc.</t>
  </si>
  <si>
    <t>www.legendbiotech.com</t>
  </si>
  <si>
    <t>Ying Huang</t>
  </si>
  <si>
    <t>/business-directory/company-profiles.legend_biotech_usa_inc.af3a7552db3818d875511a784bf1a74c.html</t>
  </si>
  <si>
    <t>Lennar Corporation</t>
  </si>
  <si>
    <t>www.lennar.com</t>
  </si>
  <si>
    <t>Rick Beckwitt</t>
  </si>
  <si>
    <t>/business-directory/company-profiles.lennar_corporation.283241a15f82cfe339fca4b87d1a1e35.html</t>
  </si>
  <si>
    <t>Lennar is one of the largest homebuilding, land-owning, loan-making leviathans in the US. The company builds single-family attached and detached homes and multi-family rental properties primarily under the Lennar brand. Lennar targets first-time, move-up, active adult, and luxury homebuyers and markets its homes as "everything included". In addition, the company's homebuilding operations purchase, develop and sell land to third parties. The company</t>
  </si>
  <si>
    <t>Levi Strauss &amp;amp; Co.</t>
  </si>
  <si>
    <t>www.levistrauss.com</t>
  </si>
  <si>
    <t>Charles V Bergh</t>
  </si>
  <si>
    <t>/business-directory/company-profiles.levi_strauss__co.3c529f752bf03164c1edd33ddd234c4a.html</t>
  </si>
  <si>
    <t>Levi Strauss &amp;amp;amp; Co. (LS&amp;amp;amp;CO) is one of the world's largest brand-name apparel companies. LS&amp;amp;amp;CO sells jeans and sportswear under the Levi's, Dockers, Signature by Levi Strauss, and Denizen labels in more than 110 countries. The company distributes its brand products through approximately 50,000 retail stores worldwide, which includes 3,200 brand-dedicated stores and shop-in-shops. It designs, markets, and sells – directly or through third</t>
  </si>
  <si>
    <t>Lifestance Health Group, Inc.</t>
  </si>
  <si>
    <t>www.lifestance.com</t>
  </si>
  <si>
    <t>Michael K Lester</t>
  </si>
  <si>
    <t>/business-directory/company-profiles.lifestance_health_group_inc.7f52ce8774282a553f1627674500803c.html</t>
  </si>
  <si>
    <t>Littelfuse, Inc.</t>
  </si>
  <si>
    <t>www.littelfuse.com</t>
  </si>
  <si>
    <t>David W Heinzmann</t>
  </si>
  <si>
    <t>/business-directory/company-profiles.littelfuse_inc.0dcca7eadee8d3612ede668fddb12503.html</t>
  </si>
  <si>
    <t>Littelfuse is a diversified, industrial technology manufacturing company empowering a sustainable, connected, and safer world. In addition to its fuses, Littelfuse's other circuit protection devices include positive temperature coefficient devices that limit current when too much is being supplied and electrostatic discharge suppressors that redirect transient high voltage. The company's thyristors protect telecommunications circuits from transient</t>
  </si>
  <si>
    <t>Lgi Homes, Inc.</t>
  </si>
  <si>
    <t>www.lgihomes.com</t>
  </si>
  <si>
    <t>Eric T Lipar</t>
  </si>
  <si>
    <t>/business-directory/company-profiles.lgi_homes_inc.c6cc05ff851a2236b363b9a2efa1ecc8.html</t>
  </si>
  <si>
    <t>LGI Homes is engaged in the design, construction, and sale of new homes in markets in West, Northwest, Central, Midwest, Florida, Southeast and Mid-Atlantic. Its product offerings include entry-level homes, including both detached and attached homes, and move-up homes, which are sold under its LGI Homes brand, and its luxury series homes, which are sold under its Terrata Homes brand. Its homes have an average price of about $292,105and ranged from</t>
  </si>
  <si>
    <t>Laboratory Corporation of America Holdings</t>
  </si>
  <si>
    <t>www.labcorp.com</t>
  </si>
  <si>
    <t>Adam H Schechter</t>
  </si>
  <si>
    <t>/business-directory/company-profiles.laboratory_corporation_of_america_holdings.09ba4d4ffa8d7d6adffbae6481eac75a.html</t>
  </si>
  <si>
    <t>Laboratory Corporation of America (LabCorp) is a leading global life sciences company that provides vital information to help doctors, hospitals, pharmaceutical companies, researchers, and patients make clear and confident decisions. Labcorp serves a broad range of customers, including MCOs, pharmaceutical, biotechnology, medical device and diagnostics companies, governmental agencies, physicians and other healthcare providers, hospitals and health</t>
  </si>
  <si>
    <t>L3harris Technologies, Inc.</t>
  </si>
  <si>
    <t>www.l3harris.com</t>
  </si>
  <si>
    <t>Christopher E Kubasik</t>
  </si>
  <si>
    <t>/business-directory/company-profiles.l3harris_technologies_inc.abca010f14bcc0b5dfb166696bb5f60e.html</t>
  </si>
  <si>
    <t>L3Harris Technologies (formerly Harris Corp. and L3 Technologies) is a Trusted Disruptor for the aerospace and defense industry, delivering end-to-end technology solutions that meet customers' mission-critical needs that provide advanced defense and commercial technologies across air, land, sea, space, and cyber domains for government and commercial customers in approximately 100 countries. It makes tactical communications and other integrated vision</t>
  </si>
  <si>
    <t>LI AUTO INC.</t>
  </si>
  <si>
    <t>ir.lixiang.com</t>
  </si>
  <si>
    <t>XIANG LI</t>
  </si>
  <si>
    <t>/business-directory/company-profiles.li_auto_inc.f2b8b8f7f9bb88bd2838638482be1429.html</t>
  </si>
  <si>
    <t>Lennox International Inc.</t>
  </si>
  <si>
    <t>www.lennoxinternational.com</t>
  </si>
  <si>
    <t>Alok Maskara</t>
  </si>
  <si>
    <t>/business-directory/company-profiles.lennox_international_inc.8d99d96052101bb6c48ea80802529d5b.html</t>
  </si>
  <si>
    <t>Lennox International makes climate control equipment such as heating, ventilation, air conditioning, and refrigeration (HVACR) units for residential, commercial and industrial uses. Its brands include Dave Lennox Signature Collection, Elite Series, Merit Series, iComfort, ComfortSense, Healthy Climate Solutions, Heatcraft Worldwide Refrigeration, Lennox VRF, Lennox National Account Services, Allied Commercial, and MagicPak, among others. The company's</t>
  </si>
  <si>
    <t>Lumentum Holdings Inc.</t>
  </si>
  <si>
    <t>www.lumentum.com</t>
  </si>
  <si>
    <t>Alan S Lowe</t>
  </si>
  <si>
    <t>/business-directory/company-profiles.lumentum_holdings_inc.fb81141ef5388be7a9827c1c22a422ac.html</t>
  </si>
  <si>
    <t>Lumentum is a market-leading designer and manufacturer of innovative optical and photonic products enabling optical networking and laser applications worldwide. It is a provider of optical and photonic products including Optical Communications (OpComms) and Commercial Lasers (Lasers) for manufacturing, inspection and life-science applications. Its 3-D sensing applications enables real time depth information to any photo or video image. The company</t>
  </si>
  <si>
    <t>LIVANOVA PLC</t>
  </si>
  <si>
    <t>www.livanova.com</t>
  </si>
  <si>
    <t>Brooke Elizabeth Story</t>
  </si>
  <si>
    <t>/business-directory/company-profiles.livanova_plc.173fcddf50f76ec5eac908f667f2b665.html</t>
  </si>
  <si>
    <t>LivaNova is a global medical device company focused on the development and delivery of important products and therapies for the benefit of patients, healthcare professionals and healthcare systems throughout the world. The company designs, develops, manufactures and sells innovative products and therapies that are consistent with its mission to provide hope to patients through innovative medical technologies, delivering life-changing improvements</t>
  </si>
  <si>
    <t>Lkq Corporation</t>
  </si>
  <si>
    <t>www.lkqcorp.com</t>
  </si>
  <si>
    <t>Dominick P Zarcone</t>
  </si>
  <si>
    <t>/business-directory/company-profiles.lkq_corporation.bc764fd26406f667e48195206e492c2b.html</t>
  </si>
  <si>
    <t>LKQ is one of the leading providers of alternative vehicle collision replacement products and alternative vehicle mechanical replacement products, including replacement parts, components, and systems used in the repair and maintenance of vehicles, and specialty products and accessories to improve the performance, functionality and appearance of vehicles. LKQ also offers reconditioned, remanufactured, and refurbished parts, including wheels, bumpers,</t>
  </si>
  <si>
    <t>Eli Lilly and Company</t>
  </si>
  <si>
    <t>www.lilly.com</t>
  </si>
  <si>
    <t>David A Ricks</t>
  </si>
  <si>
    <t>/business-directory/company-profiles.eli_lilly_and_company.b1c9d3470994fbef1f9db22fbc39d1ce.html</t>
  </si>
  <si>
    <t>Eli Lilly is a leading pharmaceutical company that develops diabetes, oncology, immunology, and neuroscience medicines. Its top-selling drugs include Trulicity (treatment of type 2 diabetes in adults and pediatric patients 10 years of age and older, and reducing the risk of adverse cardiovascular events in adult patients with type 2 diabetes and cardiovascular risk factors); Verzenio (treatment of breast cancer and early breast cancer); and Taltz</t>
  </si>
  <si>
    <t>Lockheed Martin Corporation</t>
  </si>
  <si>
    <t>www.lockheedmartin.com</t>
  </si>
  <si>
    <t>James D Taiclet</t>
  </si>
  <si>
    <t>/business-directory/company-profiles.lockheed_martin_corporation.40c13cb16da42d5de88c7d980133223f.html</t>
  </si>
  <si>
    <t>Lockheed Martin is a global security and aerospace company principally engaged in the research, design, development, manufacture, integration and sustainment of advanced technology systems, products and services. It supplies different types of aircraft to government and commercial customers. The US government is Lockheed's biggest customer, accounting for nearly three quarters of revenue (the Department of Defense alone accounts for nearly 65%). The</t>
  </si>
  <si>
    <t>Lincoln National Corporation</t>
  </si>
  <si>
    <t>www.lincolnfinancial.com</t>
  </si>
  <si>
    <t>Ellen G Cooper</t>
  </si>
  <si>
    <t>/business-directory/company-profiles.lincoln_national_corporation.eaa69c21f1bf1c6f620aec27b7b7d076.html</t>
  </si>
  <si>
    <t>Lincoln National, which operates as Lincoln Financial Group, is a holding company, which operates multiple insurance and retirement businesses through subsidiary companies. It also offers group non-medical insurance products and services, including short- and long-term disability, statutory disability and paid family medical leave administration and absence management services, term life, dental, vision and accident and critical illness benefits and</t>
  </si>
  <si>
    <t>Cheniere Energy, Inc.</t>
  </si>
  <si>
    <t>www.cheniere.com</t>
  </si>
  <si>
    <t>/business-directory/company-profiles.cheniere_energy_inc.932a2b3c95580f9a36ee78826ae2dd81.html</t>
  </si>
  <si>
    <t>Cheniere Energy is a producer of liquefied natural gas (LNG) in the US, serving about 40 countries worldwide. The company purchases natural gas and processes it into LNG and offers customers the option to load the LNG onto their vessels at its terminals, or it delivers the LNG to regasification facilities around the world. The company has two terminals on the US Gulf Coast in various stages of development: its Sabine Pass liquefaction project in southwest</t>
  </si>
  <si>
    <t>Alliant Energy Corporation</t>
  </si>
  <si>
    <t>www.alliantenergy.com</t>
  </si>
  <si>
    <t>John O Larsen</t>
  </si>
  <si>
    <t>/business-directory/company-profiles.alliant_energy_corporation.834ff2ab0ae97adf10aa746897e5dc2b.html</t>
  </si>
  <si>
    <t>Alliant Energy is a US energy company that engages in electric generation and the distribution of the electricity and natural gas. Alliant Energy is the parent of two regulated utility companies, Interstate Power and Light (IPL) and Wisconsin Power and Light (WPL), which together serve approximately 995,000 electricity customers and approximately 425,000 natural gas customers in Iowa and Wisconsin. In addition to providing retail energy, the utilities</t>
  </si>
  <si>
    <t>Lantheus Holdings, Inc.</t>
  </si>
  <si>
    <t>www.lantheus.com</t>
  </si>
  <si>
    <t>Mary Anne Heino</t>
  </si>
  <si>
    <t>/business-directory/company-profiles.lantheus_holdings_inc.0f07115c1606da82bcd7f42c4f833258.html</t>
  </si>
  <si>
    <t>Light &amp;amp; Wonder, Inc.</t>
  </si>
  <si>
    <t>www.lnw.com</t>
  </si>
  <si>
    <t>Matt Wilson</t>
  </si>
  <si>
    <t>/business-directory/company-profiles.light__wonder_inc.8f407c46be145839a28d036791ff7f0b.html</t>
  </si>
  <si>
    <t>Light &amp;amp;amp; Wonder, Inc. (L&amp;amp;amp;W) is a leading cross-platform global games company with a focus on content and digital markets. Its portfolio of revenue-generating activities in its continuing operations primarily includes supplying game content and gaming machines, CMSs and table game products and services to licensed gaming entities; providing social casino and other mobile games, including casual gaming, to retail customers; and providing a comprehensive</t>
  </si>
  <si>
    <t>LOGITECH IRELAND SERVICES LIMITED</t>
  </si>
  <si>
    <t>www.logitech.com</t>
  </si>
  <si>
    <t>ANNE CARRIGY</t>
  </si>
  <si>
    <t>/business-directory/company-profiles.logitech_ireland_services_limited.1c63249f004a70191e4f39306d5a12f7.html</t>
  </si>
  <si>
    <t>Grand Canyon Education, Inc.</t>
  </si>
  <si>
    <t>www.gce.com</t>
  </si>
  <si>
    <t>Colleges, Universities, and Professional Schools</t>
  </si>
  <si>
    <t>Brian E Mueller</t>
  </si>
  <si>
    <t>/business-directory/company-profiles.grand_canyon_education_inc.11dd1f0b388407d11c40a46c964c9217.html</t>
  </si>
  <si>
    <t>Grand Canyon Education (GCE) is a publicly traded education services company dedicated to serving colleges and universities. GCE has developed significant technological solutions, infrastructure and operational processes to provide services to these institutions on a large scale. GCE's most significant university partner is Grand Canyon University (GCU), an Arizona non-profit corporation that operates a comprehensive regionally accredited university</t>
  </si>
  <si>
    <t>Lowe's Companies, Inc.</t>
  </si>
  <si>
    <t>www.lowes.com</t>
  </si>
  <si>
    <t>Marvin R Ellison</t>
  </si>
  <si>
    <t>/business-directory/company-profiles.lowes_companies_inc.cd77ef7670c9b9a7c8f8818fcf7fe3df.html</t>
  </si>
  <si>
    <t>Lowe's Companies is a Fortune 50 company and the world's second largest home improvement retailer. With over two million additional items available through the company's online selling channels, its stores offer approximately 40,000 products for repair and improvement projects (such as lumber, paint, plumbing and electrical supplies, and tools), gardening and outdoor living, and home furnishing and decorating. It targets homeowners, renters, and professional</t>
  </si>
  <si>
    <t>LG Display Co., Ltd.</t>
  </si>
  <si>
    <t>www.lgdisplay.com</t>
  </si>
  <si>
    <t>034220</t>
  </si>
  <si>
    <t>Ho Young Jeong</t>
  </si>
  <si>
    <t>/business-directory/company-profiles.lg_display_co_ltd.67b091b96ad9d8078db5cc4e4d0db7d8.html</t>
  </si>
  <si>
    <t>LG Display manufactures TFT-LCD and OLED technology-based display panels in a broad range of sizes and specifications primarily for use in IT products (comprising notebook computers, desktop monitors and tablet computers), televisions and mobile devices, including smartphones, and it is one of the world's leading suppliers of large-sized OLED television panels. It also manufactures display panels for industrial and other applications, including entertainment</t>
  </si>
  <si>
    <t>Lpl Financial Holdings Inc.</t>
  </si>
  <si>
    <t>www.lpl.com</t>
  </si>
  <si>
    <t>Dan H Arnold</t>
  </si>
  <si>
    <t>/business-directory/company-profiles.lpl_financial_holdings_inc.8045d6b34dde5fddd8003ed5b27d26a2.html</t>
  </si>
  <si>
    <t>LPL Financial is a leader in the retail financial advice market and the nation's largest independent broker-dealer. It provides technology, research, clearing and compliance services and practice management to some 20,000 independent financial advisors, financial institutions (such as credit unions) across the country. LPL also supports some 2,800 financial advisors affiliated with insurance companies that use LPL's clearing and advisory platforms.</t>
  </si>
  <si>
    <t>Lam Research Corporation</t>
  </si>
  <si>
    <t>www.lamresearch.com</t>
  </si>
  <si>
    <t>Timothy M Archer</t>
  </si>
  <si>
    <t>/business-directory/company-profiles.lam_research_corporation.f761cd1812c26b7f895c1dd934ca154e.html</t>
  </si>
  <si>
    <t>Lam Research is a leading manufacturer of the equipment used to make semiconductors. It is a global supplier of innovative wafer fabrication equipment and services to the semiconductor industry. Its plasma etch machines are used to create tiny circuitry patterns on silicon wafers. The company also makes cleaning equipment that keeps unwanted particles from contaminating processed wafers. Lam also provides products and services to maximize equipment</t>
  </si>
  <si>
    <t>Lattice Semiconductor Corp</t>
  </si>
  <si>
    <t>www.latticesemi.com</t>
  </si>
  <si>
    <t>James R Anderson</t>
  </si>
  <si>
    <t>/business-directory/company-profiles.lattice_semiconductor_corp.5fabad7d8292faf82d85ae164664543b.html</t>
  </si>
  <si>
    <t>Lattice Semiconductor is a developer of technologies that monetizes through different programmable logic semiconductor products, system solutions, design services, and licenses. Lattice is also the low power programmable leader that solves customer problems across the network, from Edge to the Cloud, in growing communications, computing, industrial, consumer, and automotive applications. Its field-programmable gate arrays (FPGAs) devices enable the</t>
  </si>
  <si>
    <t>Lightspeed Commerce Inc</t>
  </si>
  <si>
    <t>www.lightspeedhq.com</t>
  </si>
  <si>
    <t>Jean Paul Chauvet</t>
  </si>
  <si>
    <t>/business-directory/company-profiles.lightspeed_commerce_inc.a64cc69614c7c35529f03f8d9082bd7c.html</t>
  </si>
  <si>
    <t>Landstar System, Inc.</t>
  </si>
  <si>
    <t>www.landstar.com</t>
  </si>
  <si>
    <t>James B Gattoni</t>
  </si>
  <si>
    <t>/business-directory/company-profiles.landstar_system_inc.7e81ae5008ab8f63a07e63fee5efcc06.html</t>
  </si>
  <si>
    <t>Landstar System is a US truckload freight carrier with a fleet more than 18,500 third-party trailers (including flatbed, step decks, drop decks, low boys, refrigerated, and standard dry vans). Its fleet is primarily operated by independent contractors under exclusive contracts and its services are marketed by sales agents. Landstar's freight carrier-units transport general commodities and goods such as automotive parts and assemblies, building materials,</t>
  </si>
  <si>
    <t>Life Time Group Holdings, Inc.</t>
  </si>
  <si>
    <t>Other Amusement and Recreation Industries</t>
  </si>
  <si>
    <t>Bahram Akradi</t>
  </si>
  <si>
    <t>/business-directory/company-profiles.life_time_group_holdings_inc.cff5bca6a5ca8514041b55ff954906ce.html</t>
  </si>
  <si>
    <t>Livent Corporation</t>
  </si>
  <si>
    <t>www.livent.com</t>
  </si>
  <si>
    <t>Paul W Graves</t>
  </si>
  <si>
    <t>/business-directory/company-profiles.livent_corporation.9a7dbecf7c96fb4ece5ae96663aa569a.html</t>
  </si>
  <si>
    <t>Liberty Tripadvisor Holdings, Inc.</t>
  </si>
  <si>
    <t>www.libertytripadvisorholdings.com</t>
  </si>
  <si>
    <t>LTRPA</t>
  </si>
  <si>
    <t>/business-directory/company-profiles.liberty_tripadvisor_holdings_inc.0c9b0f7a506a4e17a2c50d77d091a5a8.html</t>
  </si>
  <si>
    <t>Lululemon Athletica Canada Inc</t>
  </si>
  <si>
    <t>Calvin Mcdonald</t>
  </si>
  <si>
    <t>/business-directory/company-profiles.lululemon_athletica_canada_inc.c5bbdb80eaff4370a208afaddbe0787b.html</t>
  </si>
  <si>
    <t>lululemon athletica is principally a designer, distributor, and retailer of healthy lifestyle inspired athletic apparel and accessories. Its products include pants, shorts, tops, underwear, bags, yoga mats, and water bottles. The company specializes in making women's and clothing, but also serves men. lululemon operates about 575 company-owned stores in more than 15 countries (although most are in North America) and sells online and via mobile apps.</t>
  </si>
  <si>
    <t>Southwest Airlines Co.</t>
  </si>
  <si>
    <t>www.southwest.com</t>
  </si>
  <si>
    <t>Robert E Jordan</t>
  </si>
  <si>
    <t>/business-directory/company-profiles.southwest_airlines_co.759c18a9982074e049938f4e78478ece.html</t>
  </si>
  <si>
    <t>Southwest Airlines operates Southwest Airlines, a major passenger airline that provides scheduled air transportation in the United States and near-international markets. The airline employs a single aircraft type — the Boeing 737. Sticking with what has worked, the company has a total of nearly 730 Boeing 737 aircraft in its fleet and around 120 destinations in more than 40 states, the DC, the Commonwealth of Puerto Rico, and ten near-international</t>
  </si>
  <si>
    <t>Las Vegas Sands Corp.</t>
  </si>
  <si>
    <t>www.sands.com</t>
  </si>
  <si>
    <t>Robert G Goldstein</t>
  </si>
  <si>
    <t>/business-directory/company-profiles.las_vegas_sands_corp.47e508503da756e970d2248d58e962e5.html</t>
  </si>
  <si>
    <t>Las Vegas Sands Corp. is a Fortune 500 company and the leading global developer of destination projects that feature premium accommodations, world-class gaming, entertainment and retail malls, convention and exhibition facilities, celebrity chef restaurants and other amenities. Through its majority-owned Sands China subsidiary, the company operates The Venetian Macao on the Cotai Strip (the Chinese equivalent of the Las Vegas Strip), as well as four</t>
  </si>
  <si>
    <t>Livewire Group, Inc.</t>
  </si>
  <si>
    <t>Jochen Zeitz</t>
  </si>
  <si>
    <t>/business-directory/company-profiles.livewire_group_inc.9b4bce0cbd93e53f948c2053d973c21d.html</t>
  </si>
  <si>
    <t>Lamb Weston Holdings Inc</t>
  </si>
  <si>
    <t>www.lambweston.com</t>
  </si>
  <si>
    <t>Thomas P Werner</t>
  </si>
  <si>
    <t>/business-directory/company-profiles.lamb_weston_holdings_inc.a6113210b0c13815d02aba7cca857cdb.html</t>
  </si>
  <si>
    <t>Lamb Weston Holdings Inc. (Lamb Weston) is the leading global producer, distributor, and marketer of value-added frozen potatoes products, producing a variety of French fries as well as appetizers such as baked potato skins, mozzarella sticks, and breaded onion rings. The company markets its products under Lamb Weston, Lamb Weston Private Reserve, Lamb Weston Stealth Fries, Lamb Weston Colossal Crisp, and Sweet Things brand names among others. It</t>
  </si>
  <si>
    <t>Lxp Industrial Trust</t>
  </si>
  <si>
    <t>www.lxp.com</t>
  </si>
  <si>
    <t>T Wilson Eglin</t>
  </si>
  <si>
    <t>/business-directory/company-profiles.lxp_industrial_trust.8e5e92d198c2ab4023a61d2e4fcd02a8.html</t>
  </si>
  <si>
    <t>LXP Industrial Trust is a real estate investment trust (REIT) that owns and manages approximately 115 consolidated real estate properties across some 20 states. Its diverse portfolio of properties includes single-tenant warehouse/distribution real estate investments totaling approximately 54 million square feet of rentable space. A majority of its properties are subject to net or similar leases, where the tenant bears all or substantially all of the</t>
  </si>
  <si>
    <t>Basell Polyolefine GmbH</t>
  </si>
  <si>
    <t>www.lyondellbasell.com</t>
  </si>
  <si>
    <t>Tassilo Bader</t>
  </si>
  <si>
    <t>/business-directory/company-profiles.basell_polyolefine_gmbh.6dea235d947a233e221c260d09636ba1.html</t>
  </si>
  <si>
    <t>Lyft, Inc.</t>
  </si>
  <si>
    <t>www.lyft.com</t>
  </si>
  <si>
    <t>Taxi and Limousine Service</t>
  </si>
  <si>
    <t>David Risher</t>
  </si>
  <si>
    <t>/business-directory/company-profiles.lyft_inc.d0399adc1c77710033aac7472b4e4ad2.html</t>
  </si>
  <si>
    <t>Lyft Inc (Lyft) is a provider of Transportation-as-a-Service (TaaS) and one of the largest multimodal transportation networks in the US and Canada. The company offers ride sharing, bikes and scooters rental, access to autonomous vehicles and provision of transportation options through the platform and mobile-based applications. Lyft operates as a peer-to-peer marketplace between drivers and riders. It also offers various tools and solutions to businesses</t>
  </si>
  <si>
    <t>Live Nation Entertainment, Inc.</t>
  </si>
  <si>
    <t>www.livenation.com</t>
  </si>
  <si>
    <t>Michael Rapino</t>
  </si>
  <si>
    <t>/business-directory/company-profiles.live_nation_entertainment_inc.969f21f4eab639115de1afca8c545258.html</t>
  </si>
  <si>
    <t>Live Nation Entertainment is the world's largest ticket seller and promoter of live entertainment. It connects over 670 million fans across all of its concerts and ticketing platforms in about 50 countries. Ticketmaster provides ticket sales, marketing, and distribution globally through www.ticketmaster.com and www.livenation.com and other websites, mobile apps, retail outlets, and call centers, selling over 550 million tickets in 2022. It owns, operates,</t>
  </si>
  <si>
    <t>Legalzoom.com, Inc.</t>
  </si>
  <si>
    <t>www.legalzoom.com</t>
  </si>
  <si>
    <t>Dan Wernikoff</t>
  </si>
  <si>
    <t>/business-directory/company-profiles.legalzoomcom_inc.b66d3a2699bbb280f942c7725680bc2e.html</t>
  </si>
  <si>
    <t>Where there's a will (or a trust or business entity), LegalZoom.com looks to find a virtual way. A provider of online legal services in the US, LegalZoom.com offers small businesses and consumers access to a portfolio of self-help, interactive legal documents that can be purchased on a transactional basis. Business clients use the company's services to set up legal entities (e.g., LLC, Inc.) and apply for trademarks, while consumers may set up</t>
  </si>
  <si>
    <t>Macy's, Inc.</t>
  </si>
  <si>
    <t>www.macysinc.com</t>
  </si>
  <si>
    <t>Jeff Gennette</t>
  </si>
  <si>
    <t>/business-directory/company-profiles.macys_inc.29228a1fcef5964e1f62c9e52c2eeeb8.html</t>
  </si>
  <si>
    <t>One of America's largest retailers and department stores, Macy's operates approximately 725 stores across some 45 US states and the DC, as well as Guam and Puerto Rico. Its three banners — Macy's, bluemercury, and Bloomingdale's (and accompanying e-commerce sites) — sell men's, women's, and children's apparel and accessories, cosmetics, and home furnishings, among other merchandise. Women's accessories, intimate apparel, shoes, cosmetics and fragrances</t>
  </si>
  <si>
    <t>Mastercard Incorporated</t>
  </si>
  <si>
    <t>www.mastercard.us</t>
  </si>
  <si>
    <t>Michael Miebach</t>
  </si>
  <si>
    <t>/business-directory/company-profiles.mastercard_incorporated.b34dd3f902e7f5a3fa3b441305af8a25.html</t>
  </si>
  <si>
    <t>Mastercard is a technology company in the global payments industry that connects consumers, financial institutions, merchants, governments, digital partners, businesses, and other organizations worldwide, enabling them to use electronic forms of payment instead of cash and checks. The company provides a wide range of payment solutions and services using its family of well-known brands, including Mastercard, Maestro, and Cirrus. Mastercard provides</t>
  </si>
  <si>
    <t>Mid-America Apartment Communities, Inc.</t>
  </si>
  <si>
    <t>www.maac.com</t>
  </si>
  <si>
    <t>H Eric Bolton Junior</t>
  </si>
  <si>
    <t>/business-directory/company-profiles.mid-america_apartment_communities_inc.7faac73a0de42238d8ef6f9cf31201a9.html</t>
  </si>
  <si>
    <t>Mid-America Apartment Communities (MAA) is a self-administered, self-managed real estate investment trust (REIT) that focuses solely on buying multifamily residences. MAA owns or has interests in more than 100,000 apartment units in more than 15 states, primarily located in the South West, Southeast and Mid-Atlantic regions of the US. Its largest markets, wherein about 70% of the company's apartment units offered are located in Georgia, Texas, North</t>
  </si>
  <si>
    <t>The Macerich Company Mike Potter MA</t>
  </si>
  <si>
    <t>www.macerich.com</t>
  </si>
  <si>
    <t>ROBERT PERLMUTTER</t>
  </si>
  <si>
    <t>/business-directory/company-profiles.the_macerich_company_mike_potter_ma.b4270fb4117c49c5550340c8e518d43f.html</t>
  </si>
  <si>
    <t>Main Street Capital Corp</t>
  </si>
  <si>
    <t>www.mainstcapital.com</t>
  </si>
  <si>
    <t>DWAYNE L HYZAK</t>
  </si>
  <si>
    <t>/business-directory/company-profiles.main_street_capital_corp.8de52e211703b1e26e1e78e6ba904f88.html</t>
  </si>
  <si>
    <t>Main Street Capital doesn't care if its investments are on Main St., Manufacturing Blvd, or Professional Services Pkwy.,&amp;nbsp;just as long as they are not too big and are (preferably) located in the southwestern US. As an investment firm, Main Street provides long-term debt and equity capital to lower middle-market companies with annual revenues between $10 million and $100 million. Its portfolio includes more than 40 active investments in traditional</t>
  </si>
  <si>
    <t>MANPOWERGROUP SERVICES INDIA PRIVATE LIMITED</t>
  </si>
  <si>
    <t>www.manpowergroup.com</t>
  </si>
  <si>
    <t>Sandeep Gulati</t>
  </si>
  <si>
    <t>/business-directory/company-profiles.manpowergroup_services_india_private_limited.3193e5dbe5c8c03ccb04b0427214ddfc.html</t>
  </si>
  <si>
    <t>Manhattan Associates, Inc.</t>
  </si>
  <si>
    <t>www.manh.com</t>
  </si>
  <si>
    <t>Eddie Capel</t>
  </si>
  <si>
    <t>/business-directory/company-profiles.manhattan_associates_inc.8f7332cf8e3a147310a394c666e5c2b7.html</t>
  </si>
  <si>
    <t>Manhattan Associates develops, sells, deploys, services, and maintains software solutions and designed to manage supply chains, inventory, and omnichannel operations, for retailers, wholesalers, manufacturers, logistics providers, and other organization. The Atlanta-based company provides customers in retail, consumer goods, food and grocery, logistics service providers, industrial and wholesale, high technology and electronics, life sciences, and</t>
  </si>
  <si>
    <t>MANCHESTER UNITED FOOTBALL CLUB LIMITED</t>
  </si>
  <si>
    <t>www.manutd.com</t>
  </si>
  <si>
    <t>David Alan Gill</t>
  </si>
  <si>
    <t>/business-directory/company-profiles.manchester_united_football_club_limited.904cc4520da3ea1ef809c59e31756941.html</t>
  </si>
  <si>
    <t>Marriott International, Inc.</t>
  </si>
  <si>
    <t>www.marriott.com</t>
  </si>
  <si>
    <t>Anthony G Capuano</t>
  </si>
  <si>
    <t>/business-directory/company-profiles.marriott_international_inc.49a709c14b8b39167c31e0aca8ef17b5.html</t>
  </si>
  <si>
    <t>Marriott International is one of the world's leading hoteliers, that operates, franchises, and licenses hotel, residential, timeshare, and other lodging properties under numerous brand names. The company has more than 6,100 franchised and licensed properties. Its hotel portfolio, which comprises nearly 1.5 million guest rooms, includes the premium Delta Hotels and Renaissance Hotel brands and its flagship Marriott Hotels &amp;amp;amp; Resorts as well as the</t>
  </si>
  <si>
    <t>Marathon Digital Holdings, Inc.</t>
  </si>
  <si>
    <t>www.marathondh.com</t>
  </si>
  <si>
    <t>Fred Thiel</t>
  </si>
  <si>
    <t>/business-directory/company-profiles.marathon_digital_holdings_inc.02301a8c1da0b69e12d57204525e2b33.html</t>
  </si>
  <si>
    <t>Masco Corporation</t>
  </si>
  <si>
    <t>www.masco.com</t>
  </si>
  <si>
    <t>Keith J Allman</t>
  </si>
  <si>
    <t>/business-directory/company-profiles.masco_corporation.d1e6ac6bf77da10143e86c3af3904f37.html</t>
  </si>
  <si>
    <t>Masco Corporation is a global leader in the design, manufacturing, and distribution of home improvement and building products. These products are sold primarily for repair and remodeling activity and, to a lesser extent, new home construction. It sells its products through home center retailers, online retailers, wholesalers, distributors, mass merchandisers, hardware stores, direct to the consumer, professional contractors, and homebuilders. Well-known</t>
  </si>
  <si>
    <t>Masimo Corporation</t>
  </si>
  <si>
    <t>www.masimo.com</t>
  </si>
  <si>
    <t>Joseph E Kiani</t>
  </si>
  <si>
    <t>/business-directory/company-profiles.masimo_corporation.a041ab96dfd2ea368c247e3fa74dca6f.html</t>
  </si>
  <si>
    <t>Masimo is a global medical technology company that develops, manufactures, and markets a variety of noninvasive monitoring technologies. Its patient monitoring solutions generally incorporate a monitor or circuit board, proprietary single-patient use or reusable sensors, software and/or cables. The company provides its products to hospitals, emergency medical service (EMS) providers, home care providers, long-term care facilities, physician offices,</t>
  </si>
  <si>
    <t>Mattel, Inc.</t>
  </si>
  <si>
    <t>about.mattel.com</t>
  </si>
  <si>
    <t>Ynon Kreiz</t>
  </si>
  <si>
    <t>/business-directory/company-profiles.mattel_inc.236b4ccdb2f0e553c4ea1876ffc1f8a8.html</t>
  </si>
  <si>
    <t>Mattel is a leading global toy company and owner of one of the strongest catalogs of children's and family entertainment franchises in the world. Its products include Barbie and Polly Pocket dolls, Fisher-Price and Thomas &amp;amp;amp; Friends toys, Hot Wheels and Matchbox cars, and American Girl dolls and books. Mattel also sells action figures and toys based on Walt Disney, Warner Bros., and NBCUniversal movies, WWE Wrestling, Nickelodeon characters, and</t>
  </si>
  <si>
    <t>Matson, Inc.</t>
  </si>
  <si>
    <t>www.matson.com</t>
  </si>
  <si>
    <t>Support Activities for Water Transportation</t>
  </si>
  <si>
    <t>Matthew J Cox</t>
  </si>
  <si>
    <t>/business-directory/company-profiles.matson_inc.61ce550126dca0128a5b32234960cac5.html</t>
  </si>
  <si>
    <t>Matson transports freight between the continental US and ports in Hawaii, Guam, Micronesia, and China. Besides containerized freight, cargo carried by Matson vessels includes automobiles, foods and beverages, retail merchandise, and building materials. Subsidiary Matson Logistics provides logistics and multimodal transportation services (arrangement of freight transportation by combinations of road, rail, and air). Other subsidiaries specialize in</t>
  </si>
  <si>
    <t>MOBILEYE VISION TECHNOLOGIES LTD</t>
  </si>
  <si>
    <t>www.mobileye.com</t>
  </si>
  <si>
    <t>Amnon Shashua</t>
  </si>
  <si>
    <t>business-directory/company-profiles.mobileye_vision_technologies_ltd.73081183443c52f687a6c01752570101.html</t>
  </si>
  <si>
    <t>Moelis &amp;amp; Company</t>
  </si>
  <si>
    <t>www.moelis.com</t>
  </si>
  <si>
    <t>Kenneth Moelis</t>
  </si>
  <si>
    <t>/business-directory/company-profiles.moelis__company.6d4af877f0c7e8e317e723bd775e967e.html</t>
  </si>
  <si>
    <t>McDonald's Corporation</t>
  </si>
  <si>
    <t>www.mcdonalds.com</t>
  </si>
  <si>
    <t>Christopher Kempczinski</t>
  </si>
  <si>
    <t>/business-directory/company-profiles.mcdonalds_corporation.411d9380f243e2578dc769dd6acb4887.html</t>
  </si>
  <si>
    <t>McDonald's Corporation franchises and operates McDonald's restaurants, which serve a locally relevant menu of quality food and beverages in communities across more than 100 countries. The company has over 40,000 restaurants at the end of 2022. The popular chain is well-known for its Big Macs, Quarter Pounders, McDonald's Fries, McFlurry desserts and Chicken McNuggets. The company's main market includes Australia, Canada, France, Germany, Italy, the</t>
  </si>
  <si>
    <t>Microchip Technology Inc</t>
  </si>
  <si>
    <t>www.microchip.com</t>
  </si>
  <si>
    <t>Ganesh Moorthy</t>
  </si>
  <si>
    <t>/business-directory/company-profiles.microchip_technology_inc.0a746b9e1b555519a196cdb2deb826f2.html</t>
  </si>
  <si>
    <t>Microchip Technology develops, manufactures and sells smart, connected, and secure embedded control solutions used by its customers for a wide variety of applications. The semiconductor maker offers a variety of embedded devices, including eight-, 16-, and 32-bit microcontrollers (it's a leading producer worldwide). With over 30 years of technology leadership, its broad product portfolio is a Total System Solution (TSS) for its customers that can</t>
  </si>
  <si>
    <t>McKesson Corporation</t>
  </si>
  <si>
    <t>www.mckesson.com</t>
  </si>
  <si>
    <t>Brian S Tyler</t>
  </si>
  <si>
    <t>/business-directory/company-profiles.mckesson_corporation.ccc4e7c902a7bfe37e5bd3fd3868c6f9.html</t>
  </si>
  <si>
    <t>McKesson is a top global pharmaceutical distributor. The company delivers prescription and generic drugs, as well as health and beauty care products, to retail and institutional pharmacies worldwide. The company is also a major medical supplies wholesaler, providing medical and surgical equipment to alternate health care sites such as doctors' offices, surgery centers, and long-term care facilities. In addition to distribution, McKesson offers management,</t>
  </si>
  <si>
    <t>Moody's Corporation</t>
  </si>
  <si>
    <t>www.moodys.com</t>
  </si>
  <si>
    <t>Robert Fauber</t>
  </si>
  <si>
    <t>/business-directory/company-profiles.moodys_corporation.ec38ed26b203a1da8877a6cc294a5ade.html</t>
  </si>
  <si>
    <t>Moody's Corporation is a global integrated risk assessment firm that empowers organizations and investors to make better decisions. It has two primary segments: Moody's Investors Service (MIS) and Moody's Analytics (MA). MIS publishes credit ratings provides assessment services on a wide range of debt obligations and the entities that issue such obligations, and structured finance securities. MA provides financial intelligence and analytical tools</t>
  </si>
  <si>
    <t>Mister Car Wash, Inc.</t>
  </si>
  <si>
    <t>www.mistercarwash.com</t>
  </si>
  <si>
    <t>John Lai</t>
  </si>
  <si>
    <t>/business-directory/company-profiles.mister_car_wash_inc.0dbe8d640cf16b821525ab3a0e120199.html</t>
  </si>
  <si>
    <t>Mongodb, Inc.</t>
  </si>
  <si>
    <t>www.mongodb.com</t>
  </si>
  <si>
    <t>Dev Ittycheria</t>
  </si>
  <si>
    <t>/business-directory/company-profiles.mongodb_inc.7abf4293151a6cd8df4daadfcf693595.html</t>
  </si>
  <si>
    <t>MongoDB is one of the leading modern, general purpose database platforms that enables developers to build and modernize applications rapidly and cost-effectively across a broad range of use cases. The company offers open-source software based database products that have relational and non-relational features. Geared to work with large amounts of data, offerings run on-premise and in cloud environments, including those from Amazon, Microsoft, and Google.</t>
  </si>
  <si>
    <t>M.D.C. Holdings, Inc.</t>
  </si>
  <si>
    <t>www.richmondamerican.com</t>
  </si>
  <si>
    <t>David D Mandarich</t>
  </si>
  <si>
    <t>/business-directory/company-profiles.mdc_holdings_inc.818cb6caa72c37883a151bebcb1ec504.html</t>
  </si>
  <si>
    <t>Operating through its Richmond American Homes subsidiary and several other units, M.D.C. Holdings (MDC) is one of the largest homebuilders in the US, and is active in Arizona, California, Colorado, Florida, Maryland, New Mexico, Nevada, Pennsylvania, Tennessee, Texas, Utah, Virginia, and Washington. The homebuilder targets first-time and first-time move-up buyers with single-family detached homes that sell for an average price of around $597,500.</t>
  </si>
  <si>
    <t>Madrigal Pharmaceuticals, Inc.</t>
  </si>
  <si>
    <t>www.madrigalpharma.com</t>
  </si>
  <si>
    <t>Paul A Friedman</t>
  </si>
  <si>
    <t>/business-directory/company-profiles.madrigal_pharmaceuticals_inc.f9fc0356494991254a1ea580a5b0fd50.html</t>
  </si>
  <si>
    <t>Madrigal Pharmaceuticals is focused on developing novel small-molecule drugs for the treatment of cardiovascular-metabolic diseases and nonalcoholic steatohepatitis (nonalcoholic fatty liver disease, or NASH). Its lead candidate is MGL-3196, an oral drug for the treatment of NASH and hypercholesterolemia. Looking to enter new areas of development, Synta Pharmaceuticals merged with private firm Madrigal in 2016 and took the latter's name. Prior</t>
  </si>
  <si>
    <t>Mondelez International, Inc.</t>
  </si>
  <si>
    <t>www.mondelezinternational.com</t>
  </si>
  <si>
    <t>Dirk Van de Put</t>
  </si>
  <si>
    <t>/business-directory/company-profiles.mondelez_international_inc.7d28699f905da5999d83054151fe82d6.html</t>
  </si>
  <si>
    <t>One of the world's largest snack companies, Mondelēz International owns a pantry of billion-dollar brands such as Oreo, Ritz, LU, Clif Bar, and Tate's Bake Shop biscuits and baked snacks, as well as Cadbury Dairy Milk, Milka, and Toblerone chocolate. It also has additional businesses in adjacent, locally relevant categories, including gum &amp;amp;amp; candy, cheese &amp;amp;amp; grocery, and powdered beverages. Biscuits (cookies, crackers, and salted snacks) and</t>
  </si>
  <si>
    <t>MEDTRONIC PUBLIC LIMITED COMPANY</t>
  </si>
  <si>
    <t>www.medtronic.com</t>
  </si>
  <si>
    <t>LIDIA Fonseca</t>
  </si>
  <si>
    <t>/business-directory/company-profiles.medtronic_public_limited_company.a632859652b26b08547a3f9378643fd9.html</t>
  </si>
  <si>
    <t>Medtronic plc is a maker of products that include those for cardiac rhythm disorders, cardiovascular disease, advanced and general surgical care, respiratory and monitoring solutions, renal care, neurological disorders, spinal conditions and musculoskeletal trauma, urological and digestive disorders, and ear, nose, and throat, and diabetes conditions. Medtronic was founded in 1949, and serves hospitals, physicians, clinicians, and patients in more</t>
  </si>
  <si>
    <t>MDU Resources Group, Inc.</t>
  </si>
  <si>
    <t>www.mdu.com</t>
  </si>
  <si>
    <t>David L Goodin</t>
  </si>
  <si>
    <t>/business-directory/company-profiles.mdu_resources_group_inc.95a76ceda8c9de404ad78aab96824f18.html</t>
  </si>
  <si>
    <t>MDU Resources provides essential products and services through its regulated energy delivery and construction materials and services businesses. The company, through its wholly owned subsidiary, MDU Energy Capital, owns Montana-Dakota, Cascade and Intermountain. The electric segment is comprised of Montana-Dakota while the natural gas distribution segment is comprised of Montana-Dakota, Cascade and Intermountain. The company, through its subsidiary,</t>
  </si>
  <si>
    <t>Medpace Holdings, Inc.</t>
  </si>
  <si>
    <t>investor.medpace.com</t>
  </si>
  <si>
    <t>August J Troendle</t>
  </si>
  <si>
    <t>/business-directory/company-profiles.medpace_holdings_inc.4d03d7d48aa4ad1f3e943ce5c27d7959.html</t>
  </si>
  <si>
    <t>Mercadolibre, S. de R.L. de C.V.</t>
  </si>
  <si>
    <t>www.mercadolibre.com.mx</t>
  </si>
  <si>
    <t>David Geisen</t>
  </si>
  <si>
    <t>/business-directory/company-profiles.mercadolibre_s_de_rl_de_cv.0ef407b4a77a4b7254387c39e8920c16.html</t>
  </si>
  <si>
    <t>Methanex Corporation</t>
  </si>
  <si>
    <t>www.methanex.com</t>
  </si>
  <si>
    <t>MX</t>
  </si>
  <si>
    <t>John Floren</t>
  </si>
  <si>
    <t>/business-directory/company-profiles.methanex_corporation.e7ae7c8902963ff67a73243ceaedaeb6.html</t>
  </si>
  <si>
    <t>Methanex is the world's largest producer and supplier of methanol to the major international markets in Asia, North America, Europe and South America. Methanex produces about 9.3 million tons per year from plants in Chile, the US, Canada, Egypt, New Zealand, and Trinidad. Methanol is used to produce acetic acid, formaldehyde, and other chemicals, which are found in products such as adhesives, paints, plastic, polyurethane, and elastomers. Methanol</t>
  </si>
  <si>
    <t>Metlife, Inc.</t>
  </si>
  <si>
    <t>www.metlife.com</t>
  </si>
  <si>
    <t>Michel A Khalaf</t>
  </si>
  <si>
    <t>/business-directory/company-profiles.metlife_inc.227f928a5e4af7f72c5b18c1360a6ee5.html</t>
  </si>
  <si>
    <t>MetLife is a leading global provider of insurance, annuities, and employee benefit programs. MetLife companies offer life, accident, and health insurance, retirement, and savings products through agents, third-party distributors such as banks and brokers, and direct marketing channels. It holds leading market positions in the US (where generates about 60% of the company's revenue), Japan, Latin America, Asia, Europe, and the Middle East. It is also</t>
  </si>
  <si>
    <t>Meta Platforms, Inc.</t>
  </si>
  <si>
    <t>www.facebook.com</t>
  </si>
  <si>
    <t>Mark Zuckerberg</t>
  </si>
  <si>
    <t>/business-directory/company-profiles.meta_platforms_inc.fd6b4047a896c55afdb1a1330a52af1d.html</t>
  </si>
  <si>
    <t>Meta Platforms builds useful and engaging products that enable people to connect and share with friends and family through mobile devices, personal computers, virtual reality headsets, and in-home devices. Meta, which allows outside developers to build apps that integrate with Facebook, boasts 3 billion monthly active users. Facebook owns photo and video sharing site Instagram, messaging applications Messenger, and WhatsApp. The company generates</t>
  </si>
  <si>
    <t>Manulife Financial Corporation</t>
  </si>
  <si>
    <t>www.manulife.com</t>
  </si>
  <si>
    <t>Michael J. Doughty</t>
  </si>
  <si>
    <t>/business-directory/company-profiles.manulife_financial_corporation.70250e4263fec98c739953377474362d.html</t>
  </si>
  <si>
    <t>Manulife Financial Corporation is a leading international financial services group that helps people make their decisions easier and lives better. It operates as Manulife across its offices in Canada, Asia, and Europe, and primarily as John Hancock in the US. Manulife provides financial advice, insurance, as well as wealth and asset management solutions for individuals, groups, and institutions. At the end of 2022, it had more than 116,000 agents,</t>
  </si>
  <si>
    <t>Magna International Inc</t>
  </si>
  <si>
    <t>www.magna.com</t>
  </si>
  <si>
    <t>Seetarama Swamy Kotagiri</t>
  </si>
  <si>
    <t>/business-directory/company-profiles.magna_international_inc.a5e89a69831772b0540706aeb05c039a.html</t>
  </si>
  <si>
    <t>Through its various subsidiaries and divisions, Magna International operates like a start-up and innovate like a technology company. Besides being one of the world's largest automotive suppliers, Magna also considers itself a technology company delivering mobility solutions. The company makes body, exteriors and chassis, powertrain, active driver assistance, electronics, mechatronics, seating systems, roofing, and lighting systems and mirrors. Operations</t>
  </si>
  <si>
    <t>Mge Energy, Inc.</t>
  </si>
  <si>
    <t>www.mgeenergy.com</t>
  </si>
  <si>
    <t>Jeffrey M Keebler</t>
  </si>
  <si>
    <t>/business-directory/company-profiles.mge_energy_inc.a02c3e096705b6a29aec5d6b0f707085.html</t>
  </si>
  <si>
    <t>MGE Energy warms folks during cold Wisconsin winters. The holding company distributes electricity to approximately 155,000 customers in the cities of Fitchburg, Madison, Middleton, and Monona, and natural gas to about 165,000 customers in cities of Elroy, Fitchburg, Lodi, Madison, and Middleton; around 25 villages; and all or parts of nearly 50 townships. The utility has a generating capacity of some 755 MW; the majority comes from low-sulfur coal.</t>
  </si>
  <si>
    <t>www.mgmresorts.com</t>
  </si>
  <si>
    <t>William J Hornbuckle</t>
  </si>
  <si>
    <t>/business-directory/company-profiles.mgm_resorts_international.a3399ad4cbfacb549700d8f4648db3af.html</t>
  </si>
  <si>
    <t>MGM Resorts International is a global gaming and entertainment company with domestic and international locations featuring best-in-class hotels and casinos, state-of-the-art meeting and conference spaces, incredible live and theatrical entertainment experiences, and an extensive array of restaurant, nightlife and retail offerings, and sports betting and online gaming operations. It operates 17 domestic casino resorts and, through its 56% controlling</t>
  </si>
  <si>
    <t>MGNI</t>
  </si>
  <si>
    <t>Magnite, Inc.</t>
  </si>
  <si>
    <t>www.magnite.com</t>
  </si>
  <si>
    <t>Michael G Barrett</t>
  </si>
  <si>
    <t>/business-directory/company-profiles.magnite_inc.8e25be73de38053c5a46d4a49d224095.html</t>
  </si>
  <si>
    <t>The Magnite, formerly known as The Rubicon Project, Inc., provides technology solutions to automate the purchase and sale of digital advertising inventory. The company provides a full suite of tools for sellers to control their advertising business and protect the consumer viewing experience. These controls are particularly important to CTV sellers who need to ensure a TV-like viewing and advertising experience for consumers. Its clients include many</t>
  </si>
  <si>
    <t>Mgp Ingredients, Inc.</t>
  </si>
  <si>
    <t>www.mgpingredients.com</t>
  </si>
  <si>
    <t>Augustus C Griffin</t>
  </si>
  <si>
    <t>/business-directory/company-profiles.mgp_ingredients_inc.be57cb9bbc18dac2d8e63f83b7443993.html</t>
  </si>
  <si>
    <t>MGP Ingredients is a leading producer and supplier of premium distilled spirits and specialty wheat protein and starch food ingredients. By-products from this process are mixed with corn and made into a variety of alcohol additives, used in distilled beverages, foods, and pharmaceuticals. MGP also produces fuel grade alcohol which is sold primarily for blending with gasoline to increase the octane and oxygen levels of the gasoline that can serve as</t>
  </si>
  <si>
    <t>McGrath Rentcorp</t>
  </si>
  <si>
    <t>www.mgrc.com</t>
  </si>
  <si>
    <t>Joseph F Hanna</t>
  </si>
  <si>
    <t>/business-directory/company-profiles.mcgrath_rentcorp.d60c04cef6a8121653051a0488f47952.html</t>
  </si>
  <si>
    <t>McGrath RentCorp is a diversified business-to-business rental company with four rental divisions: relocatable modular buildings, portable storage containers, electronic test equipment, and liquid and solid containment tanks and boxes. Through subsidiaries, the company rents and sells electronic equipment. Its largest segment is Mobile Modular, which rents portable buildings used as classrooms, field offices, health care clinics, or rest rooms. Other</t>
  </si>
  <si>
    <t>Magnolia Oil &amp;amp; Gas Corporation</t>
  </si>
  <si>
    <t>www.magnoliaoilgas.com</t>
  </si>
  <si>
    <t>Christopher Stavros</t>
  </si>
  <si>
    <t>/business-directory/company-profiles.magnolia_oil__gas_corporation.234b5f6209632ceec6a5f34af58453e2.html</t>
  </si>
  <si>
    <t>Mohawk Industries, Inc.</t>
  </si>
  <si>
    <t>www.mohawkind.com</t>
  </si>
  <si>
    <t>Textile Furnishings Mills</t>
  </si>
  <si>
    <t>Jeffrey S Lorberbaum</t>
  </si>
  <si>
    <t>/business-directory/company-profiles.mohawk_industries_inc.d13a7ad072fdfdf81811af072e055f64.html</t>
  </si>
  <si>
    <t>Mohawk Industries is the world's largest maker of commercial and residential flooring products. The company's vertically integrated manufacturing and distribution processes provide competitive advantages in carpet, rugs, ceramic tile, laminate, wood, stone, luxury vinyl tile (LVT) and sheet vinyl flooring. The company's brands are among the most recognized in the industry and include American Olean, Daltile, Durkan, Eliane, Feltex, Godfrey Hirst,</t>
  </si>
  <si>
    <t>MI Homes of Houston LLC</t>
  </si>
  <si>
    <t>www.mihomes.com</t>
  </si>
  <si>
    <t>Nonresidential Building Construction</t>
  </si>
  <si>
    <t>JENNIFER AMSLEY</t>
  </si>
  <si>
    <t>/business-directory/company-profiles.mi_homes_of_houston_llc.dfbeab0cc96277e26ade81ba0c4c6893.html</t>
  </si>
  <si>
    <t>The Middleby Corporation</t>
  </si>
  <si>
    <t>www.middleby.com</t>
  </si>
  <si>
    <t>Timothy J FitzGerald</t>
  </si>
  <si>
    <t>/business-directory/company-profiles.the_middleby_corporation.c2677ff56612294d555e2d2a594f81c2.html</t>
  </si>
  <si>
    <t>Middleby makes a slew of commercial and institutional foodservice equipment for restaurants, retailers, and hotels worldwide. Middleby operates through three segments: Commercial Foodservice Equipment, Food Processing Equipment, and Residential Kitchen Equipment. The largest, Foodservice, makes machines for most types of cooking and warming activities. Products are sold under about 70 brands – Anets, Blodgett, Southbend, and TurboChef, among others.</t>
  </si>
  <si>
    <t>McCormick &amp;amp; Company Incorporated</t>
  </si>
  <si>
    <t>www.mccormick.com</t>
  </si>
  <si>
    <t>Lawrence E Kurzius</t>
  </si>
  <si>
    <t>/business-directory/company-profiles.mccormick__company_incorporated.e045f697c1930234382c7be0b0243b1d.html</t>
  </si>
  <si>
    <t>McCormick &amp;amp;amp; Company is one of the world's leading spice makers that offers a broad assortment of herbs, spices, seasonings, flavorings, sauces, and extracts. McCormick distributes and markets its products under brands including Lawry's, Club House, and McCormick, as well as ethnic labels Zatarain's, Thai Kitchen, and Simply Asia and regional brands Ducros and Schwartz. Its products are sold to customers spanning the entire food industry, from</t>
  </si>
  <si>
    <t>business-directory/company-profiles.mccormick__company_incorporated.e045f697c1930234382c7be0b0243b1d.html</t>
  </si>
  <si>
    <t>Markel Insurance Group, LLC</t>
  </si>
  <si>
    <t>www.markel.com</t>
  </si>
  <si>
    <t>/business-directory/company-profiles.markel_insurance_group_llc.9402aa14624aaa3357220a052329d4a5.html</t>
  </si>
  <si>
    <t>Mks Instruments, Inc.</t>
  </si>
  <si>
    <t>www.mks.com</t>
  </si>
  <si>
    <t>John T C Lee</t>
  </si>
  <si>
    <t>/business-directory/company-profiles.mks_instruments_inc.47b88adec7ecf2c84f3b78b8325bf48d.html</t>
  </si>
  <si>
    <t>MKS Instruments deliver foundational technology solutions to leading-edge semiconductor manufacturing, electronics and packaging, and specialty industrial applications. MKS applies its broad science and engineering capabilities to create instruments, subsystems, systems, process control solutions, and specialty chemicals technology that improve process performance, optimize productivity and enable unique innovations for technology and industrial companies.</t>
  </si>
  <si>
    <t>Marketaxess Holdings Inc.</t>
  </si>
  <si>
    <t>www.marketaxess.com</t>
  </si>
  <si>
    <t>Richard M McVey</t>
  </si>
  <si>
    <t>/business-directory/company-profiles.marketaxess_holdings_inc.a70deea677ce7acff1c653efab855b7f.html</t>
  </si>
  <si>
    <t>MarketAxess operates leading electronic trading platforms delivering greater trading efficiency, a diversified pool of liquidity and significant cost savings to its clients across the global fixed-income markets. Almost 1,900 institutional investor and broker-dealer firms are active users of the company patent trading technology. The company also provides real-time the ability to view indicative prices from its broker-dealer clients' inventory available</t>
  </si>
  <si>
    <t>Melco Resorts &amp;amp; Entertainment Limited</t>
  </si>
  <si>
    <t>www.melco-resorts.com</t>
  </si>
  <si>
    <t>Lawrence Yau Lung Ho</t>
  </si>
  <si>
    <t>/business-directory/company-profiles.melco_resorts__entertainment_limited.8f2bb2cf253754effba965f5584d3bb8.html</t>
  </si>
  <si>
    <t>Mueller Industries, Inc.</t>
  </si>
  <si>
    <t>www.muellerindustries.com</t>
  </si>
  <si>
    <t>Gregory L Christopher</t>
  </si>
  <si>
    <t>/business-directory/company-profiles.mueller_industries_inc.ce69397c70ea8c5e4ec5031f5f97455b.html</t>
  </si>
  <si>
    <t>Mueller Industries is a leading manufacturer of copper tubes and fittings, lines sets, plastic tube and fittings, steel nipples, bars and rods, forgings, extrusions, pipes, valves, vessels, heat exchangers, and duct systems. Mueller also resells a myriad of products, including brass and plastic plumbing valves, plastic fittings, malleable iron fittings, faucets, and plumbing specialty products. Its operations are divided among three divisions: Piping</t>
  </si>
  <si>
    <t>Martin Marietta Materials Inc</t>
  </si>
  <si>
    <t>www.martinmarietta.com</t>
  </si>
  <si>
    <t>C Howard Nye</t>
  </si>
  <si>
    <t>/business-directory/company-profiles.martin_marietta_materials_inc.afe0ca569c837491a6fd7205a52b5c87.html</t>
  </si>
  <si>
    <t>Martin Marietta Materials, Inc. (Martin Marietta) is a natural resource-based building materials company. The company supplies aggregates (crushed stone, sand and gravel) through its network of approximately 350 quarries, mines and distribution yards in nearly 30 states, Canada, and The Bahamas. Martin Marietta also provides cement and downstream products, namely, ready mixed concrete, asphalt and paving service. The company's heavy-side building</t>
  </si>
  <si>
    <t>MoonLake Immunotherapeutics AG</t>
  </si>
  <si>
    <t>www.moonlaketx.com</t>
  </si>
  <si>
    <t>Matthias Bodenstedt</t>
  </si>
  <si>
    <t>business-directory/company-profiles.moonlake_immunotherapeutics_ag.1d852566fec9afa20b738e70d85e6463.html</t>
  </si>
  <si>
    <t>Marsh &amp;amp; McLennan Companies, Inc.</t>
  </si>
  <si>
    <t>www.marshmclennan.com</t>
  </si>
  <si>
    <t>John Q Doyle</t>
  </si>
  <si>
    <t>/business-directory/company-profiles.marsh__mclennan_companies_inc.e29949f7b4370cbfaf1666725d26b2f3.html</t>
  </si>
  <si>
    <t>Marsh &amp;amp;amp; McLennan Companies (Marsh McLennan) is the world's leading professional services firm in the areas of risk, strategy and people. The company operates across four global businesses - Marsh, Guy Carpenter, Mercer and Oliver Wyman. Marsh provides data-driven risk advisory services and insurance solutions to commercial and consumer clients. Guy Carpenter is the company's reinsurance intermediary and advisor. Mercer delivers advice and technology-driven</t>
  </si>
  <si>
    <t>3M Company</t>
  </si>
  <si>
    <t>www.3m.com</t>
  </si>
  <si>
    <t>Michael F Roman</t>
  </si>
  <si>
    <t>/business-directory/company-profiles.3m_company.cef3e0c429359cd8ac37c57c710a36b9.html</t>
  </si>
  <si>
    <t>3M Company is a diversified technology company with a global presence in the following businesses: Safety and Industrial; Transportation and Electronics; Health Care; and Consumer. 3M is among the leading manufacturers of products for many of the markets it serves. Most 3M products involve expertise in product development, manufacturing and marketing, and are subject to competition from products manufactured and sold by other technologically oriented</t>
  </si>
  <si>
    <t>Magellan Midstream Partners, LP</t>
  </si>
  <si>
    <t>www.magellanlp.com</t>
  </si>
  <si>
    <t>Michael N Mears</t>
  </si>
  <si>
    <t>/business-directory/company-profiles.magellan_midstream_partners_lp.a7c5163a731768afb83acb6a41263df9.html</t>
  </si>
  <si>
    <t>Magellan Midstream Partners is principally engaged in the transportation, storage and distribution of refined petroleum products and crude oil. Magellan Midstream Partners' portfolio includes some 9,800 miles of pipeline, about 55 terminals, and some 39 million barrels of aggregate storage, located mainly in the eastern half of the US. Magellan's upstream and downstream customers include Valero, Marathon, CVR Energy, Kinder Morgan, Phillips 66, and</t>
  </si>
  <si>
    <t>Maximus, Inc.</t>
  </si>
  <si>
    <t>www.maximus.com</t>
  </si>
  <si>
    <t>Bruce L Caswell</t>
  </si>
  <si>
    <t>/business-directory/company-profiles.maximus_inc.43346781506addb45891c4fcf350c851.html</t>
  </si>
  <si>
    <t>MAXIMUS is a leading operator of government health and human services programs worldwide. The company's primary portfolio of work is tied to business process services (BPS) in the health services and human services markets. The company provides Medicaid enrollment services in the US, as well as Children's Health Insurance Program (CHIP) services and state-based health insurance exchange operations. MAXIMUS partners with government agencies in the</t>
  </si>
  <si>
    <t>Merit Medical Systems, Inc.</t>
  </si>
  <si>
    <t>www.merit.com</t>
  </si>
  <si>
    <t>Fred P Lampropoulos</t>
  </si>
  <si>
    <t>/business-directory/company-profiles.merit_medical_systems_inc.87eb15016a557f360e404980eaa64ff8.html</t>
  </si>
  <si>
    <t>Merit Medical Systems is a leading manufacturer and marketer of proprietary medical devices used in interventional, diagnostic and therapeutic procedures, particularly in cardiology, radiology, oncology, critical care and endoscopy. The company's products include catheters, guide wires, needles, and tubing used in heart stent procedures, and angioplasties, as well as products for endoscopy, dialysis, and other procedures. Merit Medical sells its products</t>
  </si>
  <si>
    <t>MAKEMYTRIP LIMITED</t>
  </si>
  <si>
    <t>www.makemytrip.com</t>
  </si>
  <si>
    <t>Rajesh Magow</t>
  </si>
  <si>
    <t>/business-directory/company-profiles.makemytrip_limited.3fa8fb999c80573c27f286f366c916ed.html</t>
  </si>
  <si>
    <t>MONDAY.COM LTD</t>
  </si>
  <si>
    <t>www.monday.com</t>
  </si>
  <si>
    <t>Roy Man</t>
  </si>
  <si>
    <t>/business-directory/company-profiles.mondaycom_ltd.85f071bd7cc57986b783af5f4e87f979.html</t>
  </si>
  <si>
    <t>Miniso Group Holding Ltd</t>
  </si>
  <si>
    <t>www.miniso.com</t>
  </si>
  <si>
    <t>Weiguo Liu</t>
  </si>
  <si>
    <t>/business-directory/company-profiles.miniso_group_holding_ltd.453a61038af695954547ee531d7642fa.html</t>
  </si>
  <si>
    <t>Monster Beverage Corporation</t>
  </si>
  <si>
    <t>www.monsterbevcorp.com</t>
  </si>
  <si>
    <t>Rodney C Sacks</t>
  </si>
  <si>
    <t>/business-directory/company-profiles.monster_beverage_corporation.10324c348a96ed959f97263de2bc02ee.html</t>
  </si>
  <si>
    <t>Monster Beverage develops, markets, sells and distributes energy drink beverages and concentrates for energy drink beverages. In addition, the company serves up a variety of "alternative" beverage category combines non-carbonated, ready-to-drink iced teas, lemonades, juice cocktails, single-serve juices and fruit beverages, ready-to-drink dairy and coffee drinks, energy drinks, sports drinks, single-serve still waters, and sodas in about 155 countries</t>
  </si>
  <si>
    <t>Altria Group, Inc.</t>
  </si>
  <si>
    <t>www.altria.com</t>
  </si>
  <si>
    <t>William F Gifford Junior</t>
  </si>
  <si>
    <t>/business-directory/company-profiles.altria_group_inc.8eb87346abee0978501a3a8e8b04a78b.html</t>
  </si>
  <si>
    <t>Altria Group is one of the largest cigarette companies in the US. Altria operates through subsidiary Philip Morris USA, which sells Marlboro — one of the world's leading cigarette brand. It manufactures cigarettes under the Parliament, Benson &amp;amp;amp; Hedges and Nat's, Chesterfield, Virginia Slims, and Basic brands, among many others. Altria, however, has diversified from solely a cigarette maker to a purveyor of cigars and pipe tobacco through John</t>
  </si>
  <si>
    <t>Modine Manufacturing Company Inc</t>
  </si>
  <si>
    <t>www.modine.com</t>
  </si>
  <si>
    <t>Neil D Brinker</t>
  </si>
  <si>
    <t>/business-directory/company-profiles.modine_manufacturing_company_inc.93cdef0c4c8b951a9cf643288974c21b.html</t>
  </si>
  <si>
    <t>Modine Manufacturing specializes in providing innovative thermal management solutions to diversified global markets and customers. It is a leading provider of engineered heat transfer systems and high-quality heat transfer components for use in on- and off-highway original equipment manufacturer (OEM) vehicular applications. Products include powertrain cooling, heat transfer modules, on-engine cooling, auxiliary cooling, and battery thermal management</t>
  </si>
  <si>
    <t>Topgolf Callaway Brands Corp.</t>
  </si>
  <si>
    <t>www.callawaygolf.com</t>
  </si>
  <si>
    <t>Oliver G Brewer III</t>
  </si>
  <si>
    <t>business-directory/company-profiles.topgolf_callaway_brands_corp.d05be2c6ea06d8ed326cc430823b92ed.html</t>
  </si>
  <si>
    <t>Topgolf Callaway Brands Corp (formerly Callaway Golf Company) is a technology-enabled modern golf company delivering leading golf equipment, apparel, and entertainment with a portfolio of global brands. The company's other drivers, as well as its fairway woods, irons, wedges, packaged sets, and hybrids, are sold under the Callaway, and putters are sold under the Odyssey brand, including Toulon Design by Odyssey. It also makes golf balls, golf bags,</t>
  </si>
  <si>
    <t>Moog Inc.</t>
  </si>
  <si>
    <t>www.moog.com</t>
  </si>
  <si>
    <t>Patrick J Roche</t>
  </si>
  <si>
    <t>/business-directory/company-profiles.moog_inc.4678b43ac477f2db1db5825a33a06c0a.html</t>
  </si>
  <si>
    <t>Moog makes precision-control components and systems used in aerospace products, defense, and industrial markets. Hydraulic components include high-performance servo valves with mechanical or electronic feedback, high-dynamic performance hydraulic servo pumps, energy-efficient electro hydrostatic actuators and complex hydraulic manifold systems. It also makes infusion therapy pumps, CT scan medical equipment, ultrasonic sensors, and surgical handpieces</t>
  </si>
  <si>
    <t>Molina Healthcare, Inc.</t>
  </si>
  <si>
    <t>www.molinahealthcare.com</t>
  </si>
  <si>
    <t>Joseph M Zubretsky</t>
  </si>
  <si>
    <t>/business-directory/company-profiles.molina_healthcare_inc.7078d92352141d922d9bc5e56e6ca855.html</t>
  </si>
  <si>
    <t>Molina Healthcare, a FORTUNE 500 company, provides managed healthcare services under the Medicaid and Medicare programs, and through the state insurance marketplaces. Molina Healthcare serves approximately 5.3 million members eligible for Medicaid, Medicare, and other government-sponsored healthcare programs for low-income families and individuals, including Marketplace members, most of whom receive government premium subsidies. Molina Healthcare</t>
  </si>
  <si>
    <t>Morphic Holding, Inc.</t>
  </si>
  <si>
    <t>www.morphictx.com</t>
  </si>
  <si>
    <t>Praveen P Tipirneni</t>
  </si>
  <si>
    <t>/business-directory/company-profiles.morphic_holding_inc.eb6b794470be6655a6ff0ebf834dc809.html</t>
  </si>
  <si>
    <t>Morningstar, Inc.</t>
  </si>
  <si>
    <t>www.morningstar.com</t>
  </si>
  <si>
    <t>Kunal Kapoor</t>
  </si>
  <si>
    <t>/business-directory/company-profiles.morningstar_inc.11117cb393853dc8bdcef493a4c66266.html</t>
  </si>
  <si>
    <t>Morningstar is a leading global provider of independent investment insights. It offers variety of products and solutions that serve market participants of all kinds, including individual and institutional investors in public and private capital markets, financial advisors, asset managers, retirement plan providers and sponsors, and issuers of securities. Its customers have access to a wide selection of investment data, research, credit, ESG, and fund</t>
  </si>
  <si>
    <t>www.mosaicco.com</t>
  </si>
  <si>
    <t>James C O'Rourke</t>
  </si>
  <si>
    <t>/business-directory/company-profiles.the_mosaic_company.ea7bae3a54ddc0274e97a32a59769109.html</t>
  </si>
  <si>
    <t>The Mosaic Company ranks as one of the world's largest producers of phosphate and potash, which are used for crop nutrition and as input to animal feed. Mosaic products account for more than 40% of the company's revenue, followed by phosphates and potash. The company mines its phosphate in Florida, Brazil and Peru. About 75% of Mosaic's sales are from international customers. The company was incorporated in 2004 and serves the top four nutrient-consuming</t>
  </si>
  <si>
    <t>Mp Materials Corp.</t>
  </si>
  <si>
    <t>www.mpmaterials.com</t>
  </si>
  <si>
    <t>James H Litinsky</t>
  </si>
  <si>
    <t>/business-directory/company-profiles.mp_materials_corp.943caf55d8d3ea09ff18eabee13f64da.html</t>
  </si>
  <si>
    <t>Marathon Petroleum Corporation</t>
  </si>
  <si>
    <t>www.stellar.bank</t>
  </si>
  <si>
    <t>Michael J Hennigan</t>
  </si>
  <si>
    <t>/business-directory/company-profiles.marathon_petroleum_corporation.aca95e48ae6b130c82b745fd190d8f74.html</t>
  </si>
  <si>
    <t>Marathon Petroleum Corporation is a leading, integrated, downstream energy company. It operates the nation's largest refining system with approximately 2.9 million barrels per day of crude oil refining capacity and believes it is one of the largest wholesale suppliers of gasoline and distillates to resellers in the US. The company distributes its refined products through one of the largest terminal operations in the US and one of the largest private</t>
  </si>
  <si>
    <t>Mplx LP</t>
  </si>
  <si>
    <t>MICHAEL J HENNIGAN</t>
  </si>
  <si>
    <t>/business-directory/company-profiles.mplx_lp.1f71044a69105d31875568f8aeed7792.html</t>
  </si>
  <si>
    <t>MPLX is a diversified master limited partnership formed in 2012 by Marathon Petroleum Corporation (MPC) to own, operate, develop and acquire midstream energy infrastructure assets. It gathers, processes, and transports natural gas; gathers, transports, fractionates, stores and markets natural gas liquids (NGLs); and transports, stores and distributes crude oil and refined petroleum products. Headquartered in Findlay, Ohio, MPLX's assets consist</t>
  </si>
  <si>
    <t>Medical Properties Trust, Inc.</t>
  </si>
  <si>
    <t>www.medicalpropertiestrust.com</t>
  </si>
  <si>
    <t>Edward K Aldag Junior</t>
  </si>
  <si>
    <t>/business-directory/company-profiles.medical_properties_trust_inc.89947af6746773044f28bb66e0cd67dd.html</t>
  </si>
  <si>
    <t>Hospitals Trust Medical Properties is a self-advised real estate investment trust (REIT) formed in 2003 to acquire and develop net-leased healthcare facilities. It has investments in more than 435 facilities and approximately 46,000 licensed beds in over 30 states in the US, in six countries in Europe, across Australia, and in Colombia in South America. Its facilities consist of more than 205 general acute care hospitals, 110 inpatient rehabilitation</t>
  </si>
  <si>
    <t>Monolithic Power Systems, Inc.</t>
  </si>
  <si>
    <t>www.monolithicpower.com</t>
  </si>
  <si>
    <t>Michael R Hsing</t>
  </si>
  <si>
    <t>/business-directory/company-profiles.monolithic_power_systems_inc.7b0d8f01110df0e659d6da53fbab5374.html</t>
  </si>
  <si>
    <t>Monolithic Power Systems (MPS) is a global company that provides high-performance, semiconductor-based power electronics solutions. The fabless semiconductor company offers digital, mixed-signal and analog microchips – especially DC-to-DC converters for powering networking and telecommunication infrastructure, wireless access points, notebook computers, and other consumer electronic devices. Its core strengths include deep system-level and applications</t>
  </si>
  <si>
    <t>Marqeta, Inc.</t>
  </si>
  <si>
    <t>www.marqeta.com</t>
  </si>
  <si>
    <t>Jason Gardner</t>
  </si>
  <si>
    <t>/business-directory/company-profiles.marqeta_inc.9fa3469f28b96706133aee7581e93271.html</t>
  </si>
  <si>
    <t>Mercury Systems, Inc.</t>
  </si>
  <si>
    <t>www.mrcy.com</t>
  </si>
  <si>
    <t>Bill Ballhaus</t>
  </si>
  <si>
    <t>/business-directory/company-profiles.mercury_systems_inc.94fb3e16d6119d52f208cf52a77beaf3.html</t>
  </si>
  <si>
    <t>Mercury Systems is a technology company that delivers innovative technology solutions for the homeland security, military and aerospace, and telecommunications markets. As a leading manufacturer of essential components, products, modules and subsystems, it sells to defense prime contractors, the US government and original equipment manufacturers (OEM) commercial aerospace companies. Its products and solutions are deployed in more than 300 programs</t>
  </si>
  <si>
    <t>Merck &amp;amp; Co., Inc.</t>
  </si>
  <si>
    <t>www.merck.com</t>
  </si>
  <si>
    <t>Robert M Davis</t>
  </si>
  <si>
    <t>/business-directory/company-profiles.merck__co_inc.bd6973cde5a8a06ffa286917f99f2dca.html</t>
  </si>
  <si>
    <t>Merck &amp;amp;amp; Co is a global health care company that delivers innovative health solutions through its prescription medicines, vaccines, biologic therapies and animal health products. The pharmaceutical giant's top products include cancer drug Keytruda, diabetes drugs Januvia and Janumet, HPV vaccine Gardasil, a pediatric combination vaccines ProQuad, M-M-R II, Varivax. In addition, Merck makes childhood and adult vaccines for such diseases as measles,</t>
  </si>
  <si>
    <t>Moderna, Inc.</t>
  </si>
  <si>
    <t>www.modernatx.com</t>
  </si>
  <si>
    <t>Stephane Bancel</t>
  </si>
  <si>
    <t>/business-directory/company-profiles.moderna_inc.4c70728b48cb7ab947d330da367c27aa.html</t>
  </si>
  <si>
    <t>Moderna is a biotechnology company pioneering messenger RNA (mRNA) therapeutics and vaccines to create a new generation of transformative medicines to improve the lives of patients. It has transformed from a research-stage company advancing programs in the field of messenger RNA (mRNA), to an enterprise with a diverse clinical portfolio of vaccines and therapeutics across six modalities, a broad intellectual property portfolio in areas including mRNA</t>
  </si>
  <si>
    <t>Marathon Oil Corporation</t>
  </si>
  <si>
    <t>www.marathonoil.com</t>
  </si>
  <si>
    <t>Lee M Tillman</t>
  </si>
  <si>
    <t>/business-directory/company-profiles.marathon_oil_corporation.22b79621851fff48a15efc80a957df16.html</t>
  </si>
  <si>
    <t>Marathon Oil is an independent exploration, development and production company primarily operates in the oil and gas industry. It has proved reserves of about 1.3 million barrels of oil equivalent. Marathon Oil's major focus of production is the US: Eagle Ford in Texas, the Bakken in North Dakota, STACK and SCOOP in Oklahoma and Northern Delaware in New Mexico. The company explores for, produces and markets crude oil and condensate, NGLs and natural</t>
  </si>
  <si>
    <t>Maravai Lifesciences Holdings, Inc.</t>
  </si>
  <si>
    <t>www.maravai.com</t>
  </si>
  <si>
    <t>William Martin III</t>
  </si>
  <si>
    <t>/business-directory/company-profiles.maravai_lifesciences_holdings_inc.ae2a3d06b97575ecfd66c7a8af1474b0.html</t>
  </si>
  <si>
    <t>Marvell Technology, Inc.</t>
  </si>
  <si>
    <t>www.marvell.com</t>
  </si>
  <si>
    <t>Matthew J Murphy</t>
  </si>
  <si>
    <t>/business-directory/company-profiles.marvell_technology_inc.c09ed6dff3c45ad28d585b6374177df4.html</t>
  </si>
  <si>
    <t>Marvell Technology is a leading supplier of infrastructure semiconductor solutions, spanning the data center core to network edge. The company is a fabless semiconductor supplier of high-performance standard and semi-custom products with core strengths in developing and scaling complex System-on-a-Chip architectures, integrating analog, mixed-signal and digital signal processing functionality. Leveraging leading intellectual property and deep system-level</t>
  </si>
  <si>
    <t>www.morganstanley.com</t>
  </si>
  <si>
    <t>James P Gorman</t>
  </si>
  <si>
    <t>/business-directory/company-profiles.morgan_stanley.d028c01ab8d7501058cee34c74955ded.html</t>
  </si>
  <si>
    <t>One of the world's top investment banks, Morgan Stanley is a global financial services company that, through its subsidiaries and affiliates, advises, and originates, trades, manages and distributes capital for governments, institutions and individuals. It offers everything from advising corporate clients on mergers &amp;amp;amp; acquisitions to raising capital for large companies to managing real estate investments for wealthy individuals. Morgan Stanley</t>
  </si>
  <si>
    <t>MSA Safety Incorporated</t>
  </si>
  <si>
    <t>www.msasafety.com</t>
  </si>
  <si>
    <t>Nishan J Vartanian</t>
  </si>
  <si>
    <t>business-directory/company-profiles.msa_safety_incorporated.81e52e2dfb0922b7bc5efe919510adb8.html</t>
  </si>
  <si>
    <t>MSA Safety is the global leader in the development, manufacture, and supply of comprehensive line of safety products and solutions to protect the health and safety of workers and facility infrastructures around the world in the fire service, the oil, gas and petrochemical industry, construction, industrial manufacturing applications, HVAC-R, utilities, mining, and the military. Its core products include breathing apparatus where SCBA is the principal</t>
  </si>
  <si>
    <t>Msci Inc.</t>
  </si>
  <si>
    <t>www.msci.com</t>
  </si>
  <si>
    <t>Henry A Fernandez</t>
  </si>
  <si>
    <t>/business-directory/company-profiles.msci_inc.b0a359ca6c48b95bdaa226b6605fcb27.html</t>
  </si>
  <si>
    <t>MSCI, formerly Morgan Stanley Capital International, manages more than 278,000 daily equity, fixed income, and hedge fund indices used by large asset management firms. Its leading, research-enhanced products, and services include indexes; portfolio construction and risk management analytics; environmental, social, and governance (ESG) and climate solutions; and real estate benchmarks, return analytics, and market insights. MSCI has over 6,600 clients</t>
  </si>
  <si>
    <t>Microsoft Corporation</t>
  </si>
  <si>
    <t>www.microsoft.com</t>
  </si>
  <si>
    <t>Satya Nadella</t>
  </si>
  <si>
    <t>/business-directory/company-profiles.microsoft_corporation.11cc3fba5624e87df547d444810e77f8.html</t>
  </si>
  <si>
    <t>Microsoft is one of the world's leading technology companies with products that include the Windows operating system, Office productivity applications, and Azure cloud services. The company offers licensing and support for its wide portfolio of software products; designing, selling and delivering devices and online advertising to a global audience. LinkedIn, its business-oriented social network, is used by millions to make connections. Outside the</t>
  </si>
  <si>
    <t>Madison Square Garden Sports Corp.</t>
  </si>
  <si>
    <t>www.msg.com</t>
  </si>
  <si>
    <t>David Hopkinson</t>
  </si>
  <si>
    <t>business-directory/company-profiles.madison_square_garden_sports_corp.4fa93c749d6d10c41c616a0e4d565daf.html</t>
  </si>
  <si>
    <t>Motorola Solutions, Inc.</t>
  </si>
  <si>
    <t>www.motorolasolutions.com</t>
  </si>
  <si>
    <t>Gregory Q Brown</t>
  </si>
  <si>
    <t>/business-directory/company-profiles.motorola_solutions_inc.a9124230cd28d62ed269f761631b6c6a.html</t>
  </si>
  <si>
    <t>Motorola Solutions is one of the leading companies in public safety and enterprise security. The company's radios and wireless broadband products are used by government, public safety, and first-responder agencies for communications and personnel deployment. Commercial and industrial customers use products from Motorola to stay in touch with the mobile workforces. Besides two-way radios, the company makes vehicle-mounted radios, fixed and mobile video</t>
  </si>
  <si>
    <t>MSC Industrial Direct Co., Inc.</t>
  </si>
  <si>
    <t>www.mscdirect.com</t>
  </si>
  <si>
    <t>Erik Gershwind</t>
  </si>
  <si>
    <t>/business-directory/company-profiles.msc_industrial_direct_co_inc.c45c60fc345023e962d78399a2071df6.html</t>
  </si>
  <si>
    <t>MSC Industrial Direct is one of the largest US direct suppliers of industrial products. It distributes fasteners and measuring instruments, cutting tools, and plumbing supplies to customers in metalworking and maintenance, repair, and overhaul (MRO) businesses. MSC Industrial stocks more about 2 million products. The company also serves Fortune 1000 manufacturing companies through its 6,500 associates. The company sells -- mainly to small and mid-size</t>
  </si>
  <si>
    <t>Microstrategy Incorporated</t>
  </si>
  <si>
    <t>www.microstrategy.com</t>
  </si>
  <si>
    <t>Phong Q Le</t>
  </si>
  <si>
    <t>/business-directory/company-profiles.microstrategy_incorporated.6a1c1750a0f83332be5cd407198eb372.html</t>
  </si>
  <si>
    <t>MicroStrategy is a global leader in enterprise analytics software and services. Its vision is to enable Intelligence Everywhere by providing world-class software and services that provide enterprise users with actionable insights. Its MicroStrategy Platform is an enterprise analytics software platform that incorporates a comprehensive suite of software offerings that are packaged and configured to meet customer requirements. Its customers include</t>
  </si>
  <si>
    <t>Lakshmi N. Mittal</t>
  </si>
  <si>
    <t>/business-directory/company-profiles.arcelormittal.e47a0d202ed417e31d98f6e2554c4ca6.html</t>
  </si>
  <si>
    <t>ArcelorMittal is one of the world's leading integrated steel and mining companies. It produces a broad range of high-quality finished and semi-finished steel products. Specifically, ArcelorMittal produces flat products, including sheet and plate, and long products, including bars, rods and structural shapes. It also produces pipes and tubes for various applications. ArcelorMittal sells its products primarily in local markets and to a diverse range</t>
  </si>
  <si>
    <t>M&amp;amp;T Bank Corporation</t>
  </si>
  <si>
    <t>www.mtb.com</t>
  </si>
  <si>
    <t>Rene F Jones</t>
  </si>
  <si>
    <t>/business-directory/company-profiles.mt_bank_corporation.3bdfecd87eba68784db9ca8e12ec8c02.html</t>
  </si>
  <si>
    <t>M&amp;amp;amp;T Bank Corporation (M&amp;amp;amp;T) is a bank holding company with a total assets of $200.7 billion and deposits of $131.5 billion. Its wholly owned bank subsidiaries are Manufacturers and Traders Trust Company (M&amp;amp;amp;T Bank) and Wilmington Trust, National Association (Wilmington Trust, N.A.). The banks offer deposit, loan, trust, investment, brokerage, mortgage, and insurance services to individuals and small- and mid-sized businesses. Its lending</t>
  </si>
  <si>
    <t>Match Group, Inc.</t>
  </si>
  <si>
    <t>www.mtch.com</t>
  </si>
  <si>
    <t>Other Personal Services</t>
  </si>
  <si>
    <t>Sharmistha Dubey</t>
  </si>
  <si>
    <t>/business-directory/company-profiles.match_group_inc.ed035fa5c94660ca4bb0c1dccc335edb.html</t>
  </si>
  <si>
    <t>Mettler-Toledo International Inc.</t>
  </si>
  <si>
    <t>www.mt.com</t>
  </si>
  <si>
    <t>Patrick Kaltenbach</t>
  </si>
  <si>
    <t>/business-directory/company-profiles.mettler-toledo_international_inc.b5128f5d1dc57f80562def012214b754.html</t>
  </si>
  <si>
    <t>Mettler-Toledo International is one of the top suppliers of precision instruments and services in the world. It is recognized as an innovation leader and its solutions are critical in research and development, quality control, and manufacturing processes for its customers. It makes a range of bench and floor scales that precisely weigh materials as little as one ten-millionth of a gram to more than 60 kilograms. It's main markets are laboratory, industrial,</t>
  </si>
  <si>
    <t>Matador Resources Company</t>
  </si>
  <si>
    <t>www.matadorresources.com</t>
  </si>
  <si>
    <t>Joseph Wm Foran</t>
  </si>
  <si>
    <t>/business-directory/company-profiles.matador_resources_company.890e71965693aa2d8391f36b278b01cb.html</t>
  </si>
  <si>
    <t>Mgic Investment Corporation</t>
  </si>
  <si>
    <t>www.mgic.com</t>
  </si>
  <si>
    <t>Timothy Mattke</t>
  </si>
  <si>
    <t>/business-directory/company-profiles.mgic_investment_corporation.d078a05c4bd7edb058af287bd4534923.html</t>
  </si>
  <si>
    <t>MGIC Investment is a holding company and provides private mortgage insurance, other mortgage credit risk management solutions, and ancillary services through its wholly-owned subsidiaries. MGIC owns Mortgage Guaranty Insurance Corporation (MGIC), and was licensed in the US, Puerto Rico, and Guam. Such coverage allows otherwise-qualified buyers who aren't able to scrape up the standard about 20% down payment to get mortgages. MGIC writes primary insurance</t>
  </si>
  <si>
    <t>Meritage Homes Corporation</t>
  </si>
  <si>
    <t>www.meritagehomes.com</t>
  </si>
  <si>
    <t>Phillippe Lord</t>
  </si>
  <si>
    <t>/business-directory/company-profiles.meritage_homes_corporation.0c781a37c29b81d2f4634699e1575963.html</t>
  </si>
  <si>
    <t>Meritage Homes is a leading designer and builder of single-family homes and builds houses in high-growth areas of the western, eastern, and central US. Targeting first-time, and first-move up homebuyers, the builder constructs single-family homes in Arizona, California, Colorado, Texas, Florida, Georgia, North Carolina, South Carolina, Utah, and Tennessee. Sold under the Meritage Homes, its houses are priced from approximately $250,000 to $1,400,000</t>
  </si>
  <si>
    <t>Vail Resorts, Inc.</t>
  </si>
  <si>
    <t>www.vailresorts.com</t>
  </si>
  <si>
    <t>Kirsten A Lynch</t>
  </si>
  <si>
    <t>/business-directory/company-profiles.vail_resorts_inc.20b4fee7db97eef16a9d1c2f84629cce.html</t>
  </si>
  <si>
    <t>Vail Resorts is the premier mountain resort company in the world and a leader in luxury, destination-based travel at iconic locations. The company's operations are grouped into three business segments: Mountain, Lodging, and Real Estate. Mountain segment operates about world-class destination mountain resorts and regional ski areas. Additionally, the segment includes ancillary services, primarily including ski school, dining, and retail/rental operations.</t>
  </si>
  <si>
    <t>Materion Corporation</t>
  </si>
  <si>
    <t>www.materion.com</t>
  </si>
  <si>
    <t>Nonferrous Metal (except Aluminum) Production and Processing</t>
  </si>
  <si>
    <t>Jugal K Vijayvargiya</t>
  </si>
  <si>
    <t>/business-directory/company-profiles.materion_corporation.af4b3f5169bc5de1c8a7c8e412f552a3.html</t>
  </si>
  <si>
    <t>Materion is an integrated producer of high-performance advanced engineered materials used in a variety of electrical, electronic, thermal, and structural applications. It sells products to a number of markets, semiconductor, industrial, aerospace and defense, energy, defense, automotive, consumer electronics, telecommunications and data centers. It manufactures a variety of precious and specialty metal products, including frame lid assemblies and</t>
  </si>
  <si>
    <t>Macom Technology Solutions Holdings, Inc.</t>
  </si>
  <si>
    <t>www.macom.com</t>
  </si>
  <si>
    <t>Stephen Daly</t>
  </si>
  <si>
    <t>/business-directory/company-profiles.macom_technology_solutions_holdings_inc.93186c6f7651e86eab0b469ec5b437b3.html</t>
  </si>
  <si>
    <t>M/A-COM Technology Solutions (aka MACOM) designs and manufactures semiconductor products for Telecommunications (Telecom), Industrial and Defense (I&amp;amp;amp;D) and Data Center industries. The holding company makes analog semiconductors used in wireless and wireline applications across the radio-frequency (RF), microwave, and millimeter wave spectrum. Its portfolio encompasses some 3,500 standard and custom integrated circuits (IC), multi-chip modules</t>
  </si>
  <si>
    <t>Mastec, Inc.</t>
  </si>
  <si>
    <t>www.mastec.com</t>
  </si>
  <si>
    <t>Jose R Mas</t>
  </si>
  <si>
    <t>/business-directory/company-profiles.mastec_inc.2ab6fb39ea70d2a715b9f311d2fc1bcf.html</t>
  </si>
  <si>
    <t>MasTec specializes in building underground and overhead distribution systems, including trenches, conduits, cell towers, cable, and power lines, which provide wireless and wireline/fiber communications; clean energy infrastructure; electrical power generation, transmission, and distribution systems; heavy industrial plants; compressor and pump stations and treatment plants; water and sewer infrastructure, including water pipelines; and other civil</t>
  </si>
  <si>
    <t>Micron Technology, Inc.</t>
  </si>
  <si>
    <t>www.micron.com</t>
  </si>
  <si>
    <t>Sanjay Mehrotra</t>
  </si>
  <si>
    <t>/business-directory/company-profiles.micron_technology_inc.36278f5fc1b3562ff777a624024d91e4.html</t>
  </si>
  <si>
    <t>Micron Technology is one of the largest memory chip makers in the world. It makes DRAM (Dynamic Random Access Memory), NAND Flash, and NOR Flash memory, and other memory technologies. Its memory and storage solutions enable disruptive trends, including artificial intelligence, 5G, machine learning, and autonomous vehicles, in key market segments like mobile, data center, client, consumer, industrial, graphics, automotive, and networking. Micron's</t>
  </si>
  <si>
    <t>Murphy Oil Corporation</t>
  </si>
  <si>
    <t>www.murphyoilcorp.com</t>
  </si>
  <si>
    <t>Roger W Jenkins</t>
  </si>
  <si>
    <t>/business-directory/company-profiles.murphy_oil_corporation.c069b6d6a0f76f0d4b01955ff6499497.html</t>
  </si>
  <si>
    <t>Murphy Oil Corporation is a global oil and natural gas exploration and production company, with both onshore and offshore operations and properties. It produces crude oil, natural gas, and natural gas liquids primarily in the US and Canada, and explores oil and gas in target areas worldwide. The company partially or wholly owns almost 970 oil wells and nearly 350 gas wells worldwide, with proved reserves of about 715.4 million barrels of oil equivalent.</t>
  </si>
  <si>
    <t>Murphy USA Inc.</t>
  </si>
  <si>
    <t>www.murphyusa.com</t>
  </si>
  <si>
    <t>R Andrew Clyde</t>
  </si>
  <si>
    <t>/business-directory/company-profiles.murphy_usa_inc.2eb8a08db0dcfd1d42c467abc65ca21b.html</t>
  </si>
  <si>
    <t>Former operating unit of Murphy Oil Corporation, Murphy USA (MUSA) markets refined products through its network of branded gasoline stations and convenience stores customers and unbranded wholesale customers in more than 25 Southeast, Southwest and Midwest US states. The company's around 1,150 retail gas stations (almost all of which are in close proximity to Walmart stores) sell gas under the Murphy USA brand. It also operates about 405 Murphy Express</t>
  </si>
  <si>
    <t>Mueller Water Products, Inc.</t>
  </si>
  <si>
    <t>www.muellerwaterproducts.com</t>
  </si>
  <si>
    <t>J Scott Hall</t>
  </si>
  <si>
    <t>/business-directory/company-profiles.mueller_water_products_inc.2d7e7737ed316b690524db3c7bb278a3.html</t>
  </si>
  <si>
    <t>Mueller Water is one of the largest manufacturers and marketers of hydrants, as well as valves and pipe couplings in North America. Its flow control products are used in new and upgraded municipal infrastructure, industrial, and residential and non-residential construction projects, such as water distribution networks, water and wastewater treatment facilities, fire protection systems, and gas distribution. Mueller Water Products brands include Mueller,</t>
  </si>
  <si>
    <t>Myr Group Inc.</t>
  </si>
  <si>
    <t>www.myrgroup.com</t>
  </si>
  <si>
    <t>Richard S Swartz Junior</t>
  </si>
  <si>
    <t>/business-directory/company-profiles.myr_group_inc.0546b668300f41336471d561307c2b3f.html</t>
  </si>
  <si>
    <t>MYR Group is a holding company of specialty electrical construction service providers that was established in 1995 through the merger of long-standing specialty contractors and constructs transmission and distribution lines for the electric utility infrastructure, commercial, and industrial construction markets. The company also installs and maintains electrical wiring in commercial and industrial facilities and traffic and rail systems. The company</t>
  </si>
  <si>
    <t>N-Able, Inc.</t>
  </si>
  <si>
    <t>John Pagliuca</t>
  </si>
  <si>
    <t>business-directory/company-profiles.n-able_inc.5585395e26dd5e8ec04ab40fc1fd7c18.html</t>
  </si>
  <si>
    <t>Inari Medical, Inc.</t>
  </si>
  <si>
    <t>www.inarimedical.com</t>
  </si>
  <si>
    <t>William Hoffman</t>
  </si>
  <si>
    <t>/business-directory/company-profiles.inari_medical_inc.d5a02cf116e0ee01b5c49832220291ef.html</t>
  </si>
  <si>
    <t>National Instruments Corporation</t>
  </si>
  <si>
    <t>www.ni.com</t>
  </si>
  <si>
    <t>Eric H Starkloff</t>
  </si>
  <si>
    <t>/business-directory/company-profiles.national_instruments_corporation.b8900f056854c86a2fc9f4d9144235dd.html</t>
  </si>
  <si>
    <t>National Instruments (NI) created technology to connect instruments to computers in order to accelerate the testing and measurement of innovative technology. The company's flagship LabView product allows users to create graphical interfaces for controlling instruments and capturing and analyzing data, as well as set up automated functions. In addition, NI provides programming tools, software applications, and hardware products. Its hardware and software</t>
  </si>
  <si>
    <t>Navient Corporation</t>
  </si>
  <si>
    <t>www.navient.com</t>
  </si>
  <si>
    <t>DAVID L YOWAN</t>
  </si>
  <si>
    <t>/business-directory/company-profiles.navient_corporation.cfef156ded81e7d0c40cdac0874656b4.html</t>
  </si>
  <si>
    <t>Navient is a leader in technology-enabled education finance and business processing solutions for its clients in the education, healthcare, and government. Through its Earnest and NaviRefi brands, its refinancing loan products enable college graduates and professionals to refinance their student loans at lower interest rates. Its Earnest in-school Private Education Loan product offers consumer-friendly features to college students and their cosigners</t>
  </si>
  <si>
    <t>Neurocrine Biosciences, Inc.</t>
  </si>
  <si>
    <t>www.neurocrine.com</t>
  </si>
  <si>
    <t>Kevin C Gorman</t>
  </si>
  <si>
    <t>/business-directory/company-profiles.neurocrine_biosciences_inc.16e35bbf85f7700dd82ddccb159e62ae.html</t>
  </si>
  <si>
    <t>For Neurocrine Biosciences, drug development is all about body chemistry. The development-stage biotech develops treatments for neurological and endocrine hormone-related diseases, such as insomnia, depression, and menstrual pain. Lead drug candidate Elagolix is designed to treat endometriosis which causes pain and irregular menstrual bleeding in women. Second in line is NBI-98854, a treatment for movement disorders. Neurocrine Biosciences works</t>
  </si>
  <si>
    <t>Norwegian Cruise Line Holdings Ltd.</t>
  </si>
  <si>
    <t>www.ncl.com</t>
  </si>
  <si>
    <t>Frank J Del Rio</t>
  </si>
  <si>
    <t>/business-directory/company-profiles.norwegian_cruise_line_holdings_ltd.35f2fa43f9d0894de88bc6f09e8820da.html</t>
  </si>
  <si>
    <t>Norwegian Cruise Line Holdings is a leading global cruise company that operates the Norwegian Cruise Line, Oceania Cruises and Regent Seven Seas Cruises brands. The company has about 30 ships with approximately 62,000 Berths. The company brands offer itineraries to worldwide destinations, including Europe, Asia, Australia, New Zealand, South America, Africa, and more. Norwegian's US-flagged ship, Pride of America, provides the industry's only entirely</t>
  </si>
  <si>
    <t>Ncino Opco, Inc.</t>
  </si>
  <si>
    <t>www.ncino.com</t>
  </si>
  <si>
    <t>Pierre Naude</t>
  </si>
  <si>
    <t>/business-directory/company-profiles.ncino_opco_inc.f82b734209a34bbfb553586089e26e47.html</t>
  </si>
  <si>
    <t>NCR Corporation</t>
  </si>
  <si>
    <t>www.ncr.com</t>
  </si>
  <si>
    <t>Michael D Hayford</t>
  </si>
  <si>
    <t>/business-directory/company-profiles.ncr_corporation.d1c5740288f78a067582ab020ea5b51a.html</t>
  </si>
  <si>
    <t>NCR is a software- and services-led enterprise technology provider that runs stores, restaurants and self-directed banking for its customers, which includes businesses of all sizes. Born in the 1880s as National Cash Register, NCR's portfolio includes digital first software and services offerings for banking, retailers and restaurants, as well as payments processing and networks, multi-vendor connected device services, automated teller machines (ATMs),</t>
  </si>
  <si>
    <t>Nasdaq, Inc.</t>
  </si>
  <si>
    <t>www.nasdaq.com</t>
  </si>
  <si>
    <t>Adena T Friedman</t>
  </si>
  <si>
    <t>/business-directory/company-profiles.nasdaq_inc.74d32ce08df83f5e2d04626b30dd1bb2.html</t>
  </si>
  <si>
    <t>Nasdaq, Inc. (Nasdaq) is a global technology company. The company's global offerings are diverse and include trading and clearing across multiple asset classes, trade management services, fixed income and commodities trading and clearing (FICC), and Cash Equity Trading. There were nearly 4,200 total listings on The Nasdaq Stock Market, including some 440 ETPs. The combined market capitalization was approximately $28.2 trillion. In Europe, the Nasdaq</t>
  </si>
  <si>
    <t>Nordson Corporation</t>
  </si>
  <si>
    <t>www.nordson.com</t>
  </si>
  <si>
    <t>Sundaram Nagarajan</t>
  </si>
  <si>
    <t>/business-directory/company-profiles.nordson_corporation.6e1e5265db28f0ab30001b58e2a31700.html</t>
  </si>
  <si>
    <t>Nordson Corporation engineers, makes and markets differentiated products and systems used for precision dispensing, applying and controlling of adhesives, coatings, polymers, sealants, biomaterials, and other fluids, to test and inspect for quality, and to treat and cure surfaces and various medical products such as: catheters, cannulas, medical balloons, and medical tubing. Nordson also caters to a wide variety of consumer non-durable, consumer durable</t>
  </si>
  <si>
    <t>NOBLE CORPORATION PLC</t>
  </si>
  <si>
    <t>www.noblecorp.com</t>
  </si>
  <si>
    <t>Charles Sledge</t>
  </si>
  <si>
    <t>/business-directory/company-profiles.noble_corporation_plc.b86566a6957349a5874c7bf55580d2dc.html</t>
  </si>
  <si>
    <t>Nextera Energy, Inc.</t>
  </si>
  <si>
    <t>www.nexteraenergy.com</t>
  </si>
  <si>
    <t>John W Ketchum</t>
  </si>
  <si>
    <t>/business-directory/company-profiles.nextera_energy_inc.7b860ac9e9bc423e865a5cd3d347ae8b.html</t>
  </si>
  <si>
    <t>NextEra Energy (NEE) is an electric power and energy infrastructure companies in North America. NEE has two principal businesses, Florida Power &amp;amp;amp; Light Company (FPL) and NextEra Energy Capital Holdings, Inc. (NEER). FPL is the largest electric utility in the state of Florida and one of the largest electric utilities in the US. FPL's strategic focus is centered on investing in generation, transmission and distribution facilities to deliver on its</t>
  </si>
  <si>
    <t>Newmont Corporation</t>
  </si>
  <si>
    <t>www.newmont.com</t>
  </si>
  <si>
    <t>Thomas R Palmer</t>
  </si>
  <si>
    <t>/business-directory/company-profiles.newmont_corporation.f01b57d49b25f55498773285fb54a691.html</t>
  </si>
  <si>
    <t>Newmont is a gold producer with significant operations and/or assets in the US, Canada, Mexico, Dominican Republic, Peru, Suriname, Argentina, Chile, Australia, and Ghana. The company had attributable proven and probable gold reserves of 96.1 million ounces and an aggregate land position of approximately 23,700 square miles. Newmont is also engaged in the production of copper, silver, lead, and zinc. While the company's sales mostly come from refined</t>
  </si>
  <si>
    <t>Neogenomics, Inc.</t>
  </si>
  <si>
    <t>www.neogenomics.com</t>
  </si>
  <si>
    <t>Chair Lynn Tetrault</t>
  </si>
  <si>
    <t>/business-directory/company-profiles.neogenomics_inc.195390e431dbbc65af44d0e37220c3de.html</t>
  </si>
  <si>
    <t>NeoGenomics is a premier cancer diagnostics and pharma services company serving oncologists, pathologists, pharmaceutical companies, academic centers, and others with innovative diagnostic, prognostic and predictive testing. The company's testing services include cytogenetics, FISH, flow cytometry, IHC, molecular testing and morphologic analysis. Its information platform includes one of the largest cancer testing databases, covering the complete spectrum</t>
  </si>
  <si>
    <t>Neogen Corporation</t>
  </si>
  <si>
    <t>www.neogen.com</t>
  </si>
  <si>
    <t>John Adent</t>
  </si>
  <si>
    <t>/business-directory/company-profiles.neogen_corporation.0d206a9910aef0f19749d3fc7dc23ca3.html</t>
  </si>
  <si>
    <t>Neogen develops, manufactures and markets a diverse line of products and services dedicated to food and animal safety. Its Food Safety segment consists primarily of diagnostic test kits and complementary products sold to food producers and processors to detect dangerous and unintended substances in human food and animal feed, such as foodborne pathogens, spoilage organisms, natural toxins, food allergens, genetic modifications, ruminant by-products,</t>
  </si>
  <si>
    <t>Nextera Energy Partners, LP</t>
  </si>
  <si>
    <t>www.nexteraenergypartners.com</t>
  </si>
  <si>
    <t>James L Robo</t>
  </si>
  <si>
    <t>/business-directory/company-profiles.nextera_energy_partners_lp.2030ded0cb0c0c6997315e1c720522c5.html</t>
  </si>
  <si>
    <t>Formed by NextEra Energy to own, operate, and acquire contracted clean energy projects, NextEra Energy Partners holds a 17.4% limited partner interest in NEE Operating LP, which own interests in ten wind and solar projects. NextEra Energy Partners' objective is to pay stable and growing cash distributions to the holders of its common units, targeting a three-year annual growth rate in cash available for distribution of 12% to 15% per</t>
  </si>
  <si>
    <t>Cloudflare, Inc.</t>
  </si>
  <si>
    <t>www.cloudflare.com</t>
  </si>
  <si>
    <t>Matthew Prince</t>
  </si>
  <si>
    <t>/business-directory/company-profiles.cloudflare_inc.a210f6bc44c9475d03784c59112daed0.html</t>
  </si>
  <si>
    <t>Newmarket Corporation</t>
  </si>
  <si>
    <t>www.newmarket.com</t>
  </si>
  <si>
    <t>Thomas E Gottwald</t>
  </si>
  <si>
    <t>/business-directory/company-profiles.newmarket_corporation.3e771d61361b19491a974a3887a23629.html</t>
  </si>
  <si>
    <t>NewMarket is the holding entity of the following subsidiaries: Afton Chemical (its primary business), Ethyl Corporation, NewMarket Services Corporation, and NewMarket Development Corporation. Afton manufactures petroleum additives, while Ethyl markets antiknock compounds in North America and performs contracted manufacturing and related services. NewMarket Development manages the real property that it owns in Virginia. NewMarket Services provides</t>
  </si>
  <si>
    <t>New Relic, Inc.</t>
  </si>
  <si>
    <t>www.newrelic.com</t>
  </si>
  <si>
    <t>William Staples</t>
  </si>
  <si>
    <t>/business-directory/company-profiles.new_relic_inc.9e287e28726126e33d908130284f66b6.html</t>
  </si>
  <si>
    <t>Nextier Oilfield Solutions Inc.</t>
  </si>
  <si>
    <t>www.nextierofs.com</t>
  </si>
  <si>
    <t>Robert W Drummond</t>
  </si>
  <si>
    <t>/business-directory/company-profiles.nextier_oilfield_solutions_inc.6970c70b0ee4682f2d0b55e6c75dfb19.html</t>
  </si>
  <si>
    <t>NexTier Oilfield Solutions Inc. is a predominately US land focused oilfield service company, with a diverse set of well completion and production services across a variety of active and demanding basins. The company provides its services through its operating subsidiaries to exploration and production (E&amp;amp;amp;P) customers. Its primary service offerings hydraulic fracturing, wireline and pumping services. NexTier has 2.1 million hydraulic horsepower</t>
  </si>
  <si>
    <t>New Fortress Energy Inc.</t>
  </si>
  <si>
    <t>www.newfortressenergy.com</t>
  </si>
  <si>
    <t>Wesley R Edens</t>
  </si>
  <si>
    <t>/business-directory/company-profiles.new_fortress_energy_inc.720892eb2180e3c748daaae3713070f5.html</t>
  </si>
  <si>
    <t>www.nationalfuel.com</t>
  </si>
  <si>
    <t>David P Bauer</t>
  </si>
  <si>
    <t>/business-directory/company-profiles.national_fuel_gas_company.788368374c4749e35871d4e730f437ce.html</t>
  </si>
  <si>
    <t>National Fuel Gas is a diversified energy company engaged principally in the production, gathering, transportation and distribution of natural gas. The company operates an integrated business, with assets centered in western New York and Pennsylvania, being used for, and benefiting from, the production and transportation of natural gas from the Appalachian basin. It serves around 754,000 customers in New York and Pennsylvania, and engages in energy</t>
  </si>
  <si>
    <t>Netflix, Inc.</t>
  </si>
  <si>
    <t>www.netflix.com</t>
  </si>
  <si>
    <t>Greg Peters</t>
  </si>
  <si>
    <t>/business-directory/company-profiles.netflix_inc.d273f3f4d140547ec76faea580595c25.html</t>
  </si>
  <si>
    <t>Netflix, Inc. is one of the world's leading entertainment services with approximately 231 million paid memberships in over 190 countries enjoying TV series, films and games across a wide variety of genres and languages. Members can play, pause and resume to watch, as much as they want, anytime, anywhere, and can change their plans at any time. Netflix, Inc. was incorporated on August 29, 1997 and began operations on April 14, 1998. Majority of the</t>
  </si>
  <si>
    <t>NATIONAL GAS TRANSMISSION PLC</t>
  </si>
  <si>
    <t>www.nationalgrid.com</t>
  </si>
  <si>
    <t>Timothy Keeling</t>
  </si>
  <si>
    <t>/business-directory/company-profiles.national_gas_transmission_plc.99c6854a64dcde02c1827f7eb5d71805.html</t>
  </si>
  <si>
    <t>The less powerful UK energy unit of powerhouse parent National Grid, National Grid Gas plc (formerly Transco), owns, operates, and maintains a regional UK gas transmission and distribution grid. It connects regulated gas suppliers to 10.9 million residential and business consumers in the UK gas market (in the Northwest, West Midlands, East of England, and London areas). The company also operates liquefied natural gas storage facilities and provides</t>
  </si>
  <si>
    <t>National Health Investors Inc</t>
  </si>
  <si>
    <t>www.nhireit.com</t>
  </si>
  <si>
    <t>D Eric Mendelsohn</t>
  </si>
  <si>
    <t>/business-directory/company-profiles.national_health_investors_inc.17938d001dfbaf789a6be0dbe2ad08f2.html</t>
  </si>
  <si>
    <t>National Health Investors has a financial investment in the nation's health. The real estate investment trust (REIT) owns or makes mortgage investments in health care properties, primarily long-term care facilities. With about 240 properties in nearly 35 states, its holdings also include residences for people with developmental disabilities, assisted-living complexes, medical office buildings, retirement centers, and an acute care hospital. About</t>
  </si>
  <si>
    <t>Nisource Inc.</t>
  </si>
  <si>
    <t>www.nisource.com</t>
  </si>
  <si>
    <t>Lloyd M Yates</t>
  </si>
  <si>
    <t>/business-directory/company-profiles.nisource_inc.a352e948f2b2be7cf1d94ad0beafe53e.html</t>
  </si>
  <si>
    <t>Organized in 1987 under the name of NIPSCO Industries, Inc. and renamed in 1999, eEnergy holding company NiSource manages rate-regulated natural gas and electric utility companies operating in six US states. It is one of the nation's largest natural gas distributors, serving some 3.37 million customers and operating approximately 54,8600 miles of natural gas pipeline. It owns five distribution subsidiaries that provide natural gas to approximately</t>
  </si>
  <si>
    <t>NICE LTD</t>
  </si>
  <si>
    <t>www.nice.com</t>
  </si>
  <si>
    <t>David Kostman</t>
  </si>
  <si>
    <t>/business-directory/company-profiles.nice_ltd.811c8bc29318051d0145c84ca46e430e.html</t>
  </si>
  <si>
    <t>NICE Systems makes sure employees say please and thank you. Enterprises including financial institutions (Deutsche Bank, J.P. Morgan Chase &amp;amp;amp; Co.), telecommunications equipment companies (Avaya), and ISPs (EarthLink) use the company's data recording products to monitor interactions with their customers. NICE Systems' hardware and software systems record and archive telephone conversations, PC screenshots, and video communications so that they</t>
  </si>
  <si>
    <t>Nio (Anhui) Co., Ltd.</t>
  </si>
  <si>
    <t>www.nio.com</t>
  </si>
  <si>
    <t>Fang Liu</t>
  </si>
  <si>
    <t>/business-directory/company-profiles.nio_(anhui)_co_ltd.81f1fdad5449a7d690952000e7119c42.html</t>
  </si>
  <si>
    <t>New Jersey Resources Corp</t>
  </si>
  <si>
    <t>www.njresources.com</t>
  </si>
  <si>
    <t>Stephen D Westhoven</t>
  </si>
  <si>
    <t>/business-directory/company-profiles.new_jersey_resources_corp.b707acbeb6eaa2aad907427990a4b90c.html</t>
  </si>
  <si>
    <t>New Jersey Resources (NJR) a diversified energy services holding company whose principal business is the distribution of natural gas through a regulated utility, investing in and operating clean energy projects and natural gas storage and transportation assets, and providing other retail and wholesale energy services to customers. Beyond gas distribution, the company also provides HVAC &amp;amp;amp; solar installation services. NJR serves customers like regulated</t>
  </si>
  <si>
    <t>Nike, Inc.</t>
  </si>
  <si>
    <t>www.nike.com</t>
  </si>
  <si>
    <t>John J Donahoe II</t>
  </si>
  <si>
    <t>/business-directory/company-profiles.nike_inc.51b20a2acff4285e51add93b1970fc82.html</t>
  </si>
  <si>
    <t>NIKE designs, develops, and sells a variety of products to help in playing basketball and soccer (football), as well as in running, men's and women's training, and other action sports. Under its namesake brand, NIKE also markets sports-inspired products for children and various competitive and recreational activities; it also sells sportswear under Converse. The company, which generates some 60% of sales outside the US, sells through nearly 1,045-owned</t>
  </si>
  <si>
    <t>Annaly Capital Management, Inc.</t>
  </si>
  <si>
    <t>www.annaly.com</t>
  </si>
  <si>
    <t>David L Finkelstein</t>
  </si>
  <si>
    <t>/business-directory/company-profiles.annaly_capital_management_inc.eff6d9d45a89745170ffef0049e8ef9d.html</t>
  </si>
  <si>
    <t>A real estate investment trust (REIT), Annaly Capital Management is a leading diversified capital manager with investment strategies across mortgage finance. It primarily manages a portfolio of mortgage-backed securities, including mortgage pass-through certificates, collateralized mortgage obligations, credit risk transfer (CRT) securities, other securities representing interests in or obligations backed by pools of mortgage loans, residential mortgage</t>
  </si>
  <si>
    <t>Nmi Holdings, Inc.</t>
  </si>
  <si>
    <t>www.nationalmi.com</t>
  </si>
  <si>
    <t>Adam Pollitzer</t>
  </si>
  <si>
    <t>/business-directory/company-profiles.nmi_holdings_inc.27472c4d5e600606432b3e9fbbf89224.html</t>
  </si>
  <si>
    <t>NMI Holdings provides mortgage insurance through two primary subsids – National Mortgage Insurance Corp (NMIC) and National Mortgage Reinsurance Inc. One (Re One). NMIC is its primary insurance subsidiary, approved to write coverage in all 50 states and Washington, DC. Re One provides reinsurance to NMIC on insured loans with coverage levels in excess of about 25%. The company also provides outsourced loan review services to mortgage loan originators</t>
  </si>
  <si>
    <t>NOMURA FINANCIAL PRODUCTS &amp;amp; SERVICES, INC.</t>
  </si>
  <si>
    <t>http://www.nomuraholdings.com/jp/company/group/nfps/</t>
  </si>
  <si>
    <t>HIDETSUGU OTSU</t>
  </si>
  <si>
    <t>/business-directory/company-profiles.nomura_financial_products__services_inc.f77718101923e6f87f5e32efb6835e34.html</t>
  </si>
  <si>
    <t>Nelnet, Inc.</t>
  </si>
  <si>
    <t>www.nelnet.com</t>
  </si>
  <si>
    <t>Jeffrey R Noordhoek</t>
  </si>
  <si>
    <t>/business-directory/company-profiles.nelnet_inc.58658d36be758835d9729ebad33b9ee2.html</t>
  </si>
  <si>
    <t>Nelnet is a publicly-traded diversified financial services and technology company focused on offering educational services, technology solutions, professional services, telecommunications and asset management. Nelnet serviced $587.5 billion of loans for 17.6 million borrowers in 2022. Nelnet also makes investments to further diversify both within and outside of its historical core education-related businesses including, but not limited to, investments</t>
  </si>
  <si>
    <t>Nnn Reit, Inc.</t>
  </si>
  <si>
    <t>www.nnnreit.com</t>
  </si>
  <si>
    <t>Julian E Whitehurst</t>
  </si>
  <si>
    <t>/business-directory/company-profiles.nnn_reit_inc.ec9dabfe688011ea15a34cf48083fb78.html</t>
  </si>
  <si>
    <t>National Retail Properties (NNN) is a fully integrated real estate investment trust (REIT) which acquires, owns, invests, and develops properties that are leased primarily to retail tenants under long-term net leases and are primarily held for investment. Its portfolio includes about 3,410 properties with some 35.0 million sq. ft. of leasable space in almost 50 states, concentrated in Texas, the South, and the Southeast US. NNN's largest lines of</t>
  </si>
  <si>
    <t>Northrop Grumman Corporation</t>
  </si>
  <si>
    <t>www.northropgrumman.com</t>
  </si>
  <si>
    <t>Kathy J Warden</t>
  </si>
  <si>
    <t>/business-directory/company-profiles.northrop_grumman_corporation.2e2117e4b026712b544d5d90a7548664.html</t>
  </si>
  <si>
    <t>Northrop Grumman Corporation is a leading global aerospace and defense technology company. The company delivers a broad range of products, services and solutions to US and international customers, and principally to the US Department of Defense (DoD) and intelligence community. Its broad portfolio is aligned to support national security priorities and its solutions equip its customers with capabilities they need to connect, protect and advance humanity.</t>
  </si>
  <si>
    <t>Northern Oil and Gas, Inc.</t>
  </si>
  <si>
    <t>www.northernoil.com</t>
  </si>
  <si>
    <t>Nicholas O'Grady</t>
  </si>
  <si>
    <t>/business-directory/company-profiles.northern_oil_and_gas_inc.b06210c04b18bcbb1388ff6544001ee2.html</t>
  </si>
  <si>
    <t>Northern Oil and Gas is the leading non-operated working interest franchise in the premier shale basins across the US. It operates with premier operators, landowners and minerals rights owners. Northern has targeted specific areas in active basins that offer the highest rates of return on oil drilling projects. The company focuses its efforts across the most prolific oil and gas producing basins in North America. It has more than 7,000 gross producing</t>
  </si>
  <si>
    <t>Nokia Oyj</t>
  </si>
  <si>
    <t>www.nokia.com</t>
  </si>
  <si>
    <t>OMX Helsinki</t>
  </si>
  <si>
    <t>NOKIA</t>
  </si>
  <si>
    <t>Pekka Lundmark</t>
  </si>
  <si>
    <t>/business-directory/company-profiles.nokia_oyj.04192baa0a00c784caa900d7f0ed5856.html</t>
  </si>
  <si>
    <t>Nokia is one of the world's leading makers of the telecommunications infrastructure of mobile phone networks. Once a leading mobile phone handset manufacturer, its current businesses are Networks which provides a wide range of professional services, Nokia Software which offers the cloud core software portfolio and Nokia Technologies, its research and development and intellectual property rights unit. First incorporated in the Finnish city it's named</t>
  </si>
  <si>
    <t>NOMAD FOODS LIMITED</t>
  </si>
  <si>
    <t>www.nomadfoods.com</t>
  </si>
  <si>
    <t>Stefan Descheemaeker</t>
  </si>
  <si>
    <t>/business-directory/company-profiles.nomad_foods_limited.06f24585b5ca7d36cb9b62d9f24237b9.html</t>
  </si>
  <si>
    <t>Nov Inc.</t>
  </si>
  <si>
    <t>www.nov.com</t>
  </si>
  <si>
    <t>Clay C Williams</t>
  </si>
  <si>
    <t>/business-directory/company-profiles.nov_inc.360d2ecd976da8be797967896c9a1611.html</t>
  </si>
  <si>
    <t>Founded in 1862, NOV provides equipment, technology, and services to the global energy industry. The company makes, distributes, and services oil and gas drilling equipment for land and offshore drilling rigs. Its mechanical components include jacking systems, assembly systems, fluid transfer technologies, pressure control equipment, power transmission systems, and control systems. NOV's extensive proprietary technology portfolio supports the industry's</t>
  </si>
  <si>
    <t>Novanta Inc.</t>
  </si>
  <si>
    <t>www.novanta.com</t>
  </si>
  <si>
    <t>Matthijs Glastra</t>
  </si>
  <si>
    <t>/business-directory/company-profiles.novanta_inc.2162be897ce4a0894c8cf957f9069b51.html</t>
  </si>
  <si>
    <t>Novanta is a leading supplier of core technology solutions that uses its expertise in laser and motion control technologies to design and manufacture sets of products that are geared to the medical and healthcare and advanced industrial markets. Sealed CO2 lasers, ultrafast lasers, and optical light engines are sold primarily to the industrial and scientific markets. Novanta supplies lasers, optics, encoders, and air bearing spindles to the healthcare</t>
  </si>
  <si>
    <t>Servicenow, Inc.</t>
  </si>
  <si>
    <t>www.servicenow.com</t>
  </si>
  <si>
    <t>William R McDermott</t>
  </si>
  <si>
    <t>/business-directory/company-profiles.servicenow_inc.961a8fe4fa44eda045a8ac67285613fd.html</t>
  </si>
  <si>
    <t>ServiceNow seamlessly connects workflows across siloed organizations and systems in a way to unlock productivity and improve experiences for both employees and customers on a single platform called the Now Platform. The Now Platform enables its customers' digital transformation from non-integrated enterprise technology solutions to integrated enterprise technology solutions with automation and connected processes and activities. Its cloud‑based platform</t>
  </si>
  <si>
    <t>Enpro Industries, Inc.</t>
  </si>
  <si>
    <t>www.enproindustries.com</t>
  </si>
  <si>
    <t>Eric Vaillancourt</t>
  </si>
  <si>
    <t>/business-directory/company-profiles.enpro_industries_inc.d8ee7af271be0e5367d75a71a56632ff.html</t>
  </si>
  <si>
    <t>EnPro is a US manufacturer of sealing systems, engineered products, and heavy-duty engines. The company has three principal business lines: Sealing Products (gaskets, dynamic seals, joints, compression packing, brake pads, milometers); and Advanced Surface Technologies segment (cleaning, coating, testing, refurbishment and verification services for critical components and assemblies). These serve the automotive, aerospace, chemical and petrochemical</t>
  </si>
  <si>
    <t>NRG Energy, Inc.</t>
  </si>
  <si>
    <t>www.nrg.com</t>
  </si>
  <si>
    <t>Mauricio Gutierrez</t>
  </si>
  <si>
    <t>/business-directory/company-profiles.nrg_energy_inc.f2577ce8ff3db261c7e55892ab191868.html</t>
  </si>
  <si>
    <t>NRG Energy is a consumer services company built on dynamic retail brands. NRG brings the power of energy to customers by producing and selling energy and related products and services, nation-wide in the US and Canada. NRG sells power, natural gas, and home and power services, and develops innovative, sustainable solutions, predominately under the brand names NRG, Reliant, Direct Energy, Green Mountain Energy, Stream, and XOOM Energy. The company</t>
  </si>
  <si>
    <t>www.nationalstorageaffiliates.com</t>
  </si>
  <si>
    <t>David Cramer</t>
  </si>
  <si>
    <t>/business-directory/company-profiles.national_storage_affiliates_trust.586240f67d4c69b30434d35c8546a605.html</t>
  </si>
  <si>
    <t>National Storage Affiliates Trust is a fully integrated, self-administered and self-managed real estate investment trust (REIT) focused on the ownership, operation, and acquisition of self-storage properties in the US top 100 metropolitan areas. It is one of the largest owner and operator of self-storage properties and the largest privately owned operator of self-storage properties in the US based on number of properties, units, and rentable square</t>
  </si>
  <si>
    <t>Norfolk Southern Corporation</t>
  </si>
  <si>
    <t>www.nscorp.com</t>
  </si>
  <si>
    <t>Alan H Shaw</t>
  </si>
  <si>
    <t>/business-directory/company-profiles.norfolk_southern_corporation.0d0b3f11d139c36b33fd726fef0272ed.html</t>
  </si>
  <si>
    <t>Norfolk Southern Corporation's main subsidiary, Norfolk Southern Railway, transports freight over a network consisting of about 20,000 route miles in more than 20 states, including the District of Columbia. The company is a major transporter of industrial products, such as agriculture, forest, consumer products, chemicals, metals, and construction materials. The company is able to provide services and operates in the East through its most extensive</t>
  </si>
  <si>
    <t>Insight Enterprises, Inc.</t>
  </si>
  <si>
    <t>www.insight.com</t>
  </si>
  <si>
    <t>Kenneth T Lamneck</t>
  </si>
  <si>
    <t>/business-directory/company-profiles.insight_enterprises_inc.d2f39a154dd2bac26717bd30c2cea10d.html</t>
  </si>
  <si>
    <t>Insight Enterprises distributes computer hardware and software and provides IT services for public and private sectors, schools, and government agencies. The company offers thousands of products from hundreds of manufacturers (including Microsoft, HP Inc., Dell, Lenovo, and Cisco), as well as cloud solutions. Geographically, Insight gets approximately 75% of sales from customers in the US, and, in terms of customers, its large business clients provide</t>
  </si>
  <si>
    <t>Insperity, Inc.</t>
  </si>
  <si>
    <t>www.insperity.com</t>
  </si>
  <si>
    <t>Paul J Sarvadi</t>
  </si>
  <si>
    <t>/business-directory/company-profiles.insperity_inc.b37bfe6d6538ad6914ac7578c91208b2.html</t>
  </si>
  <si>
    <t>Insperity handles and provides an array of human resources services to small and midsize companies in the US. As a professional employer organization (PEO), Insperity offers payroll and benefits administration, workers' compensation programs, and personnel records management through its flagship Workforce Optimization product. The company also offers recruiting, performance management, and training and development services. Through its cloud-based</t>
  </si>
  <si>
    <t>Netapp, Inc.</t>
  </si>
  <si>
    <t>www.netapp.com</t>
  </si>
  <si>
    <t>George Kurian</t>
  </si>
  <si>
    <t>/business-directory/company-profiles.netapp_inc.af5211c7f4467d85740576f4604046bd.html</t>
  </si>
  <si>
    <t>NetApp is a global cloud-led, data-centric software company that provides organizations the ability to manage and share their data across on-premises, private and public clouds. Its products extend customers' IT infrastructure to the cloud environments of Amazon Web Services, Google and Microsoft. NetApp and its certified services partners offer a comprehensive portfolio of assessment, design, implementation, migration, and proactive support services</t>
  </si>
  <si>
    <t>NETSCOUT SYSTEMS (UK) LIMITED</t>
  </si>
  <si>
    <t>www.netscout.com</t>
  </si>
  <si>
    <t>Michael Szabados</t>
  </si>
  <si>
    <t>/business-directory/company-profiles.netscout_systems_(uk)_limited.a6e51ee0fb357407818c1ad7c22e84f1.html</t>
  </si>
  <si>
    <t>NetEase, Inc.</t>
  </si>
  <si>
    <t>ir.netease.com</t>
  </si>
  <si>
    <t>LEI DING</t>
  </si>
  <si>
    <t>business-directory/company-profiles.netease_inc.dbffd888f56439267d687f15e8269b87.html</t>
  </si>
  <si>
    <t>Intellia Therapeutics, Inc.</t>
  </si>
  <si>
    <t>www.intelliatx.com</t>
  </si>
  <si>
    <t>John M Leonard</t>
  </si>
  <si>
    <t>/business-directory/company-profiles.intellia_therapeutics_inc.ce3e77cc42ebe1cd6fcadda9eb69e773.html</t>
  </si>
  <si>
    <t>Nutanix, Inc.</t>
  </si>
  <si>
    <t>www.nutanix.com</t>
  </si>
  <si>
    <t>Rajiv Ramaswami</t>
  </si>
  <si>
    <t>/business-directory/company-profiles.nutanix_inc.14ddfae94971bf98ef405461bf1b1393.html</t>
  </si>
  <si>
    <t>Nutanix's software products provide a hyperconverged infrastructure (HCI) that unifies traditional network servers and storage systems running on a variety of underlying hardware platforms into one integrated platform that can be connected to public cloud services. Its flagship Acropolis product provides network virtualization and storage services including automation of common network operations. Nutanix also offers its Prism network management dashboard</t>
  </si>
  <si>
    <t>Nutrien Ltd</t>
  </si>
  <si>
    <t>www.nutrien.com</t>
  </si>
  <si>
    <t>Ken Seitz</t>
  </si>
  <si>
    <t>/business-directory/company-profiles.nutrien_ltd.0fa8dcbfc46a9277a99101a214ae55b6.html</t>
  </si>
  <si>
    <t>Natera y Consultores, S.C.</t>
  </si>
  <si>
    <t>www.natera.com.mx</t>
  </si>
  <si>
    <t>Legal Services</t>
  </si>
  <si>
    <t>/business-directory/company-profiles.natera_y_consultores_sc.fac1d02a6788708b8d26c39ba79f5536.html</t>
  </si>
  <si>
    <t>Northern Trust Corporation</t>
  </si>
  <si>
    <t>www.northerntrust.com</t>
  </si>
  <si>
    <t>Michael G O'Grady</t>
  </si>
  <si>
    <t>/business-directory/company-profiles.northern_trust_corporation.7d146a5ce1a3039b675791c644e7810e.html</t>
  </si>
  <si>
    <t>Through its flagship subsidiary, The Northern Trust Company, Northern Trust Corporation is a leading provider of wealth management, securities lending, asset servicing and management, and banking solutions to corporations, institutions, affluent families and individuals. Founded in 1889, Northern Trust has a global presence with offices in about 25 US states and Washington DC, and across some 25 locations in Canada, Europe, the Middle East and the</t>
  </si>
  <si>
    <t>Nucor Corporation</t>
  </si>
  <si>
    <t>www.nucor.com</t>
  </si>
  <si>
    <t>Leon J Topalian</t>
  </si>
  <si>
    <t>/business-directory/company-profiles.nucor_corporation.03b29fc145d46354ada7bbe38b08b0c9.html</t>
  </si>
  <si>
    <t>Nucor Corporation is a leading manufacturer, trader, and seller of steel and steel products in the US. It is also North America's largest recycler of scrap metal and a leading scrap broker. The company produces rolled sheets, bars, and beams used in the energy, automotive, transportation, and heavy equipment industries. Its other steel products, including steel joists, electrical conduits, and metal building systems, are sold to fabricators, distributors,</t>
  </si>
  <si>
    <t>Nuvasive, Inc.</t>
  </si>
  <si>
    <t>www.nuvasive.com</t>
  </si>
  <si>
    <t>J Christopher Barry</t>
  </si>
  <si>
    <t>/business-directory/company-profiles.nuvasive_inc.3df2b8aee889aadb109c55b009174f77.html</t>
  </si>
  <si>
    <t>NuVasive develops, makes and markets medical devices primarily used in spinal restoration and fusion surgeries. It offers a comprehensive portfolio of procedurally integrated spine surgery solutions, including surgical access instruments, spinal implants, fixation systems, biologics, and enabling technologies, as well as systems and services for intraoperative neuro monitoring. NuVasive also features a line of biologic bone grafting materials — both</t>
  </si>
  <si>
    <t>Nuvalent, Inc.</t>
  </si>
  <si>
    <t>www.nuvalent.com</t>
  </si>
  <si>
    <t>ANNA PROTOPAPAS</t>
  </si>
  <si>
    <t>/business-directory/company-profiles.nuvalent_inc.48bdb192406681b51585ffd2d9408e90.html</t>
  </si>
  <si>
    <t>Novocure GmbH</t>
  </si>
  <si>
    <t>www.novocure.com</t>
  </si>
  <si>
    <t>Wilhelmus Cornelis Maria Groenhuysen</t>
  </si>
  <si>
    <t>/business-directory/company-profiles.novocure_gmbh.2594bcce5e6fbd6154f4d595a1557cb7.html</t>
  </si>
  <si>
    <t>Nvidia Corporation</t>
  </si>
  <si>
    <t>www.nvidia.com</t>
  </si>
  <si>
    <t>Jen-Hsun Huang</t>
  </si>
  <si>
    <t>/business-directory/company-profiles.nvidia_corporation.05d1c7d8cadd126cda3ae62daffa10c8.html</t>
  </si>
  <si>
    <t>NVIDIA pioneered accelerated computing to help solve the most challenging computational problems. The company's graphics processing units (GPUs) were initially used to simulate human imagination, enabling the virtual worlds of video games and films. NVIDIA has leveraged its GPU architecture to create platforms for scientific computing, artificial intelligence, data science, autonomous vehicles, robotics, metaverse, and 3D internet applications. NVIDIA's</t>
  </si>
  <si>
    <t>Nuvei Technologies Corp</t>
  </si>
  <si>
    <t>www.nuvei.com</t>
  </si>
  <si>
    <t>Philip Fayer</t>
  </si>
  <si>
    <t>/business-directory/company-profiles.nuvei_technologies_corp.5f668655c14d2406c5594d4f3e9bfda8.html</t>
  </si>
  <si>
    <t>NOVA LTD</t>
  </si>
  <si>
    <t>www.novami.com</t>
  </si>
  <si>
    <t>Eitan Oppenheim</t>
  </si>
  <si>
    <t>/business-directory/company-profiles.nova_ltd.ad60b25ecd23533d5c21e653023c6294.html</t>
  </si>
  <si>
    <t>Nova Measuring Instruments trains its optics on things invisible to the naked eye -- but on a microscopic rather than a stellar scale. The company's NovaScan and NovaTrack optical monitoring systems are integrated into wafer polishers and other semiconductor processing equipment to measure the thickness of semiconductor layers during critical steps of chip manufacturing. Nova's tools support the manufacturing processes of chemical mechanical planarization,</t>
  </si>
  <si>
    <t>Novo Nordisk A/S</t>
  </si>
  <si>
    <t>www.novonordisk.com</t>
  </si>
  <si>
    <t>NOVO B</t>
  </si>
  <si>
    <t>Lars Fruergaard Jørgensen</t>
  </si>
  <si>
    <t>/business-directory/company-profiles.novo_nordisk_a-s.ebb98a790689a064d0a253654dd4b8f4.html</t>
  </si>
  <si>
    <t>Novo Nordisk is a leading global healthcare company, founded in 1923. It makes modern insulin analogues Levemir and NovoLog (which mimic natural insulin regulation more closely than human insulin), Victoza for type 2 diabetes, and Saxenda, which treats obesity. The company also has products in the areas of hemostasis management (blood clotting), human growth hormone, and estrogen replacement therapy. The company has affiliates in some 80 countries</t>
  </si>
  <si>
    <t>Nvr, Inc.</t>
  </si>
  <si>
    <t>www.nvrinc.com</t>
  </si>
  <si>
    <t>Eugene J Bredow</t>
  </si>
  <si>
    <t>/business-directory/company-profiles.nvr_inc.be1eeb23a25f361410671683afa1e6e2.html</t>
  </si>
  <si>
    <t>NVR builds single-family detached homes, townhomes, and condominiums—mainly for first-time and move-up buyers—primarily in the eastern US. NVR's houses range in size from 1,000 to 10,000 finished square feet and sell for an average price of around $403,900. The company's brands include Ryan Homes, Heartland Homes, and NVHomes. Its largest market is the Washington, DC which accounts for over 20% of sales. Its subsidiary NVR Mortgage Finance offers</t>
  </si>
  <si>
    <t>Novartis Innovative Therapies AG</t>
  </si>
  <si>
    <t>www.novartis.com</t>
  </si>
  <si>
    <t>Lessors of Nonfinancial Intangible Assets (except Copyrighted Works)</t>
  </si>
  <si>
    <t>Matthias Andreas Leuenberger</t>
  </si>
  <si>
    <t>/business-directory/company-profiles.novartis_innovative_therapies_ag.57aacd03d6ee162c207231ea9430f838.html</t>
  </si>
  <si>
    <t>Envista Holdings Corporation</t>
  </si>
  <si>
    <t>www.envistaco.com</t>
  </si>
  <si>
    <t>Amir Aghdaei</t>
  </si>
  <si>
    <t>/business-directory/company-profiles.envista_holdings_corporation.ffe74ab272152ff1cd85921dcb4e74d0.html</t>
  </si>
  <si>
    <t>Envista Holdings Corporation is one of the largest global dental products companies. It is a global family of more than 30 trusted dental brands, including Nobel, Ormco, and Kerr. The company helps its customers deliver the best possible patient care through industry-leading dental consumables, solutions, technology, and services. Its comprehensive portfolio, including dental implants and treatment options, orthodontics, and digital imaging technologies,</t>
  </si>
  <si>
    <t>NVENT ELECTRIC PUBLIC LIMITED COMPANY</t>
  </si>
  <si>
    <t>Jerry W Burris</t>
  </si>
  <si>
    <t>/business-directory/company-profiles.nvent_electric_public_limited_company.ea5029d399df0dd1172ac1223e2f81dc.html</t>
  </si>
  <si>
    <t>Northwestern Corporation</t>
  </si>
  <si>
    <t>www.northwesternenergy.com</t>
  </si>
  <si>
    <t>Robert C Rowe</t>
  </si>
  <si>
    <t>/business-directory/company-profiles.northwestern_corporation.8822a21d5885bf27b299a3d4e24036b4.html</t>
  </si>
  <si>
    <t>NorthWestern Corporation, doing business as NorthWestern Energy, provides essential energy infrastructure and valuable services to approximately 764,200 customers in Montana, South Dakota, Nebraska, and Yellowstone National Park. In Montana, it delivers electricity to approximately 398,200 customers in around 220 communities and surrounding rural areas, and around 10 rural electric cooperatives, and in Wyoming to Yellowstone National Park. NorthWestern</t>
  </si>
  <si>
    <t>Newell Brands Inc.</t>
  </si>
  <si>
    <t>www.newellbrands.com</t>
  </si>
  <si>
    <t>Ravichandra K Saligram</t>
  </si>
  <si>
    <t>/business-directory/company-profiles.newell_brands_inc.9b8ab8e00d653ecd20a9115184a42c01.html</t>
  </si>
  <si>
    <t>Newell Brands is a leading global consumer goods company with a strong portfolio of well-known brands, including Rubbermaid, FoodSaver, Sistema, Calphalon, Coleman, Graco, and Sharpie pens. Newell Brands' customers are mainly mass retailers, such as Walmart, Target, and home and office supply stores, such as Staples. Newell's footprint spans approximately 55 manufacturing facilities and some 70 warehouses and regional distribution centers globally.</t>
  </si>
  <si>
    <t>www.newscorp.com</t>
  </si>
  <si>
    <t>Newspaper, Periodical, Book, and Directory Publishers</t>
  </si>
  <si>
    <t>Robert J Thomson</t>
  </si>
  <si>
    <t>/business-directory/company-profiles.news_corporation.50cd4bdebb328a97e73d6225d73b153f.html</t>
  </si>
  <si>
    <t>News Corp is a global diversified media and information services company, publishing well-known mastheads such as The Wall Street Journal and New York Post, Australia's Herald Sun, and The Sun and The Times in the UK. The company owns the Dow Jones and Factiva information services, as well as book publisher HarperCollins. In TV, News Corp has a majority stake in Foxtel in Australia and owns the Australian News Channel. Other properties are the real</t>
  </si>
  <si>
    <t>NexGen Energy Ltd</t>
  </si>
  <si>
    <t>www.nexgenenergy.ca</t>
  </si>
  <si>
    <t>Leigh Curyer</t>
  </si>
  <si>
    <t>business-directory/company-profiles.nexgen_energy_ltd.80c29b7e45a5de188398fef9a3081d91.html</t>
  </si>
  <si>
    <t>Nxp Usa, Inc.</t>
  </si>
  <si>
    <t>www.nxp.com</t>
  </si>
  <si>
    <t>Jennifer Wuamett</t>
  </si>
  <si>
    <t>/business-directory/company-profiles.nxp_usa_inc.5b012aadbcb04c05612e2ec9ce9fb347.html</t>
  </si>
  <si>
    <t>Nexstar Media Group, Inc.</t>
  </si>
  <si>
    <t>www.nexstar.tv</t>
  </si>
  <si>
    <t>Perry A Sook</t>
  </si>
  <si>
    <t>/business-directory/company-profiles.nexstar_media_group_inc.a31bc9233bf380d13b10b216275593a0.html</t>
  </si>
  <si>
    <t>Nexstar is a leading diversified media company with television broadcasting, television network, and digital media assets operating in the US. It is focused on the acquisition, development and operation of television stations and interactive community websites and digital media services. The company owns, operates, programs or provides sales and other services to almost 200 full power television stations, including those owned by VIEs, and one AM</t>
  </si>
  <si>
    <t>Nextracker LLC</t>
  </si>
  <si>
    <t>www.nextracker.com</t>
  </si>
  <si>
    <t>Daniel Shugar</t>
  </si>
  <si>
    <t>/business-directory/company-profiles.nextracker_llc.857e111274ec4ec793638b499b6d376b.html</t>
  </si>
  <si>
    <t>New York Community Bancorp, Inc.</t>
  </si>
  <si>
    <t>ir.mynycb.com</t>
  </si>
  <si>
    <t>Thomas R Cangemi</t>
  </si>
  <si>
    <t>/business-directory/company-profiles.new_york_community_bancorp_inc.6ef24f14204fdcf18b2d61c532bab636.html</t>
  </si>
  <si>
    <t>New York Community Bancorp, based in Hicksville, New York, is the parent of a New York State-chartered bank, New York Community Bank. New York Community Bank is a leading producer of multi-family loans in New York City, with an emphasis on non-luxury residential apartment buildings with rent-regulated units that feature below-market rents. In addition to multi-family loans, which are its principal asset, the company originates CRE loans (primarily</t>
  </si>
  <si>
    <t>www.nytimes.com</t>
  </si>
  <si>
    <t>Meredith Kopit Levien</t>
  </si>
  <si>
    <t>/business-directory/company-profiles.the_new_york_times_company.9932f29da42ef1d9d976885ae050fbff.html</t>
  </si>
  <si>
    <t>The New York Times is a global media organization focused on creating, collecting, and distributing high-quality news and information that helps its audience understand and engage with the world, and this mission has contributed to its success. The company also publishes an international edition of its flagship paper, tailored for global audiences. The company's other holdings include The Athletic (our sports media product); Cooking (its recipes product);</t>
  </si>
  <si>
    <t>Realty Income Corporation</t>
  </si>
  <si>
    <t>www.realtyincome.com</t>
  </si>
  <si>
    <t>Sumit Roy</t>
  </si>
  <si>
    <t>/business-directory/company-profiles.realty_income_corporation.307bfb91b73929eec628703b6e29b5a5.html</t>
  </si>
  <si>
    <t>Realty Income Corporation is an S&amp;amp;amp;P 500 company and member of the S&amp;amp;amp;P 500 Dividend Aristocrats index. The self-administered real estate investment trust (REIT) acquires and manages primarily freestanding commercial properties that generate rental revenue under long-term net lease agreements with its commercial clients. Realty Income owns around 12,235 (mostly retail) properties spanning approximately 236.8 million sq. ft. of leasable space</t>
  </si>
  <si>
    <t>www.owenscorning.com</t>
  </si>
  <si>
    <t>Other Nonmetallic Mineral Product Manufacturing</t>
  </si>
  <si>
    <t>Brian D Chambers</t>
  </si>
  <si>
    <t>/business-directory/company-profiles.owens_corning.6c01977c666833a555625d2cef726a6b.html</t>
  </si>
  <si>
    <t>Famous for its Pink Panther mascot and its trademarked PINK glass fiber insulation, Owens Corning is one of the top global makers of building and construction materials. The company makes insulation, roofing, fiber-based glass reinforcements, and other materials for the residential, industrial, and commercial markets. Its composite products business makes glass fiber reinforcement materials that can be used in more than 40,000 products for the building</t>
  </si>
  <si>
    <t>Old Dominion Freight Line Inc</t>
  </si>
  <si>
    <t>www.odfl.com</t>
  </si>
  <si>
    <t>Greg C Gantt</t>
  </si>
  <si>
    <t>/business-directory/company-profiles.old_dominion_freight_line_inc.4a7f290f64de9de168e1ed3347b9de5c.html</t>
  </si>
  <si>
    <t>Old Dominion Freight Line is one of the largest North American less-than-truckload (LTL) motor carriers specializing in less-than-truckload (LTL) shipments (freight from multiple shippers consolidated into a single truckload). It operates a fleet of nearly 11,275 tractors and more than 31,250 linehaul trailers from around 255 service centers. In addition to its core LTL services, Old Dominion offers its customers a range of value-added services including</t>
  </si>
  <si>
    <t>www.copt.com</t>
  </si>
  <si>
    <t>Stephen E Budorick</t>
  </si>
  <si>
    <t>/business-directory/company-profiles.corporate_office_properties_trust.21c58565298f3302bf705940b2893144.html</t>
  </si>
  <si>
    <t>A real estate investment trust (REIT), Corporate Office Properties Trust owns and manages some 185 properties totaling some 21.1 million sq. ft. of leasable space. The REIT focuses on large suburban business parks near federal government hubs and military installations. More than 45% of its office space is located in the Fort Meade/ BW Corridor regions; other major markets include Northern Virginia, Lackland Air Force Base, and Redstone Arsenal. Subsidiaries</t>
  </si>
  <si>
    <t>Oge Energy Corp.</t>
  </si>
  <si>
    <t>www.oge.com</t>
  </si>
  <si>
    <t>Sean Trauschke</t>
  </si>
  <si>
    <t>/business-directory/company-profiles.oge_energy_corp.018db59b146f8341312e13bd9191fc26.html</t>
  </si>
  <si>
    <t>OGE Energy is the holding company for the largest electric utility in Oklahoma, with investments in energy and energy services providers offering physical delivery and related services for both electricity and natural gas primarily in the south central US. Its regulated utility, Oklahoma Gas and Electric (OG&amp;amp;amp;E), generates, transmits, and sells electricity in Oklahoma and a slice of western Arkansas. It generates around 7,300 MW of power from natural</t>
  </si>
  <si>
    <t>Organon &amp;amp; Co.</t>
  </si>
  <si>
    <t>www.organon.com</t>
  </si>
  <si>
    <t>Kevin Ali</t>
  </si>
  <si>
    <t>/business-directory/company-profiles.organon__co.c683fb27a6471cfc5e60127ea3b2974d.html</t>
  </si>
  <si>
    <t>One Gas, Inc.</t>
  </si>
  <si>
    <t>www.onegas.com</t>
  </si>
  <si>
    <t>Robert S McAnnally</t>
  </si>
  <si>
    <t>/business-directory/company-profiles.one_gas_inc.67a0075328baabf776cbafb8baa07716.html</t>
  </si>
  <si>
    <t>ONE Gas is a 100% regulated natural gas distribution utility and one of the largest publicly traded natural gas utilities in the US. It consists of former ONEOK natural gas utilities: Kansas Gas Service, Oklahoma Natural Gas, and Texas Gas Service. One of the largest publicly traded natural gas utilities in the US, ONE Gas serves approximately 2.3 million customers in about five states. Kansas Gas Service has some 13,200 miles of distribution mains</t>
  </si>
  <si>
    <t>Omega Healthcare Investors, Inc.</t>
  </si>
  <si>
    <t>www.omegahealthcare.com</t>
  </si>
  <si>
    <t>C Taylor Pickett</t>
  </si>
  <si>
    <t>/business-directory/company-profiles.omega_healthcare_investors_inc.8bf2e33353b15fff4af7f28c82f69235.html</t>
  </si>
  <si>
    <t>Omega Healthcare Investors is a triple-net, equity REIT that provides financing and capital to the long-term healthcare industry with a particular focus on skilled nursing facilities (SNFs), assisted living facilities (ALFss), and to a lesser extent, independent living facilities (ILFs), rehabilitation and acute care facilities (specialty facilities), and medical office buildings ("MOBs"). It owns some 925 facilities in about 40 states (US) and in</t>
  </si>
  <si>
    <t>Oi Glass Containers Oi G7</t>
  </si>
  <si>
    <t>www.o-i.com</t>
  </si>
  <si>
    <t>MICHAEL GILMORE</t>
  </si>
  <si>
    <t>/business-directory/company-profiles.oi_glass_containers_oi_g7.bb736adaf1c90b3d5c23b7cf73875842.html</t>
  </si>
  <si>
    <t>Oceaneering International Inc</t>
  </si>
  <si>
    <t>www.oceaneering.com</t>
  </si>
  <si>
    <t>Roderick A Larson</t>
  </si>
  <si>
    <t>/business-directory/company-profiles.oceaneering_international_inc.00094af612d4870ac0107f41e9ec7f2a.html</t>
  </si>
  <si>
    <t>Oceaneering International is one of the world's largest underwater service contract providers. It caters primarily to the oil and gas industry by manufacturing remotely operated vehicles (ROVs) and specialty subsea hardware that are used to control hydrocarbon flow from subsea wellheads. The company also offers services ranging from subsea hardware installation and repair to third-party asset safety inspections. Oceaneering also provides advanced</t>
  </si>
  <si>
    <t>Oneok, Inc.</t>
  </si>
  <si>
    <t>www.oneok.com</t>
  </si>
  <si>
    <t>Pierce H Norton II</t>
  </si>
  <si>
    <t>/business-directory/company-profiles.oneok_inc.ec3cc4a1a2233605d4ca7bf9797c4f3b.html</t>
  </si>
  <si>
    <t>ONEOK is an Oklahoma-based midstream service provider that owns one of the nation's premier NGL systems, connecting NGL supply in the Rocky Mountain, Permian, and Mid-Continent regions with key market centers and an extensive network of natural gas gathering, processing, storage and transportation assets. It serves customers such as petrochemical companies, propane distributors, heating fuel users, ethanol producers, refineries, and exporters. The</t>
  </si>
  <si>
    <t>Okta, Inc.</t>
  </si>
  <si>
    <t>www.okta.com</t>
  </si>
  <si>
    <t>Todd McKinnon</t>
  </si>
  <si>
    <t>/business-directory/company-profiles.okta_inc.95ac5ac87ba0b9cfb36b6d27d65311f6.html</t>
  </si>
  <si>
    <t>Okta is one of the leading independent identity management platforms for the enterprise. The Okta Identity Cloud is its category-defining platform that enables its customers to securely connect the right people to the right technologies at the right time. The company claims more than 15,000 corporate customers including more than 3,100 customers with an annual contract value greater than $100,000. Customers include nearly all industry verticals and</t>
  </si>
  <si>
    <t>Universal Display Corporation</t>
  </si>
  <si>
    <t>www.oled.com</t>
  </si>
  <si>
    <t>Steven V Abramson</t>
  </si>
  <si>
    <t>/business-directory/company-profiles.universal_display_corporation.2b7cf861f8238a75a03503ba9792361a.html</t>
  </si>
  <si>
    <t>Universal Display thinks the world should be flat and lit with its organic light-emitting diode (OLED) technologies and materials. With its own research and through sponsored research agreements with PPG Industries and several universities, the company develops OLED technologies and materials, which use less energy than other lighting technologies including new and next-generation red, green, yellow and blue emitters and hosts, for screens from cell</t>
  </si>
  <si>
    <t>Olink Holding AB (publ)</t>
  </si>
  <si>
    <t>Jon Aron Olof Heimer</t>
  </si>
  <si>
    <t>business-directory/company-profiles.olink_holding_ab_(publ).1fa993789a5c8c5d57d6c30839a3f747.html</t>
  </si>
  <si>
    <t>Ollie's Bargain Outlet Holdings, Inc.</t>
  </si>
  <si>
    <t>www.ollies.us</t>
  </si>
  <si>
    <t>John Swygert</t>
  </si>
  <si>
    <t>/business-directory/company-profiles.ollies_bargain_outlet_holdings_inc.4a71eccb8e22abaf251a3c53d615bd22.html</t>
  </si>
  <si>
    <t>Retailer Ollie's Bargain Outlet has a simple business proposition -- 'Good Stuff Cheap.' The company is a value retailer of brand name merchandise at drastically reduced prices. It offers customers a broad selection of products, including housewares, food, books and stationery, bed and bath, floor coverings, toys and hardware. To give it a marketing edge, Ollie's provides a fun and engaging treasure hunt shopping experience, compelling customer</t>
  </si>
  <si>
    <t>Olin Corporation</t>
  </si>
  <si>
    <t>www.olin.com</t>
  </si>
  <si>
    <t>Scott M Sutton</t>
  </si>
  <si>
    <t>/business-directory/company-profiles.olin_corporation.0dfa73eeecddbd871a873fc4bf35c861.html</t>
  </si>
  <si>
    <t>Olin Corporation manufactures chemicals use to make bleach, water purification and swimming pool chemicals, pulp and paper processing agents, and PVC plastics. Olin also distributes caustic soda, vinyls, epoxies, chlorinated organics, hydrochloric acid, and bleach. Its Chlor Alkali Products and Vinyls segment markets caustic soda. In addition, the company's Winchester develops and manufactures small caliber ammunition for sale to domestic and international</t>
  </si>
  <si>
    <t>Olaplex Holdings, Inc.</t>
  </si>
  <si>
    <t>www.olaplex.com</t>
  </si>
  <si>
    <t>Jue Wong</t>
  </si>
  <si>
    <t>/business-directory/company-profiles.olaplex_holdings_inc.0f920c688f90a7554cc3f090e425fd4b.html</t>
  </si>
  <si>
    <t>Omnicom Group Inc.</t>
  </si>
  <si>
    <t>www.omnicomgroup.com</t>
  </si>
  <si>
    <t>John D Wren</t>
  </si>
  <si>
    <t>/business-directory/company-profiles.omnicom_group_inc.7533de5d9a6999a477ad36b0f91d4f1e.html</t>
  </si>
  <si>
    <t>Omnicom Group is a strategic holding company providing advertising, marketing and corporate communications services to clients through its branded networks and agencies around the world. Its portfolio of companies includes global networks, BBDO, DDB, TBWA, Omnicom Media Group, the DAS Group of Companies, and the Communications Consultancy Network. It is a leading global marketing and corporate communications company that provides services to over</t>
  </si>
  <si>
    <t>Omnicell, Inc.</t>
  </si>
  <si>
    <t>www.omnicell.com</t>
  </si>
  <si>
    <t>Randall A Lipps</t>
  </si>
  <si>
    <t>/business-directory/company-profiles.omnicell_inc.75cf8d0d99f81e2b66e4a1a8a30a3123.html</t>
  </si>
  <si>
    <t>Omnicell a leader in transforming the pharmacy care delivery model, is committed to solving the critical challenges inherent in medication management and elevating the role of clinicians within healthcare as an essential component of care delivery. Through a comprehensive portfolio of automation and advanced services, Omnicell is uniquely positioned to address evolving healthcare challenges, connect settings of care, and streamline the medication</t>
  </si>
  <si>
    <t>Onemain Holdings, Inc.</t>
  </si>
  <si>
    <t>www.onemainfinancial.com</t>
  </si>
  <si>
    <t>Douglas H Shulman</t>
  </si>
  <si>
    <t>/business-directory/company-profiles.onemain_holdings_inc.4a0a14afe3a35c24ee7b3162a5a65503.html</t>
  </si>
  <si>
    <t>OneMain Holdings, a financial service holding company, and its wholly-owned direct subsidiary, OneMain Finance Corporation (formerly known as Springleaf Finance Corporation ("SFC")). The company offers auto loans and personal loans primarily to non-prime customers who have limited access to credit from banks, credit card companies, and other lenders through approximately 1,400 branches in around 45 states. It also provides credit insurance, non-credit</t>
  </si>
  <si>
    <t>On Semiconductor Corporation</t>
  </si>
  <si>
    <t>www.onsemi.com</t>
  </si>
  <si>
    <t>Hassane S El-Khoury</t>
  </si>
  <si>
    <t>/business-directory/company-profiles.on_semiconductor_corporation.bbe7c5abe70e3e443ef519b33a1733c6.html</t>
  </si>
  <si>
    <t>ON Semiconductor (ON) provides industry-leading intelligent power and sensing solutions to help its customers solve the most challenging problems and create cutting-edge products for a better future. Its intelligent power technologies enable the electrification of the automotive industry that allows for lighter and longer-range electric vehicles, empowers efficient fast-charging systems, and propels sustainable energy for the highest efficiency solar</t>
  </si>
  <si>
    <t>ir.oldnational.com</t>
  </si>
  <si>
    <t>James C Ryan III</t>
  </si>
  <si>
    <t>/business-directory/company-profiles.old_national_bancorp.f972c7bb209f0d26c5c9310a9f1400e6.html</t>
  </si>
  <si>
    <t>Old National is the financial holding company of Old National Bank, its wholly-owned banking subsidiary. Through its Old National Bank, the company provides a wide range of services, including commercial and consumer loan and depository services, private banking, brokerage, trust, investment advisory, and other traditional banking services. Old National Bank operates more than 160 banking centers located primarily in Indiana, Kentucky, Michigan, Minnesota,</t>
  </si>
  <si>
    <t>Onto Innovation Inc.</t>
  </si>
  <si>
    <t>www.ontoinnovation.com</t>
  </si>
  <si>
    <t>Michael P Plisinski</t>
  </si>
  <si>
    <t>/business-directory/company-profiles.onto_innovation_inc.3df30079a2379f61ac092450ebcbc1a9.html</t>
  </si>
  <si>
    <t>Onto Innovation (formerly Nanometrics) is a worldwide leader in the design, development, manufacture and support of process control tools that perform macro defect inspection and 2D/3D optical metrology, lithography systems, and process control analytical software used by bare silicon wafer manufacturers, semiconductor wafer fabricators, and advanced packaging device manufacturers. Its products are also used in a number of other high technology industries</t>
  </si>
  <si>
    <t>Option Care Health, Inc.</t>
  </si>
  <si>
    <t>www.optioncarehealth.com</t>
  </si>
  <si>
    <t>John C Rademacher</t>
  </si>
  <si>
    <t>/business-directory/company-profiles.option_care_health_inc.fabd192e85c4cadf6e6b2acdb5da72d1.html</t>
  </si>
  <si>
    <t>Option Care Health (formerly BioScrip) is the largest independent provider of home and alternate site infusion services. Option Care Health's nurses administer the medicines to treat hemophilia, cancer, pain management, or even simply hydration. Option Care Health has more than 4,500 clinicians, including pharmacists, pharmacy technicians, nurses, and dietitians, that are able to provide infusion service coverage for nearly all patients across the</t>
  </si>
  <si>
    <t>Opendoor Technologies Inc.</t>
  </si>
  <si>
    <t>www.opendoor.com</t>
  </si>
  <si>
    <t>Carrie Wheeler</t>
  </si>
  <si>
    <t>/business-directory/company-profiles.opendoor_technologies_inc.091128b4129c1157713270c64b11dc3b.html</t>
  </si>
  <si>
    <t>Founded in 2014, Opendoor Technologies is a leading digital platform for residential real estate. It leverages software, data science, product design and operations, the company has rebuilt the service model for real estate and have made buying and selling possible on a mobile device. The company streamline the process of buying and selling a home into a seamless digital experience that is simple, certain, and fast. Sellers can go to Opendoor.com,</t>
  </si>
  <si>
    <t>Ormat Technologies, Inc.</t>
  </si>
  <si>
    <t>www.ormat.com</t>
  </si>
  <si>
    <t>Doron Blachar</t>
  </si>
  <si>
    <t>/business-directory/company-profiles.ormat_technologies_inc.b6f8dc61dd746c7dfe50255b818b7057.html</t>
  </si>
  <si>
    <t>Ormat Technologies is a leading vertically integrated company that is primarily engaged in the geothermal and recovered energy power businesses. The company is also expanding into the solar Photovoltaic (PV) and energy storage and management services business. The company offers its services through its segments: Electricity, Product, and Electricity Storage. Ormat operates power plants in Guatemala, Kenya, Guadeloupe Island, Honduras, Indonesia,</t>
  </si>
  <si>
    <t>ORANGE</t>
  </si>
  <si>
    <t>www.orange.com</t>
  </si>
  <si>
    <t>Euronext Paris</t>
  </si>
  <si>
    <t>Jacques ASCHENBROICH</t>
  </si>
  <si>
    <t>/business-directory/company-profiles.orange.4510503ffc4c66d0a4079536d66c8b0a.html</t>
  </si>
  <si>
    <t>Orange is an operator of mobile and internet services in Europe and Africa and a global leader in corporate telecommunication services. The company is able to serve its customers through its employees located in France, Spain, Poland, Africa, the Asia-Pacific, and the US. Currently, the company has more than 140,000 employee and over 250 million customers. It is a leading European wireless operator and broadband service provider, as well as sales</t>
  </si>
  <si>
    <t>Oracle Corporation</t>
  </si>
  <si>
    <t>www.oracle.com</t>
  </si>
  <si>
    <t>Safra A Catz</t>
  </si>
  <si>
    <t>/business-directory/company-profiles.oracle_corporation.9a1d23c5bacb841c88c68dc3d660605e.html</t>
  </si>
  <si>
    <t>Oracle provides products and services that address enterprise information technology (IT) environments. The enterprise software company offers a range of cloud-based applications and platforms as well as hardware and services to help companies improve their processes. Oracle's applications center on enterprise resource planning, data management, collaboration, content and experience, business analytics, IT operations management, security, and emerging</t>
  </si>
  <si>
    <t>Old Republic International Corporation</t>
  </si>
  <si>
    <t>www.oldrepublic.com</t>
  </si>
  <si>
    <t>Craig R Smiddy</t>
  </si>
  <si>
    <t>/business-directory/company-profiles.old_republic_international_corporation.c3d061268420895f9ec060a7bd998a64.html</t>
  </si>
  <si>
    <t>Old Republic International Corporation (Old Republic) is one of the nation's 50 largest shareholder-owned insurance businesses. It is primarily a commercial lines underwriter serving the insurance needs of some organizations, including many of North America's leading industrial and financial services institutions. It conducts its operations through a number of regulated insurance company subsidiaries organized into three major segments: General Insurance</t>
  </si>
  <si>
    <t>O'Reilly Automotive, Inc.</t>
  </si>
  <si>
    <t>www.oreillyauto.com</t>
  </si>
  <si>
    <t>Gregory D Johnson</t>
  </si>
  <si>
    <t>/business-directory/company-profiles.oreilly_automotive_inc.bc7842b600bf66cd3150209e5d4be21e.html</t>
  </si>
  <si>
    <t>O'Reilly Automotive is one of the largest specialty retailers of automotive aftermarket parts, tools, supplies, equipment, and accessories in the US, selling its products to both do-it-yourself (DIY) and professional service provider customers, its "dual market strategy". It also offers a range of enhanced services and programs, including oil and battery recycling, battery testing, custom hydraulic hoses, loaner tool program, paint mixing, tool rental,</t>
  </si>
  <si>
    <t>OSI Systems, Inc.</t>
  </si>
  <si>
    <t>www.osi-systems.com</t>
  </si>
  <si>
    <t>Deepak Chopra</t>
  </si>
  <si>
    <t>/business-directory/company-profiles.osi_systems_inc.02381edde6a5d11cb141be52d6cbd3d6.html</t>
  </si>
  <si>
    <t>OSI Systems is a vertically integrated designer and manufacturer of specialized electronic systems and components for critical applications. The company's security and inspection systems design, manufacture and market security and inspection systems globally to end users under the Rapiscan Systems, Gatekeeper and AS&amp;amp;amp;E trade names. Its Spacelabs Healthcare subsidiary makes patient monitoring, cardiac monitoring, and clinical networking systems</t>
  </si>
  <si>
    <t>Oshkosh Corporation</t>
  </si>
  <si>
    <t>www.oshkoshcorp.com</t>
  </si>
  <si>
    <t>John C Pfeifer</t>
  </si>
  <si>
    <t>/business-directory/company-profiles.oshkosh_corporation.322bb37170fa64790fcd9ee9871a6e23.html</t>
  </si>
  <si>
    <t>Oshkosh makes vehicles that carry troops, lift firefighters, pick up trash, tow cars, and handle an assortment of other heavy vehicle duties. The company's commercial and access lines include products such as McNeilus refuse vehicle bodies, Jerr-Dan tow trucks, and JLG aerial work platforms. Its emergency offerings range of products such as aircraft rescue and firefighting vehicles (Pierce). Oshkosh makes its products in about 30 plants in the US</t>
  </si>
  <si>
    <t>Open Text Corporation</t>
  </si>
  <si>
    <t>www.opentext.com</t>
  </si>
  <si>
    <t>Mark J. Barrenechea</t>
  </si>
  <si>
    <t>/business-directory/company-profiles.open_text_corporation.e925891be0ca125b91f6d4066113aeee.html</t>
  </si>
  <si>
    <t>Open Text offers a comprehensive line of Information Management products and services that power digital businesses of all sizes and enable businesses to grow faster, obtain lower operational costs and reduce information governance and security risks by improving business insight, impact and process speed. Its products also include Business Network (BN), Content Cloud, Experience Cloud, Security and Protection Cloud and Developer Cloud with advanced</t>
  </si>
  <si>
    <t>Otis Worldwide Corporation</t>
  </si>
  <si>
    <t>www.otis.com</t>
  </si>
  <si>
    <t>Judith F Marks</t>
  </si>
  <si>
    <t>/business-directory/company-profiles.otis_worldwide_corporation.c3f04744093d17f880a309d08afe2f4a.html</t>
  </si>
  <si>
    <t>Otis Worldwide is the world's leading elevator and escalator manufacturing, installation, and service company. The company serves customers in more than 200 countries and territories worldwide. Otis has global scale and local focus, with over 1,400 branches and offices, and a direct physical presence in approximately 80 countries. Its New Equipment segment develops a range of elevator and escalator solutions. Through its Service segment, the company</t>
  </si>
  <si>
    <t>Otter Tail Corporation</t>
  </si>
  <si>
    <t>www.ottertail.com</t>
  </si>
  <si>
    <t>Charles S MacFarlane</t>
  </si>
  <si>
    <t>/business-directory/company-profiles.otter_tail_corporation.6c75651d218f5fdfffbb33fb62fca11a.html</t>
  </si>
  <si>
    <t>Otter Tail covers a wide portfolio of businesses, from electric services and construction to manufacturing equipment and plastic pipe businesses. The electric utility (Otter Tail Power Company (OTP)) is the company's core business; it keeps the lights on for more than 133,000 customers in more than 400 communities across a predominantly rural and agricultural service territory in Minnesota and the Dakotas. The company also makes PVC pipes (Northern</t>
  </si>
  <si>
    <t>Outfront Media Inc.</t>
  </si>
  <si>
    <t>www.outfront.com</t>
  </si>
  <si>
    <t>Jeremy J Male</t>
  </si>
  <si>
    <t>/business-directory/company-profiles.outfront_media_inc.37f32bb7ec2848fc42ba0d65291371e5.html</t>
  </si>
  <si>
    <t>This company's business is getting the attention of people on the street. OUTFRONT Media (formerly CBS Outdoor Americas) is one of the world's leading operators of billboards, digital display networks, and other outdoor or "out-of-home advertising" displays. The company maintains about thousands of outdoor media displays throughout North America and South America. In addition to its traditional billboards, OUTFRONT sells advertising space in bus</t>
  </si>
  <si>
    <t>Ovintiv USA Inc.</t>
  </si>
  <si>
    <t>www.ovintiv.com</t>
  </si>
  <si>
    <t>DOUG SUTTLES</t>
  </si>
  <si>
    <t>/business-directory/company-profiles.ovintiv_usa_inc.8ae5c66a0a76bd7cdf470f222276162b.html</t>
  </si>
  <si>
    <t>Encana Oil &amp;amp;amp; Gas (USA) is a south of the border chip off the block of a Canadian energy giant. The exploration and production subsidiary of natural gas giant Encana Corporation explores for and produces hydrocarbons primarily in four key natural gas resource plays (almost 90% of its total US natural gas production) located at Jonah and Piceance in the US Rockies (Wyoming and northwest Colorado) and the Fort Worth and East Texas/Haynesville</t>
  </si>
  <si>
    <t>Blue Owl Capital Inc.</t>
  </si>
  <si>
    <t>www.blueowl.com</t>
  </si>
  <si>
    <t>Douglas I Ostrover</t>
  </si>
  <si>
    <t>/business-directory/company-profiles.blue_owl_capital_inc.9e7ce494c353533dafe646e823bf1671.html</t>
  </si>
  <si>
    <t>Occidental Petroleum Corporation</t>
  </si>
  <si>
    <t>www.oxy.com</t>
  </si>
  <si>
    <t>Vicki Hollub</t>
  </si>
  <si>
    <t>/business-directory/company-profiles.occidental_petroleum_corporation.c915991933bc6a34bb357ca6986ae9a2.html</t>
  </si>
  <si>
    <t>Occidental is an international energy company with assets primarily in the US, the Middle East and North Africa. It is one of the largest oil producers in the US, including a leading producer in the Permian and DJ basins, and offshore Gulf of Mexico. Occidental's midstream and marketing segment supports and enhances its oil and gas and chemical businesses. Its chemical subsidiary OxyChem manufactures the building blocks for life-enhancing products.</t>
  </si>
  <si>
    <t>Bank Ozk</t>
  </si>
  <si>
    <t>www.ozk.com</t>
  </si>
  <si>
    <t>Louis K Adler</t>
  </si>
  <si>
    <t>/business-directory/company-profiles.bank_ozk.0b45f27cee42b61f70084d951bcbf32b.html</t>
  </si>
  <si>
    <t>DEFACTO PERAKENDE TICARET ANONIM SIRKETI</t>
  </si>
  <si>
    <t>www.defacto.com.tr</t>
  </si>
  <si>
    <t>Zeki Cemal Ozen</t>
  </si>
  <si>
    <t>/business-directory/company-profiles.defacto_perakende_ticaret_anonim_sirketi.3ed0470be8f28a926edc7b24422f8c64.html</t>
  </si>
  <si>
    <t>Plains All American Pipeline L.P.</t>
  </si>
  <si>
    <t>www.plains.com</t>
  </si>
  <si>
    <t>Willie Chiang</t>
  </si>
  <si>
    <t>/business-directory/company-profiles.plains_all_american_pipeline_lp.a751ecbbdca3fc3f9f48dbdffbbf5ca1.html</t>
  </si>
  <si>
    <t>Plains All American Pipeline (PAA) is a publicly traded master limited partnership that owns and operates midstream energy infrastructure and provides logistics services for crude oil and natural gas liquids (NGL). With some 39 million barrels of active above-ground storage capacity, the limited partnership is engaged in the transportation, storage, terminaling, and gathering of crude oil and NGL. Its portfolio includes some 18,075 miles of pipelines</t>
  </si>
  <si>
    <t>Pan American Silver Corp</t>
  </si>
  <si>
    <t>www.panamericansilver.com</t>
  </si>
  <si>
    <t>Michael Steinmann</t>
  </si>
  <si>
    <t>/business-directory/company-profiles.pan_american_silver_corp.0231a45c8f25c1a632dbffdf2e665813.html</t>
  </si>
  <si>
    <t>Pan American Silver is an exploration and mining company that produces some 18.5 million ounces of silver and has proved and probable reserves of around 515 million ounces. Its producing mines, all located in the Americas, including the Huarón silver mine in Peru. It also has mines in Mexico, Bolivia, and Argentina. Pan American Silver's principal products and sources of sales are silver and gold doré and silver-bearing zinc, lead, and copper concentrates.</t>
  </si>
  <si>
    <t>Grupo Aeroportuario del Pacifico, S.A. de C.V.</t>
  </si>
  <si>
    <t>Support Activities for Air Transportation</t>
  </si>
  <si>
    <t>business-directory/company-profiles.grupo_aeroportuario_del_pacifico_sa_de_cv.ab57024d2fa50fd39cef124a66ddc0bc.html</t>
  </si>
  <si>
    <t>Pacific Biosciences of California, Inc.</t>
  </si>
  <si>
    <t>www.pacb.com</t>
  </si>
  <si>
    <t>Christian O Henry</t>
  </si>
  <si>
    <t>/business-directory/company-profiles.pacific_biosciences_of_california_inc.0176747d100dd3398d8415a794c3314d.html</t>
  </si>
  <si>
    <t>Pacific Biosciences of California (PacBio) is a premier life science technology company that is designing, developing and manufacturing advanced sequencing solutions to help scientists and clinical researchers resolve genetically complex problems. Its products and technology under development stem from two highly differentiated core technologies focused on accuracy, quality and completeness which include its existing HiFi long read sequencing technology</t>
  </si>
  <si>
    <t>Penske Automotive Group, Inc.</t>
  </si>
  <si>
    <t>www.penskeautomotive.com</t>
  </si>
  <si>
    <t>Roger S Penske</t>
  </si>
  <si>
    <t>/business-directory/company-profiles.penske_automotive_group_inc.4fb76898abbeff7a7d8a6a134c71a7b9.html</t>
  </si>
  <si>
    <t>Penske Automotive Group is a diversified international transportation services company that operates automotive and commercial truck dealerships principally in the US, the UK, Canada, Germany, Italy, and Japan and distributes commercial vehicles, diesel engines, gas engines, power systems, and related parts and services principally in Australia and New Zealand. The company has about 340 retail automotive franchises in the US and abroad. It sells more</t>
  </si>
  <si>
    <t>Plains GP Holdings, L.P.</t>
  </si>
  <si>
    <t>ir.pagp.com</t>
  </si>
  <si>
    <t>business-directory/company-profiles.plains_gp_holdings_lp.920ceff412ef912fa59a82c5d23e5465.html</t>
  </si>
  <si>
    <t>Plains GP Holdings is a publicly traded Delaware limited partnership that has elected to be taxed as a corporation for United States federal income tax purposes. Through Plains All American Pipeline (PAA), Plains GP Holdings keeps the supply flowing. PAA owns an extensive network of pipeline transportation, terminalling, storage, and gathering assets in key crude oil and NGL producing basins and transportation corridors and at major market hubs in</t>
  </si>
  <si>
    <t>PAMPA ENERGIA S.A.</t>
  </si>
  <si>
    <t>www.pampaenergia.com</t>
  </si>
  <si>
    <t>PAMP</t>
  </si>
  <si>
    <t>Marcos Marcelo Mindlin</t>
  </si>
  <si>
    <t>/business-directory/company-profiles.pampa_energia_sa.881d39e330c0ffdc566e27b7a9833e26.html</t>
  </si>
  <si>
    <t>Pampa Energía is one of Argentina's largest fully integrated electricity companies. Through subsidiaries or co-controlled companies, it generates more than 7% of the total electricity in Argentina, transmits some 95% of the country's electricity through transmission lines owned and operated by subsidiary Transener, and distributes electricity to more than 2.8 million residential and commercial customers through subsidiary Empresa Distribuidora</t>
  </si>
  <si>
    <t>Palo Alto Networks Inc.</t>
  </si>
  <si>
    <t>www.paloaltonetworks.com</t>
  </si>
  <si>
    <t>Nikesh Arora</t>
  </si>
  <si>
    <t>/business-directory/company-profiles.palo_alto_networks_inc.202562e1616717d7dc2c13d0af43ba1d.html</t>
  </si>
  <si>
    <t>Palo Alto Networks offers enterprise-wide Internet security (including security measures for mobile devices) to protect companies from breaches in their corporate networks. The company's hardware and software security products, which account for most of company revenue, identify network traffic in detail and provide the ability to control access by user. The company's cybersecurity platforms and services aids companies in securing their enterprise</t>
  </si>
  <si>
    <t>www.paramount.com</t>
  </si>
  <si>
    <t>Robert M Bakish</t>
  </si>
  <si>
    <t>business-directory/company-profiles.paramount_global.dbbd424548913fdf1ac29de63ceb03ea.html</t>
  </si>
  <si>
    <t>Paramount is a leading global media and entertainment company that creates content and experiences for audiences worldwide through TV entertainment, cable networks, filmed entertainment and publishing. Paramount owns cable network Showtime, Nickelodeon, MTV, Comedy Central, BET, Paramount+ and Pluto TV. The company produces and distributes TV programming through CBS Television Studios and CBS Television Distribution. In 2022, ViacomCBS has renamed</t>
  </si>
  <si>
    <t>/business-directory/company-profiles.paramount_global.dbbd424548913fdf1ac29de63ceb03ea.html</t>
  </si>
  <si>
    <t>Uipath, Inc.</t>
  </si>
  <si>
    <t>www.uipath.com</t>
  </si>
  <si>
    <t>Daniel Dines</t>
  </si>
  <si>
    <t>/business-directory/company-profiles.uipath_inc.1bd6e427ebaf5274eb9eb2a6b953cce6.html</t>
  </si>
  <si>
    <t>Paycom Software, Inc.</t>
  </si>
  <si>
    <t>www.paycom.com</t>
  </si>
  <si>
    <t>Chad Richison</t>
  </si>
  <si>
    <t>/business-directory/company-profiles.paycom_software_inc.d79f38127e1eb47e9d9601e9beb215bb.html</t>
  </si>
  <si>
    <t>Paychex, Inc.</t>
  </si>
  <si>
    <t>www.paychex.com</t>
  </si>
  <si>
    <t>Martin Mucci</t>
  </si>
  <si>
    <t>/business-directory/company-profiles.paychex_inc.a54ce0fe36b8d2e98f38f1d17f2be82e.html</t>
  </si>
  <si>
    <t>Paychex began as a payroll processing firm, but has since expanded to offer a variety of human resources-related services. The company provides payroll services through its SurePayroll online application, while its Paychex Flex platform integrates payroll processing with HR management, employee benefits administration, time tracking, and employee performance management. Paychex processes the payrolls of more than 730,000 clients. The company focuses</t>
  </si>
  <si>
    <t>Prosperity Bancshares, Inc.</t>
  </si>
  <si>
    <t>www.prosperity.bank</t>
  </si>
  <si>
    <t>David Zalman</t>
  </si>
  <si>
    <t>/business-directory/company-profiles.prosperity_bancshares_inc.94fb47f47ad12cabef9d120c50a5bc60.html</t>
  </si>
  <si>
    <t>Prosperity Bancshares is the holding company for Prosperity Bank operates about 275 branches across Texas and about 15 in Oklahoma. Serving consumers and small to mid-sized businesses, the bank offers traditional deposit and loan services, in addition to wealth management, retail brokerage, and mortgage banking investment services. Prosperity Bank focuses on real estate lending: Commercial mortgages make up the largest segment of the company's loan</t>
  </si>
  <si>
    <t>Pembina Pipeline Corporation</t>
  </si>
  <si>
    <t>www.pembina.com</t>
  </si>
  <si>
    <t>Scott Burrows</t>
  </si>
  <si>
    <t>/business-directory/company-profiles.pembina_pipeline_corporation.df5cf16b14fb7c5376092f272750962c.html</t>
  </si>
  <si>
    <t>Pbf Energy Inc.</t>
  </si>
  <si>
    <t>www.pbfenergy.com</t>
  </si>
  <si>
    <t>Thomas J Nimbley</t>
  </si>
  <si>
    <t>/business-directory/company-profiles.pbf_energy_inc.c149113e71455344c1347df92ead61df.html</t>
  </si>
  <si>
    <t>One of the largest independent petroleum refiners, PBF Energy's six oil refineries are located in California, Delaware, Louisiana, New Jersey, and Ohio and have a combined production capacity of about 1 million barrels per day, making the company one of the largest refiners in the US. PBF's refineries produce gasoline, ultra-low-sulfur diesel, heating oil, jet fuel, lubricants, petrochemicals, and asphalt for the Midwestern, Gulf Coast, West Coast,</t>
  </si>
  <si>
    <t>Prestige Consumer Healthcare Inc.</t>
  </si>
  <si>
    <t>www.prestigebrands.com</t>
  </si>
  <si>
    <t>Ronald M Lombardi</t>
  </si>
  <si>
    <t>/business-directory/company-profiles.prestige_consumer_healthcare_inc.4b74d2103a2948764680e52a5a52305d.html</t>
  </si>
  <si>
    <t>Prestige Consumer Health is engaged in the development, manufacturing, marketing, sales and distribution of well-recognized, brand name, over-the-counter (OTC) health and personal care products to mass merchandisers, drug, food, dollar, convenience, and club and e-commerce stores in North America. Its portfolio includes Chloraseptic, Clear Eyes, Compound W, Little Remedies, Monistat, Gaviscon, and many other big-name brands. It develops its existing</t>
  </si>
  <si>
    <t>PETROLEO BRASILEIRO S A PETROBRAS</t>
  </si>
  <si>
    <t>www.petrobras.com.br</t>
  </si>
  <si>
    <t>PETR3</t>
  </si>
  <si>
    <t>JEAN PAUL TERRA PRATES</t>
  </si>
  <si>
    <t>/business-directory/company-profiles.petroleo_brasileiro_s_a_petrobras.6984555159297fc08c5f2d1c47a88fc5.html</t>
  </si>
  <si>
    <t>Petroleo Brasileiro S.A. Petrobras (Petrobras) operates and produces the majority of Brazil's oil and gas. Petrobras has proved oil and gas reserves, and produced average daily production of more than 2.2 million barrels of oil equivalent. In Brazil, it operates a dozen refineries and an extensive oil and gas pipeline network. Other units operate electricity (approximately 15 thermal power plants), petrochemicals, and natural gas assets. Petrobras</t>
  </si>
  <si>
    <t>Paccar Inc</t>
  </si>
  <si>
    <t>www.paccar.com</t>
  </si>
  <si>
    <t>R Preston Feight</t>
  </si>
  <si>
    <t>/business-directory/company-profiles.paccar_inc.0d110b211e9fb4f3d2f499273ae68f77.html</t>
  </si>
  <si>
    <t>Incorporated under the laws of Delaware in 1971, PACCAR one of the world's leading designers and manufacturers of big rig diesel trucks. Its lineup of light-, medium-, and heavy-duty trucks includes the Kenworth, Peterbilt, and DAF nameplates. The company also manufactures and distributes aftermarket truck parts for these brands. PACCAR's other products include Braden, Carco, and Gearmatic industrial winches. PACCAR typically sells its trucks and</t>
  </si>
  <si>
    <t>PG&amp;amp;e Corporation</t>
  </si>
  <si>
    <t>www.pge.com</t>
  </si>
  <si>
    <t>Patricia K Poppe</t>
  </si>
  <si>
    <t>/business-directory/company-profiles.pge_corporation.764fc200fb98886d6ecbb521a3b44588.html</t>
  </si>
  <si>
    <t>PG&amp;amp;amp;E is California's largest energy of consumers and businesses in central and northern portions of the state. The company's main operating subsidiary, Pacific Gas and Electric, was founded in 1995. The company has more than 700,000 private solar customers and more than 50,000 customers who have installed battery storage in their homes or businesses. It operates about 108,000 miles of distribution lines, more than 65 transmission switching substations,</t>
  </si>
  <si>
    <t>Potlatchdeltic Corporation</t>
  </si>
  <si>
    <t>www.potlatchdeltic.com</t>
  </si>
  <si>
    <t>Forest Nurseries and Gathering of Forest Products</t>
  </si>
  <si>
    <t>Eric J Cremers</t>
  </si>
  <si>
    <t>business-directory/company-profiles.potlatchdeltic_corporation.cdfb211202377deccb452734119b91b3.html</t>
  </si>
  <si>
    <t>PotlatchDeltic Corporation (formerly Potlatch Corporation) is a real estate investment trust (REIT) that harvests timber from some 2.2 million acres of hardwood and softwood forestland in Alabama, Arkansas, Georgia, Idaho, Mississippi, Louisiana, South Carolina, and Minnesota; it claims to be the largest private landowner in Idaho. PotlatchDeltic operates six sawmills and an industrial grade plywood mill, a residential and commercial real estate development</t>
  </si>
  <si>
    <t>Procore Technologies, Inc.</t>
  </si>
  <si>
    <t>www.procore.com</t>
  </si>
  <si>
    <t>Craig F Courtemanche Junior</t>
  </si>
  <si>
    <t>/business-directory/company-profiles.procore_technologies_inc.05357dac811bd170fb3989689611faa7.html</t>
  </si>
  <si>
    <t>Paylocity Holding Corporation</t>
  </si>
  <si>
    <t>www.paylocity.com</t>
  </si>
  <si>
    <t>Steven R Beauchamp</t>
  </si>
  <si>
    <t>/business-directory/company-profiles.paylocity_holding_corporation.4700cbc72c49056f82e98fff2b70b182.html</t>
  </si>
  <si>
    <t>Paylocity a leading cloud-based provider of human capital management, or HCM, and payroll software solutions that deliver a comprehensive platform for the modern workforce. Its HCM and payroll platform offers an intuitive, easy-to-use product suite that helps businesses attract and retain talent, build culture and connection with their employees, and streamline and automate HR and payroll processes. The company provides its software-as-a-service,</t>
  </si>
  <si>
    <t>Vaxcyte, Inc.</t>
  </si>
  <si>
    <t>www.vaxcyte.com</t>
  </si>
  <si>
    <t>Grant Pickering</t>
  </si>
  <si>
    <t>/business-directory/company-profiles.vaxcyte_inc.a81426f3ea15243fc807f1c62cc1eabc.html</t>
  </si>
  <si>
    <t>Pagerduty, Inc.</t>
  </si>
  <si>
    <t>www.pagerduty.com</t>
  </si>
  <si>
    <t>Jennifer Tejada</t>
  </si>
  <si>
    <t>/business-directory/company-profiles.pagerduty_inc.b240e33a50d1d7e0bcb556677f1e4e5e.html</t>
  </si>
  <si>
    <t>Patterson Companies, Inc.</t>
  </si>
  <si>
    <t>www.pattersoncompanies.com</t>
  </si>
  <si>
    <t>Don Zurbay</t>
  </si>
  <si>
    <t>/business-directory/company-profiles.patterson_companies_inc.86e4de5c293f43a34f5bba4e05a07a1f.html</t>
  </si>
  <si>
    <t>Patterson Companies is a value-added specialty distributor serving the US and Canadian dental supply markets and the US, Canadian, and UK animal health supply markets. Patterson operates through its two strategic business units, Patterson Dental and Patterson Animal Health, offering similar products and services to different customer bases. Patterson believes that it has a strong brand identity as a value-added, full-service distributor with broad</t>
  </si>
  <si>
    <t>Healthpeak Properties, Inc.</t>
  </si>
  <si>
    <t>www.healthpeak.com</t>
  </si>
  <si>
    <t>Tom Klaritch</t>
  </si>
  <si>
    <t>/business-directory/company-profiles.healthpeak_properties_inc.8a605c713c6ee5d927747fa41255758c.html</t>
  </si>
  <si>
    <t>Phillips Edison &amp;amp; Company, Inc.</t>
  </si>
  <si>
    <t>www.phillipsedison.com</t>
  </si>
  <si>
    <t>Jeffrey S Edison</t>
  </si>
  <si>
    <t>/business-directory/company-profiles.phillips_edison__company_inc.f91b865937d481d1c935f28e85e84822.html</t>
  </si>
  <si>
    <t>Public Service Enterprise Group Incorporated</t>
  </si>
  <si>
    <t>landing.pseg.com</t>
  </si>
  <si>
    <t>Ralph Izzo</t>
  </si>
  <si>
    <t>/business-directory/company-profiles.public_service_enterprise_group_incorporated.4c1c0627db1d63964ab0325b288d6f04.html</t>
  </si>
  <si>
    <t>Public Service Enterprise Group's (PSEG) is an energy company with a diversified business mix. Its operations are located primarily in the Mid-Atlantic US. Regulated subsidiary Public Service Electric and Gas (PSE&amp;amp;amp;G) transmits and distributes electricity to 2.3 million customers and natural gas to 1.9 million customers in New Jersey. Subsidiary PSEG Power operates power generating plants and sells its energy wholesale to PSE&amp;amp;amp;G and others.</t>
  </si>
  <si>
    <t>Pegasystems Inc.</t>
  </si>
  <si>
    <t>www.pega.com</t>
  </si>
  <si>
    <t>Alan Trefler</t>
  </si>
  <si>
    <t>/business-directory/company-profiles.pegasystems_inc.54661b7ad8ae1b16f3ba7b0dcaccabd3.html</t>
  </si>
  <si>
    <t>Pegasystems develops, markets, licenses, hosts, and supports a range of enterprise software applications that help organizations build agility into their business so they can adapt to change. Its powerful low-code platform for workflow automation and artificial intelligence-powered decisioning enables the world's leading brands and government agencies to hyper-personalize customer experiences, streamline customer service, and automate mission-critical</t>
  </si>
  <si>
    <t>Penumbra, Inc.</t>
  </si>
  <si>
    <t>www.penumbrainc.com</t>
  </si>
  <si>
    <t>Adam Elsesser</t>
  </si>
  <si>
    <t>/business-directory/company-profiles.penumbra_inc.626857b3877a66d6b7396a9dfba49353.html</t>
  </si>
  <si>
    <t>Penumbra is hoping that its early successes will foreshadow greater breakthroughs. The global interventional therapies firm designs, develops, makes and markets innovative medical devices for two major markets, neuro and peripheral vascular. The company's products address ischemic stroke and hemorrhagic stroke (blockage or rupture of blood vessels in the brain), and various peripheral vascular conditions that can be treated through thrombectomy</t>
  </si>
  <si>
    <t>Penn Entertainment, Inc.</t>
  </si>
  <si>
    <t>www.pennentertainment.com</t>
  </si>
  <si>
    <t>Jay A Snowden</t>
  </si>
  <si>
    <t>/business-directory/company-profiles.penn_entertainment_inc.902c7a2419daa143a8bf268068ea30ca.html</t>
  </si>
  <si>
    <t>PENN Entertainment, formerly Penn National Gaming, is a leading regional gaming company that operates or has ownership interests in around 45 casinos, racing facilities, and video gaming terminals across the US. Its holdings feature almost 44,000 gaming machines, about 1,190 table games, and about 7,320 hotel rooms. Many of its properties operate under the Hollywood and Argosy brands. Other facilities include the Tropicana on the Las Vegas Strip;</t>
  </si>
  <si>
    <t>Pepsico, Inc.</t>
  </si>
  <si>
    <t>www.pepsico.com</t>
  </si>
  <si>
    <t>Ramon L Laguarta</t>
  </si>
  <si>
    <t>/business-directory/company-profiles.pepsico_inc.b1ccf3d86ee5f975f2a30cc754a4b2b0.html</t>
  </si>
  <si>
    <t>PepsiCo is a leading global beverage and convenient food company with a complementary portfolio of brands, including Lays, Doritos, Cheetos, Gatorade, Pepsi-Cola, Mountain Dew, Quaker, and SodaStream. The Quaker Foods unit makes Quaker oatmeal, Cap'n Crunch cereal, Life cereal, Quaker rice cakes, Quaker Simply Granola, and Rice-A-Roni side dishes. Through its operations, authorized bottlers, contract manufacturers, and other third parties, PepsiCo</t>
  </si>
  <si>
    <t>Pfizer Inc.</t>
  </si>
  <si>
    <t>www.pfizer.com</t>
  </si>
  <si>
    <t>Albert Bourla</t>
  </si>
  <si>
    <t>/business-directory/company-profiles.pfizer_inc.140f48fa0b37556f925afcaec7b5c566.html</t>
  </si>
  <si>
    <t>Pfizer Inc. is one of the world's largest research-based pharmaceutical companies, producing medicines for cardiovascular health, metabolism, oncology, inflammation and immunology, and other areas. The company works across developed and emerging markets to advance wellness, prevention, treatments and cures that challenge the most feared diseases of its time. Pfizer collaborates with healthcare providers, governments and local communities to support</t>
  </si>
  <si>
    <t>Principal Financial Group, Inc.</t>
  </si>
  <si>
    <t>www.principal.com</t>
  </si>
  <si>
    <t>Daniel J Houston</t>
  </si>
  <si>
    <t>/business-directory/company-profiles.principal_financial_group_inc.5ae44904447a56d5f348c8c4a175b711.html</t>
  </si>
  <si>
    <t>Founded in 1879, Principal Financial Group (PFG) is a top global investment management offering businesses, individuals and institutional clients a wide range of financial products and services, including retirement, asset management and insurance through financial services companies. The company offers a range of capabilities, including equity, fixed income, real estate and other alternative investments, as well as fund offerings. PFG has $1.5 billion</t>
  </si>
  <si>
    <t>Performance Food Group Company</t>
  </si>
  <si>
    <t>www.pfgc.com</t>
  </si>
  <si>
    <t>George L Holm</t>
  </si>
  <si>
    <t>/business-directory/company-profiles.performance_food_group_company.8c27da91aa8237900d19c78e3e0b11b6.html</t>
  </si>
  <si>
    <t>Performance Food Group (PFG) distributes more than 250,000 national and proprietary-branded food and food-related products to customers across the US. Its offerings include frozen and canned foods, beverages, fresh produce, dairy products, candy, tobacco, and salty snacks. PFG also sells disposables, cleaning and kitchen supplies, and related products. Its Vistar segment is one of the leading distributor of products to theater chains as well as in</t>
  </si>
  <si>
    <t>Pennymac Financial Services, Inc.</t>
  </si>
  <si>
    <t>www.gopennymac.com</t>
  </si>
  <si>
    <t>David A Spector</t>
  </si>
  <si>
    <t>business-directory/company-profiles.pennymac_financial_services_inc.d43c1b618c07332035b6497586ec75c3.html</t>
  </si>
  <si>
    <t>Pennymac Financial Services, Inc. is a specialty financial services firm with a comprehensive mortgage platform and integrated business primarily focused on the production and servicing of US residential mortgage loans (activities which mortgage banking) and the management of investments related to the US mortgage market. It operates through its subsidiaries PennyMac Loan Services, LLC (PLS), and PNMAC Capital Management, LLC (PCM) and conducts its</t>
  </si>
  <si>
    <t>The Procter &amp;amp; Gamble Company</t>
  </si>
  <si>
    <t>us.pg.com</t>
  </si>
  <si>
    <t>Jon R Moeller</t>
  </si>
  <si>
    <t>/business-directory/company-profiles.the_procter__gamble_company.42cd900fbb248adffa5d9c23190d38a0.html</t>
  </si>
  <si>
    <t>The Procter &amp;amp;amp; Gamble Company (P&amp;amp;amp;G) is the world's largest maker of consumer packaged goods divides its business into five global segments that comprise its vast portfolio of beauty, grooming, health care, fabric and home care, and baby, feminine and family care product lines. Its nearly 40 brands include Bounty, Crest, Gillette, Pampers, Pepto-Bismol, Puffs, Old Spice, Swiffer, and Tide. Fabric and home care is P&amp;amp;amp;G's leading product category,</t>
  </si>
  <si>
    <t>Progyny, Inc.</t>
  </si>
  <si>
    <t>www.progyny.com</t>
  </si>
  <si>
    <t>David Schlanger</t>
  </si>
  <si>
    <t>/business-directory/company-profiles.progyny_inc.92c7aa7f59dd9b4e81d65517a33a545b.html</t>
  </si>
  <si>
    <t>The Progressive Corporation</t>
  </si>
  <si>
    <t>www.progressive.com</t>
  </si>
  <si>
    <t>Susan Patricia Griffith</t>
  </si>
  <si>
    <t>/business-directory/company-profiles.the_progressive_corporation.914c17d4811d5d0ea51882d453d78ef4.html</t>
  </si>
  <si>
    <t>The Progressive Corporation, an insurance holding company, has insurance and non-insurance subsidiaries and affiliates. Its insurance subsidiaries provide personal and commercial auto insurance, personal residential and commercial property insurance, workers' compensation insurance primarily for the transportation industry, business-related general liability insurance, and other specialty property-casualty insurance and related services. Its non-insurance</t>
  </si>
  <si>
    <t>PARKERHANNIFIN AFRICA (PTY) LTD</t>
  </si>
  <si>
    <t>www.parker.com</t>
  </si>
  <si>
    <t>/business-directory/company-profiles.parkerhannifin_africa_(pty)_ltd.54e24f384c0c6141d937566303e0fc82.html</t>
  </si>
  <si>
    <t>Koninklijke Philips N.V.</t>
  </si>
  <si>
    <t>usa.philips.com</t>
  </si>
  <si>
    <t>/business-directory/company-profiles.koninklijke_philips_nv.2066633623bae6472269f5856bf298e8.html</t>
  </si>
  <si>
    <t>PLDT INC.</t>
  </si>
  <si>
    <t>www.pldt.com.ph</t>
  </si>
  <si>
    <t>Philippine</t>
  </si>
  <si>
    <t>Manuel V. Pangilinan</t>
  </si>
  <si>
    <t>business-directory/company-profiles.pldt_inc.0a5636e52c7559bb765dead03bfa64ec.html</t>
  </si>
  <si>
    <t>Philippine Long Distance Telephone Company (PLDT) is the leading telecommunications provider in the Philippines with about 2.4 billion wireless subscribers and nearly 2 billion fixed lines. PLDT offers primarily prepaid mobile services under the Smart, Talk 'N Text, and CURE brands; it also offers mobile broadband and satellite service. PLDT's fixed-line services encompass local, long-distance, data transmission, and network access over a core</t>
  </si>
  <si>
    <t>Pultegroup, Inc.</t>
  </si>
  <si>
    <t>www.pultegroupinc.com</t>
  </si>
  <si>
    <t>Ryan R Marshall</t>
  </si>
  <si>
    <t>/business-directory/company-profiles.pultegroup_inc.9010172caa0e4f8a5a9e6f897e6d94fe.html</t>
  </si>
  <si>
    <t>PulteGroup is one of the largest homebuilders in the US. The company targets a cross-section of home buyers nationwide by buying or optioning land to build single-family houses, duplexes, townhouses, and condominiums. Through its brands, which include Centex, Pulte Homes, Del Webb, DiVosta Homes, John Wieland Homes and Neighborhoods, and American West, PulteGroup offers a wide variety of home designs with varying levels of options and amenities to</t>
  </si>
  <si>
    <t>POLARIS INC.</t>
  </si>
  <si>
    <t>www.polaris.com</t>
  </si>
  <si>
    <t>Michael T Speetzen</t>
  </si>
  <si>
    <t>/business-directory/company-profiles.polaris_inc.86da65b36a19f63b2aaa566ba1140312.html</t>
  </si>
  <si>
    <t>Polaris (formerly known as Polaris Industries Inc.) designs, engineers, and manufactures powersports vehicles which include: off-road vehicles (ORV), all-terrain vehicles (ATVs), side-by-side recreational, snowmobiles, motorcycles, moto-roadsters, quadricicycles, and boats. Its brands include Bennington, Godfrey, and Hurricane, which together provide a full offering of pontoon and deck boats. Offerings include replacement parts, accessories (covers,</t>
  </si>
  <si>
    <t>Premier, Inc.</t>
  </si>
  <si>
    <t>www.premierinc.com</t>
  </si>
  <si>
    <t>Michael J Alkire</t>
  </si>
  <si>
    <t>/business-directory/company-profiles.premier_inc.3a25a109d18397fc049e25fa296a2d94.html</t>
  </si>
  <si>
    <t>Premier Inc. is a healthcare improvement company uniting an alliance of approximately 4,400 US hospitals and health systems and more than 250,000 other providers and organizations. Premier delivers value through a comprehensive technology-enabled platform that offers critical supply chain services, clinical, financial, operational and value-based care software-as-a-service (SaaS) and licensed-based clinical analytics products, enterprise analytics</t>
  </si>
  <si>
    <t>Pinterest, Inc.</t>
  </si>
  <si>
    <t>www.pinterestcareers.com</t>
  </si>
  <si>
    <t>Bill Ready</t>
  </si>
  <si>
    <t>/business-directory/company-profiles.pinterest_inc.20b9e04091868ac5a5040938234ff01d.html</t>
  </si>
  <si>
    <t>Pinterest is a visual discovery engine for finding ideas like recipes, home and style inspiration, and more. The company is where over 400 million people come to discover and bring to life ideas for activities like cooking dinner or deciding what to wear; for major commitments like remodeling a house or training for a marathon; for ongoing passions like gardening or fashion; and for milestone events like planning a wedding or a dream vacation. Pinterest</t>
  </si>
  <si>
    <t>www.pipersandler.com</t>
  </si>
  <si>
    <t>Chad R Abraham</t>
  </si>
  <si>
    <t>/business-directory/company-profiles.piper_sandler_companies.38e9f67390e10b5dfb137d9317c0e04d.html</t>
  </si>
  <si>
    <t>Investment bank Piper Sandler Companies specializes in supplying clients with mergers and acquisitions advice, financing, and industry research. Founded in 1895, Piper Sandler provides a broad set of products and services, including financial advisory services; equity and debt capital markets products; public finance services; institutional brokerage; fundamental equity and macro research services; fixed income services; and alternative asset management</t>
  </si>
  <si>
    <t>Park Hotels &amp;amp; Resorts Inc.</t>
  </si>
  <si>
    <t>www.pkhotelsandresorts.com</t>
  </si>
  <si>
    <t>Thomas J Baltimore Junior</t>
  </si>
  <si>
    <t>/business-directory/company-profiles.park_hotels__resorts_inc.e1da4474d7162795ee8c21954c49836f.html</t>
  </si>
  <si>
    <t>Park Hotels &amp;amp;amp; Resorts is the second largest publicly-traded lodging real estate investment trust (REIT) with a diverse portfolio of iconic and market-leading hotels and resorts with significant underlying real estate value. The company's portfolio consists of some 45 premium-branded hotels and resorts with approximately 29,000 rooms, of which some 90% of its rooms are luxury and upper upscale and all of its rooms are located in the US and its</t>
  </si>
  <si>
    <t>www.packagingcorp.com</t>
  </si>
  <si>
    <t>Mark W Kowlzan</t>
  </si>
  <si>
    <t>/business-directory/company-profiles.packaging_corporation_of_america.71694941ed5898f7cc95711ca76da38d.html</t>
  </si>
  <si>
    <t>One of the largest containerboard manufacturers in the US, Packaging Corporation of America (PCA) produces approximately 4.6 million tons of containerboard annually, most of which is converted into corrugated boxes, and ships some 63.4 billion square feet of corrugated products. PCA's mills also churn out linerboard and semi-chemical corrugating medium. The company's corrugated packaging includes shipping containers for manufactured goods, multi-color</t>
  </si>
  <si>
    <t>Posco Co., Ltd.</t>
  </si>
  <si>
    <t>www.posco.com</t>
  </si>
  <si>
    <t>Si Woo Lee</t>
  </si>
  <si>
    <t>/business-directory/company-profiles.posco_co_ltd.2990246bd77dc50c0c74e4e9d1e6b951.html</t>
  </si>
  <si>
    <t>Prologis, Inc.</t>
  </si>
  <si>
    <t>www.prologis.com</t>
  </si>
  <si>
    <t>Hamid R Moghadam</t>
  </si>
  <si>
    <t>/business-directory/company-profiles.prologis_inc.11726833b24c75c32c9bdc81dd68ee98.html</t>
  </si>
  <si>
    <t>Founded in 1983, Prologis, Inc., is the global leader in logistics real estate with a focus on high-barrier, high-growth markets. Prologis owns, manages and develops well-located, high-quality logistics facilities in about 20 countries across four continents. Prologis acquires and develops facilities for more than 6,600 clients including Amazon, FedEx, Home Depot, Wal-Mart, Geodis, and Keuhne + Nagel. The US accounts for about 85% of total revenue.</t>
  </si>
  <si>
    <t>Planet Fitness, Inc.</t>
  </si>
  <si>
    <t>www.planetfitness.com</t>
  </si>
  <si>
    <t>Christopher Rondeau</t>
  </si>
  <si>
    <t>/business-directory/company-profiles.planet_fitness_inc.19f062786c2b691a572837023b593cd2.html</t>
  </si>
  <si>
    <t>Looking to get financially fitter, Planet Fitness, one of the largest and fastest-growing franchisors and operators of fitness centers in the US, went public in 2015. Its judgement-free approach to fitness and exceptional value proposition (it offers a wide choice of equipment and low membership fees) has enabled it to grow revenues to $279.8 million in 2014 and to become an industry leader with $1.2 billion in system-wide sales. That year Planet</t>
  </si>
  <si>
    <t>PLAYTIKA LTD</t>
  </si>
  <si>
    <t>www.playtika.com</t>
  </si>
  <si>
    <t>Nir Korczak</t>
  </si>
  <si>
    <t>/business-directory/company-profiles.playtika_ltd.b7820516cf6fd3f77208a41cc023bd65.html</t>
  </si>
  <si>
    <t>Palantir Technologies Inc.</t>
  </si>
  <si>
    <t>www.palantir.com</t>
  </si>
  <si>
    <t>Alexander C Karp</t>
  </si>
  <si>
    <t>/business-directory/company-profiles.palantir_technologies_inc.8d3f751e70eb5640a37dfe0f19bc336d.html</t>
  </si>
  <si>
    <t>Plug Power Inc.</t>
  </si>
  <si>
    <t>www.plugpower.com</t>
  </si>
  <si>
    <t>Andrew J Marsh</t>
  </si>
  <si>
    <t>/business-directory/company-profiles.plug_power_inc.76ec7316bdfbd5657527364e928aab3a.html</t>
  </si>
  <si>
    <t>Plug Power is building an end-to-end green hydrogen ecosystem, from green hydrogen production, storage, and delivery to energy generation through mobile or stationary applications, to help its customers meet their business goals and decarbonize the environment. The company is focused on hydrogen and fuel cell systems that are used to power electric motors, primarily in the electric mobility and stationary power markets. It includes electric forklifts</t>
  </si>
  <si>
    <t>Plexus Corp.</t>
  </si>
  <si>
    <t>www.plexus.com</t>
  </si>
  <si>
    <t>Todd P Kelsey</t>
  </si>
  <si>
    <t>/business-directory/company-profiles.plexus_corp.1328160af9d8b171fed58a9bb3c375bb.html</t>
  </si>
  <si>
    <t>Plexus is a global leader that specializes in serving customers in industries with highly complex products and demanding regulatory environments. The company develops and manufactures electronic products for companies in the medical, industrial, and defense markets. Plexus typically purchases raw materials, including printed circuit boards (PCBs) and other electronic components. It also purchases non-electronic, typically custom-engineered components</t>
  </si>
  <si>
    <t>Philip Morris International Inc.</t>
  </si>
  <si>
    <t>www.pmi.com</t>
  </si>
  <si>
    <t>Jacek Olczak</t>
  </si>
  <si>
    <t>business-directory/company-profiles.philip_morris_international_inc.85c14b495a44cb54cd400c4f76e4c159.html</t>
  </si>
  <si>
    <t>Philip Morris International (PMI) is a leading international tobacco company working to deliver a smoke-free future and evolving its portfolio for the long-term to include products outside of the tobacco and nicotine sector. Despite being US-based, its sales presence is entirely non-US. Its portfolio is led by Marlboro, the world's best-selling international cigarette, which accounts for about 40% of the company's cigarette shipment volume. The company's</t>
  </si>
  <si>
    <t>The PNC Financial Services Group Inc</t>
  </si>
  <si>
    <t>www.pnc.com</t>
  </si>
  <si>
    <t>WILLIAM S DEMCHAK</t>
  </si>
  <si>
    <t>/business-directory/company-profiles.the_pnc_financial_services_group_inc.437275ecfc4d7d0950fcfbbcc7395c89.html</t>
  </si>
  <si>
    <t>The PNC Financial Services Group is one of the country's largest providers of diversified financial services with consolidated total assets, total deposits, and total shareholders' equity of approximately $557.2 billion, $457.3 billion, and $55.7 billion, respectively. The firm has businesses engaged in retail banking, including residential mortgage, corporate and institutional banking and asset management, providing many of its products and services</t>
  </si>
  <si>
    <t>Pinnacle Financial Partners, Inc.</t>
  </si>
  <si>
    <t>www.pnfp.com</t>
  </si>
  <si>
    <t>M Terry Turner</t>
  </si>
  <si>
    <t>/business-directory/company-profiles.pinnacle_financial_partners_inc.983258c33e9711a31d4f425d7553959d.html</t>
  </si>
  <si>
    <t>Pinnacle Financial Partners is the holding company for Tennessee-based Pinnacle Bank, which has grown to about 120 offices in Tennessee, North Carolina, South Carolina, Virginia, Georgia, and Alabama since its founding in 2000. Serving consumers and small- to mid-sized business, the $38.5 billion financial institution provides standard services such as checking and savings accounts, CDs, credit cards, and loans and mortgages. The company also offers</t>
  </si>
  <si>
    <t>Pnm Resources, Inc.</t>
  </si>
  <si>
    <t>PATRICIA K COLLAWN</t>
  </si>
  <si>
    <t>/business-directory/company-profiles.pnm_resources_inc.a5a3d1d9a7bc804ffcd9018deab6cd92.html</t>
  </si>
  <si>
    <t>PNM Resources, Inc. and Subsidiaries (PNMR) is an investor-owned holding company with two regulated utilities providing electricity and electric services in New Mexico and Texas. Through its regulated utilities, PNM and TNMP, PNMR serves approximately 815,000 residential, commercial, and industrial customers and end-users of electricity. PNMR serves its customers with a diverse mix of generation and purchased power resources totaling 2.7 gigawatts</t>
  </si>
  <si>
    <t>Pentair Water Pool and Spa, Inc.</t>
  </si>
  <si>
    <t>www.pentair.com</t>
  </si>
  <si>
    <t>Mike Fowler</t>
  </si>
  <si>
    <t>/business-directory/company-profiles.pentair_water_pool_and_spa_inc.6e4b3d3259366018318fe85b9a33f119.html</t>
  </si>
  <si>
    <t>Summertime and the living is, well, hot and sticky in many places, but Pentair Water Pool and Spa can break that heat. The Pentair subsidiary, also known as Pentair Aquatic Systems, primarily serves the US and manufactures vacuums, filters, controls, and other swimming pool accessories to keep that backyard oasis, as well as commercial pools, in inviting shape. The company's basic products include filters, pumps, and standard pool lighting. Additional</t>
  </si>
  <si>
    <t>Pinnacle West Capital Corporation</t>
  </si>
  <si>
    <t>www.pinnaclewest.com</t>
  </si>
  <si>
    <t>Jeffrey B Guldner</t>
  </si>
  <si>
    <t>/business-directory/company-profiles.pinnacle_west_capital_corporation.095e0132f4e134f6a813c1dc1989da17.html</t>
  </si>
  <si>
    <t>Pinnacle West Capital is a holding company for the state's largest and longest-serving electric company, Arizona Public Service, which transmits and distributes electricity to approximately 1.3 million residential, commercial, and industrial customers throughout most of the state. The power distribution utility also has about 6,340 MW of regulated generating capacity and has a mix of both long-term and short-term purchased power agreements for additional</t>
  </si>
  <si>
    <t>Insulet Corporation</t>
  </si>
  <si>
    <t>www.insulet.com</t>
  </si>
  <si>
    <t>James R Hollingshead</t>
  </si>
  <si>
    <t>/business-directory/company-profiles.insulet_corporation.8e4b844ee345ca5726b98b0bdd53f6ee.html</t>
  </si>
  <si>
    <t>Insulet Corporation is primarily engaged in the development, manufacture and sale of its proprietary Omnipod System, a continuous insulin delivery system for people with insulin-dependent diabetes. The Omnipod System includes the Omnipod Insulin Management System (Omnipod), the Omnipod DASH Insulin Management System (Omnipod DASH), its digital mobile Omnipod platform and the Omnipod 5 Automated Insulin Delivery System (Omnipod 5). Most of its drug</t>
  </si>
  <si>
    <t>Pool Corporation</t>
  </si>
  <si>
    <t>www.poolcorp.com</t>
  </si>
  <si>
    <t>Peter D Arvan</t>
  </si>
  <si>
    <t>/business-directory/company-profiles.pool_corporation.57fb5e72219c72d5110ec38a0d114f9f.html</t>
  </si>
  <si>
    <t>Pool Corporation is the world's largest wholesale distributor of swimming pool supplies, equipment and related leisure products and is one of the leading distributors of irrigation and landscape products in the US. It operates around 420 sales centers throughout the North America, Europe, and Australia, serving roughly 125,000 customers such as pool builders and remodelers, retail pool stores, and pool repair and service companies. Pool Corporation's</t>
  </si>
  <si>
    <t>Portland General Electric Company</t>
  </si>
  <si>
    <t>www.portlandgeneral.com</t>
  </si>
  <si>
    <t>Maria M Pope</t>
  </si>
  <si>
    <t>/business-directory/company-profiles.portland_general_electric_company.c24737630c726dc636c0531533a2186e.html</t>
  </si>
  <si>
    <t>Portland General Electric (PGE) is a vertically-integrated electric utility with about 922,445 retail customers in Oregon. The company generates, transmits, and distributes electricity in around 50 cities in the state, including Portland. The Company operates as a cost-based, regulated electric utility with revenue requirements and customer prices determined based on the forecasted cost to serve retail customers and a reasonable rate of return as</t>
  </si>
  <si>
    <t>Post Holdings, Inc.</t>
  </si>
  <si>
    <t>www.postholdings.com</t>
  </si>
  <si>
    <t>Robert V Vitale</t>
  </si>
  <si>
    <t>/business-directory/company-profiles.post_holdings_inc.d28e43c4e3b1d37d35429ad13474efdf.html</t>
  </si>
  <si>
    <t>Post Holdings is a consumer packaged goods holding company with businesses operating in the center-of-the-store, refrigerated, foodservice, and food ingredient categories. The maker of Grape-Nuts, Golden Puffs, Honey Bunches of Oats, Raisin Bran, Shredded Wheat, Pebbles, and Alpha-Bits sells its products through a variety of channels, including grocery, club and drug stores, mass merchandisers, foodservice, food ingredient, and eCommerce. In addition</t>
  </si>
  <si>
    <t>Power Integrations, Inc.</t>
  </si>
  <si>
    <t>www.power.com</t>
  </si>
  <si>
    <t>Balu Balakrishnan</t>
  </si>
  <si>
    <t>/business-directory/company-profiles.power_integrations_inc.7ffca25176e1b39e89d8af78d272ca92.html</t>
  </si>
  <si>
    <t>Power Integrations designs, develops, and markets analog and mixed-signal integrated circuits (ICs) and other electronic components and circuitry used in high-voltage power conversion. A large percentage of its products are ICs used in AC-DC power supplies, which convert the high-voltage AC from a wall outlet to the low-voltage DC required by most electronic devices. It also offers high-voltage gate drivers—either standalone ICs or circuit boards</t>
  </si>
  <si>
    <t>Pacific Premier Bancorp, Inc.</t>
  </si>
  <si>
    <t>www.ppbi.com</t>
  </si>
  <si>
    <t>Steven R Gardner</t>
  </si>
  <si>
    <t>/business-directory/company-profiles.pacific_premier_bancorp_inc.784841ced30e49ce27a908265e7058cb.html</t>
  </si>
  <si>
    <t>Pacific Premier Bancorp is the parent company of Pacific Premier Bank, a California-based commercial bank focused on serving small, middle-market, and corporate businesses throughout the western US in major metropolitan markets in California, Washington, Arizona, and Nevada. Founded in 1983, Pacific Premier Bank has grown to become one of the largest banks headquartered in the western region of the US, with approximately $22 billion in total assets.</t>
  </si>
  <si>
    <t>Pilgrim's Pride Corporation</t>
  </si>
  <si>
    <t>www.pilgrims.com</t>
  </si>
  <si>
    <t>Fabio Sandri</t>
  </si>
  <si>
    <t>/business-directory/company-profiles.pilgrims_pride_corporation.1c8740a1f36bda6360a81b970f0d24a2.html</t>
  </si>
  <si>
    <t>Pilgrim's Pride is primarily engaged in the production, processing, marketing, and distribution of fresh, frozen and value-added chicken and pork products under a host of brands (Pilgrim's Pride, Gold Kist, and Moy Park among them). Vertically integrated, Pilgrim's Pride has a global network of approximately 4,950 growers, 35 feed mills, more than 45 hatcheries, some 40 processing plants, nearly 35 prepared foods cook plants, some 30 distribution</t>
  </si>
  <si>
    <t>PPG Industries, Inc.</t>
  </si>
  <si>
    <t>www.ppg.com</t>
  </si>
  <si>
    <t>Timothy M Knavish</t>
  </si>
  <si>
    <t>/business-directory/company-profiles.ppg_industries_inc.7f5c669e6db8acc322496bc89e7848d6.html</t>
  </si>
  <si>
    <t>PPG Industries manufactures and distributes a broad range of paints, coatings and specialty materials. The company's Performance and Industrial coatings offerings include paints, stains, adhesives, and sealants for automotive, aerospace, marine, architectural, and industrial applications. Well-known paint brands include Glidden, Olympic, and PPG Pittsburg Paints. Other products include packaging coatings used for the protection and decoration of metal</t>
  </si>
  <si>
    <t>www.permianres.com</t>
  </si>
  <si>
    <t>William M Hickey III</t>
  </si>
  <si>
    <t>/business-directory/company-profiles.permian_resources_corporation.d3971fa2fea989cd5c7e9acb7c23d648.html</t>
  </si>
  <si>
    <t>Perficient, Inc.</t>
  </si>
  <si>
    <t>www.perficient.com</t>
  </si>
  <si>
    <t>Jeffrey S Davis</t>
  </si>
  <si>
    <t>/business-directory/company-profiles.perficient_inc.38f24c9e64a4a564a99f5dd95c2d15b1.html</t>
  </si>
  <si>
    <t>Perficient is a global digital consultancy that provides custom applications, management consulting, analytics, commerce, content management, business integration, portals and collaboration, customer relationship management, business process management, and platform implementations. It has six primary service categories that include strategy and transformation, customer experience and design, innovation and product development, platforms and technology,</t>
  </si>
  <si>
    <t>PERRIGO COMPANY PUBLIC LIMITED COMPANY</t>
  </si>
  <si>
    <t>www.perrigo.com</t>
  </si>
  <si>
    <t>PATRICK Lockwood-Taylor</t>
  </si>
  <si>
    <t>/business-directory/company-profiles.perrigo_company_public_limited_company.c5d6ee7c24afb27495809d7e5290afdd.html</t>
  </si>
  <si>
    <t>Perrigo Company plc (Perrigo) is a leading provider of Consumer Self-Care Products and over-the-counter (OTC) health and wellness solutions company. Led by its consumer self-care strategy, Perrigo is the largest store brand OTC player in the US in the categories in which it competes through more than 9,000 SKUs under customer 'own brand' labels. Additionally, Perrigo is a Top 10 OTC company by revenue in Europe, where it markets more than 200 branded</t>
  </si>
  <si>
    <t>Progress Software Corporation</t>
  </si>
  <si>
    <t>www.progress.com</t>
  </si>
  <si>
    <t>Yogesh Gupta</t>
  </si>
  <si>
    <t>/business-directory/company-profiles.progress_software_corporation.78ba9cdc827d7d39f6b730e94e5673d6.html</t>
  </si>
  <si>
    <t>Progress Software is the trusted provider of the best products to develop, deploy, and manage high-impact business applications. The company's services offerings include application modernization; infrastructure automation; development operations; data management, managed database services; performance enhancements and tuning; and analytics/business intelligence. The company's products are typically sold as perpetual licenses, but certain products</t>
  </si>
  <si>
    <t>Primerica, Inc.</t>
  </si>
  <si>
    <t>www.primerica.com</t>
  </si>
  <si>
    <t>Glenn J Williams</t>
  </si>
  <si>
    <t>/business-directory/company-profiles.primerica_inc.bc2698466ba3b8f1d55abb679bad150c.html</t>
  </si>
  <si>
    <t>Primerica is a leading provider of financial products to middle-income households in the US and Canada with some 135,200 licensed sales representatives. These independent licensed representatives assist Primerica's clients in meeting their needs for term life insurance, which it underwrites, and mutual funds, annuities, managed investments and other financial products, which it distributes primarily on behalf of third parties. The company insured</t>
  </si>
  <si>
    <t>Primo Water Corporation</t>
  </si>
  <si>
    <t>www.primowater.com</t>
  </si>
  <si>
    <t>Thomas Harrington</t>
  </si>
  <si>
    <t>business-directory/company-profiles.primo_water_corporation.ca7cd1ddfda44c40bb1a31835eccf816.html</t>
  </si>
  <si>
    <t>Prokidney Corp.</t>
  </si>
  <si>
    <t>Tim Bertram</t>
  </si>
  <si>
    <t>business-directory/company-profiles.prokidney_corp.0853062bf225dbf592c712a6e449ec10.html</t>
  </si>
  <si>
    <t>PROTHENA CORPORATION PUBLIC LIMITED COMPANY</t>
  </si>
  <si>
    <t>www.prothena.com</t>
  </si>
  <si>
    <t>RICHARD COLLIER</t>
  </si>
  <si>
    <t>/business-directory/company-profiles.prothena_corporation_public_limited_company.33415c29d43ceee2d684150db370c3e3.html</t>
  </si>
  <si>
    <t>Prudential Financial, Inc.</t>
  </si>
  <si>
    <t>www.prudential.com</t>
  </si>
  <si>
    <t>Charles F Lowrey</t>
  </si>
  <si>
    <t>/business-directory/company-profiles.prudential_financial_inc.7d7069da30f3f8ff98287af61a95581c.html</t>
  </si>
  <si>
    <t>Prudential Financial is a financial wellness leader and premier global investment manager with around $1.3 trillion of assets under management and operates in the US, Asia, Europe, and Latin America. The company, through its subsidiaries and affiliates, offers financial products and services such as life insurance, annuities, retirement-related products and services, mutual funds and investment management. Prudential Financial offers these products</t>
  </si>
  <si>
    <t>Privia Health Group, Inc.</t>
  </si>
  <si>
    <t>www.priviahealth.com</t>
  </si>
  <si>
    <t>Shawn Morris</t>
  </si>
  <si>
    <t>/business-directory/company-profiles.privia_health_group_inc.453be4b103a3bde595be9c9050f478c8.html</t>
  </si>
  <si>
    <t>www.publicstorage.com</t>
  </si>
  <si>
    <t>Joseph D Russell Junior</t>
  </si>
  <si>
    <t>/business-directory/company-profiles.public_storage.f70fd785dc505fe71f361d82229b8724.html</t>
  </si>
  <si>
    <t>Public Storage is one of the largest self-storage companies in the US. It operates almost 2,870 storage facilities under the Public Storage brand comprising an aggregate of almost 205 million net rentable sq. ft. of storage space in the US and about 265 facilities in Europe under the Shurgard brand. The REIT's principal business activities include the ownership and operation of self-storage facilities and other related operations including tenant</t>
  </si>
  <si>
    <t>Prospect Capital Corporation</t>
  </si>
  <si>
    <t>www.prospectcap.com</t>
  </si>
  <si>
    <t>John F Barry III</t>
  </si>
  <si>
    <t>/business-directory/company-profiles.prospect_capital_corporation.df10961aa2703bed6c00eb08e344bcd6.html</t>
  </si>
  <si>
    <t>Prospect Capital is a closed-end investment fund with holdings in the consumer, food, health care, and manufacturing sectors, among others. The company targets privately held middle-market firms with annual revenues of less than $750 million; it also considers thinly traded public companies or turnaround situations. Prospect's portfolio includes interests in more than 100 companies, mainly through senior loans and mezzanine debt. The company also</t>
  </si>
  <si>
    <t>Pricesmart, Inc.</t>
  </si>
  <si>
    <t>www.pricesmart.com</t>
  </si>
  <si>
    <t>Sherry S Bahrambeygui</t>
  </si>
  <si>
    <t>/business-directory/company-profiles.pricesmart_inc.d6d9755ace2948907dcdf192d9892569.html</t>
  </si>
  <si>
    <t>PriceSmart is the largest operator of membership warehouse clubs that runs about 50 membership stores in a dozen countries in Latin America, the Caribbean, and one US territory. It sells high quality merchandise and services at low prices while charging an annual fee to consumer and business members. Its clubs also provide services at its optical, pharmacy, audiology, and tire departments. PriceSmart stores, ranged at 30,000-60,000 sq. in floor size,</t>
  </si>
  <si>
    <t>The Parsons Corporation</t>
  </si>
  <si>
    <t>www.parsons.com</t>
  </si>
  <si>
    <t>Charles L Harrington</t>
  </si>
  <si>
    <t>/business-directory/company-profiles.the_parsons_corporation.8ee166ef9d7c4510efe68517dcd82449.html</t>
  </si>
  <si>
    <t>Parsons is a leading disruptive technology provider in the national security and global infrastructure markets, with capabilities across cyber and intelligence, space and missile defense, transportation, environmental remediation, urban development, and critical infrastructure protection. Parsons' unique business model of connecting its Federal Solutions and Critical Infrastructure segments through its One Parsons approach also differentiates the</t>
  </si>
  <si>
    <t>PEARSON PLC</t>
  </si>
  <si>
    <t>www.pearson.com</t>
  </si>
  <si>
    <t>PSON</t>
  </si>
  <si>
    <t>Timothy Score</t>
  </si>
  <si>
    <t>business-directory/company-profiles.pearson_plc.4b52d7af58e056706706cabe0b2ec3cf.html</t>
  </si>
  <si>
    <t>Pearson is the world's top educational publisher of textbooks and related material. The company provides learning material and assessment and digital services to schools, colleges, and universities, in addition to professional and vocational education. The UK-based company has operations in over 60 countries but generates most of its revenue in the US from the college education system. Pearson's recent history has been characterized by a move away</t>
  </si>
  <si>
    <t>Pure Storage, Inc.</t>
  </si>
  <si>
    <t>www.purestorage.com</t>
  </si>
  <si>
    <t>Charles Giancarlo</t>
  </si>
  <si>
    <t>/business-directory/company-profiles.pure_storage_inc.e0efc49fce249e174dd3c1952e9d7fa7.html</t>
  </si>
  <si>
    <t>Pure Storage is a pure play in computer storage, selling an array of solid state storage systems, also called flash storage. The company's products include its solid state drives, Flash Array, the software that operates the drives, and Pure1, which provides cloud-based management and support to customers. It is now offering all of its products and services on a subscription basis, including the company's hardware and software products through Pure</t>
  </si>
  <si>
    <t>www.phillips66.com</t>
  </si>
  <si>
    <t>Mark E Lashier</t>
  </si>
  <si>
    <t>/business-directory/company-profiles.phillips_66.093361fa2f9c102d6a04676bd43f2c3d.html</t>
  </si>
  <si>
    <t>Phillips 66 is a diversified energy manufacturing and logistics company with unique businesses in refining, midstream, chemicals, and marketing and specialties. It markets in the US under the Phillips 66, Conoco, and 76 brands and internationally under the JET and Coop brands. It has approximately 7,200 branded outlets in about 50 states and Puerto Rico. One of the largest crude oil refiners, the company processes, transports, and markets natural</t>
  </si>
  <si>
    <t>Ptc Inc.</t>
  </si>
  <si>
    <t>www.ptc.com</t>
  </si>
  <si>
    <t>James Heppelmann</t>
  </si>
  <si>
    <t>/business-directory/company-profiles.ptc_inc.6781fc49699b0f2e18f6fe6da7f36a91.html</t>
  </si>
  <si>
    <t>PTC is a global software and services company that serves industrial companies through its offerings in CAD, PLM, the IoT, and AR that help customers digitize operations and collaborate. In computer aided design (CAD), its Creo offering is used to create 3D computer models for products ranging from engines to phones. PTC's Windchill software suite for product lifecycle management (PLM) enables collaborative content and process management over the</t>
  </si>
  <si>
    <t>Ptc Therapeutics, Inc.</t>
  </si>
  <si>
    <t>www.ptcbio.com</t>
  </si>
  <si>
    <t>Stuart W Peltz</t>
  </si>
  <si>
    <t>/business-directory/company-profiles.ptc_therapeutics_inc.61dce1f6d5a17a24cfb4d4d933d7b3f3.html</t>
  </si>
  <si>
    <t>PTC Therapeutics is a science-driven global biopharmaceutical company focused on the discovery, development and commercialization of clinically-differentiated medicines that provide benefits to patients with rare disorders. The company has a portfolio pipeline that includes several commercial products and product candidates in various stages of development, including clinical, pre-clinical and research and discovery stages, focused on the development</t>
  </si>
  <si>
    <t>Patterson-Uti Energy, Inc.</t>
  </si>
  <si>
    <t>www.patenergy.com</t>
  </si>
  <si>
    <t>William Andrew Hendricks</t>
  </si>
  <si>
    <t>/business-directory/company-profiles.patterson-uti_energy_inc.a9451f209df3594731978e8b3e8836e3.html</t>
  </si>
  <si>
    <t>Patterson-UTI Energy is a Houston, Texas-based oilfield services company that primarily owns and operates one of the largest fleets of land-based drilling rigs in the US and a large fleet of pressure pumping equipment. The company provides onshore contract drilling for oil and natural gas producers and operates over 190 marketed land-based drilling rigs. A drilling rig includes the structure, power source, and machinery necessary to cause a drill</t>
  </si>
  <si>
    <t>Peloton Interactive, Inc.</t>
  </si>
  <si>
    <t>www.onepeloton.com</t>
  </si>
  <si>
    <t>Barry McCarthy</t>
  </si>
  <si>
    <t>/business-directory/company-profiles.peloton_interactive_inc.e2de9054fc32f8ce7d98b578e71f5f4a.html</t>
  </si>
  <si>
    <t>Peloton Interactive is the largest interactive fitness platform in the world with a loyal community of more than 6.9 million members. The company pioneers connected, technology-enabled fitness, and the streaming of immersive, instructor-led boutique classes to its members. It makes fitness entertaining, approachable, effective, and convenient, while fostering social connections that encourage the company's members to be the best versions of themselves.</t>
  </si>
  <si>
    <t>PRUDENTIAL PUBLIC LIMITED COMPANY</t>
  </si>
  <si>
    <t>www.prudentialplc.com</t>
  </si>
  <si>
    <t>SHRITI VINODKANT VADERA</t>
  </si>
  <si>
    <t>/business-directory/company-profiles.prudential_public_limited_company.526b42e818d131c942ee75002b07ec2a.html</t>
  </si>
  <si>
    <t>Pvh Corp.</t>
  </si>
  <si>
    <t>www.pvh.com</t>
  </si>
  <si>
    <t>Stefan Larsson</t>
  </si>
  <si>
    <t>/business-directory/company-profiles.pvh_corp.8aebd19ce1916e1cd09bf57d2436259d.html</t>
  </si>
  <si>
    <t>A top global apparel player, PVH is the world's largest dress shirt and neckwear company. The company owns three titans of the apparel industry: Calvin Klein, Tommy Hilfiger, and Heritage Brands. Heritage Brands is a luxury apparel wholesaler that owns the brands Van Heusen, IZOD, ARROW, Warner's, Olga, and True &amp;amp;amp; Co. The company generates sales from multiple channels, including approximately 1,500 company-operated free-standing retail stores,</t>
  </si>
  <si>
    <t>Quanta Services, Inc.</t>
  </si>
  <si>
    <t>www.quantaservices.com</t>
  </si>
  <si>
    <t>Earl C Austin Junior</t>
  </si>
  <si>
    <t>/business-directory/company-profiles.quanta_services_inc.2345cbe6e654af451f603a286fa45fca.html</t>
  </si>
  <si>
    <t>Quanta Services is a specialty contractor that designs, installs, repairs, and maintains network infrastructure across North America and abroad. The company serves the electric power, pipeline, oil and natural gas, and communication industries. Capabilities include distribution infrastructure, emergency response, and its pipeline and industrial business offers offshore services. Quanta also handles energized installation, electric power infrastructure</t>
  </si>
  <si>
    <t>Powerschool Holdings, Inc.</t>
  </si>
  <si>
    <t>Hardeep Gulati</t>
  </si>
  <si>
    <t>/business-directory/company-profiles.powerschool_holdings_inc.7b85d33cbe2f7f300436a295ef09a7f1.html</t>
  </si>
  <si>
    <t>Pioneer Natural Resources Company</t>
  </si>
  <si>
    <t>www.pxd.com</t>
  </si>
  <si>
    <t>Scott D Sheffield</t>
  </si>
  <si>
    <t>/business-directory/company-profiles.pioneer_natural_resources_company.ce4e7d9de81adeeb752ddb3615933dc6.html</t>
  </si>
  <si>
    <t>Pioneer Natural Resources Company explores for, develops and produces oil, NGLs, and gas in the Midland Basin of West Texas. With about 237.2 million barrels of oil equivalent, this independent energy company is one the biggest energy producers in the Permian Basin. Pioneer's production comes mostly from its Spraberry/Wolfcamp oil field and reports around 8.2 billion net producing wells. Additionally, the company owns interests in about 10 gas-processing</t>
  </si>
  <si>
    <t>Paycor Hcm, Inc.</t>
  </si>
  <si>
    <t>www.paycor.com</t>
  </si>
  <si>
    <t>Raul Villar Junior</t>
  </si>
  <si>
    <t>/business-directory/company-profiles.paycor_hcm_inc.91596cf7014800871afbf74cec51bdfa.html</t>
  </si>
  <si>
    <t>Paypal Holdings, Inc.</t>
  </si>
  <si>
    <t>www.paypal.com</t>
  </si>
  <si>
    <t>Daniel H Schulman</t>
  </si>
  <si>
    <t>/business-directory/company-profiles.paypal_holdings_inc.1df8ed9592510ad5282db21f35099513.html</t>
  </si>
  <si>
    <t>PayPal is a leading technology platform and digital payments company that enables individuals and merchants to electronically transfer money via numerous methods, with payments originating from a customer's bank account, credit card, or PayPal account. PayPal has approximately 400 million active accounts and about 35 million merchant accounts across more than 200 markets. It earns fees from payment transactions, foreign exchange, and withdrawals from</t>
  </si>
  <si>
    <t>Papa John's International, Inc.</t>
  </si>
  <si>
    <t>www.papajohns.com</t>
  </si>
  <si>
    <t>Robert M Lynch</t>
  </si>
  <si>
    <t>/business-directory/company-profiles.papa_johns_international_inc.eb84f623ebcb4ea3dbac6cf2ce42168d.html</t>
  </si>
  <si>
    <t>Papa John's International operates and franchises pizza delivery and carryout restaurants and dine-in and delivery restaurants in certain international markets. Also known as Papa John's, the company operates the world's pizza chain with around 5,700 pizzerias across the US and in about 50 international markets. Its restaurants offer several different pizza styles and topping choices, as well as menu innovations that includes Garlic Parmesan Crust,</t>
  </si>
  <si>
    <t>Qualcomm Incorporated</t>
  </si>
  <si>
    <t>www.qualcomm.com</t>
  </si>
  <si>
    <t>Cristiano R Amon</t>
  </si>
  <si>
    <t>/business-directory/company-profiles.qualcomm_incorporated.9931c2887dc999c1a8fd5ae4c7031867.html</t>
  </si>
  <si>
    <t>QUALCOMM is a leader in the development and commercialization of foundational technologies for the wireless industry. The company has continued to play a leading role in developing system level inventions that serve as foundations for 3G, 4G, and 5G wireless technologies, which include CDMA (Code Division Multiple Access) and ODFMA (Orthogonal Frequency Division Multiple Access) families of technologies, LTE (Long Term Evolution), and 5G NR (New Radio)</t>
  </si>
  <si>
    <t>Quidelortho Corporation</t>
  </si>
  <si>
    <t>ir.quidelortho.com</t>
  </si>
  <si>
    <t>Douglas C Bryant</t>
  </si>
  <si>
    <t>/business-directory/company-profiles.quidelortho_corporation.80335c72589933afb9d138618b06eb2a.html</t>
  </si>
  <si>
    <t>QIAGEN GmbH</t>
  </si>
  <si>
    <t>www.qiagen.com</t>
  </si>
  <si>
    <t>Roland Sackers</t>
  </si>
  <si>
    <t>/business-directory/company-profiles.qiagen_gmbh.4f21f546880861325847fa2a9d85787f.html</t>
  </si>
  <si>
    <t>Qualys, Inc.</t>
  </si>
  <si>
    <t>www.qualys.com</t>
  </si>
  <si>
    <t>Sumedh S Thakar</t>
  </si>
  <si>
    <t>/business-directory/company-profiles.qualys_inc.4957436cf2dd47c9ae0589c02812bd62.html</t>
  </si>
  <si>
    <t>Qualys is a pioneer and leading provider of a cloud-based platform delivering information technology (IT), security, and compliance solutions. The Qualys Cloud Platform offers an integrated suite of solutions that automates the lifecycle of asset discovery and management, security assessments, and compliance management for an organization's IT infrastructure and assets, whether such infrastructure and assets reside inside the organization, on their</t>
  </si>
  <si>
    <t>Qurate Retail, Inc.</t>
  </si>
  <si>
    <t>www.qurateretail.com</t>
  </si>
  <si>
    <t>QRTEA</t>
  </si>
  <si>
    <t>David Rawlinson II</t>
  </si>
  <si>
    <t>business-directory/company-profiles.qurate_retail_inc.ff5d8c862fbb1232e534baef3d3ea496.html</t>
  </si>
  <si>
    <t>Qurate Retail owns interests in subsidiaries and other companies which are primarily engaged in the video and online commerce industries. Its principal businesses and assets include QVC, HSN, Zulily, Cornerstone, and other cost and equity method investments. The Market-leading home shopping channel, QVC, curates and sells a wide variety of consumer products via highly engaging, video-rich, interactive shopping experiences distributed to approximately</t>
  </si>
  <si>
    <t>QORVO INTERNATIONAL PTE. LTD.</t>
  </si>
  <si>
    <t>www.qorvo.com</t>
  </si>
  <si>
    <t>Lee Geok Chai</t>
  </si>
  <si>
    <t>/business-directory/company-profiles.qorvo_international_pte_ltd.18bb2ab5dad646dbc59c892ff33ce416.html</t>
  </si>
  <si>
    <t>Quantumscape Battery, Inc.</t>
  </si>
  <si>
    <t>www.quantumscape.com</t>
  </si>
  <si>
    <t>Jagdeep Singh</t>
  </si>
  <si>
    <t>/business-directory/company-profiles.quantumscape_battery_inc.241dd351ecf8644a71a21f0e01d46bbd.html</t>
  </si>
  <si>
    <t>Restaurant Brands International Inc.</t>
  </si>
  <si>
    <t>www.rbi.com</t>
  </si>
  <si>
    <t>Alexandre Behring</t>
  </si>
  <si>
    <t>/business-directory/company-profiles.restaurant_brands_international_inc.c0d1fab05bd07864137f849d7b04076a.html</t>
  </si>
  <si>
    <t>Ryder System, Inc.</t>
  </si>
  <si>
    <t>www.ryder.com</t>
  </si>
  <si>
    <t>Robert E Sanchez</t>
  </si>
  <si>
    <t>/business-directory/company-profiles.ryder_system_inc.c55be66e024056d8a1874d379146fb71.html</t>
  </si>
  <si>
    <t>Ryder System is a leading logistics and transportation company. The company's Fleet Management Solutions (FMS) segment provides full-service leasing and leasing with flexible maintenance options, commercial rental, and maintenance services of trucks, tractors and trailers to customers principally in the US and Canada. Similarly, the Supply Chain Solutions (SCS) segment provides integrated logistics solutions, including distribution management, dedicated</t>
  </si>
  <si>
    <t>Ultragenyx Pharmaceutical Inc.</t>
  </si>
  <si>
    <t>www.ultragenyx.com</t>
  </si>
  <si>
    <t>Emil D Kakkis</t>
  </si>
  <si>
    <t>/business-directory/company-profiles.ultragenyx_pharmaceutical_inc.0eeb8b123be41969af289eb2ba4bb515.html</t>
  </si>
  <si>
    <t>Ultragenyx Pharmaceuticals is a biopharmaceutical company focused on the identification, acquisition, development, and commercialization of novel products for the treatment of serious rare and ultra-rare genetic diseases. The company targets diseases for which the unmet medical need is high, the biology for treatment is clear, and for which there are typically no approved therapies treating the underlying disease. Ultragenyx divides its candidates</t>
  </si>
  <si>
    <t>RB Global, Inc</t>
  </si>
  <si>
    <t>www.rbauction.com</t>
  </si>
  <si>
    <t>Jim Kessler</t>
  </si>
  <si>
    <t>/business-directory/company-profiles.rb_global_inc.0a323bfa4e3a77bb2d089a5c4f2d5977.html</t>
  </si>
  <si>
    <t>Forget JFK's desk. Ritchie Bros. Auctioneers handles bids for the truck that hauled it. Its "unreserved" auctions (no minimum bids or bids from the seller or auctioneer) include equipment used in the agricultural, construction, forestry, mining, and transportation industries. One of the world's largest industrial auctioneers, it holds more than 350 auctions a year in 110 offices across Asia, Australia, Europe, Central America, the Middle East,</t>
  </si>
  <si>
    <t>Rbc Bearings Incorporated</t>
  </si>
  <si>
    <t>www.rbcbearings.com</t>
  </si>
  <si>
    <t>Michael J Hartnett</t>
  </si>
  <si>
    <t>/business-directory/company-profiles.rbc_bearings_incorporated.e1331ccbad4e2cdbcef97d9e02ad47bd.html</t>
  </si>
  <si>
    <t>RBC Bearings is an international manufacturer and marketer of highly engineered precision bearings, components, and essential systems for the industrial, defense, and aerospace industries. Its precision solutions are integral to the manufacture and operation of most machines and mechanical systems, to reduce wear to moving parts, facilitate proper power transmission, reduce damage and energy loss caused by friction, and control pressure and flow.</t>
  </si>
  <si>
    <t>Roblox Corporation</t>
  </si>
  <si>
    <t>www.roblox.com</t>
  </si>
  <si>
    <t>David Baszucki</t>
  </si>
  <si>
    <t>/business-directory/company-profiles.roblox_corporation.0dffd99d8deda8d1c5fa135b9f905a39.html</t>
  </si>
  <si>
    <t>Rogers Communications Inc</t>
  </si>
  <si>
    <t>www.rogers.com</t>
  </si>
  <si>
    <t>/business-directory/company-profiles.rogers_communications_inc.ba8ea02c9a73406cb700727cf9f5449b.html</t>
  </si>
  <si>
    <t>Royal Caribbean Cruises Ltd.</t>
  </si>
  <si>
    <t>www.royalcaribbeangroup.com</t>
  </si>
  <si>
    <t>Jason T Liberty</t>
  </si>
  <si>
    <t>/business-directory/company-profiles.royal_caribbean_cruises_ltd.64b120269eb16518b977be52189972ae.html</t>
  </si>
  <si>
    <t>Royal Caribbean Cruises is one of the leading cruise companies in the world. It controls and operates three global cruise brands: Royal Caribbean International, Celebrity Cruises and Silversea Cruises. The company also owns a 50% joint venture interest in TUI Cruises GmbH (TUIC) whichoperates the German brand's TUI Cruises and Hapag-Lloyd Cruises. The company operates a combined total of about 65 ships in the cruise vacation industry with an aggregate</t>
  </si>
  <si>
    <t>R1 RCM Inc.</t>
  </si>
  <si>
    <t>www.r1rcm.com</t>
  </si>
  <si>
    <t>Lee Rivas</t>
  </si>
  <si>
    <t>/business-directory/company-profiles.r1_rcm_inc.d5eae6696ed916f3cd8d8eca6be4082d.html</t>
  </si>
  <si>
    <t>Radian Group Inc.</t>
  </si>
  <si>
    <t>www.radian.com</t>
  </si>
  <si>
    <t>Richard G Thornberry</t>
  </si>
  <si>
    <t>/business-directory/company-profiles.radian_group_inc.d8cbd7aa01e84e9c196d7f4015b6c894.html</t>
  </si>
  <si>
    <t>Radian Group is a diversified mortgage and real estate services business, providing both credit-related mortgage insurance coverage and an array of other mortgage, risk, title, real estate and technology products and services. Through subsidiaries Radian Guaranty, Radian Mortgage Assurance, and Radian Insurance, Radian provides traditional private mortgage insurance coverage to protect lenders from defaults by borrowers who put down a deposit of less</t>
  </si>
  <si>
    <t>DR REDDY'S LABORATORIES (PTY) LTD</t>
  </si>
  <si>
    <t>www.drreddys.com</t>
  </si>
  <si>
    <t>/business-directory/company-profiles.dr_reddys_laboratories_(pty)_ltd.0df5c01f59dbb2ceaa49c606c6ce8955.html</t>
  </si>
  <si>
    <t>Regency Centers, L.P.</t>
  </si>
  <si>
    <t>www.regencycenters.com</t>
  </si>
  <si>
    <t>Lisa Palmer</t>
  </si>
  <si>
    <t>/business-directory/company-profiles.regency_centers_lp.edf3fe03236c094cc2b0ac24beed8580.html</t>
  </si>
  <si>
    <t>Regeneron Pharmaceuticals Inc</t>
  </si>
  <si>
    <t>www.regeneron.com</t>
  </si>
  <si>
    <t>Leonard S Schleifer</t>
  </si>
  <si>
    <t>/business-directory/company-profiles.regeneron_pharmaceuticals_inc.994e907e6f3ca3f4a4fbf2e8458d846d.html</t>
  </si>
  <si>
    <t>Regeneron Pharmaceuticals is a leading biotechnology company that develops protein-based drugs used to battle a variety of diseases and conditions, including cancer, high cholesterol, inflammatory ailments, cardiovascular and metabolic diseases, infectious disease, rare diseases, and eye diseases. Regeneron is accelerating and improving the traditional drug development process through its proprietary VelociSuite technologies, such as VelocImmune,</t>
  </si>
  <si>
    <t>RELX PLC</t>
  </si>
  <si>
    <t>www.relx.com</t>
  </si>
  <si>
    <t>REL</t>
  </si>
  <si>
    <t>Erik Engstrom</t>
  </si>
  <si>
    <t>/business-directory/company-profiles.relx_plc.1841c2ec49a7742ea16cf7ef3999f62a.html</t>
  </si>
  <si>
    <t>RELX PLC is a global provider of information-based analytics and decision tools for professional and business customers. The company serves customers in over 180 countries and has offices in about 40 countries. Additionally, the company's Scientific, Technical &amp;amp;amp; Medical market segment takes the global top spot, while its exhibition segment takes the second highest spot in events business globally. Majority of the company's sales were generated</t>
  </si>
  <si>
    <t>Remitly Global, Inc.</t>
  </si>
  <si>
    <t>www.remitly.com</t>
  </si>
  <si>
    <t>Matthew Oppenheimer</t>
  </si>
  <si>
    <t>/business-directory/company-profiles.remitly_global_inc.d710ee46cb0c95bcf05b713c0c97be52.html</t>
  </si>
  <si>
    <t>Reata Pharmaceuticals, Inc.</t>
  </si>
  <si>
    <t>www.reatapharma.com</t>
  </si>
  <si>
    <t>J Warren Huff</t>
  </si>
  <si>
    <t>/business-directory/company-profiles.reata_pharmaceuticals_inc.94d1e667f4720b7de7fdf1e207a26b35.html</t>
  </si>
  <si>
    <t>Rexford Industrial Realty, Inc.</t>
  </si>
  <si>
    <t>www.rexfordindustrial.com</t>
  </si>
  <si>
    <t>Howard Schwimmer</t>
  </si>
  <si>
    <t>/business-directory/company-profiles.rexford_industrial_realty_inc.a359ac354611dc2866f2645838f75a08.html</t>
  </si>
  <si>
    <t>Rexford Industrial Realty is a self-administered and self-managed full-service REIT focused on owning, operating, and acquiring industrial properties in Southern California infill markets. Rexford Industrial owns and manages a portfolio of around 355 industrial properties, which are all located in Southern California. Its portfolio comprises approximately 42.4 million sq. ft. of warehouse, distribution, and light manufacturing space. In 2022, it executed</t>
  </si>
  <si>
    <t>Reynolds Consumer Products Inc.</t>
  </si>
  <si>
    <t>www.reynoldsconsumerproducts.com</t>
  </si>
  <si>
    <t>Lance Mitchell</t>
  </si>
  <si>
    <t>/business-directory/company-profiles.reynolds_consumer_products_inc.e3368b0129190f1a0a9120a0de6b3944.html</t>
  </si>
  <si>
    <t>Resideo Technologies, Inc.</t>
  </si>
  <si>
    <t>www.resideo.com</t>
  </si>
  <si>
    <t>Jay Geldmacher</t>
  </si>
  <si>
    <t>/business-directory/company-profiles.resideo_technologies_inc.b68711dd32617abc707634ddb4768511.html</t>
  </si>
  <si>
    <t>Resideo Technologies, Inc. is a leading global provider of critical comfort, residential thermal solutions and security solutions primarily in residential environments. The products were installed to over 150 million homes globally. Included in its Products &amp;amp;amp; Solutions segment are traditional products, as well as connected products. Approximately 11 million of its customers are connected via the company's software solutions, providing access to</t>
  </si>
  <si>
    <t>Regions Financial Corporation</t>
  </si>
  <si>
    <t>www.regions.com</t>
  </si>
  <si>
    <t>John M Turner Junior</t>
  </si>
  <si>
    <t>/business-directory/company-profiles.regions_financial_corporation.0bab34824f48d3c06c14a8f0a3f0e892.html</t>
  </si>
  <si>
    <t>The holding company for Alabama-chartered Regions Bank, Regions Financial boasts approximately $162.9 billion in total assets, total consolidated deposits of approximately $155.2 billion, and total consolidated shareholders' equity of approximately $15.9 billion. With more than 1,300 branches and nearly 2,040 ATMs across the South, Midwest, and Texas, Regions offers banking services for large corporations, middle market companies, and commercial real</t>
  </si>
  <si>
    <t>Reinsurance Group of America, Incorporated</t>
  </si>
  <si>
    <t>www.rgare.com</t>
  </si>
  <si>
    <t>Anna Manning</t>
  </si>
  <si>
    <t>/business-directory/company-profiles.reinsurance_group_of_america_incorporated.6a6d13bf22e2141dda69878a5ccb4334.html</t>
  </si>
  <si>
    <t>Reinsurance Group of America (RGA) is one of the largest life reinsurers in the US. RGA provides traditional life and health reinsurance and financial solutions. Traditional reinsurance includes individual and group life and health, disability, long-term care, and critical illness coverage, while Financial Solutions includes longevity, capital solutions, stable value, and asset-intensive products. RGA has life reinsurance in force valued at about</t>
  </si>
  <si>
    <t>Repligen Corporation</t>
  </si>
  <si>
    <t>www.repligen.com</t>
  </si>
  <si>
    <t>Tony J Hunt</t>
  </si>
  <si>
    <t>/business-directory/company-profiles.repligen_corporation.8d1164c4dc9aec856fc4e715f2d17495.html</t>
  </si>
  <si>
    <t>Repligen is a global life sciences company that develops and commercializes highly innovated bioprocessing technology and systems that increase efficiencies and flexibility in the process of manufacturing biological drugs. The company's bioprocessing business develops and commercializes proteins and other agents used in the production of biopharmaceuticals. Repligen is a major supplier of Protein A, a recombinant protein used in the production of</t>
  </si>
  <si>
    <t>Royal Gold, Inc.</t>
  </si>
  <si>
    <t>www.royalgold.com</t>
  </si>
  <si>
    <t>William Heissenbuttel</t>
  </si>
  <si>
    <t>/business-directory/company-profiles.royal_gold_inc.4333d8b61b0abd6be7c9d727f4c9a617.html</t>
  </si>
  <si>
    <t>Royal Gold acquires and manages precious metal streams, royalties, and similar interests. It seeks to acquire existing stream and royalty interests or to finance projects that are in the production, development, or exploration stage in exchange for stream or royalty interests. It does not conduct mining operations on the properties in which it holds stream and royalty interests and is not required to contribute to capital costs, environmental costs,</t>
  </si>
  <si>
    <t>Robert Half Inc.</t>
  </si>
  <si>
    <t>www.roberthalf.com</t>
  </si>
  <si>
    <t>M Keith Waddell</t>
  </si>
  <si>
    <t>/business-directory/company-profiles.robert_half_inc.b7fa26567843e1991ed2abae10ac49c7.html</t>
  </si>
  <si>
    <t>Robert Half International provides specialized talent solutions and business consulting services through the Robert Half and Protiviti company names. It was originally founded in 1948. Prior to 1986, it was primarily a franchisor, under the names Accountemps and Robert Half, with offices providing contract and permanent professionals in the fields of accounting and finance. Beginning in 1986, it embarked on a strategy of acquiring the franchised locations.</t>
  </si>
  <si>
    <t>Ryman Hospitality Properties, Inc.</t>
  </si>
  <si>
    <t>www.rymanhp.com</t>
  </si>
  <si>
    <t>Colin V Reed</t>
  </si>
  <si>
    <t>/business-directory/company-profiles.ryman_hospitality_properties_inc.57c01d1e81956fc5bbd4ea586efdd8e1.html</t>
  </si>
  <si>
    <t>Ryman Hospitality Properties (formerly Gaylord Entertainment) is a leading lodging and hospitality real estate investment trust that specializes in upscale convention center resorts and country music entertainment experiences. It includes the Gaylord Opryland Resort &amp;amp;amp; Convention Center in Nashville, the Gaylord Palms Resort in Florida (close to Disney World), the Gaylord Texan Resort near Dallas, and the Gaylord National Resort and Convention</t>
  </si>
  <si>
    <t>Transocean Inc.</t>
  </si>
  <si>
    <t>www.deepwater.com</t>
  </si>
  <si>
    <t>Steven Newman</t>
  </si>
  <si>
    <t>/business-directory/company-profiles.transocean_inc.af52880d9e455437a84ca1ee03904d01.html</t>
  </si>
  <si>
    <t>RIO TINTO PLC</t>
  </si>
  <si>
    <t>www.riotinto.com</t>
  </si>
  <si>
    <t>Susan Lloyd-Hurwitz</t>
  </si>
  <si>
    <t>/business-directory/company-profiles.rio_tinto_plc.8a5343e39caf821fb77360e50a3e7d7b.html</t>
  </si>
  <si>
    <t>Founded in 1873, Rio Tinto works in 35 countries – in mines, smelters and refineries, as well as in sales offices, data centers, research and development labs and with artificial intelligence. In Western Australia, it produces five iron ore products, including the Pilbara Blend™, the world's most traded brand of iron ore. Its Dampier Salt operations in Western Australia are the world's largest exporter of seaborne salt, produced from evaporating seawater.</t>
  </si>
  <si>
    <t>www.riotplatforms.com</t>
  </si>
  <si>
    <t>Jason Les</t>
  </si>
  <si>
    <t>/business-directory/company-profiles.riot_platforms_inc.98f0865ef8d59d24176ba92e363abf25.html</t>
  </si>
  <si>
    <t>Riot Blockchain (formerly Bioptix) has ditched the drug diagnostic machinery business for the digital currency trade. The company invests in cryptocurrency entities, such as Canadian exchange Coinsquare, blockchain accounting and audit technology firm Verady, and payment platform developer Tesspay. It has also launched its own bitcoin mining firm. In 2017, Bioptix changed its course of business (it was developing a platform for the detection</t>
  </si>
  <si>
    <t>Rithm Capital Corp.</t>
  </si>
  <si>
    <t>www.rithmcap.com</t>
  </si>
  <si>
    <t>Michael Nierenberg</t>
  </si>
  <si>
    <t>business-directory/company-profiles.rithm_capital_corp.495bd71ba788faddd9d8418204161b85.html</t>
  </si>
  <si>
    <t>Rithm Capital Corp. (formerly known as New Residential Investment Corp.) is an investment manager with a vertically integrated mortgage platform and invests in real estate and related opportunities. It is structured as a real estate investment trust (REIT) for the US federal income tax purposes. Its diversified portfolio includes mortgage servicing rights, mortgage origination and servicing companies (including ancillary mortgage services businesses),</t>
  </si>
  <si>
    <t>Rivian Automotive, Inc.</t>
  </si>
  <si>
    <t>www.rivian.com</t>
  </si>
  <si>
    <t>Robert J Scaringe</t>
  </si>
  <si>
    <t>/business-directory/company-profiles.rivian_automotive_inc.dbea26b8c25fb2c7113fe65b2139bc8d.html</t>
  </si>
  <si>
    <t>Raymond James Financial, Inc.</t>
  </si>
  <si>
    <t>www.raymondjames.com</t>
  </si>
  <si>
    <t>Paul C Reilly</t>
  </si>
  <si>
    <t>/business-directory/company-profiles.raymond_james_financial_inc.3673f6dd6dd31b7211be4b422250d731.html</t>
  </si>
  <si>
    <t>Raymond James Financial, Inc. (RJF) is a leading diversified financial services company providing private client group, capital markets, asset management, banking and other services to individuals, corporations and municipalities. The company is engaged in various financial services activities, including providing investment management services to retail and institutional clients, merger &amp;amp;amp; acquisition and advisory services, the underwriting, distribution,</t>
  </si>
  <si>
    <t>Rocket Lab Usa, Inc.</t>
  </si>
  <si>
    <t>www.rocketlabusa.com</t>
  </si>
  <si>
    <t>Peter Beck</t>
  </si>
  <si>
    <t>/business-directory/company-profiles.rocket_lab_usa_inc.e6d467acc11b56463fc3348b8c9d6b48.html</t>
  </si>
  <si>
    <t>Rocket Companies, Inc.</t>
  </si>
  <si>
    <t>www.rocketcompanies.com</t>
  </si>
  <si>
    <t>Jay Farner</t>
  </si>
  <si>
    <t>/business-directory/company-profiles.rocket_companies_inc.e500c5cfe529baa11b51189cc75f02db.html</t>
  </si>
  <si>
    <t>Ralph Lauren Corporation</t>
  </si>
  <si>
    <t>www.ralphlauren.com</t>
  </si>
  <si>
    <t>Patrice Louvet</t>
  </si>
  <si>
    <t>/business-directory/company-profiles.ralph_lauren_corporation.cd627320414a971265c9152655c889f5.html</t>
  </si>
  <si>
    <t>Ralph Lauren Corporation is a global leader in the design, marketing, and distribution of premium lifestyle products, including apparel, footwear, accessories, home furnishings, fragrances and hospitality under such brands as Polo by Ralph Lauren, Chaps, RL Restaurant, Club Monaco, and RLX Ralph Lauren. The company sells directly to customers worldwide through its 550 retail stores and 720 concession-based shop-within-shops, as well as through its</t>
  </si>
  <si>
    <t>Rli Corp.</t>
  </si>
  <si>
    <t>www.rlicorp.com</t>
  </si>
  <si>
    <t>Craig W Kliethermes</t>
  </si>
  <si>
    <t>/business-directory/company-profiles.rli_corp.0d8d2ffdcf0020accc3a5d8d92dec7ad.html</t>
  </si>
  <si>
    <t>RLI Corp. underwrites select property and casualty insurance through major subsidiaries collectively known as RLI Insurance Group. Through its subsidiaries, the company mainly offers coverage for US niche markets -- risks that are hard to place in the standard market and are otherwise underserved. It focuses on public and private companies. RLI's commercial property/casualty lines include products liability, property damage, marine cargo, directors</t>
  </si>
  <si>
    <t>Rambus Inc.</t>
  </si>
  <si>
    <t>www.rambus.com</t>
  </si>
  <si>
    <t>Luc Seraphin</t>
  </si>
  <si>
    <t>/business-directory/company-profiles.rambus_inc.78b70f5bf9a11ec0b1356508d74786cb.html</t>
  </si>
  <si>
    <t>Rambus makes industry-leading chips and IP that enable critical performance improvements for data center and other growing markets. The ongoing shift to the cloud, along with the widespread advancement of artificial intelligence ("AI") across the data center, edge and Internet of Things (IoT) end points, has led to exponential growth in data usage and tremendous demands on data infrastructure. Rambus' leading licensees include AMD, Fujitsu, NVIDIA,</t>
  </si>
  <si>
    <t>Resmed Inc.</t>
  </si>
  <si>
    <t>www.resmed.com</t>
  </si>
  <si>
    <t>Michael Farrell</t>
  </si>
  <si>
    <t>/business-directory/company-profiles.resmed_inc.5dad8665978dd430e7cd15067ee08b39.html</t>
  </si>
  <si>
    <t>ResMed a global leader in the development, manufacturing, distribution and marketing of medical devices and cloud-based software applications that diagnose, treat and manage respiratory disorders, including SDB, COPD, neuromuscular disease and other chronic diseases. Its cloud-based digital health applications, along with its devices, are designed to provide connected care to improve patient outcomes and efficiencies for its customers. ResMed was</t>
  </si>
  <si>
    <t>Ringcentral, Inc.</t>
  </si>
  <si>
    <t>www.ringcentral.com</t>
  </si>
  <si>
    <t>Vladimir Shmunis</t>
  </si>
  <si>
    <t>/business-directory/company-profiles.ringcentral_inc.409cdbff3b05b8f8a728895bc2250a1d.html</t>
  </si>
  <si>
    <t>RingCentral is a leading provider of global enterprise cloud communications, video meetings, collaboration, and contact center software-as-a-service (SaaS) solutions. Its innovative, cloud-based communication and customer engagement platform solutions disrupt the large market for business communications and collaboration by providing flexible and cost-effective solutions that support mobile and distributed workforces. Businesses use RingCentral MVP</t>
  </si>
  <si>
    <t>Renaissancere Holdings Ltd.</t>
  </si>
  <si>
    <t>www.renre.com</t>
  </si>
  <si>
    <t>Jean D. Hamilton</t>
  </si>
  <si>
    <t>/business-directory/company-profiles.renaissancere_holdings_ltd.d8e3dd49f177ebc8fc87c9ce4b364d04.html</t>
  </si>
  <si>
    <t>RenaissanceRe is a global provider of reinsurance and insurance. Through its Renaissance Reinsurance subsidiary, the Bermuda-based firm indemnifies insurance companies around the globe against excess losses on natural catastrophes, paying insurance claims after they exceed a certain retained amount. Its Syndicate 1458 offers insurance through Lloyd's of London. Top Layer Re, a joint venture with State Farm, provides excess non-US property catastrophe</t>
  </si>
  <si>
    <t>Gibraltar Industries, Inc.</t>
  </si>
  <si>
    <t>www.gibraltar1.com</t>
  </si>
  <si>
    <t>WILLIAM P MONTAGUE</t>
  </si>
  <si>
    <t>/business-directory/company-profiles.gibraltar_industries_inc.336f9d7a49c7501fce773615210edad3.html</t>
  </si>
  <si>
    <t>Gibraltar makes and distributes products for renewable energy, residential, agtech and infrastructure. The company's mission is to make life better for people and the planet, fueled by advancing the disciplines of engineering, science, and technology. Gibraltar is innovating to reshape critical markets in sustainable power, comfortable and efficient living, and productive growing throughout North America. Its building products are sold through a number</t>
  </si>
  <si>
    <t>Rogers Corporation</t>
  </si>
  <si>
    <t>www.rogerscorp.com</t>
  </si>
  <si>
    <t>R Colin Gouveia</t>
  </si>
  <si>
    <t>/business-directory/company-profiles.rogers_corporation.7fe34d45230c3163f5070310f2277d3e.html</t>
  </si>
  <si>
    <t>Rogers Corporation makes and sells specialty materials used for connecting and cushioning as well as managing power in electronic, industrial, and consumer products. The company's connectivity products are circuit materials used in telecommunications infrastructure, automotive applications, and consumer electronics. Its polyurethane and silicone products provide cushioning, sealing, and vibration management in smart phones, automotive and aerospace</t>
  </si>
  <si>
    <t>Rockwell Automation, Inc.</t>
  </si>
  <si>
    <t>www.rockwellautomation.com</t>
  </si>
  <si>
    <t>Blake D Moret</t>
  </si>
  <si>
    <t>/business-directory/company-profiles.rockwell_automation_inc.2e2e5c88fb11d929ffa80baa2c6cdc7b.html</t>
  </si>
  <si>
    <t>Rockwell Automation traces its roots back to the Allen Bradley Company founded in the US in 1903, and still sells products under the Allen-Bradley and A-B trademarks, among others. The company makes industrial automation products and digital transformation, including industrial motion control systems, safety components, machine protection modules, and more. Rockwell serves a broad range of global industries, such as automotive, semiconductor, warehousing</t>
  </si>
  <si>
    <t>Roku, Inc.</t>
  </si>
  <si>
    <t>www.roku.com</t>
  </si>
  <si>
    <t>Anthony Wood</t>
  </si>
  <si>
    <t>/business-directory/company-profiles.roku_inc.45e70a75abf686a7ad274b823fbe339d.html</t>
  </si>
  <si>
    <t>Roku is the leading TV streaming platform in the US, Mexico, and Canada by hours streamed. From the Roku home screen, its users can easily find and access TV episodes, shows, news, and movies streamed over the internet from sources that include Netflix, Amazon.com, HBO, YouTube, Hulu, Peacock, TV networks, and thousands of other streaming channels. Roku has approximately 70 million active accounts and they streamed approximately 87.4 billion hours</t>
  </si>
  <si>
    <t>Rollins, Inc.</t>
  </si>
  <si>
    <t>www.rollins.com</t>
  </si>
  <si>
    <t>Services to Buildings and Dwellings</t>
  </si>
  <si>
    <t>Jerry E Gahlhoff Junior</t>
  </si>
  <si>
    <t>/business-directory/company-profiles.rollins_inc.f8edec0d3c18484690b7fa0ce86eff76.html</t>
  </si>
  <si>
    <t>Rollins is an international services company that provides provide essential pest and wildlife control services and protection against termite damage, rodents, and insects. Rollins also provides recurring maintenance, monitoring, or inspection services to help protect consumers' property from any future signs of termite activities after the original treatment. The company serves more than 2 million customers in some 70 countries globally. The US operations</t>
  </si>
  <si>
    <t>Roper Technologies, Inc.</t>
  </si>
  <si>
    <t>www.ropertech.com</t>
  </si>
  <si>
    <t>L Neil Hunn</t>
  </si>
  <si>
    <t>/business-directory/company-profiles.roper_technologies_inc.5ee5e2d89fd245c52beea5ad434923aa.html</t>
  </si>
  <si>
    <t>Roper Technologies is a diversified technology and operate businesses that design and develop software (both license and Software-as-a-Services (SaaS)) and engineered products and solutions for a variety of niche end markets. Its business segments include Application Software (CBORD, Aderant, Data Innovations, and Deltek), Network Software (DAT, Foundry, and iPipeline), Technology Enabled Products (CIVCO Medical Solutions, FMI, Inovonics, IPA, Neptune,</t>
  </si>
  <si>
    <t>Ross Stores, Inc.</t>
  </si>
  <si>
    <t>www.rossstores.com</t>
  </si>
  <si>
    <t>Barbara Rentler</t>
  </si>
  <si>
    <t>/business-directory/company-profiles.ross_stores_inc.77abd92a05514974432dfadbf4783577.html</t>
  </si>
  <si>
    <t>Ross is the largest off-price apparel and home fashion chain in the US, which operates about 1,695 Ross Dress for Less and approximately 320 dd's Discounts stores that sell closeout merchandise, including men's, women's, and children's clothing, at prices well below those of department and specialty stores. While apparel accounts for about half of sales, the company also sells small furniture, home accents, bed and bath, beauty, toys and games, luggage,</t>
  </si>
  <si>
    <t>Rapid7, Inc.</t>
  </si>
  <si>
    <t>www.rapid7.com</t>
  </si>
  <si>
    <t>Corey E Thomas</t>
  </si>
  <si>
    <t>/business-directory/company-profiles.rapid7_inc.26444c653092a8a49adc48b15d25dc71.html</t>
  </si>
  <si>
    <t>Cybersecurity attacks threaten companies at a rapid-fire pace. Rapid7 responds in kind. The company's products assess and analyze corporate networks, detect intrusions, and root them out. The company's cloud-based Rapid7 Insight Platform provides customers with a wide view of systems and threats as well as detailed information about users and where vulnerabilities lurk. Rapid7 calls its approach a new model that employs analytics to reduce and</t>
  </si>
  <si>
    <t>RPM International Inc.</t>
  </si>
  <si>
    <t>www.rpminc.com</t>
  </si>
  <si>
    <t>Frank C Sullivan</t>
  </si>
  <si>
    <t>/business-directory/company-profiles.rpm_international_inc.35257f12d3aadf018650c174b8853715.html</t>
  </si>
  <si>
    <t>RPM International's products like Rust-Oleum, Zinsser, and DAP are familiar sites on shelves of home improvement stores and consumers' workshops. The company's consumer brands include do-it-yourself caulks and sealants, rust preventatives and general-purpose paints, repair products, personal care items, and hobby paints. Beyond those consumer-related products, RPM offers industrial-grade products for waterproofing, corrosion resistance, floor maintenance,</t>
  </si>
  <si>
    <t>Royalty Pharma PLC</t>
  </si>
  <si>
    <t>Pablo Legorreta</t>
  </si>
  <si>
    <t>/business-directory/company-profiles.royalty_pharma_plc.776cfd574d680ae0ef08f5500555fccc.html</t>
  </si>
  <si>
    <t>Range Resources Corporation</t>
  </si>
  <si>
    <t>www.rangeresources.com</t>
  </si>
  <si>
    <t>Jeffrey L Ventura</t>
  </si>
  <si>
    <t>/business-directory/company-profiles.range_resources_corporation.35274ff43667f7f6229b03ef69b16961.html</t>
  </si>
  <si>
    <t>Range Resources is an independent natural gas, NGLs, and oil company, engaged in the exploration, development, and acquisition of natural gas and oil properties in the US, primarily in the Marcellus Shale of Pennsylvania, and also maintains field offices in its area of operations. The company has 18.1 Tcfe of proved reserves (about 65% of which is natural gas), with an average production of nearly 2.15 per day from some 1,425 net producing wells.</t>
  </si>
  <si>
    <t>Red Rock Resorts, Inc.</t>
  </si>
  <si>
    <t>www.redrockresorts.com</t>
  </si>
  <si>
    <t>Frank J Fertitta III</t>
  </si>
  <si>
    <t>/business-directory/company-profiles.red_rock_resorts_inc.557871f86714a2a75ccbe49afe22413a.html</t>
  </si>
  <si>
    <t>Red Rock Resorts is a leading gaming, development, and management company operating strategically-located casino and entertainment properties. The company's casino properties are located mostly in Las Vegas and provide customers with a wide variety of entertainment and dining options. Its casinos offering visitors a total of around 13,920 slot machines, roughly 235 table games, and some 2,820 hotel rooms. Red Rock Resorts's major properties are master</t>
  </si>
  <si>
    <t>REGAL BELOIT AMERICA INCORPORATED</t>
  </si>
  <si>
    <t>www.regalrexnord.com</t>
  </si>
  <si>
    <t>San Watterson Orr Jnr</t>
  </si>
  <si>
    <t>/business-directory/company-profiles.regal_beloit_america_incorporated.3c4563f32fc76dbc207af7eb91b23e0f.html</t>
  </si>
  <si>
    <t>Reliance Steel &amp;amp; Aluminum Co.</t>
  </si>
  <si>
    <t>www.rsac.com</t>
  </si>
  <si>
    <t>Metal and Mineral (except Petroleum) Merchant Wholesalers</t>
  </si>
  <si>
    <t>Karla R Lewis</t>
  </si>
  <si>
    <t>/business-directory/company-profiles.reliance_steel__aluminum_co.332ef82ac80de3a0cd3908d058d8a4b7.html</t>
  </si>
  <si>
    <t>Reliance Steel &amp;amp;amp; Aluminum shows its mettle as North America's largest metals service center company. Operating in about 315 service centers in about 40 US states and a dozen other countries, it processes and distributes more than 100,000 metal products, including alloy, aluminum, brass, copper, carbon steel, stainless steel, titanium and specialty steel products, to more than 125,000 customers in industries, including transportation, aerospace,</t>
  </si>
  <si>
    <t>Republic Services, Inc.</t>
  </si>
  <si>
    <t>www.republicservices.com</t>
  </si>
  <si>
    <t>Jon Vander Ark</t>
  </si>
  <si>
    <t>/business-directory/company-profiles.republic_services_inc.ec65bb9f52a437c0fe7909ee2dc38c41.html</t>
  </si>
  <si>
    <t>Republic Services is one of the one of the largest providers of environmental services in the US, as measured by revenue. It operates across the US and Canada through about 355 collection operations, 235 transfer stations, 70 recycling centers, 205 active landfills, three treatment, recovery and disposal facilities, 20 treatment, storage and disposal facilities (TSDF), six salt water disposal wells and seven deep injection wells. The company is engaged</t>
  </si>
  <si>
    <t>RENTOKIL INITIAL PLC</t>
  </si>
  <si>
    <t>www.rentokil-initial.com</t>
  </si>
  <si>
    <t>David Frear</t>
  </si>
  <si>
    <t>/business-directory/company-profiles.rentokil_initial_plc.278eeaa5dea3628c091ddd8c18282e88.html</t>
  </si>
  <si>
    <t>Rentokil Initial is a provider of pest control services and commercial hygiene products operating in about 90 countries worldwide. Pest Control is its largest division; it serves both commercial and residential customers and includes the elimination of rodents and flying and crawling insects as well as wildlife management. Its Initial Hygiene &amp;amp;amp; Wellbeing business provides products such as air fresheners, feminine hygiene units, hand dryers, and</t>
  </si>
  <si>
    <t>Rtx Corporation</t>
  </si>
  <si>
    <t>www.rtx.com</t>
  </si>
  <si>
    <t>Renan Garcia</t>
  </si>
  <si>
    <t>/business-directory/company-profiles.rtx_corporation.961c9d4ddc73042856f1a565c8941282.html</t>
  </si>
  <si>
    <t>Rumble Inc</t>
  </si>
  <si>
    <t>corp.rumble.com</t>
  </si>
  <si>
    <t>Claudio Ramolo</t>
  </si>
  <si>
    <t>/business-directory/company-profiles.rumble_inc.548fb77b075717c8f1a5795fedb6edf5.html</t>
  </si>
  <si>
    <t>Sunrun Inc.</t>
  </si>
  <si>
    <t>www.sunrun.com</t>
  </si>
  <si>
    <t>Mary Powell</t>
  </si>
  <si>
    <t>/business-directory/company-profiles.sunrun_inc.5f90b6e894503a97a2b6bcbdb86b4926.html</t>
  </si>
  <si>
    <t>Sunrun provides homeowners with clean, affordable solar energy by removing the high initial cost and complexity that used to define the residential solar industry. Its scalable operating platform provides the company with a number of operational advantages. It can drive distribution by marketing solar service offerings through multiple channels, including its diverse partner network and direct-to-consumer operations allow it to achieve capital-efficient</t>
  </si>
  <si>
    <t>Rush Enterprises, Inc.</t>
  </si>
  <si>
    <t>www.rushenterprises.com</t>
  </si>
  <si>
    <t>W Marvin Rush</t>
  </si>
  <si>
    <t>/business-directory/company-profiles.rush_enterprises_inc.f2a95a7722fe06610d410d92ba215808.html</t>
  </si>
  <si>
    <t>Rush Enterprises operates a growing network of more than 125 commercial vehicle and service dealerships under the name Rush Truck Centers in nearly 25 states. It is one of the largest Peterbilt truck dealers in the US, but it also sells trucks manufactured by Blue Bird, Ford, Isuzu, Hino, and IC Bus. Additionally, Rush offers aftermarket parts and services, such as body shop repairs, insurance and third-party financing, and rentals and leasing. Founded</t>
  </si>
  <si>
    <t>Revolution Medicines, Inc.</t>
  </si>
  <si>
    <t>www.revmed.com</t>
  </si>
  <si>
    <t>Mark A Goldsmith</t>
  </si>
  <si>
    <t>/business-directory/company-profiles.revolution_medicines_inc.8e7f7a3cdff5dcad74d5fa726c28ba4c.html</t>
  </si>
  <si>
    <t>www.perkinelmer.com</t>
  </si>
  <si>
    <t>PKI</t>
  </si>
  <si>
    <t>Dirk Bontridder</t>
  </si>
  <si>
    <t>business-directory/company-profiles.revvity_inc.236a45873a264616f5b3c12d6548505a.html</t>
  </si>
  <si>
    <t>Revvity is a leading provider of products, services, and solutions for the diagnostics, life sciences, and applied markets. It develops and sells equipment such as instruments, tests, and software used by scientists, researchers, and clinicians to address the most critical challenges across science and healthcare. It introduce over 1,500 new antibodies, kits, and reagents for life science research annually, and about 40 million babies screened annually</t>
  </si>
  <si>
    <t>Recursion Pharmaceuticals, Inc.</t>
  </si>
  <si>
    <t>www.recursion.com</t>
  </si>
  <si>
    <t>Christopher Gibson</t>
  </si>
  <si>
    <t>/business-directory/company-profiles.recursion_pharmaceuticals_inc.91c28b9e8a92cb570a6a3220ca8cefb7.html</t>
  </si>
  <si>
    <t>ROYAL BANK OF CANADA</t>
  </si>
  <si>
    <t>www.rbc.com</t>
  </si>
  <si>
    <t>Maryann Turcke</t>
  </si>
  <si>
    <t>/business-directory/company-profiles.royal_bank_of_canada.76c43eaf7088580ad127fa743497573f.html</t>
  </si>
  <si>
    <t>RYANAIR FINANCE LIMITED</t>
  </si>
  <si>
    <t>investor.ryanair.com</t>
  </si>
  <si>
    <t>NEIL SORAHAN</t>
  </si>
  <si>
    <t>/business-directory/company-profiles.ryanair_finance_limited.a85980412ca688483b11abfe40ee3476.html</t>
  </si>
  <si>
    <t>Ryan Specialty Holdings, Inc.</t>
  </si>
  <si>
    <t>Katie Davies</t>
  </si>
  <si>
    <t>business-directory/company-profiles.ryan_specialty_holdings_inc.1a6119041274af4250e0665a5116fb83.html</t>
  </si>
  <si>
    <t>Rayonier Inc.</t>
  </si>
  <si>
    <t>www.rayonier.com</t>
  </si>
  <si>
    <t>David L Nunes</t>
  </si>
  <si>
    <t>/business-directory/company-profiles.rayonier_inc.92086c5e7202ec70de0db006601547c7.html</t>
  </si>
  <si>
    <t>Rayonier is a leading timberland real estate investment trust (REIT) with assets located in some of the most productive softwood timber growing regions in the US and New Zealand. The company owns, leases, or manages about 2.8 million acres of timberland and real estate in the US, in addition to some 417,000 acres in New Zealand through a joint venture. In addition, the REIT is engage in the trading of logs to Pacific Rim markets, predominantly from</t>
  </si>
  <si>
    <t>Sentinelone, Inc.</t>
  </si>
  <si>
    <t>www.sentinelone.com</t>
  </si>
  <si>
    <t>Tomer Weingarten</t>
  </si>
  <si>
    <t>/business-directory/company-profiles.sentinelone_inc.72d6336fae7288bc74121f350dc3e2e3.html</t>
  </si>
  <si>
    <t>Saia, Inc.</t>
  </si>
  <si>
    <t>www.saia.com</t>
  </si>
  <si>
    <t>Frederick J Holzgrefe III</t>
  </si>
  <si>
    <t>/business-directory/company-profiles.saia_inc.ee4b52a28c17f8f7745f6ab3bbfd25ed.html</t>
  </si>
  <si>
    <t>Saia is a holding company for less-than-truckload (LTL) carrier Saia Motor Freight Line, a leading LTL carrier that serves about 45 states and provides LTL services to Canada and Mexico through relationships with third-party interline carriers. Saia Motor Freight specializes in offering its customers a range of LTL services, including time-definite and expedited options. The carrier operates a fleet of some 6,200 tractors and approximately 19,300</t>
  </si>
  <si>
    <t>Science Applications International Corporation</t>
  </si>
  <si>
    <t>www.saic.com</t>
  </si>
  <si>
    <t>Nazzic S Keene</t>
  </si>
  <si>
    <t>/business-directory/company-profiles.science_applications_international_corporation.83ca39f11a5c2860cbc9251144deadb5.html</t>
  </si>
  <si>
    <t>Science Applications International Corporation (SAIC) is a leading provider of technical, engineering and enterprise information technology (IT) services primarily to the US government. The company provides engineering and integration services for large, complex projects and offers a range of services with a targeted emphasis on differentiated technology services. Its end-to-end enterprise IT offerings span the entire spectrum of its customers' IT</t>
  </si>
  <si>
    <t>The Boston Beer Company Inc</t>
  </si>
  <si>
    <t>www.bostonbeer.com</t>
  </si>
  <si>
    <t>David A Burwick</t>
  </si>
  <si>
    <t>/business-directory/company-profiles.the_boston_beer_company_inc.25bf78feec534afac27c096a03a03e01.html</t>
  </si>
  <si>
    <t>The Boston Beer Company, Inc. began in 1984 brewing Samuel Adams beer, and the Samuel Adams brand is currently recognized as one of the largest and most respected craft beer brands. Its hard seltzers, beers, and hard ciders are primarily positioned in the market for high-end beer occasions. The company's brands include Truly Hard Seltzer, Twisted Tea, Samuel Adams, Angry Orchard, Dogfish Head brand, and Jim Beam Kentucky Coolers, as well as other</t>
  </si>
  <si>
    <t>BANCO SANTANDER, S.A.</t>
  </si>
  <si>
    <t>www.santander.com</t>
  </si>
  <si>
    <t>Esther Giménez-Salinas I Colomer</t>
  </si>
  <si>
    <t>/business-directory/company-profiles.banco_santander_sa.4a8f7b4358a7261fd6e5273a21a73dba.html</t>
  </si>
  <si>
    <t>Sanmina Corporation</t>
  </si>
  <si>
    <t>www.sanmina.com</t>
  </si>
  <si>
    <t>Jure Sola</t>
  </si>
  <si>
    <t>/business-directory/company-profiles.sanmina_corporation.1296b8e8eb5a491c98dcc1b7a77646e1.html</t>
  </si>
  <si>
    <t>Sanmina a leading global provider of integrated manufacturing solutions, components, products and repair, logistics and after-market services. Some of the company's services include manufacturing solutions, components, products and repair, logistics and after-market services. It designs and makes printed circuit boards and board assemblies, backplanes and backplane assemblies, enclosures, cable assemblies, optical components and modules, and memory</t>
  </si>
  <si>
    <t>SAP SE</t>
  </si>
  <si>
    <t>www.sap.com</t>
  </si>
  <si>
    <t>Christian Klein</t>
  </si>
  <si>
    <t>/business-directory/company-profiles.sap_se.50f5403ba51cbbbcf8c688175f00220b.html</t>
  </si>
  <si>
    <t>SAP SE's enterprise resource planning software integrates back-office functions such as analytics, accounting, distribution and human resources, and comes in on-premises and cloud-linked forms. The company is able to give out its services through its about 100,000 employees. SAP is going all-in on cloud computing and software-as-a-service with its flagship application suite S/4HANA. Besides enterprise software, SAP Concur provides expenses management</t>
  </si>
  <si>
    <t>SBA Communications Corporation</t>
  </si>
  <si>
    <t>www.sbasite.com</t>
  </si>
  <si>
    <t>Jeffrey A Stoops</t>
  </si>
  <si>
    <t>/business-directory/company-profiles.sba_communications_corporation.782b7eb1e67f4018d47c56ef686ac24c.html</t>
  </si>
  <si>
    <t>SBA Communications is a leading independent owner and operator of wireless communications infrastructure, including tower structures, rooftops, and other structures that support antennas used for wireless communication. It leases antenna space to wireless service providers and provides site development services, including network design, zoning and permit assistance, and tower construction. SBA owns and operates over 39,310 towers in Central and South</t>
  </si>
  <si>
    <t>Seacoast Banking Corporation of Florida</t>
  </si>
  <si>
    <t>www.seacoastbank.com</t>
  </si>
  <si>
    <t>Charles M Shaffer</t>
  </si>
  <si>
    <t>/business-directory/company-profiles.seacoast_banking_corporation_of_florida.0597ec83b7e7b16a24eb67d8ddc689d3.html</t>
  </si>
  <si>
    <t>Seacoast Banking Corporation is the holding company for Seacoast National Bank, a wholly-owned national banking association (Seacoast Bank), which has about 55 branches in Florida, with a concentration on the state's southeastern coast. Serving individuals and areas businesses, the bank offers a range of financial products and services, including deposit accounts, credit cards, trust services, and private banking. Commercial and residential real estate</t>
  </si>
  <si>
    <t>Sabra Health Care Reit, Inc.</t>
  </si>
  <si>
    <t>www.sabrahealth.com</t>
  </si>
  <si>
    <t>Richard K Matros</t>
  </si>
  <si>
    <t>business-directory/company-profiles.sabra_health_care_reit_inc.fb190fe3e255f22e3fd92055c7127891.html</t>
  </si>
  <si>
    <t>Sabra Health Care REIT is a self-administered, self-managed REIT that, through its subsidiaries, owns and invests in real estate serving the healthcare industry. The company invests in income-producing health care facilities in Canada and the US. The REIT's investment portfolio includes around 415 properties, most of which are skilled nursing/post-acute centers. It also invests in assisted living and independent living facilities, mental health and</t>
  </si>
  <si>
    <t>SIBANYE GOLD SHARED SERVICES (PTY) LTD</t>
  </si>
  <si>
    <t>www.sibanyestillwater.com</t>
  </si>
  <si>
    <t>/business-directory/company-profiles.sibanye_gold_shared_services_(pty)_ltd.7ee619ed2f1f46b0a85aefb3423a9298.html</t>
  </si>
  <si>
    <t>Starbucks Corporation</t>
  </si>
  <si>
    <t>www.starbucks.com</t>
  </si>
  <si>
    <t>Laxman Narasimhan</t>
  </si>
  <si>
    <t>/business-directory/company-profiles.starbucks_corporation.b066ed53e9cc497eba9170cb50868a59.html</t>
  </si>
  <si>
    <t>Starbucks is a premier roaster, marketer and retailer of specialty coffee globally, operating in more than 80 markets. The company's operating store offers coffee drinks and food items, as well as roasted beans, coffee accessories, and teas. Aside from its flagship stores, the company also sells goods and services under Teavana, Seattle's Best Coffee, Evolution Fresh, Ethos, Starbucks Reserve and Princi. Starbucks operates about 17,000 of its own</t>
  </si>
  <si>
    <t>Southern Copper Corporation</t>
  </si>
  <si>
    <t>www.southernperu.com</t>
  </si>
  <si>
    <t>Oscar Gonzalez Rocha</t>
  </si>
  <si>
    <t>/business-directory/company-profiles.southern_copper_corporation.f55aeaa4faa6bc57fd80705fa9278637.html</t>
  </si>
  <si>
    <t>The Charles Schwab Corporation</t>
  </si>
  <si>
    <t>www.schwab.com</t>
  </si>
  <si>
    <t>WALTER W BETTINGER II</t>
  </si>
  <si>
    <t>/business-directory/company-profiles.the_charles_schwab_corporation.de05faafc619ff4dbf14054a5c864fef.html</t>
  </si>
  <si>
    <t>The Charles Schwab Corporation is a savings and loan holding company. Charles Schwab engages, through its subsidiaries, in wealth management, securities brokerage, banking, asset management, custody, and financial advisory services. Charles Schwab manages about $7.05 trillion in client assets, 33.8 million active brokerage accounts, 2.4 million corporate retirement plan participants, and 1.7 million banking accounts. Its subsidiaries include Charles</t>
  </si>
  <si>
    <t>www.sci-corp.com</t>
  </si>
  <si>
    <t>Death Care Services</t>
  </si>
  <si>
    <t>Thomas L Ryan</t>
  </si>
  <si>
    <t>/business-directory/company-profiles.service_corporation_international.30d8206e14bf54d5c21aa3ae20761501.html</t>
  </si>
  <si>
    <t>Service Corporation International (SCI) is the largest funeral and cemetery services company in North America, operating approximately 1,475 funeral homes and over 490 cemeteries in about 45 US states, eight Canadian provinces, the DC, and Puerto Rico. Its primary services include funeral service/cemetery combination locations, and crematoria. It provides funerals and cremations, including the use of funeral home facilities, arranging and directing</t>
  </si>
  <si>
    <t>Stepan Company</t>
  </si>
  <si>
    <t>www.stepan.com</t>
  </si>
  <si>
    <t>F Quinn Stepan Junior</t>
  </si>
  <si>
    <t>/business-directory/company-profiles.stepan_company.aed45c2d8577f8bffb75a5fdada37b90.html</t>
  </si>
  <si>
    <t>Stepan Company makes basic and intermediate chemicals, including surfactants, specialty products, phthalic anhydride, and polyurethane polyols. Surfactants, the company's largest business, are used in cleaning agents and consumer products like detergents, toothpaste, and cosmetics. Stepan's surfactants also have commercial and industrial applications ranging from emulsifiers for agricultural insecticides to agents used in oil recovery. The company</t>
  </si>
  <si>
    <t>Sciplay Corporation</t>
  </si>
  <si>
    <t>Joshua J Wilson</t>
  </si>
  <si>
    <t>/business-directory/company-profiles.sciplay_corporation.052d2aec98df1747ab8cbd444ab931c1.html</t>
  </si>
  <si>
    <t>SCHRODINGER, INC.</t>
  </si>
  <si>
    <t>www.schrodinger.com</t>
  </si>
  <si>
    <t>Rosana Kapeller-Libermann</t>
  </si>
  <si>
    <t>/business-directory/company-profiles.schrodinger_inc.c22004d5ab879938233b6f27bd044516.html</t>
  </si>
  <si>
    <t>www.seadrill.com</t>
  </si>
  <si>
    <t>Alexandra Kate Blankenship</t>
  </si>
  <si>
    <t>/business-directory/company-profiles.seadrill_limited.8499c3d19c8bc1cab8c807f78c0e8723.html</t>
  </si>
  <si>
    <t>If there's oil at the bottom of the deepest seas, Seadrill wouldn't mind drilling for it. An offshore deepwater drilling company, Seadrill owns a fleet of mobile rigs and ships that operate in ultra-deepwater, including 15 semisubmersible rigs and four drillships (both types can operate in waters up to 10,000 ft. deep). The company's fleet also includes 20 jack-up rigs and several tender rigs, which operate in shallower waters. In addition to its</t>
  </si>
  <si>
    <t>Seaworld Entertainment, Inc.</t>
  </si>
  <si>
    <t>www.seaworldentertainment.com</t>
  </si>
  <si>
    <t>Marc G Swanson</t>
  </si>
  <si>
    <t>/business-directory/company-profiles.seaworld_entertainment_inc.c7946b49b31190583df1865ea36264ec.html</t>
  </si>
  <si>
    <t>SeaWorld Entertainment is a leading theme park and entertainment company providing experiences that matter and inspiring guests to protect animals and the wild wonders of our world. SeaWorld theme parks offer guests a variety of exhilarating experiences, from animal encounters that invite exploration and appreciation of the natural world, to both thrilling and family-friendly rides, educational presentations and spectacular shows. It also provides</t>
  </si>
  <si>
    <t>Seaboard Corporation</t>
  </si>
  <si>
    <t>www.seaboardcorp.com</t>
  </si>
  <si>
    <t>Robert L Steer</t>
  </si>
  <si>
    <t>/business-directory/company-profiles.seaboard_corporation.96d5bd70000ae111c08c3fec9ba588a9.html</t>
  </si>
  <si>
    <t>Seaboard is primarily engaged in hog production and pork processing in the US; commodity trading and grain processing in Africa and South America; cargo shipping services in the US, Caribbean, and Central and South America; sugar and alcohol production in Argentina; and electric power generation in the Dominican Republic. Seaboard also has an equity method investment in Butterball, a producer and processor of turkey products. The company sells pork</t>
  </si>
  <si>
    <t>Solaredge Technologies, Inc.</t>
  </si>
  <si>
    <t>www.solaredge.com</t>
  </si>
  <si>
    <t>Zvi Lando</t>
  </si>
  <si>
    <t>/business-directory/company-profiles.solaredge_technologies_inc.347177d6a9e6a35cba8f73161a927fa6.html</t>
  </si>
  <si>
    <t>SolarEdge is a leading provider of an optimized inverter solution that changed the way power is harvested and managed in photovoltaic (also known as PV) systems. Its direct current (DC) optimized inverter system maximizes power generation and lowers the cost of energy produced by the system. Its system consists of power optimizers, inverters, and a cloud-based monitoring platform. The product serves a wide variety of solar market segments, from residential</t>
  </si>
  <si>
    <t>Sealed Air Corporation</t>
  </si>
  <si>
    <t>www.sealedair.com</t>
  </si>
  <si>
    <t>Edward L Doheny II</t>
  </si>
  <si>
    <t>/business-directory/company-profiles.sealed_air_corporation.d50f2196982af044f1991752399f6ace.html</t>
  </si>
  <si>
    <t>Sealed Air is a leading global provider of packaging solutions integrating high-performance materials, automation, equipment and services, offering brands that include Bubble Wrap, Cryovac, Sealed Air, and Autobag. The company's products are used for a variety of purposes, from protecting meat, poultry, and other foods to packaging for medical devices and pharmaceuticals to packaging for e-commerce shipments. Sealed Air has customers in about 115</t>
  </si>
  <si>
    <t>SEI Investments Company</t>
  </si>
  <si>
    <t>www.seic.com</t>
  </si>
  <si>
    <t>Alfred P West Junior</t>
  </si>
  <si>
    <t>/business-directory/company-profiles.sei_investments_company.272bc8f618136948fa17b9d4f2aee8da.html</t>
  </si>
  <si>
    <t>SEI Investments provides outsourced investment and fund processing for clients, including banks, trust companies, investment advisors and managers, and institutional investors and ultra-high-net-worth families in the US, Canada, the UK, Europe, and other locations throughout the world. Services include securities and investment processing, trust accounting, portfolio analysis, treasury and cash management, and performance measurement reporting. Its</t>
  </si>
  <si>
    <t>Select Medical Holdings Corporation</t>
  </si>
  <si>
    <t>www.selectmedical.com</t>
  </si>
  <si>
    <t>David S Chernow</t>
  </si>
  <si>
    <t>/business-directory/company-profiles.select_medical_holdings_corporation.d80a43f76e8481e56185d3836b0054e6.html</t>
  </si>
  <si>
    <t>Select Medical Holdings Corporation is one of the operators of critical illness recovery hospitals, rehabilitation hospitals, outpatient rehabilitation clinics, and occupational health centers in the US based on a number of facilities. It operates almost 105 critical illness recovery hospitals in roughly 30 states, some 30 rehabilitation hospitals in more than 10 states, and about 1,930 outpatient rehabilitation clinics in nearly 40 states and the</t>
  </si>
  <si>
    <t>Stifel Financial Corp.</t>
  </si>
  <si>
    <t>www.stifel.com</t>
  </si>
  <si>
    <t>Ronald J Kruszewski</t>
  </si>
  <si>
    <t>/business-directory/company-profiles.stifel_financial_corp.11088b6068b03bebe7d95288fd34b09e.html</t>
  </si>
  <si>
    <t>Financial holding company Stifel Financial, through its wholly owned subsidiaries, is principally engaged in retail brokerage; securities trading; investment banking; investment advisory; retail, consumer, and commercial banking; and related financial services. Some of its subsidiaries include Stifel Independent Advisors (SIA), an independent contractor broker-dealer firm; Keefe, Bruyette &amp;amp;amp; Woods, Inc. (KBW), Miller Buckfire &amp;amp;amp; Co, and Vining</t>
  </si>
  <si>
    <t>Servisfirst Bancshares, Inc.</t>
  </si>
  <si>
    <t>www.servisfirstbancshares.com</t>
  </si>
  <si>
    <t>Thomas A Broughton III</t>
  </si>
  <si>
    <t>/business-directory/company-profiles.servisfirst_bancshares_inc.19de6589139f9ceeea6dfae63a91395a.html</t>
  </si>
  <si>
    <t>ServisFirst Bancshares is a bank holding company for ServisFirst Bank, a regional commercial bank with about a dozen branches located in Alabama and the Florida panhandle. The bank also has a loan office in Nashville. ServisFirst Bank targets privately-held businesses with $2 million to $250 million in annual sales, as well as professionals and affluent customers. The bank focuses on traditional commercial banking services, including loan origination,</t>
  </si>
  <si>
    <t>Sprouts Farmers Market, Inc.</t>
  </si>
  <si>
    <t>www.sprouts.com</t>
  </si>
  <si>
    <t>Jack L Sinclair</t>
  </si>
  <si>
    <t>/business-directory/company-profiles.sprouts_farmers_market_inc.761a68ca61caa9f1e3eb499cf3c41a3a.html</t>
  </si>
  <si>
    <t>Sprouts Farmers Market offers a unique grocery experience featuring an open layout with fresh produce at the heart of the store. The company continue to bring the latest in wholesome, innovative products made with lifestyle-friendly ingredients such as organic, plant-based, and gluten-free. It operates about 385 stores in almost two dozen US states, including California, Texas, Arizona, Colorado, and Florida. The stores (average approximately 28,000</t>
  </si>
  <si>
    <t>Simmons First National Corporation</t>
  </si>
  <si>
    <t>www.simmonsfirst.com</t>
  </si>
  <si>
    <t>GEORGE A MAKRIS Junior</t>
  </si>
  <si>
    <t>/business-directory/company-profiles.simmons_first_national_corporation.b903ab1dedf2e0d98aba77fcecebae09.html</t>
  </si>
  <si>
    <t>Simmons First National is a financial holding company of Simmons Bank, an Arkansas state-chartered bank that has been operating since 1903. Simmons Bank provides banking and other financial products and services to individuals and businesses using a network of about 200 financial centers in Arkansas, Kansas, Missouri, Oklahoma, Tennessee and Texas. The company offers commercial banking products and services to business and other corporate customers;</t>
  </si>
  <si>
    <t>Seagen Inc.</t>
  </si>
  <si>
    <t>www.seagen.com</t>
  </si>
  <si>
    <t>Roger Dansey</t>
  </si>
  <si>
    <t>/business-directory/company-profiles.seagen_inc.43a1686a74615fbace0872f52963eb21.html</t>
  </si>
  <si>
    <t>Seagen (formerly Seattle Genetics) is a biotechnology company that develops and commercializes targeted therapies to treat cancer. It is commercializing ADCETRIS for the treatment of several types of CD30-expressing lymphomas, PADCEV for the treatment of locally advanced or metastatic urothelial cancer and TUKYSA for the treatment of certain HER2-positive metastatic breast cancers. It is also advancing a pipeline of novel therapies for solid tumors</t>
  </si>
  <si>
    <t>Surgery Partners, Inc.</t>
  </si>
  <si>
    <t>www.surgerypartners.com</t>
  </si>
  <si>
    <t>J Eric Evans</t>
  </si>
  <si>
    <t>/business-directory/company-profiles.surgery_partners_inc.5fc37dc7f58d786bdf7c1ba32cd21d42.html</t>
  </si>
  <si>
    <t>One of the largest and fastest growing surgical services businesses in the US, Surgery Partners focuses on providing high quality, cost-effective surgical, and related ancillary care in support of its patients and physicians. The company owns or operates (primarily in partnership with physicians) a portfolio of nearly 125 surgical facilities in the US comprised of about 110 ambulatory surgical centers (ASCs) and around 20 surgical hospitals in roughly</t>
  </si>
  <si>
    <t>Shake Shack Inc.</t>
  </si>
  <si>
    <t>www.shakeshack.com</t>
  </si>
  <si>
    <t>Randy Garutti</t>
  </si>
  <si>
    <t>/business-directory/company-profiles.shake_shack_inc.336310d1994561b546c8cca65ad47fa7.html</t>
  </si>
  <si>
    <t>Shake Shack serves up freshly-made all-natural beef hamburgers, flat-top hot dogs, chicken sandwiches, crinkle cut fries, frozen custard, beer, wine, and its signature milkshakes. Dog-friendly, Shake Shack also offers dog biscuits and other doggie treats. From humble beginnings as a hot dog cart in New York City, Shake Shack has grown to about 365 locations in other countries and over 30 US states. Its app allows customers to order food ahead of their</t>
  </si>
  <si>
    <t>Sotera Health Company</t>
  </si>
  <si>
    <t>www.soterahealth.com</t>
  </si>
  <si>
    <t>Michael B Petras Junior</t>
  </si>
  <si>
    <t>/business-directory/company-profiles.sotera_health_company.fa3fa8b72ef57b089cbe0247bf902046.html</t>
  </si>
  <si>
    <t>SHELL Nederland Raffinaderij B.V.</t>
  </si>
  <si>
    <t>www.shell.com</t>
  </si>
  <si>
    <t>E. S. Tucci</t>
  </si>
  <si>
    <t>/business-directory/company-profiles.shell_nederland_raffinaderij_bv.19688a52144f733d959e9ab9bca027eb.html</t>
  </si>
  <si>
    <t>Shoals Technologies Group, Inc.</t>
  </si>
  <si>
    <t>www.shoals.com</t>
  </si>
  <si>
    <t>Jeffery Tolnar</t>
  </si>
  <si>
    <t>/business-directory/company-profiles.shoals_technologies_group_inc.55d7159a7555e3f9456a62ecda81026d.html</t>
  </si>
  <si>
    <t>Steven Madden, Ltd.</t>
  </si>
  <si>
    <t>www.stevemadden.com</t>
  </si>
  <si>
    <t>Edward R Rosenfeld</t>
  </si>
  <si>
    <t>/business-directory/company-profiles.steven_madden_ltd.8b208452211f441c45b9280e127b7b44.html</t>
  </si>
  <si>
    <t>Steven Madden designs, sources and markets fashion-forward branded and private label footwear, accessories and apparel for women, men and children. Its wholesale business boasts some brands such as Madden Girl, Steve Madden, and Betsey Johnson as well as Superga, and Anne Klein under license. The company's direct-to-consumer business mainly consists of about 230 brick-and-mortar retail stores, including about 165 Steve Madden full-price stores, about</t>
  </si>
  <si>
    <t>Shopify Inc</t>
  </si>
  <si>
    <t>www.shopify.com</t>
  </si>
  <si>
    <t>Tobi Lutke</t>
  </si>
  <si>
    <t>/business-directory/company-profiles.shopify_inc.4c03190323f26fd811a1536d402f90b4.html</t>
  </si>
  <si>
    <t>Sherwinwilliams Co</t>
  </si>
  <si>
    <t>www.sherwin-williams.com</t>
  </si>
  <si>
    <t>Joe Mastromarco</t>
  </si>
  <si>
    <t>/business-directory/company-profiles.sherwinwilliams_co.d48987bf34d8cfe47276c52dff0a12c1.html</t>
  </si>
  <si>
    <t>COMPANHIA SIDERURGICA NACIONAL</t>
  </si>
  <si>
    <t>www.csn.com.br</t>
  </si>
  <si>
    <t>CSNA3</t>
  </si>
  <si>
    <t>Benjamin Steinbruch</t>
  </si>
  <si>
    <t>business-directory/company-profiles.companhia_siderurgica_nacional.182a7e1bc1dd54955dbef6d4b0d5d198.html</t>
  </si>
  <si>
    <t>As one of Brazil's largest steel producers (along with the likes of Usiminas, ArcelorMittal Brasil, and Gerdau), Companhia Siderúrgica Nacional (CSN) makes most of the cans and other tin mill products sold in Brazil and dominates its galvanized steel market. Other products include slabs and hot/cold-rolled steel. With an annual steel production capacity of 4.5 million tons, it makes all of its products from carbon steel. CSN is also a steel supplier</t>
  </si>
  <si>
    <t>Signet Jewelers Limited</t>
  </si>
  <si>
    <t>www.signetjewelers.com</t>
  </si>
  <si>
    <t>Jewelry, Luggage, and Leather Goods Retailers</t>
  </si>
  <si>
    <t>Adriaan Olivier</t>
  </si>
  <si>
    <t>/business-directory/company-profiles.signet_jewelers_limited.188ac2969375b24b3ca8c38e6ff64627.html</t>
  </si>
  <si>
    <t>Selective Insurance Group Inc</t>
  </si>
  <si>
    <t>www.selective.com</t>
  </si>
  <si>
    <t>John J Marchioni</t>
  </si>
  <si>
    <t>/business-directory/company-profiles.selective_insurance_group_inc.15063cdb36574e33d3e22d10bc1cf313.html</t>
  </si>
  <si>
    <t>Property/casualty insurance holding company Selective Insurance Group's reach primarily covers the US. Various state departments of insurance license nine of its subsidiaries as admitted carriers to write specific lines of property and casualty insurance in the standard marketplace and authorize the tenth subsidiary as a non-admitted carrier to write property and casualty insurance in the excess and surplus (E&amp;amp;amp;S) lines market. Commercial policies</t>
  </si>
  <si>
    <t>Simec International, S.A. de C.V.</t>
  </si>
  <si>
    <t>www.gsimec.com.mx</t>
  </si>
  <si>
    <t>Luis García Limón</t>
  </si>
  <si>
    <t>/business-directory/company-profiles.simec_international_sa_de_cv.1c347d0b16631802dddabec4d1c75439.html</t>
  </si>
  <si>
    <t>SILICON MOTION TECHNOLOGY (HONG KONG) LIMITED TAIWAN BRANCH</t>
  </si>
  <si>
    <t>www.bigtera.com.tw</t>
  </si>
  <si>
    <t>Jia Zhang Gou</t>
  </si>
  <si>
    <t>business-directory/company-profiles.silicon_motion_technology_(hong_kong)_limited_taiwan_branch.d304380b3c4e681501f0dcdd80ee2946.html</t>
  </si>
  <si>
    <t>Sirius XM Holdings Inc.</t>
  </si>
  <si>
    <t>www.siriusxm.com</t>
  </si>
  <si>
    <t>Jennifer C Witz</t>
  </si>
  <si>
    <t>/business-directory/company-profiles.sirius_xm_holdings_inc.5a29102da2f5ae6f4a70534165ee3b69.html</t>
  </si>
  <si>
    <t>Sirius XM Holdings is the leading audio entertainment company in North America. SiriusXM offers unique programming and content across the company's subscription- and digital advertising-supported audio platforms. SiriusXM's platforms collectively reach more than 150 million listeners across all categories of digital audio – music, sports, talk, and podcasts – the largest reach of any digital audio provider in North America. SiriusXM, through Sirius</t>
  </si>
  <si>
    <t>Site Centers Corp.</t>
  </si>
  <si>
    <t>www.sitecenters.com</t>
  </si>
  <si>
    <t>David R Lukes</t>
  </si>
  <si>
    <t>/business-directory/company-profiles.site_centers_corp.b065056b7e7ce55bbb2606649cbcc2c6.html</t>
  </si>
  <si>
    <t>SITE Centers Corp is a self-administered and self-manages real estate investment trust (REIT) that acquires, develops, renovates, leases, and manages shopping centers. Its portfolio includes some 135 shopping centers (including more than 45 centers owned through joint ventures) in more than 20 US states. Altogether, SITE Center owns approximately 42.2 million total square feet of gross leasable area. SITE Centers' largest tenants include Bed Bath</t>
  </si>
  <si>
    <t>Siteone Landscape Supply, Inc.</t>
  </si>
  <si>
    <t>www.siteone.com</t>
  </si>
  <si>
    <t>Doug Black</t>
  </si>
  <si>
    <t>/business-directory/company-profiles.siteone_landscape_supply_inc.3bff3611be19685bfcecded299654f0f.html</t>
  </si>
  <si>
    <t>SiteOne Landscape Supply (SiteOne) is the largest and sole national wholesale distributor of landscape supplies in the US and has a growing presence in Canada. With a comprehensive selection of more than 155,000 stock-keeping units (SKUs), it sells irrigation supplies, nursery products, ice melt products, fertilizer, o lighting, and hardscape materials (pavers, stones, and blocks). SiteOne operates through more than 630 locations in about 45 states</t>
  </si>
  <si>
    <t>Sitime Corporation</t>
  </si>
  <si>
    <t>www.sitime.com</t>
  </si>
  <si>
    <t>Rajesh Vashist</t>
  </si>
  <si>
    <t>/business-directory/company-profiles.sitime_corporation.12f04bc5a500e4dfb7a41577c03ee722.html</t>
  </si>
  <si>
    <t>The J. M. Smucker Company</t>
  </si>
  <si>
    <t>www.jmsmucker.com</t>
  </si>
  <si>
    <t>Mark T Smucker</t>
  </si>
  <si>
    <t>business-directory/company-profiles.the_j_m_smucker_company.f5a5af4aec24f75cd2aff14531c2256b.html</t>
  </si>
  <si>
    <t>The J. M. Smucker Company operates principally in one industry, the manufacturing and marketing of branded food and beverage products on a worldwide basis, although the majority of the sales are in the US. The company's principal products include coffee, cat food, pet snacks, dog food, peanut butter, frozen handheld products, fruit spreads, portion control products, juices and beverages, as well as baking mixes and ingredients. Folgers coffee, Jif,</t>
  </si>
  <si>
    <t>www.sjwgroup.com</t>
  </si>
  <si>
    <t>Eric W Thornburg</t>
  </si>
  <si>
    <t>/business-directory/company-profiles.sjw_group.0156124484f76f52fc80277a3412e984.html</t>
  </si>
  <si>
    <t>It is hard to water down SJW Group's contribution in quenching America's thirst. A holding company, it owns public utility services that engage in the production, storage, purification, distribution, and retail sale of water. Its two main subsidiaries, the San Jose Water Company and Canyon Lake Water Service Company (CLWSC), serves nearly 1.5 million residents in California and Texas through nearly 250,000 water connections. The SJW Land Company is</t>
  </si>
  <si>
    <t>Tanger Factory Outlet Centers, Inc.</t>
  </si>
  <si>
    <t>www.tanger.com</t>
  </si>
  <si>
    <t>Stephen J Yalof</t>
  </si>
  <si>
    <t>/business-directory/company-profiles.tanger_factory_outlet_centers_inc.19b09bbd5f0a996851db0bb2dd6f8f7b.html</t>
  </si>
  <si>
    <t>One of the top outlet mall developers, Tanger is a real estate investment trust (REIT) that develops, owns, and manages over 30 retail outlet centers, with a total gross leasable area of approximately 11.5 million square feet, which were more than 95% occupied and contained over 2,200 stores representing approximately 500 store brands, including American Eagle Outfitters, Banana Republic Factory Store, Calvin Klein, Coach, Gap Outlet, Hugo Boss Factory</t>
  </si>
  <si>
    <t>Skechers U.S.A., Inc.</t>
  </si>
  <si>
    <t>www.skechers.com</t>
  </si>
  <si>
    <t>Robert Greenberg</t>
  </si>
  <si>
    <t>/business-directory/company-profiles.skechers_usa_inc.ed9b4103a2efd68b3c4cb6dfd3c47c26.html</t>
  </si>
  <si>
    <t>Skechers USA designs and sells Skechers-branded lifestyle and athletic footwear for men, women, and children. Its products include casual, casual athletic, sport athletic, trail, sandals, boots, and fashion, and also include the well-known Skechers Uno, Skechers Arch Fit, Skechers Hands Free Slip-ins. In addition to many versions of its namesake brand (Skechers Sport, Skechers Performance, BOBS from Skechers, Skechers Kids), the company offers trademarks</t>
  </si>
  <si>
    <t>Skyline Champion Corporation</t>
  </si>
  <si>
    <t>www.skylinehomes.com</t>
  </si>
  <si>
    <t>Mark Yost</t>
  </si>
  <si>
    <t>/business-directory/company-profiles.skyline_champion_corporation.adbd67ccd6fce28c01a1ab37bf5fe3ae.html</t>
  </si>
  <si>
    <t>Skyline's idea of a beautiful skyline would probably include several rows of double-wides. The company and its subsidiaries design and make manufactured homes. It distributes them to independent dealers and manufactured housing communities throughout the US and Canada. About half of Skyline's revenues come from selling HUD-code manufactured homes (products built according to US Housing and Urban Development standards); the rest of its typically</t>
  </si>
  <si>
    <t>Silicon Laboratories Inc.</t>
  </si>
  <si>
    <t>www.silabs.com</t>
  </si>
  <si>
    <t>R Matthew Johnson</t>
  </si>
  <si>
    <t>/business-directory/company-profiles.silicon_laboratories_inc.3e4fe4bab88b6735523dfd282accc4b5.html</t>
  </si>
  <si>
    <t>Silicon Laboratories (also known as Silicon Labs) is a leader in secure, intelligent wireless technology for a more connected world. Its integrated hardware and software platform, intuitive development tools, industry-leading ecosystem, and robust support help customers build advanced industrial, commercial, home, and life applications. The company provide analog-intensive, mixed-signal solutions for use in a variety of electronic products in a broad</t>
  </si>
  <si>
    <t>Schlumberger N.V. (Schlumberger Limited)</t>
  </si>
  <si>
    <t>www.slb.com</t>
  </si>
  <si>
    <t>James Thomas Hackett</t>
  </si>
  <si>
    <t>/business-directory/company-profiles.schlumberger_nv_(schlumberger_limited).d166215fae6575e04cc065b24182758c.html</t>
  </si>
  <si>
    <t>Sun Life of Canada (u.s.) Holdings, Inc.</t>
  </si>
  <si>
    <t>www.sunlife.com</t>
  </si>
  <si>
    <t>Robert C Salipante</t>
  </si>
  <si>
    <t>/business-directory/company-profiles.sun_life_of_canada_(us)_holdings_inc.490ccb4c809275ffca30d567fd467644.html</t>
  </si>
  <si>
    <t>SL Green Realty Corp.</t>
  </si>
  <si>
    <t>www.slgreen.com</t>
  </si>
  <si>
    <t>Marc Holliday</t>
  </si>
  <si>
    <t>/business-directory/company-profiles.sl_green_realty_corp.fd30b658a4c870d698fb7095dd1cb7ab.html</t>
  </si>
  <si>
    <t>SL Green Realty is a self-managed real estate investment trust (REIT), engaged in the acquisition, development, repositioning, ownership, management and operation of commercial and residential real estate properties, principally office properties, located in the New York metropolitan area, principally in Manhattan, a borough of New York City. The firm has interests in about 50 consolidated and unconsolidated properties in Manhattan buildings totaling</t>
  </si>
  <si>
    <t>Silgan Holdings Inc.</t>
  </si>
  <si>
    <t>www.silganholdings.com</t>
  </si>
  <si>
    <t>Adam J Greenlee</t>
  </si>
  <si>
    <t>/business-directory/company-profiles.silgan_holdings_inc.ad2f66186cea72a040476d31c424a668.html</t>
  </si>
  <si>
    <t>Silgan Holdings is a leading manufacturer of sustainable rigid packaging solutions for consumer goods products. It is the largest manufacturer of metal food containers in North America. Customers such as Campbell's Soup, Del Monte, and Nestlé to package soups, vegetables, meat, seafood, and pet food use its containers. Through its Silgan Dispensing Systems business, the company supplies highly engineered pumps, sprayers, foam, and dispensing closure</t>
  </si>
  <si>
    <t>SLM Corporation</t>
  </si>
  <si>
    <t>www.salliemae.com</t>
  </si>
  <si>
    <t>Jonathan W Witter</t>
  </si>
  <si>
    <t>/business-directory/company-profiles.slm_corporation.e5417001a83409a61753903102f228bf.html</t>
  </si>
  <si>
    <t>SLM Corporation, more commonly known as Sallie Mae, holds some $19.0 billion in private education loans and originates some $6.0 billion of loans. Its Private Education Loans include important protections for the family, including loan forgiveness in case of death or permanent disability of the student borrower, a free, quarterly FICO score benefit to students and cosigners and, for borrowers with a Smart Option Student Loan, on-line tutoring services</t>
  </si>
  <si>
    <t>Acelyrin, Inc.</t>
  </si>
  <si>
    <t>www.acelyrin.com</t>
  </si>
  <si>
    <t>Shao-Lee Lin</t>
  </si>
  <si>
    <t>/business-directory/company-profiles.acelyrin_inc.33cb8aaf708ea1dee49fa5a3393db67f.html</t>
  </si>
  <si>
    <t>Sylvamo Corporation</t>
  </si>
  <si>
    <t>www.sylvamo.com</t>
  </si>
  <si>
    <t>Jean-Michel Ribieras</t>
  </si>
  <si>
    <t>/business-directory/company-profiles.sylvamo_corporation.ca854c7e21bf301dc3b3b0850018e227.html</t>
  </si>
  <si>
    <t>SM Energy Company</t>
  </si>
  <si>
    <t>www.sm-energy.com</t>
  </si>
  <si>
    <t>Herbert S Vogel</t>
  </si>
  <si>
    <t>/business-directory/company-profiles.sm_energy_company.16d46a63f0a45d4be9d2b83a6a70529c.html</t>
  </si>
  <si>
    <t>Founded in 1908, SM Energy is an independent energy company engaged in the acquisition, exploration, development, and production of oil, gas, and NGLs in Texas, specifically in the Permian Basin in West Texas and the Eagle Ford shale and Maverick Basin Austin Chalk in South Texas. The company has working interests in almost 860 gross (approximately 765 net) productive oil wells and nearly 500 gross (about 465 net) productive gas wells. Productive</t>
  </si>
  <si>
    <t>Smartsheet Inc.</t>
  </si>
  <si>
    <t>www.smartsheet.com</t>
  </si>
  <si>
    <t>Mark P Mader</t>
  </si>
  <si>
    <t>/business-directory/company-profiles.smartsheet_inc.d00946f9476bd363617e416fbee4fdfc.html</t>
  </si>
  <si>
    <t>Super Micro Computer, Inc.</t>
  </si>
  <si>
    <t>www.supermicro.com</t>
  </si>
  <si>
    <t>Charles Liang</t>
  </si>
  <si>
    <t>/business-directory/company-profiles.super_micro_computer_inc.3cf819b0ee2666101857fbcbbb2789b9.html</t>
  </si>
  <si>
    <t>Super Micro Computer is a provider of accelerated compute platforms that are application-optimized high-performance and high-efficiency server and storage systems for various markets, including enterprise data centers, cloud computing, artificial intelligence, 5G and edge computing. In addition to its complete server and storage systems business, the company offers a large array of modular server subsystems and accessories, such as server boards,</t>
  </si>
  <si>
    <t>The Scotts Miracle-Gro Company</t>
  </si>
  <si>
    <t>www.scottsmiraclegro.com</t>
  </si>
  <si>
    <t>James Hagedorn</t>
  </si>
  <si>
    <t>business-directory/company-profiles.the_scotts_miracle-gro_company.7c5af405fe79bbe31e5b52a822d5d3b3.html</t>
  </si>
  <si>
    <t>The Scotts Miracle-Gro is the world's largest marketer of branded consumer products for lawn and garden care. The company's Scotts, Miracle-Gro, and Ortho brands are market-leading in their categories. The company's wholly-owned subsidiary, The Hawthorne Gardening Company, is a leading provider of nutrients, lighting, and other materials used in the indoor and hydroponic growing segment. The company is the exclusive agent of the Monsanto Company,</t>
  </si>
  <si>
    <t>The Simply Good Foods Company</t>
  </si>
  <si>
    <t>thesimplygoodfoodscompany.gcs-web.com</t>
  </si>
  <si>
    <t>Joseph E Scalzo</t>
  </si>
  <si>
    <t>/business-directory/company-profiles.the_simply_good_foods_company.48ba45770a5bc72325dd6fa61bf8a9b5.html</t>
  </si>
  <si>
    <t>SNAPON BUSINESS SOLUTIONS SRL</t>
  </si>
  <si>
    <t>sbs.snapon.com</t>
  </si>
  <si>
    <t>DAVID IAN STOTT</t>
  </si>
  <si>
    <t>/business-directory/company-profiles.snapon_business_solutions_srl.8c32b63c29147daf1e425674d30bc2c9.html</t>
  </si>
  <si>
    <t>Snap Inc.</t>
  </si>
  <si>
    <t>www.snap.com</t>
  </si>
  <si>
    <t>Evan Spiegel</t>
  </si>
  <si>
    <t>/business-directory/company-profiles.snap_inc.8521a30348ca8fbff47d5f8176f3f82d.html</t>
  </si>
  <si>
    <t>Snap owns and operates the Snapchat smartphone app, which lets social media users take photos and videos, attach messages, and send them to other users. The company's products include a camera, chat, discover, snap map, memories, and spectacles. Snap serves two constituencies: its users, who average of approximately 375 million a day, and the advertisers who pay Snap to reach those users. Almost all of Snap's revenue comes from advertisers. The company</t>
  </si>
  <si>
    <t>Schneider National, Inc.</t>
  </si>
  <si>
    <t>www.schneider.com</t>
  </si>
  <si>
    <t>Mark B Rourke</t>
  </si>
  <si>
    <t>/business-directory/company-profiles.schneider_national_inc.e8bf6d2f497b63714670a743028952f6.html</t>
  </si>
  <si>
    <t>Schneider National is one of the largest truckload carriers in the US. It provides truckload service throughout North America, including truckload, intermodal, and logistics services through its fleet of about 30,000 trucks and about 45,000 trailers. The company's intermodal service transports freight by multiple methods, such as road and rail, Its Logistics segment offers warehousing, brokerage services and supply chain management services while</t>
  </si>
  <si>
    <t>Stonex Group Inc.</t>
  </si>
  <si>
    <t>www.stonex.com</t>
  </si>
  <si>
    <t>Sean M O'Connor</t>
  </si>
  <si>
    <t>/business-directory/company-profiles.stonex_group_inc.edb2977e310f4329a3234a90a137b372.html</t>
  </si>
  <si>
    <t>StoneX (formerly known as INTL FCStone) operates a global financial services network that connects companies, organizations, traders and investors to the global markets ecosystem through a unique blend of digital platforms, end-to-end clearing and execution services, high-touch service and deep expertise. It serves more than 54,000 commercial, institutional, and global payment clients, and over 400,000 retail accounts to some 40 derivatives exchanges,</t>
  </si>
  <si>
    <t>SMITH &amp;amp; NEPHEW PLC</t>
  </si>
  <si>
    <t>www.smith-nephew.com</t>
  </si>
  <si>
    <t>SN.</t>
  </si>
  <si>
    <t>Rupert Christopher Soames</t>
  </si>
  <si>
    <t>business-directory/company-profiles.smith__nephew_plc.06e1e998a29f456846f780b2c6c0fdaf.html</t>
  </si>
  <si>
    <t>Focusing on orthopedic reconstruction, sports medicine, and advanced wound management, Smith &amp;amp;amp; Nephew makes products to repair joints, skin, soft tissue, and bone. The company's orthopedic products include hip, knee, and shoulder replacements, in addition to trauma and extremities fixation and bone-growth devices used to repair broken bones and deformities. Smith &amp;amp;amp; Nephew also offers minimally invasive surgery systems and devices for joint</t>
  </si>
  <si>
    <t>Snowflake Inc.</t>
  </si>
  <si>
    <t>www.snowflake.com</t>
  </si>
  <si>
    <t>Frank Slootman</t>
  </si>
  <si>
    <t>/business-directory/company-profiles.snowflake_inc.81538979f42588eabc11f83f57ebe3a4.html</t>
  </si>
  <si>
    <t>Synopsys, Inc.</t>
  </si>
  <si>
    <t>www.synopsys.com</t>
  </si>
  <si>
    <t>Aart J de Geus</t>
  </si>
  <si>
    <t>/business-directory/company-profiles.synopsys_inc.24a1c688abb09ab2462cbc125e7d1d2e.html</t>
  </si>
  <si>
    <t>Synopsys provides electronic design automation (EDA) software and services used in the making of integrated circuits. Engineers creating advanced semiconductors, product teams developing advanced electronic systems, and software developers use products to develop, simulate, and test the physical design of ICs before production, and then to test finished products for bugs and security vulnerabilities. It provides intellectual property (IP) products,</t>
  </si>
  <si>
    <t>Synovus Financial Corp.</t>
  </si>
  <si>
    <t>www.synovus.com</t>
  </si>
  <si>
    <t>Kevin S Blair</t>
  </si>
  <si>
    <t>/business-directory/company-profiles.synovus_financial_corp.1d763048099a33229dc56624cbcb3fdf.html</t>
  </si>
  <si>
    <t>Synovus Financial Corp. is a financial services company and a registered bank holding company that provides commercial and consumer banking, as well as private banking, treasury management, wealth management, mortgage services, premium finance, asset-based lending, structured lending, and international banking through Synovus Bank. The company operates nearly 280 branches and approximately 370 ATMs throughout Alabama, Florida, Georgia, South Carolina,</t>
  </si>
  <si>
    <t>Td Synnex Corporation</t>
  </si>
  <si>
    <t>www.tdsynnex.com</t>
  </si>
  <si>
    <t>Richard T Hume</t>
  </si>
  <si>
    <t>/business-directory/company-profiles.td_synnex_corporation.fc3f336d96b8ae03845eb966d7c0ba70.html</t>
  </si>
  <si>
    <t>TD SYNNEX (formerly SYNNEX) is a leading global provider of a comprehensive range of products for the technology industry and design and integrate data center equipment. It distributes more than 200,000 technology products, including IT hardware, software, and systems including personal computing devices and peripherals, mobile phones and accessories, printers, server and datacenter infrastructure, hybrid cloud, security, networking, communications</t>
  </si>
  <si>
    <t>SANOFI-AVENTIS SINGAPORE PTE. LTD.</t>
  </si>
  <si>
    <t>www.sanofi.com.sg</t>
  </si>
  <si>
    <t>Cigdem  Erek</t>
  </si>
  <si>
    <t>/business-directory/company-profiles.sanofi-aventis_singapore_pte_ltd.e3520a002ab2771a0acb1bd23a76a7ac.html</t>
  </si>
  <si>
    <t>www.southerncompany.com</t>
  </si>
  <si>
    <t>Christopher C Womack</t>
  </si>
  <si>
    <t>/business-directory/company-profiles.the_southern_company.e44c3da1a1548b8c35d4c61f845b9177.html</t>
  </si>
  <si>
    <t>Southern Company is a leading energy provider serving 9 million residential and commercial customers across the Southeast and beyond through its family of companies. It owns three traditional electric operating companies, Southern Power Company, and Southern Company Gas. The primary businesses of the Southern Company system are electricity sales by the traditional electric operating companies and Southern Power and the distribution of natural gas</t>
  </si>
  <si>
    <t>Sofi Technologies, Inc.</t>
  </si>
  <si>
    <t>Anthony Noto</t>
  </si>
  <si>
    <t>/business-directory/company-profiles.sofi_technologies_inc.6c3532501d64501506e488bb164c3a2c.html</t>
  </si>
  <si>
    <t>Sonoco Products Company</t>
  </si>
  <si>
    <t>www.sonoco.com</t>
  </si>
  <si>
    <t>Robert H Coker</t>
  </si>
  <si>
    <t>/business-directory/company-profiles.sonoco_products_company.ab6694330421128f5911dc25276947fe.html</t>
  </si>
  <si>
    <t>Sonoco Products is a manufacturer of industrial, consumer protective, and healthcare packaging products. The company has approximately 300 locations in more than 30 countries, serving some of the world's best-known brands in some 85 nations. The company makes composite cans for things like snack foods, powdered beverages, and pet foods and produces flexible and rigid packaging (paper and plastic) for food, personal care items, and chemicals. Sonoco</t>
  </si>
  <si>
    <t>Sonos, Inc.</t>
  </si>
  <si>
    <t>www.sonos.com</t>
  </si>
  <si>
    <t>Patrick Spence</t>
  </si>
  <si>
    <t>/business-directory/company-profiles.sonos_inc.e65d8a93f162be243eb8a3de6caed358.html</t>
  </si>
  <si>
    <t>Sony Corporation of America</t>
  </si>
  <si>
    <t>www.sony.com</t>
  </si>
  <si>
    <t>Manufacturing and Reproducing Magnetic and Optical Media</t>
  </si>
  <si>
    <t>Howard Stringer</t>
  </si>
  <si>
    <t>/business-directory/company-profiles.sony_corporation_of_america.9c79f6cbdaffb2ac5a07fa26a896b9f5.html</t>
  </si>
  <si>
    <t>Sony Corporation of America (SCA) is a wholly owned subsidiary and the US headquarters of Japan's mighty Sony Corporation. Based in New York, SCA is made up of a number of global businesses that also have headquarters in the US, including Sony Electronics, Sony Pictures (film and TV production and distribution), Sony Music Entertainment, Sony Music Publishing, Sony Interactive (video games), and Sony Rewards. SCA also includes Sony DADC, which is</t>
  </si>
  <si>
    <t>Sovos Brands, Inc.</t>
  </si>
  <si>
    <t>www.sovosbrands.com</t>
  </si>
  <si>
    <t>Todd R Lachman</t>
  </si>
  <si>
    <t>/business-directory/company-profiles.sovos_brands_inc.944872a6779b5411b09a609bc27ce35d.html</t>
  </si>
  <si>
    <t>Spectrum Brands Holdings, Inc.</t>
  </si>
  <si>
    <t>www.spectrumbrands.com</t>
  </si>
  <si>
    <t>David M Maura</t>
  </si>
  <si>
    <t>/business-directory/company-profiles.spectrum_brands_holdings_inc.7b4e6194349e1b64cd6fe4f22e6f3e36.html</t>
  </si>
  <si>
    <t>Spectrum Brands Holdings (formerly HRG Group) is a global branded consumer products company. It manufactures, markets and distributes brands including Kwikset, Weiser, Baldwin, National Hardware, Pfister, Remington, George Foreman, Russell Hobbs, Black+Decker, Tetra, Marineland, GloFish, Nature's Miracle, Dingo, 8-in-1, FURminator, and IAMS. The company primarily serves large retailers, pet superstores, online retailers, warehouse clubs, hardware</t>
  </si>
  <si>
    <t>Simon Property Group, L.P.</t>
  </si>
  <si>
    <t>www.simon.com</t>
  </si>
  <si>
    <t>DAVID SIMON</t>
  </si>
  <si>
    <t>/business-directory/company-profiles.simon_property_group_lp.884b60e7350e7f680ab0448abbe032cf.html</t>
  </si>
  <si>
    <t>S&amp;amp;P Global Inc.</t>
  </si>
  <si>
    <t>www.spglobal.com</t>
  </si>
  <si>
    <t>Douglas L Peterson</t>
  </si>
  <si>
    <t>/business-directory/company-profiles.sp_global_inc.5fe2129f31639b9694d7185f4f045710.html</t>
  </si>
  <si>
    <t>S&amp;amp;amp;P Global is a provider of credit ratings, benchmarks, analytics and workflow solutions in the global capital, commodity, automotive and engineering markets. The capital markets include asset managers, investment banks, commercial banks, insurance companies, exchanges, trading firms and issuers; the commodity markets include producers, traders and intermediaries within energy, petrochemicals, metals &amp;amp;amp; steel and agriculture; the automotive</t>
  </si>
  <si>
    <t>Splunk Inc.</t>
  </si>
  <si>
    <t>www.splunk.com</t>
  </si>
  <si>
    <t>Gary Steele</t>
  </si>
  <si>
    <t>/business-directory/company-profiles.splunk_inc.8ca925becf3e2398966184025a726d91.html</t>
  </si>
  <si>
    <t>Splunk provides innovative solutions that use data from digital systems to help organizations identify opportunities for optimization and innovation and to keep those systems secure and performing effectively. Its solutions for cybersecurity (Security) and Observability empower users in technology roles, including Development Operations (DevOps), IT Operations (ITOps), and cyber security, to monitor and secure digital systems more quickly and efficiently.</t>
  </si>
  <si>
    <t>Spotify AB</t>
  </si>
  <si>
    <t>open.spotify.com</t>
  </si>
  <si>
    <t>Personuppgift Skyddad</t>
  </si>
  <si>
    <t>business-directory/company-profiles.spotify_ab.8088480157ccac978181acda908e7898.html</t>
  </si>
  <si>
    <t>Spirit Aerosystems Holdings, Inc.</t>
  </si>
  <si>
    <t>www.spiritaero.com</t>
  </si>
  <si>
    <t>Thomas C Gentile III</t>
  </si>
  <si>
    <t>/business-directory/company-profiles.spirit_aerosystems_holdings_inc.2ebd72c9f16bec5f9f5a873135e9b70e.html</t>
  </si>
  <si>
    <t>Spirit AeroSystems Holdings is one of the largest independent non-OEM makers of commercial and military airplane components, such as fuselages, propulsion systems, wings, and wing components. It designs and builds aerostructures for every Boeing aircraft currently in production (including the majority of aerostructures for Boeing's 737) as well as for Boeing's chief rival, Airbus. It is a key supplier of wing parts for Airbus' A320 aircraft. Sales</t>
  </si>
  <si>
    <t>SPS Commerce, Inc.</t>
  </si>
  <si>
    <t>www.spscommerce.com</t>
  </si>
  <si>
    <t>Archie C Black</t>
  </si>
  <si>
    <t>/business-directory/company-profiles.sps_commerce_inc.bf834d9c586e4214c87e9e39f36784e8.html</t>
  </si>
  <si>
    <t>Founded in 1987 as St. Paul Software, SPS Commerce is a leading provider of cloud-based supply chain management services that make it easier for suppliers, retailers, distributors, and logistics companies to orchestrate the management of item data, order fulfillment, inventory control, and sales analytics across all channels. The services offered by SPS Commerce include traditional on-premise software, cloud-based managed services, and cloud-based</t>
  </si>
  <si>
    <t>Sprout Social, Inc.</t>
  </si>
  <si>
    <t>www.sproutsocial.com</t>
  </si>
  <si>
    <t>Justyn Howard</t>
  </si>
  <si>
    <t>/business-directory/company-profiles.sprout_social_inc.d267009d5dd8e055c9f669f1c8a00c4a.html</t>
  </si>
  <si>
    <t>www.spx.com</t>
  </si>
  <si>
    <t>Eugene J Lowe III</t>
  </si>
  <si>
    <t>/business-directory/company-profiles.spx_technologies_inc.b9052fe54fce00a0d69b05b457bac2e6.html</t>
  </si>
  <si>
    <t>Block, Inc.</t>
  </si>
  <si>
    <t>www.block.xyz</t>
  </si>
  <si>
    <t>Jack Dorsey</t>
  </si>
  <si>
    <t>/business-directory/company-profiles.block_inc.1120d466a01b424ccde0f13b4458dd9b.html</t>
  </si>
  <si>
    <t>Block is a global technology company with a focus on financial services. Made up of Square, Cash App, Spiral, TIDAL, and TBD, Block build tools to help more people access the economy. Square helps sellers run and grow their businesses with its integrated ecosystem of commerce solutions, business software, and banking services. With Cash App, anyone can easily send, spend, or invest their money in stocks or Bitcoin. Spiral builds and funds free, open-source</t>
  </si>
  <si>
    <t>Sociedad Quimica y Minera de Chile S.A.</t>
  </si>
  <si>
    <t>www.sqm.com</t>
  </si>
  <si>
    <t>SQM-B</t>
  </si>
  <si>
    <t>Gonzalo Guerrero Yamamoto</t>
  </si>
  <si>
    <t>/business-directory/company-profiles.sociedad_quimica_y_minera_de_chile_sa.1c116df6a92259e9c8f0678abb16cfe0.html</t>
  </si>
  <si>
    <t>It's a green world for Sociedad Química y Minera de Chile (SQM). The company produces specialty fertilizers, iodine, and lithium, primarily in the Americas (about two-thirds of sales). SQM's specialty fertilizers account for more than half of sales; the company is also one of the world's largest producers of iodine, which is used in medical, agricultural, and industrial applications. Its lithium products are used in ceramics, glass, aluminum,</t>
  </si>
  <si>
    <t>Squarespace, Inc.</t>
  </si>
  <si>
    <t>www.squarespace.com</t>
  </si>
  <si>
    <t>Anthony Casalena</t>
  </si>
  <si>
    <t>/business-directory/company-profiles.squarespace_inc.b3fe67f75522585049a358a1a1630312.html</t>
  </si>
  <si>
    <t>Spire Inc.</t>
  </si>
  <si>
    <t>www.spireenergy.com</t>
  </si>
  <si>
    <t>Suzanne Sitherwood</t>
  </si>
  <si>
    <t>/business-directory/company-profiles.spire_inc.f4efeb72b8811fee0014b4bae87d6310.html</t>
  </si>
  <si>
    <t>Spire Inc. is the holding company for Spire Missouri Inc., Spire Alabama Inc., other gas utilities, and gas-related businesses. Spire is committed to transforming its business and pursuing growth through growing organically, investing in infrastructure, and advancing through innovation. It has two key business segments: Gas Utility and Gas Marketing. Spire Missouri is the largest natural gas distribution utility system in Missouri, serving approximately</t>
  </si>
  <si>
    <t>Sportradar Group AG</t>
  </si>
  <si>
    <t>www.sportradar.com</t>
  </si>
  <si>
    <t>Carsten Koerl</t>
  </si>
  <si>
    <t>/business-directory/company-profiles.sportradar_group_ag.bb140b13c47a8bfca78af655ab3aa66c.html</t>
  </si>
  <si>
    <t>Spirit Realty Capital, Inc.</t>
  </si>
  <si>
    <t>www.spiritrealty.com</t>
  </si>
  <si>
    <t>Jackson Hsieh</t>
  </si>
  <si>
    <t>/business-directory/company-profiles.spirit_realty_capital_inc.4af9ee3df14590ba982cd168a44e4b4e.html</t>
  </si>
  <si>
    <t>Stericycle, Inc.</t>
  </si>
  <si>
    <t>www.stericycle.com</t>
  </si>
  <si>
    <t>Cindy J Miller</t>
  </si>
  <si>
    <t>/business-directory/company-profiles.stericycle_inc.27da6b53262f030737436d7be4bf8134.html</t>
  </si>
  <si>
    <t>Stericycle is a global business-to-business services company and a leading provider of compliance-based solutions that protects people, promotes health and safeguards the environment. The majority of its customers are healthcare businesses. It has grown from a small start-up in medical waste management into a leader across a range of increasingly complex and highly regulated arenas, serving healthcare organizations and commercial businesses of every</t>
  </si>
  <si>
    <t>www.sempra.com</t>
  </si>
  <si>
    <t>Jeffrey W Martin</t>
  </si>
  <si>
    <t>/business-directory/company-profiles.sempra_energy.1f40d29b43cc34c71e64ec798b72eb04.html</t>
  </si>
  <si>
    <t>Sempra Energy is a California-based holding company with energy infrastructure investments in North America. The company invests in, develops, and operates energy infrastructure, and provide electric and gas services to its customers. SoCalGas is the nation's largest gas distribution company and operates more than 50,000 miles of distribution pipelines and more than 3,000 miles of transmission pipelines. SDG&amp;amp;amp;E operates over 25,000 miles of electric</t>
  </si>
  <si>
    <t>Sarepta Therapeutics, Inc.</t>
  </si>
  <si>
    <t>www.sarepta.com</t>
  </si>
  <si>
    <t>Douglas S Ingram</t>
  </si>
  <si>
    <t>/business-directory/company-profiles.sarepta_therapeutics_inc.a2f756edc384fb231deb0fd5fe2d76b3.html</t>
  </si>
  <si>
    <t>Sarepta Therapeutics is a commercial-stage biopharmaceutical company focused on helping patients through the discovery and development of unique RNA-targeted therapeutics, gene therapy and other genetic therapeutic modalities for the treatment of rare diseases. Applying its proprietary, highly-differentiated and innovative technologies, and through collaborations with its strategic partners, it is developing potential therapeutic candidates for a</t>
  </si>
  <si>
    <t>South State Bank, National Association</t>
  </si>
  <si>
    <t>www.southstatebank.com</t>
  </si>
  <si>
    <t>James Antal</t>
  </si>
  <si>
    <t>/business-directory/company-profiles.south_state_bank_national_association.ef886d39d4d76f22bbb5f16dbaf071de.html</t>
  </si>
  <si>
    <t>Simpson Manufacturing Co., Inc.</t>
  </si>
  <si>
    <t>www.simpsonmfg.com</t>
  </si>
  <si>
    <t>Spring and Wire Product Manufacturing</t>
  </si>
  <si>
    <t>Michael Olosky</t>
  </si>
  <si>
    <t>/business-directory/company-profiles.simpson_manufacturing_co_inc.9998b1bb7e93c6e430a1088b0360737e.html</t>
  </si>
  <si>
    <t>Through its subsidiaries, Simpson Manufacturing including, Simpson Strong-Tie Company Inc. (SST), designs, engineers, and is a leading manufacturer of high quality wood and concrete building construction products designed to make structures safer and more secure, and that perform at high levels. Its concrete construction products are used in concrete, masonry and steel construction and include adhesives, chemicals, mechanical anchors, carbide drill</t>
  </si>
  <si>
    <t>SASOL SOUTH AFRICA LTD</t>
  </si>
  <si>
    <t>www.sasol.com</t>
  </si>
  <si>
    <t>/business-directory/company-profiles.sasol_south_africa_ltd.82cb9985131a112abfcb3eccbe964b45.html</t>
  </si>
  <si>
    <t>SS&amp;amp;c Technologies Holdings, Inc.</t>
  </si>
  <si>
    <t>www.ssctech.com</t>
  </si>
  <si>
    <t>William C Stone</t>
  </si>
  <si>
    <t>/business-directory/company-profiles.ssc_technologies_holdings_inc.67ac8251e91acf5b29c7cf41cdb4e1cd.html</t>
  </si>
  <si>
    <t>SS&amp;amp;amp;C Technologies is the world's largest hedge fund and private equity administrator and the largest mutual fund transfer agent. The company has about 20,000 clients spanning the health and financial service industries. The company also provides software-enabled outsourcing services and subscription-based on-demand cloud solutions that are managed and hosted by its facilities and specialized products deployed to clients. SS&amp;amp;amp;C also sells software</t>
  </si>
  <si>
    <t>SSR Mining Inc</t>
  </si>
  <si>
    <t>www.ssrmining.com</t>
  </si>
  <si>
    <t>Paul Benson</t>
  </si>
  <si>
    <t>/business-directory/company-profiles.ssr_mining_inc.acacf6c355c0a72ffc3baef00d9af3a3.html</t>
  </si>
  <si>
    <t>SSR Mining (formerly Silver Standard Resources) is a precious metals mining company with four producing assets located in the US, Turkey, Canada and Argentina. The company is primarily engaged in the operation, acquisition, exploration and development of precious metal resource properties located in Turkey and the Americas. The company produces gold dores as well as copper, silver, lead and zinc concentrates. Its four operating assets produced about</t>
  </si>
  <si>
    <t>Sensata Technologies, Inc.</t>
  </si>
  <si>
    <t>www.sensata.com</t>
  </si>
  <si>
    <t>Jeffrey J Cote</t>
  </si>
  <si>
    <t>business-directory/company-profiles.sensata_technologies_inc.69747c0d0e6e0a9b576ab04754035183.html</t>
  </si>
  <si>
    <t>Staar Surgical Company</t>
  </si>
  <si>
    <t>www.staar.com</t>
  </si>
  <si>
    <t>Caren Mason</t>
  </si>
  <si>
    <t>/business-directory/company-profiles.staar_surgical_company.c612521c881cd1d65a2c045e5c2df43d.html</t>
  </si>
  <si>
    <t>STAAR Surgical Company designs, develops, manufactures, and sells implantable lenses for the eye companion and delivery systems used to deliver the lenses into the eye. STAAR is the leading manufacturer of lenses used worldwide in corrective or "refractive" surgery. The company also makes lenses for use in surgery that treats cataracts. Its primary products include Visian-branded implantable lenses (ICLs) for correcting such refractive conditions</t>
  </si>
  <si>
    <t>Stag Industrial, Inc.</t>
  </si>
  <si>
    <t>www.stagindustrial.com</t>
  </si>
  <si>
    <t>WILLIAM R CROOKER</t>
  </si>
  <si>
    <t>/business-directory/company-profiles.stag_industrial_inc.ef4e52af46a52bd2b1a08bae2f0009f1.html</t>
  </si>
  <si>
    <t>If STAG Industrial were to show up alone at a party, it would likely be on the hunt for single tenants looking to lease industrial space. The self-managed and self-administered real estate investment trust (REIT) has built a business acquiring and managing single-tenant industrial properties located across more than 35 states. The company's portfolio consists primarily of about 91.4 million sq. ft. of leasable warehouse, distribution, manufacturing,</t>
  </si>
  <si>
    <t>STERIS PUBLIC LIMITED COMPANY</t>
  </si>
  <si>
    <t>www.steris.com</t>
  </si>
  <si>
    <t>PAUL MARTIN</t>
  </si>
  <si>
    <t>/business-directory/company-profiles.steris_public_limited_company.c2a852c5771b51305277c25b172479a6.html</t>
  </si>
  <si>
    <t>Stepstone Group LP</t>
  </si>
  <si>
    <t>Monte Brem</t>
  </si>
  <si>
    <t>/business-directory/company-profiles.stepstone_group_lp.d5723ec844890fba0900ab65417dc556.html</t>
  </si>
  <si>
    <t>STELLANTIS EUROPE SPA</t>
  </si>
  <si>
    <t>www.stellantis.com</t>
  </si>
  <si>
    <t>DAVIDE MELE</t>
  </si>
  <si>
    <t>/business-directory/company-profiles.stellantis_europe_spa.f330b0d35cfdeeb6ebc8f2200e2c652f.html</t>
  </si>
  <si>
    <t>Steel Dynamics, Inc.</t>
  </si>
  <si>
    <t>Mark D Millett</t>
  </si>
  <si>
    <t>/business-directory/company-profiles.steel_dynamics_inc.b7e2a6a1def4c0dc6079ce08373a2368.html</t>
  </si>
  <si>
    <t>Steel Dynamics is one of the largest domestic steel producers and metal recyclers in the US, based on estimated steelmaking and coating capacity of approximately 16 million tons and actual metals recycling volumes yearly. Its subsidiary OmniSource processes, transports, markets, and brokers ferrous and nonferrous scrap metal. Additionally, its metals recycling operation offers consulting services, as well as provides customized scrap management services.</t>
  </si>
  <si>
    <t>STMicroelectronics Finance B.V.</t>
  </si>
  <si>
    <t>www.st.com</t>
  </si>
  <si>
    <t>D. U. Tuinfort-van der Walle</t>
  </si>
  <si>
    <t>/business-directory/company-profiles.stmicroelectronics_finance_bv.8e3921962ef370f884e1e461028a21eb.html</t>
  </si>
  <si>
    <t>Stantec Inc</t>
  </si>
  <si>
    <t>www.stantec.com</t>
  </si>
  <si>
    <t>Gord Johnston</t>
  </si>
  <si>
    <t>/business-directory/company-profiles.stantec_inc.4e194ea99133a58a12d95ca9a32742be.html</t>
  </si>
  <si>
    <t>Stantec is a global design and delivery leader in sustainable engineering, architectural planning, and environmental services. It provides professional consulting services to both public and private-sector clients for all phases of a project's lifecycle. The company's services include engineering, architecture, interior design, landscape architecture, surveying, environmental sciences, project management, and project economics, from initial project</t>
  </si>
  <si>
    <t>Scorpio Tankers Inc.</t>
  </si>
  <si>
    <t>www.scorpiotankers.com</t>
  </si>
  <si>
    <t>Emanuele A Lauro</t>
  </si>
  <si>
    <t>/business-directory/company-profiles.scorpio_tankers_inc.ebeb1a03797a3842bdac076255e996f5.html</t>
  </si>
  <si>
    <t>Sitio Royalties Corp.</t>
  </si>
  <si>
    <t>Christopher L Conoscenti</t>
  </si>
  <si>
    <t>business-directory/company-profiles.sitio_royalties_corp.d69fd8345a9798bacd424878c8369e80.html</t>
  </si>
  <si>
    <t>State Street Corporation</t>
  </si>
  <si>
    <t>www.statestreet.com</t>
  </si>
  <si>
    <t>Ronald P O'Hanley</t>
  </si>
  <si>
    <t>/business-directory/company-profiles.state_street_corporation.a9ab8f575f072f80530e8d00a99e85fe.html</t>
  </si>
  <si>
    <t>State Street Corporation is one of the world's largest providers of financial services to institutional investors. Through its flagship State Street Bank and other subsidiaries, State Street provides investment servicing (including clearing, settlement, payment, brokerage and trading, and risk and compliance analytics) and investment management services (which include core and enhanced indexing, multi-asset strategies, environment and social investing,</t>
  </si>
  <si>
    <t>NUOVA OMPI SRL</t>
  </si>
  <si>
    <t>www.stevanatogroup.com</t>
  </si>
  <si>
    <t>SERGIO STEVANATO</t>
  </si>
  <si>
    <t>/business-directory/company-profiles.nuova_ompi_srl.f886d59160df90d944314bca221ddb3b.html</t>
  </si>
  <si>
    <t>Starwood Property Trust, Inc.</t>
  </si>
  <si>
    <t>www.starwoodcapital.com</t>
  </si>
  <si>
    <t>Barry S Sternlicht</t>
  </si>
  <si>
    <t>/business-directory/company-profiles.starwood_property_trust_inc.caeb8fc28a709f97b250b40b2c73fe9f.html</t>
  </si>
  <si>
    <t>Starwood Property Trust hopes to shine brightly in the world of mortgages. A real estate investment trust (REIT), the company originates, finances, and manages US commercial and residential mortgage loans, commercial mortgage-backed securities, and other commercial real estate debt investments. It acquires discounted loans from failed banks and financial institutions, some through the FDIC, which typically auctions off large pools of loan portfolios.</t>
  </si>
  <si>
    <t>SEAGATE TECHNOLOGY UNLIMITED COMPANY</t>
  </si>
  <si>
    <t>www.seagate.com</t>
  </si>
  <si>
    <t>JOHNNY Choi</t>
  </si>
  <si>
    <t>/business-directory/company-profiles.seagate_technology_unlimited_company.9e1b2e1362f76dcffbe586d8b87dd6b5.html</t>
  </si>
  <si>
    <t>Seagate Technology is a leading independent maker of storage systems for electronic data. It makes hard disk drives (HDDs), solid-state drives (SSDs), and solid-state hybrid drives (SSHDs), as well as devices for managing storage. Seagate's drives are used in systems ranging from personal computers and consumer electronics to high-end servers and mainframes. The company sells directly to OEM customers and distributors, and retailers. Seagate's external</t>
  </si>
  <si>
    <t>Constellation Brands, Inc.</t>
  </si>
  <si>
    <t>www.cbrands.com</t>
  </si>
  <si>
    <t>William A Newlands</t>
  </si>
  <si>
    <t>/business-directory/company-profiles.constellation_brands_inc.987c7f2b5a302b93ee8dd08f574647a5.html</t>
  </si>
  <si>
    <t>Constellation Brands is a leading wine, beer, and spirits company in North America. The company is the world's largest premium wine producer, offering more than 100 brands sourced from the world's premier wine-growing regions; brands include Robert Mondavi, Corona Extra, and Meiomi. On the beer front, Constellation holds the exclusive license to produce, import, and sell Mexican beer giant Grupo Modelo's Corona and Modelo brand in the US; it also</t>
  </si>
  <si>
    <t>Suncor Energy Inc</t>
  </si>
  <si>
    <t>www.suncor.com</t>
  </si>
  <si>
    <t>Alister Cowan</t>
  </si>
  <si>
    <t>/business-directory/company-profiles.suncor_energy_inc.eceb49414f9da0f4e13e0fd51c0ef851.html</t>
  </si>
  <si>
    <t>Suncor Energy is strategically focused on developing one of the world's largest petroleum resource basins – Canada's Athabasca oil sands. Suncor's operations include oil sands development, production and upgrading; offshore oil and gas; petroleum refining in Canada and the US; and the company's PetroCanada retail and wholesale distribution networks (including Canada's Electric Highway, a coast-to-coast network of fast-charging electric vehicle stations).</t>
  </si>
  <si>
    <t>Sun Communities, Inc.</t>
  </si>
  <si>
    <t>www.suncommunities.com</t>
  </si>
  <si>
    <t>Gary A Shiffman</t>
  </si>
  <si>
    <t>/business-directory/company-profiles.sun_communities_inc.1a407641bcb496146d68d57788ab8264.html</t>
  </si>
  <si>
    <t>Sun Communities is a self-managed real estate investment trust (REIT) that owns, develops, and operates manufactured housing communities (trailer and recreation vehicle parks) in nearly 40 states, Ontario, Canada, and Puerto Rico. Its portfolio includes more than 600 properties with nearly 11,000 additional MH and RV sites suitable for development. Through its taxable REIT subsidiary, Sun Home Services, the company is engaged in the marketing, selling,</t>
  </si>
  <si>
    <t>Summit Materials, LLC</t>
  </si>
  <si>
    <t>www.summit-materials.com</t>
  </si>
  <si>
    <t>Anne Noonan</t>
  </si>
  <si>
    <t>/business-directory/company-profiles.summit_materials_llc.38f138eda5efedb0a50eae2228b09635.html</t>
  </si>
  <si>
    <t>Sunoco LP</t>
  </si>
  <si>
    <t>www.sunocolp.com</t>
  </si>
  <si>
    <t>Joseph Kim</t>
  </si>
  <si>
    <t>/business-directory/company-profiles.sunoco_lp.ca8bd8f7c474996394426106ee24f72a.html</t>
  </si>
  <si>
    <t>Sunoco LP (formerly Susser Petroleum Partners) pairs with its parent to proffer petroleum. It operates about 900 convenience stores and retail fuel sites and distributes motor fuel to convenience stores, independent dealers, commercial customers and distributors in more than 30 US states at 6,800 sites, both directly and through its 32% stake in in Sunoco, LLC, owned in partnership with Energy Transfer Partners (ETP). Energy Transfer</t>
  </si>
  <si>
    <t>SUZANO S/A</t>
  </si>
  <si>
    <t>www.suzano.com.br/ri</t>
  </si>
  <si>
    <t>SUZB3</t>
  </si>
  <si>
    <t>Walter Schalka</t>
  </si>
  <si>
    <t>/business-directory/company-profiles.suzano_s-a.74b418138b0867fcf68e1186d6f5a3bc.html</t>
  </si>
  <si>
    <t>Suzano is&amp;nbsp;the suzerain (super power) of&amp;nbsp;Latin American&amp;nbsp;paperboard production.&amp;nbsp;The company is also one the world's&amp;nbsp;largest manufacturers and exporters&amp;nbsp;of&amp;nbsp;eucalyptus pulp. It&amp;nbsp;churns out&amp;nbsp;woodfree printing and writing paper, coated and uncoated, including paper using ECF (elemental chlorine free) pulp.&amp;nbsp;Five facilities in Bahia, and São Paulo, Brazil, drive production; paper and paperboard capacity&amp;nbsp;reaches&amp;nbsp;1.1 million&amp;nbsp;tons per year, and&amp;nbsp;pulp, approximately&amp;nbsp;2.9</t>
  </si>
  <si>
    <t>Annette Kiper</t>
  </si>
  <si>
    <t>business-directory/company-profiles.savers_value_village_inc.fa53b7d816c3491362f69b49f57214ab.html</t>
  </si>
  <si>
    <t>Shockwave Medical, Inc.</t>
  </si>
  <si>
    <t>www.shockwavemedical.com</t>
  </si>
  <si>
    <t>Douglas Godshall</t>
  </si>
  <si>
    <t>/business-directory/company-profiles.shockwave_medical_inc.c737380499595f6f409a6e5dfaaad493.html</t>
  </si>
  <si>
    <t>Stanley Black &amp;amp; Decker, Inc.</t>
  </si>
  <si>
    <t>www.stanleyblackanddecker.com</t>
  </si>
  <si>
    <t>Donald Allan Junior</t>
  </si>
  <si>
    <t>/business-directory/company-profiles.stanley_black__decker_inc.40e19d1acd1cce49ad6258701b2ee42d.html</t>
  </si>
  <si>
    <t>Stanley Black &amp;amp;amp; Decker is a diversified global provider of power tools and equipment (electric power tools, pneumatic tools, and lawn and garden products), hand tools, power tool accessories, and storage products. In addition to its well-known namesake brands, it sells other top brands such as Bostitch, Mac Tools, DEWALT, and Craftsman directly to consumers, as well as through distributors, home centers, and mass-merchant distributors. Stanley</t>
  </si>
  <si>
    <t>Skyworks Solutions, Inc.</t>
  </si>
  <si>
    <t>www.skyworksinc.com</t>
  </si>
  <si>
    <t>Liam K Griffin</t>
  </si>
  <si>
    <t>/business-directory/company-profiles.skyworks_solutions_inc.bd5d5e9de8e40832f157fc5b851bd51c.html</t>
  </si>
  <si>
    <t>Skyworks Solutions manufacture highly innovative analog semiconductors connecting people, places, and things; and the forefront of developing empowering wireless networks, such as 5G and Internet of Things (IoT). Its flagship handset products handle amplification, filtering, tuning, power management, and audio processing in phones used by Apple Inc., Samsung Electronics, Huawei, HTC, ZTE, and many more. Other products include attenuators, diodes,</t>
  </si>
  <si>
    <t>Southwestern Energy Company Inc</t>
  </si>
  <si>
    <t>www.swn.com</t>
  </si>
  <si>
    <t>William J Way</t>
  </si>
  <si>
    <t>/business-directory/company-profiles.southwestern_energy_company_inc.b81302b0e0f65a150670973299be9bc4.html</t>
  </si>
  <si>
    <t>Southwestern Energy is an independent energy company engaged in natural gas, oil and NGLs exploration, development, and production. It is also focused on creating and capturing additional value through its marketing business. Its operations in West Virginia, Pennsylvania, and Ohio focus on Marcellus Shale, the Utica, and the Upper Devonian unconventional natural gas and liquids reservoirs, while operations in Louisiana are active on the Haynesville</t>
  </si>
  <si>
    <t>Southwest Gas Holdings, Inc.</t>
  </si>
  <si>
    <t>www.swgasholdings.com</t>
  </si>
  <si>
    <t>Karen S Haller</t>
  </si>
  <si>
    <t>/business-directory/company-profiles.southwest_gas_holdings_inc.a582196f86a3496a8a24b3c4a381369e.html</t>
  </si>
  <si>
    <t>Southwest Gas Holdings is a holding company that manages three wholly owned subsidiaries — natural gas provider Southwest Gas and utility infrastructure service provider Centuri Group, as well as its pipeline and storage provider, MountainWest. Southwest Gas serves approximately 2.2 million residential, commercial, and industrial natural gas customers in Arizona, Nevada, and California. Centuri operates in the US, primarily as NPL, Neuco, Linetec,</t>
  </si>
  <si>
    <t>Sensient Technologies Corporation</t>
  </si>
  <si>
    <t>www.sensient.com</t>
  </si>
  <si>
    <t>Paul Manning</t>
  </si>
  <si>
    <t>/business-directory/company-profiles.sensient_technologies_corporation.acb27b055cd8f138b8b486101ac32a6f.html</t>
  </si>
  <si>
    <t>Incorporated in 1882, Sensient Technologies makes flavors, aromas, and colors that are added to food, beverages, pharmaceuticals, cosmetics, and household products. It also manufactures inks for inkjet printers and specialty chemicals such as industrial dyes for the manufacture of writing instruments, personal care, and household cleaners. Flavors and food and beverage colors together account for about a third of Sensient's sales. It uses advanced</t>
  </si>
  <si>
    <t>www.synchrony.com</t>
  </si>
  <si>
    <t>BRIAN D DOUBLES</t>
  </si>
  <si>
    <t>/business-directory/company-profiles.synchrony_financial.a5f905f371f6b0650e5822e079ff75d5.html</t>
  </si>
  <si>
    <t>Synchrony Financial is a premier consumer financial services company in the US. The company works with a wide range of partners, including national and regional retailers, local merchants, manufacturers, buying groups, industry associations, and healthcare service providers. It utilizes a broad set of distribution channels, including mobile apps and websites, as well as online marketplaces and business management solutions like Point-of-Sale platforms.</t>
  </si>
  <si>
    <t>Stryker Corporation</t>
  </si>
  <si>
    <t>www.stryker.com</t>
  </si>
  <si>
    <t>Kevin A Lobo</t>
  </si>
  <si>
    <t>/business-directory/company-profiles.stryker_corporation.47d3b8206948d23409e159f5a95d9b9c.html</t>
  </si>
  <si>
    <t>Stryker Corporation is one of the world's leading medical technology companies. Stryker offers innovative products and services in Medical and Surgical, Neurotechnology, Orthopaedics and Spine that help improve patient and hospital outcomes. Products include surgical equipment and surgical navigation systems; endoscopic and communications systems; patient handling, emergency medical equipment and intensive care disposable products; neurosurgical and</t>
  </si>
  <si>
    <t>Symbotic Inc.</t>
  </si>
  <si>
    <t>www.symbotic.com</t>
  </si>
  <si>
    <t>Michael J Loparco</t>
  </si>
  <si>
    <t>business-directory/company-profiles.symbotic_inc.ef68f0c8703c2419c630d4bb7f4e0c5d.html</t>
  </si>
  <si>
    <t>Synaptics Incorporated</t>
  </si>
  <si>
    <t>www.synaptics.com</t>
  </si>
  <si>
    <t>Michael Hurlston</t>
  </si>
  <si>
    <t>/business-directory/company-profiles.synaptics_incorporated.159f99e471041bfc3107e8d7ccacf1ff.html</t>
  </si>
  <si>
    <t>Synaptics is a leading worldwide developer and fabless supplier of premium mixed signal semiconductor solutions. Its original equipment manufacturer, or OEM, customers include many of the world's largest OEMs for smart home devices, automotive solutions, notebook computers and peripherals, smartphones and tablets, and many large OEMs for audio and video products. Its TouchPad product can be used for screen navigation and cursor movement; ClickPad,</t>
  </si>
  <si>
    <t>Syneos Health, Inc.</t>
  </si>
  <si>
    <t>www.syneoshealth.com</t>
  </si>
  <si>
    <t>Alistair Macdonald</t>
  </si>
  <si>
    <t>/business-directory/company-profiles.syneos_health_inc.8d5773d365e383304f21c2c825810b77.html</t>
  </si>
  <si>
    <t>Syneos Health Inc., formerly named as INC Research Holdings, is a fully integrated biopharmaceutical solutions organization. Through the company's product development mindset, strategically blending clinical development, medical affairs and commercial capabilities, customers in the pharmaceutical, biotechnology, and healthcare industries are served. The company offers both stand-alone and integrated biopharmaceutical product development solutions</t>
  </si>
  <si>
    <t>Sysco Corporation</t>
  </si>
  <si>
    <t>www.sysco.com</t>
  </si>
  <si>
    <t>Kevin P Hourican</t>
  </si>
  <si>
    <t>/business-directory/company-profiles.sysco_corporation.0f06106445485936cba2a02ba605c484.html</t>
  </si>
  <si>
    <t>Sysco is one of the top food distributor in the US. The company serves approximately 700,000 customer locations in the US and internationally in the restaurant (standalone and chain), healthcare and education, and hotel industries, among others. Its nearly 335 distribution centers and approximately 15,000 delivery vehicles deliver branded and private-label food — including fresh, frozen, and canned foods, and specialty and meat products — as well</t>
  </si>
  <si>
    <t>AT&amp;amp;T Inc.</t>
  </si>
  <si>
    <t>www.att.com</t>
  </si>
  <si>
    <t>John T Stankey</t>
  </si>
  <si>
    <t>/business-directory/company-profiles.att_inc.9901cfdc25f8cdf9f46426730c1a1f34.html</t>
  </si>
  <si>
    <t>AT&amp;amp;amp;T is a leading provider of telecommunications, media and technology services globally. The company offers wireless, wireline, and satellite, as well as strategic data services including Virtual Private Networks (VPN), AT&amp;amp;amp;T Dedicated Internet (ADI), and Ethernet and broadband services. In North America, AT&amp;amp;amp;T's network covers over 440 million people with 4G LTE and over 285million with 5G technology. The company classify its subscribers</t>
  </si>
  <si>
    <t>TransAlta Corporation</t>
  </si>
  <si>
    <t>www.transalta.com</t>
  </si>
  <si>
    <t>TA</t>
  </si>
  <si>
    <t>John Kousinioris</t>
  </si>
  <si>
    <t>/business-directory/company-profiles.transalta_corporation.7107760f2e24f91a18ab236fb86962eb.html</t>
  </si>
  <si>
    <t>TransAlta has transformed itself from one of Canada's largest electric utilities into a global independent power producer with assets in Australia, Canada, and the US. The company has over 7,385 MW of net operational generating capacity. It trades and markets electricity and gas in Canada and the US. The TransAlta's generating capacity invested in a mix of wind, solar, hydro, and coal assets. The company has around 75 power plants in Australia, Canada,</t>
  </si>
  <si>
    <t>Takeda Pharmaceutical (China) Co., Ltd.</t>
  </si>
  <si>
    <t>www.takeda.com.cn</t>
  </si>
  <si>
    <t>ALEXANDER MARKUS</t>
  </si>
  <si>
    <t>/business-directory/company-profiles.takeda_pharmaceutical_(china)_co_ltd.1c872a676cf8d4123a0f0936321a9034.html</t>
  </si>
  <si>
    <t>TAL EDUCATION GROUP</t>
  </si>
  <si>
    <t>BANGXIN ZHANG</t>
  </si>
  <si>
    <t>business-directory/company-profiles.tal_education_group.07945f6a769cd66ad0bbda844cd50fc2.html</t>
  </si>
  <si>
    <t>Molson Coors Beverage Company</t>
  </si>
  <si>
    <t>www.molsoncoors.com</t>
  </si>
  <si>
    <t>Gavin D K Hattersley</t>
  </si>
  <si>
    <t>/business-directory/company-profiles.molson_coors_beverage_company.bdd7ef25207e87e32bc7fc8ec7f8cc50.html</t>
  </si>
  <si>
    <t>Molson Coors Beverage Company (MCBC) is a holding company that produces beers through Molson Coors North America and Molson Coors Europe. The company has a diverse portfolio of beloved and iconic owned and partner brands including Blue Moon Belgian White, Coors Banquet, Coors Light, Miller High Life, Molson Canadian, Miller Genuine Draft, and Miller Lite. In addition to these iconic brands, the company also offers products in the above premium, including</t>
  </si>
  <si>
    <t>The Bancorp Inc</t>
  </si>
  <si>
    <t>www.thebancorp.com</t>
  </si>
  <si>
    <t>Damian M Kozlowski</t>
  </si>
  <si>
    <t>/business-directory/company-profiles.the_bancorp_inc.5d2c9af39b9368994c02dfbfefa69d3f.html</t>
  </si>
  <si>
    <t>The Bancorp, Inc. is a financial holding company of The Bancorp Bank, its primary subsidiary. They have four primary lines of specialty lending: securities-backed lines of credit (SBLOC) and insurance policy cash value-backed lines of credit (IBLOC), vehicle fleet and other equipment leasing (direct lease financing), small business administration (SBA) and loans and non-SBA commercial real estate (CRE) loans. The company generated for sale into capital</t>
  </si>
  <si>
    <t>Texas Capital Bancshares, Inc.</t>
  </si>
  <si>
    <t>www.texascapitalbank.com</t>
  </si>
  <si>
    <t>Robert C Holmes</t>
  </si>
  <si>
    <t>/business-directory/company-profiles.texas_capital_bancshares_inc.bfb721887b1a8801352a6c1106183bbf.html</t>
  </si>
  <si>
    <t>Texas Capital Bancshares operates banking offices in the five largest metropolitan areas of Texas, namely, Austin, Dallas, Fort Worth, Houston, and San Antonio. The bank's loan portfolio includes Commercial, Energy, Mortgage finance, and Real Estate. Striving for personalized services for its clients, the bank offers, among other things, commercial loans, real estate term and construction loans, personal wealth management and trust services, online</t>
  </si>
  <si>
    <t>investors.trip.com</t>
  </si>
  <si>
    <t>NAN PENG SHEN</t>
  </si>
  <si>
    <t>business-directory/company-profiles.tripcom_group_limited.345e7d1d79cd103c1ea85512e6424f86.html</t>
  </si>
  <si>
    <t>The Toronto-Dominion Bank</t>
  </si>
  <si>
    <t>www.td.com</t>
  </si>
  <si>
    <t>Brian M. Levitt</t>
  </si>
  <si>
    <t>/business-directory/company-profiles.the_toronto-dominion_bank.c455472120d84fa653f7db3470f8e79d.html</t>
  </si>
  <si>
    <t>The Toronto-Dominion Bank, known as TD Bank, is one of the top 10 North American banks providing personal, small business, commercial banking solutions. It serves more than 25 million customers worldwide and ranks among the world's leading online financial service firms, with more than 15 million active online and mobile customers. In Canada, it operates more than 1,060 branches and over 3,300 automatic teller machines (ATMs). The company also has</t>
  </si>
  <si>
    <t>Teradata Corporation</t>
  </si>
  <si>
    <t>www.teradata.com</t>
  </si>
  <si>
    <t>Stephen McMillan</t>
  </si>
  <si>
    <t>/business-directory/company-profiles.teradata_corporation.c2d7825f12c73edc7bb4fe7f21e97ef6.html</t>
  </si>
  <si>
    <t>Teradata is a multi-cloud enterprise data warehouse platform provider focused on helping companies leverage all their data across an enterprise to uncover real-time intelligence, at scale. Products include its Vantage analytics platform, database software, hardware components, and applications. It also offers consulting, support, and training services. Teradata's software can be used in public, private, and hybrid cloud and on-premise environments.</t>
  </si>
  <si>
    <t>Transdigm Group Incorporated</t>
  </si>
  <si>
    <t>www.transdigm.com</t>
  </si>
  <si>
    <t>Kevin Stein</t>
  </si>
  <si>
    <t>/business-directory/company-profiles.transdigm_group_incorporated.afbf6ff754c2bf853527a1f64ab0f77e.html</t>
  </si>
  <si>
    <t>TransDigm Group is a leading global designer, producer and supplier of highly engineered aircraft components, including audio systems, pumps and valves, and power conditioning devices, among others. Operating through a plethora of subsidiaries, TransDigm makes and distributes systems and components for commercial and military aircraft. Its products are found in several Boeing (formerly Aviall) and Satair A/S (a subsidiary of Airbus) airplanes. About</t>
  </si>
  <si>
    <t>Teladoc Health, Inc.</t>
  </si>
  <si>
    <t>www.teladoc.com</t>
  </si>
  <si>
    <t>Jason Gorevic</t>
  </si>
  <si>
    <t>/business-directory/company-profiles.teladoc_health_inc.e8aa47e31533ce25c0ab13eb471bae82.html</t>
  </si>
  <si>
    <t>TIDEWATER CYPRUS LIMITED</t>
  </si>
  <si>
    <t>www.tdw.com</t>
  </si>
  <si>
    <t>Mikael Jacob</t>
  </si>
  <si>
    <t>/business-directory/company-profiles.tidewater_cyprus_limited.f1dcf1a1e0d38d1a2eb76f76bba8740b.html</t>
  </si>
  <si>
    <t>Teledyne Technologies Inc</t>
  </si>
  <si>
    <t>www.teledyne.com</t>
  </si>
  <si>
    <t>Aldo Pichelli</t>
  </si>
  <si>
    <t>/business-directory/company-profiles.teledyne_technologies_inc.bae1f7c210255905f58ecededc03e510.html</t>
  </si>
  <si>
    <t>Teledyne Technologies provides enabling technologies for industrial growth markets that require advanced technology and high reliability. The company's products include digital imaging sensors, cameras and systems within the visible, infrared and X-ray spectra, monitoring and control instrumentation for marine and environmental applications, harsh environment interconnects, electronic test and measurement equipment, aircraft applications, general</t>
  </si>
  <si>
    <t>ATLASSIAN CORPORATION LIMITED</t>
  </si>
  <si>
    <t>www.atlassian.com</t>
  </si>
  <si>
    <t>Stanley Smith Shepard</t>
  </si>
  <si>
    <t>/business-directory/company-profiles.atlassian_corporation_limited.1c617deca674995f2b54b3da76e4b4e3.html</t>
  </si>
  <si>
    <t>This company is hardcore about software. More than 51,000 large and small organizations use Atlassian's tracking, collaboration, communication, service management, and software development products. The company serves customers in a wide variety of industries, helping developers collaborate with non-developer teams involved in software innovation. Atlassian's products include include JIRA for team planning and project management, Confluence for</t>
  </si>
  <si>
    <t>Bio-Techne Corporation</t>
  </si>
  <si>
    <t>www.bio-techne.com</t>
  </si>
  <si>
    <t>Charles Kummeth</t>
  </si>
  <si>
    <t>/business-directory/company-profiles.bio-techne_corporation.9fc7c1d3543eccc81aade7d00e62049d.html</t>
  </si>
  <si>
    <t>Bio-Techne develops, manufactures and sells life science reagents, instruments and services for the research, diagnostics and bioprocessing markets worldwide. With its broad product portfolio and application expertise, it sells integral components of scientific investigations into biological processes and molecular diagnostics, revealing the nature, diagnosis, etiology and progression of specific diseases. Through subsidiaries including Research and</t>
  </si>
  <si>
    <t>Teck Resources Limited</t>
  </si>
  <si>
    <t>www.teck.com</t>
  </si>
  <si>
    <t>TECK.B</t>
  </si>
  <si>
    <t>Harry M. Conger</t>
  </si>
  <si>
    <t>/business-directory/company-profiles.teck_resources_limited.e240388beca5ce72a56b18bd36fb1746.html</t>
  </si>
  <si>
    <t>Teck Resources is a Canadian-based exploration, mining, and processing company focused on steel-making coal (used in steel production), zinc, and copper. It produces some 24.6 million tonnes of coal, 607 thousand tonnes of zinc concentrate, and 287 thousand tonnes of copper each year. The company holds or owns interests in ten operating mines and operates a metallurgical facility. It mines copper in Canada, Chile, and Peru and has development projects</t>
  </si>
  <si>
    <t>Telefonica Brasil S/A</t>
  </si>
  <si>
    <t>www.telefonica.com.br</t>
  </si>
  <si>
    <t>VIVT3</t>
  </si>
  <si>
    <t>Christian Mauad Gebara</t>
  </si>
  <si>
    <t>/business-directory/company-profiles.telefonica_brasil_s-a.578f2d566873b93aacb6a0365de5f4a2.html</t>
  </si>
  <si>
    <t>Telefônica Brasil (formerly Telecomunicações de São Paulo, or Telesp), offers local, intraregional long-distance, data transmission, and network services. The company also operates local and long distance fixed telephone services, mobile services, including value added services, Pay TV services and more. Telefônica Brasil emerged from the 1998 breakup of Telebrás, Brazil's former telecommunications monopoly. Spanish telecom giant Telefónica, itself</t>
  </si>
  <si>
    <t>Te Connectivity Inc.</t>
  </si>
  <si>
    <t>www.te.com</t>
  </si>
  <si>
    <t>Terrence R Curtin</t>
  </si>
  <si>
    <t>/business-directory/company-profiles.te_connectivity_inc.71d380c1b9ca11a4eaab2c45a48cd376.html</t>
  </si>
  <si>
    <t>Tenable Holdings, Inc.</t>
  </si>
  <si>
    <t>www.tenable.com</t>
  </si>
  <si>
    <t>AMIT Y YORAN</t>
  </si>
  <si>
    <t>/business-directory/company-profiles.tenable_holdings_inc.d2a91b11fdcafc915ab1af863b90ef6e.html</t>
  </si>
  <si>
    <t>Teradyne, Inc.</t>
  </si>
  <si>
    <t>www.teradyne.com</t>
  </si>
  <si>
    <t>Mark E Jagiela</t>
  </si>
  <si>
    <t>/business-directory/company-profiles.teradyne_inc.fa71ef96e972d3634e49368e87764c38.html</t>
  </si>
  <si>
    <t>Founded in 1960, Teradyne designs, develops, manufactures and sells automated test equipment and robotics solutions. Its automatic test systems are used to test semiconductors, wireless products, data storage and complex electronics systems in many industries, including consumer electronics, wireless, automotive, industrial, computing, communications, and aerospace and defense industries. Teradyne's customers are integrated device manufacturers, fables,</t>
  </si>
  <si>
    <t>TEVA PHARMACEUTICAL INDUSTRIES LIMITED</t>
  </si>
  <si>
    <t>www.tevapharm.com</t>
  </si>
  <si>
    <t>John Nison</t>
  </si>
  <si>
    <t>/business-directory/company-profiles.teva_pharmaceutical_industries_limited.83e852e1b6d1ce4305563f84823373eb.html</t>
  </si>
  <si>
    <t>Teva Pharmaceutical Industries is a global leader in generics, biopharmaceuticals and specialty medicines with a portfolio consisting of more than 3,6500 products in nearly every therapeutic area. Teva has more than 1,100 generic products in its pre-approved global pipeline, which includes products in all stages of the approval process: pre-submission, post-submission and after tentative approval. In specialty medicines, the company focuses on three</t>
  </si>
  <si>
    <t>Terex Corporation</t>
  </si>
  <si>
    <t>www.terex.com</t>
  </si>
  <si>
    <t>John L Garrison Junior</t>
  </si>
  <si>
    <t>/business-directory/company-profiles.terex_corporation.814a2e67ea8cbeeb96f1987f005bd210.html</t>
  </si>
  <si>
    <t>Terex Corporation makes a variety of materials processing machinery and aerial work platforms. The company makes platform equipment, utility equipment, and telehandlers such as material lifts, trailer-mounted articulating booms, and telescopic booms. It also makes all sorts of cranes and specialty equipment such as wood processing, biomass, and recycling equipment. Terex products are sold in more than 100 countries around the globe in the construction,</t>
  </si>
  <si>
    <t>Truist Financial Corporation</t>
  </si>
  <si>
    <t>www.truist.com</t>
  </si>
  <si>
    <t>William H Rogers Junior</t>
  </si>
  <si>
    <t>/business-directory/company-profiles.truist_financial_corporation.4eaf52fafb2ec8eacdbf703513f6a962.html</t>
  </si>
  <si>
    <t>BB&amp;amp;amp;T is now Truist. Truist Financial Corporation is a purpose-driven financial services company committed to inspire and build better lives and communities. Formed by the historic merger of equals of BB&amp;amp;amp;T and SunTrust, Truist has leading market share in many high-growth markets in the country. The company offers a wide range of services including retail, small business and commercial banking; asset management; capital markets; commercial real</t>
  </si>
  <si>
    <t>Tfi International Inc.</t>
  </si>
  <si>
    <t>www.tfiintl.com</t>
  </si>
  <si>
    <t>Alain Bédard</t>
  </si>
  <si>
    <t>/business-directory/company-profiles.tfi_international_inc.e734f9b4a01ed36e7f0e1a554cd3dc38.html</t>
  </si>
  <si>
    <t>TFI International (formerly known as TransForce) is one of North America's largest trucking companies, comprising dozens of subsidiaries offering truckload, less-than-truckload, logistics, and package and courier services across Canada, the US, and Mexico. The Montréal-based company boasts some 50,090 trailers and about 13,385 tractors and works with some 9,430 independent contractors. Some of TFI International's key brands include Contrans, Vitran,</t>
  </si>
  <si>
    <t>Tfs Financial Corporation</t>
  </si>
  <si>
    <t>www.thirdfederal.com</t>
  </si>
  <si>
    <t>Marc A Stefanski</t>
  </si>
  <si>
    <t>/business-directory/company-profiles.tfs_financial_corporation.22aea63aee040d07ab193dada3e9f263.html</t>
  </si>
  <si>
    <t>TFS Financial is the holding company for Third Federal Savings and Loan, a thrift with some 45 branches and loan production offices in Ohio and southern Florida. The bank offers such deposit products as checking, savings, and retirement accounts and CDs. It uses funds from deposits to originate a variety of consumer loans, primarily residential mortgages. Third Federal also offers IRAs, annuities, and mutual funds, as well as retirement and college</t>
  </si>
  <si>
    <t>Teleflex Incorporated</t>
  </si>
  <si>
    <t>www.teleflex.com</t>
  </si>
  <si>
    <t>Liam J Kelly</t>
  </si>
  <si>
    <t>/business-directory/company-profiles.teleflex_incorporated.6033d1431a12ae64a558fa1ed43dbffe.html</t>
  </si>
  <si>
    <t>Teleflex is a global provider of medical technology products that enhance clinical benefits, improve patient and provider safety and reduce total procedural costs. The company designs, develops, manufactures and supplies single-use medical devices used by hospitals and healthcare providers for common diagnostic and therapeutic procedures in critical care and surgical applications. Its brands include Arrow, Deknatel, LMA, Pilling, QuikClot, Rusch,</t>
  </si>
  <si>
    <t>TECNOGLASS S A S</t>
  </si>
  <si>
    <t>WWW.TECNOGLASS.COM</t>
  </si>
  <si>
    <t>OMAR RAMIRO DOMINGUEZ GAITAN</t>
  </si>
  <si>
    <t>/business-directory/company-profiles.tecnoglass_s_a_s.a8351483b6c6f090e4e7a99177f523d8.html</t>
  </si>
  <si>
    <t>Tegna Inc.</t>
  </si>
  <si>
    <t>www.tegna.com</t>
  </si>
  <si>
    <t>David T Lougee</t>
  </si>
  <si>
    <t>/business-directory/company-profiles.tegna_inc.2493de96f22f5f11b5bb89defaf6c90b.html</t>
  </si>
  <si>
    <t>With around 65 television stations and two radio stations in more than 50 markets, TEGNA reaches around 40% of US television households giving it one of the nation's largest portfolios of television stations. It owns affiliates of the four major broadcast networks in the country's top 25 markets. Besides broadcast TV, the company also has a robust digital presence across online, mobile and social platforms, reaching consumers on all devices and platforms</t>
  </si>
  <si>
    <t>Target Corporation</t>
  </si>
  <si>
    <t>www.target.com</t>
  </si>
  <si>
    <t>Brian C Cornell</t>
  </si>
  <si>
    <t>/business-directory/company-profiles.target_corporation.3fc07d6de78d4f3020dcd8629bca7287.html</t>
  </si>
  <si>
    <t>Target sells a wide assortment of general merchandise and food, including perishables, dry grocery, dairy, and frozen items. The fashion-forward discounter operates about 1,950 Target stores across the US, as well as an online business at Target.com. It sells a broad range of household goods, food and pet supplies, apparel and accessories, electronics, decor, and other items under national brands as well as owned and exclusive brands. Target also</t>
  </si>
  <si>
    <t>Tenet Healthcare Corporation</t>
  </si>
  <si>
    <t>validate.perfdrive.com</t>
  </si>
  <si>
    <t>Saumya Sutaria</t>
  </si>
  <si>
    <t>/business-directory/company-profiles.tenet_healthcare_corporation.c3ca33c93bf563f537fc00a8e067ae6a.html</t>
  </si>
  <si>
    <t>Tenet Healthcare is a diversified healthcare services company. Its operations include about 60 hospitals and some 575 other healthcare facilities, including ambulatory surgery centers, urgent care centers, imaging centers, surgical hospitals, off-campus emergency departments and micro-hospitals. Its United Surgical Partners International (USPI) operates ambulatory surgery centers, urgent care centers, imaging centers and surgical hospitals. Tenet's</t>
  </si>
  <si>
    <t>The Hanover Insurance Group Inc</t>
  </si>
  <si>
    <t>www.hanover.com</t>
  </si>
  <si>
    <t>John C Roche</t>
  </si>
  <si>
    <t>/business-directory/company-profiles.the_hanover_insurance_group_inc.fbadfff63ffbad104655a462483b4eef.html</t>
  </si>
  <si>
    <t>The Hanover Insurance Group is one of the oldest property/casualty insurance holding companies around. Through Hanover Insurance Company and Citizens Insurance Company of America (Citizens), the company provides personal and commercial automobile, homeowners, and workers' compensation coverage, as well as commercial multi-peril insurance and professional liability coverage. The company sells its products through a network of independent agents throughout</t>
  </si>
  <si>
    <t>Thor Industries, Inc.</t>
  </si>
  <si>
    <t>www.thorindustries.com</t>
  </si>
  <si>
    <t>Motor Vehicle Body and Trailer Manufacturing</t>
  </si>
  <si>
    <t>ROBERT W MARTIN</t>
  </si>
  <si>
    <t>/business-directory/company-profiles.thor_industries_inc.3cc27d0c2acc6ac8b56eca51e0650048.html</t>
  </si>
  <si>
    <t>Thor Industries was founded in 1980 and has grown to become the largest manufacturer of recreational vehicles ("RVs") in the world. It is also the largest manufacturer of RVs in North America, and one of the largest manufacturers of RVs in Europe. The company manufactures a wide variety of RVs in the US and Europe, and sells those vehicles, as well as related parts and accessories, primarily to independent, non-franchise dealers throughout the US,</t>
  </si>
  <si>
    <t>Gentherm Incorporated</t>
  </si>
  <si>
    <t>www.gentherm.com</t>
  </si>
  <si>
    <t>Phillip M Eyler</t>
  </si>
  <si>
    <t>/business-directory/company-profiles.gentherm_incorporated.3466ab3844d8e84558cdd1293380916d.html</t>
  </si>
  <si>
    <t>Gentherm is a global developer, manufacturer, and marketer of innovative thermal management technologies for a broad range of heating and cooling, and temperature control applications, as well as lumbar and massage comfort solutions, in the automotive and medical industries. It develops thermoelectric device (TED) technology for its climate-control seats (CCS) for vehicles. Its automotive products can be found on the vehicles of nearly every automotive</t>
  </si>
  <si>
    <t>Treehouse Foods, Inc.</t>
  </si>
  <si>
    <t>www.treehousefoods.com</t>
  </si>
  <si>
    <t>Steven Oakland</t>
  </si>
  <si>
    <t>/business-directory/company-profiles.treehouse_foods_inc.d70dfa7d3b89ef0c88d1ae401720d495.html</t>
  </si>
  <si>
    <t>TreeHouse Foods is a leading manufacturer and distributor of private label and branded packaged foods and beverages in North America. The company makes shelf stable, refrigerated, frozen and fresh products, including snacking offerings (crackers, pretzels, in-store bakery items, frozen griddle items, cookies, snack bars, and unique candy offerings), beverage and drink mix offerings (non-dairy creamer, single serve beverages, broths/stocks, powdered</t>
  </si>
  <si>
    <t>TJX Companies, Inc., The</t>
  </si>
  <si>
    <t>www.tjx.com</t>
  </si>
  <si>
    <t>Ernie L Herrman</t>
  </si>
  <si>
    <t>/business-directory/company-profiles.tjx_companies_inc_the.4fb87b07cabded1d22dead30e630ed10.html</t>
  </si>
  <si>
    <t>The TJX Companies is one of the leading off-price apparel and home fashions retailer in the US and worldwide. It operates more than 4,800 stores worldwide and five distinctive branded e-commerce sites, including the two largest off-price clothing retailers in the US: T.J. Maxx and Marshalls, which operate more than 2,482stores nationwide. T.J. Maxx sells brand-name family apparel, accessories, shoes, domestics, giftware, and jewelry at discount prices,</t>
  </si>
  <si>
    <t>www.timken.com</t>
  </si>
  <si>
    <t>Richard G Kyle</t>
  </si>
  <si>
    <t>/business-directory/company-profiles.the_timken_company.aa2f3a8de956d1061c4bfe2078bb1366.html</t>
  </si>
  <si>
    <t>Founded in 1899, The Timken Company designs and manages a portfolio of engineered bearings and power transmission products and related services. Timken also makes helicopter transmission systems, rotor-head assemblies, turbine engine components, gears, and housings for civil and military aircraft. Its customers include manufacturers of cars, light, medium, and heavy-duty trucks, railcars and locomotives, and heavy-duty industrial vehicles. Process</t>
  </si>
  <si>
    <t>Transmedics Group, Inc.</t>
  </si>
  <si>
    <t>www.transmedics.com</t>
  </si>
  <si>
    <t>Waleed Hassanein</t>
  </si>
  <si>
    <t>/business-directory/company-profiles.transmedics_group_inc.af614c7d2040be9100b007a183ea1991.html</t>
  </si>
  <si>
    <t>business-directory/company-profiles.tencent_music_entertainment_technology_(shenzhen)_co_ltd.9f81c6f7cd5d8f632028c79914fb2c51.html</t>
  </si>
  <si>
    <t>Taylor Morrison Home Corporation</t>
  </si>
  <si>
    <t>www.taylormorrison.com</t>
  </si>
  <si>
    <t>Sheryl D Palmer</t>
  </si>
  <si>
    <t>/business-directory/company-profiles.taylor_morrison_home_corporation.9fe9555c453b50846582049b278ba925.html</t>
  </si>
  <si>
    <t>Taylor Morrison Home Corp (Taylor Morrison) is one of the largest public homebuilders in the US. It designs, builds, and sells single and multi-family detached and attached homes; and develops lifestyle and master-planned communities. It provides financial services to customers through its wholly owned mortgage subsidiary, and title insurance and closing settlement services through its title company. Taylor Morrison operates under the Taylor Morrison,</t>
  </si>
  <si>
    <t>Thermo Fisher Scientific Inc.</t>
  </si>
  <si>
    <t>www.thermofisher.com</t>
  </si>
  <si>
    <t>Marc N Casper</t>
  </si>
  <si>
    <t>/business-directory/company-profiles.thermo_fisher_scientific_inc.4158dc42f2a86b826f0d10f3a4016487.html</t>
  </si>
  <si>
    <t>Thermo Fisher Scientific is considered as one of the world's leaders in serving science. The company makes and distributes analytical instruments, scientific equipment, consumables, and other laboratory supplies. Products range from chromatographs and spectrometers to bulk-elemental analysis instruments, among others. Moving into other areas, it offers testing and manufacturing of drugs, including biologicals. Thermo Fisher also provides specialty</t>
  </si>
  <si>
    <t>T-Mobile Us, Inc.</t>
  </si>
  <si>
    <t>www.t-mobile.com</t>
  </si>
  <si>
    <t>G Michael Sievert</t>
  </si>
  <si>
    <t>business-directory/company-profiles.t-mobile_us_inc.86207db06c288e70358385cb1bea8cf9.html</t>
  </si>
  <si>
    <t>T-Mobile US is one of the largest providers of wireless communications services in the US to about 113.6 million postpaid and prepaid customers. The company provides a full range of devices and accessories to its brands, T-Mobile and Metro by T-Mobile. Postpaid phone customers dominate the company's customer base, followed by its prepaid customers. The company sell devices to dealers and other third-party distributors for resale through independent</t>
  </si>
  <si>
    <t>Trinet Group, Inc.</t>
  </si>
  <si>
    <t>www.trinet.com</t>
  </si>
  <si>
    <t>Burton M Goldfield</t>
  </si>
  <si>
    <t>/business-directory/company-profiles.trinet_group_inc.059ef5c805a3d6c95c4b6894c127b786.html</t>
  </si>
  <si>
    <t>TriNet Group is a leading provider of human resources expertise, payroll services, employee benefits and employment risk mitigation services for small- and medium-size business. Clients primarily come from the financial, technology, hospitality, and nonprofit industries. TriNet offers talent management, retention and terminations, benefits enrollment, immigration and visas, payroll tax credits, labor law and regulatory developments and many other</t>
  </si>
  <si>
    <t>Travel + Leisure Co.</t>
  </si>
  <si>
    <t>www.wyndhamdestinations.com</t>
  </si>
  <si>
    <t>Michael D Brown</t>
  </si>
  <si>
    <t>/business-directory/company-profiles.travel__leisure_co.f11d680c0d23fce7e9c46974082aeb27.html</t>
  </si>
  <si>
    <t>Travel + Leisure Co. is the world's leading membership and leisure travel company. The company provides vacation experiences and travel inspiration to millions of owners, members, and subscribers through its products and services. With nearly 20 travel brands across its resort, travel club, and lifestyle portfolio, the company provides outstanding vacation experiences and travel inspiration to millions of owners, members, and subscribers every year</t>
  </si>
  <si>
    <t>Toll Brothers, Inc.</t>
  </si>
  <si>
    <t>www.tollbrothers.com</t>
  </si>
  <si>
    <t>Douglas C Yearley Junior</t>
  </si>
  <si>
    <t>/business-directory/company-profiles.toll_brothers_inc.ac7ea9dedc0c11f5683c8f9abafed8fc.html</t>
  </si>
  <si>
    <t>Toll Brothers builds luxury homes caters to move-up, empty nester, and second-home buyers in the US, as well as urban and suburban renters under the brand names Toll Brothers Apartment Living and Toll Brothers Campus Living. The company also develops communities for active adults and operates country club communities. Toll Brothers delivers some 45,370 homes from some 905 communities, including roughly 10,515 homes from more than 490 communities.</t>
  </si>
  <si>
    <t>Toast, Inc.</t>
  </si>
  <si>
    <t>Christopher P Comparato</t>
  </si>
  <si>
    <t>/business-directory/company-profiles.toast_inc.f7d7573c357e762f275c43cc3497c0a0.html</t>
  </si>
  <si>
    <t>Tpg Inc.</t>
  </si>
  <si>
    <t>www.tpg.com</t>
  </si>
  <si>
    <t>Jon Winkelried</t>
  </si>
  <si>
    <t>/business-directory/company-profiles.tpg_inc.05a9d7e1d717faabce087d301edac355.html</t>
  </si>
  <si>
    <t>Tri Pointe Homes, Inc.</t>
  </si>
  <si>
    <t>investors.tripointehomes.com</t>
  </si>
  <si>
    <t>Douglas F Bauer</t>
  </si>
  <si>
    <t>/business-directory/company-profiles.tri_pointe_homes_inc.f36afa1b85e6a9400587d6245a003dcf.html</t>
  </si>
  <si>
    <t>TRI Pointe Homes (formerly TRI Pointe Group) is a a regionally-focused national homebuilder engaged in the design, construction and sale of innovative single-family attached and detached homes in approximately 15 markets across ten states and the District of Columbia. The company manages around 135 active selling communities with about 33,795 lots in varying stages of development. Prices range between approximately $290,000 and $3.1 million for houses</t>
  </si>
  <si>
    <t>Texas Pacific Land Corporation</t>
  </si>
  <si>
    <t>www.texaspacific.com</t>
  </si>
  <si>
    <t>David M Peterson</t>
  </si>
  <si>
    <t>/business-directory/company-profiles.texas_pacific_land_corporation.213bd6ada2011b0be13b86a3d28b3d6a.html</t>
  </si>
  <si>
    <t>Texas Pacific Land Trust was created to sell the Texas &amp;amp;amp; Pacific Railway's land after its 1888 bankruptcy, and yup, they're still workin' on it. The trust began with the railroad of about 3.5 million acres; today it is one of the largest private landowners in Texas, with more than 901,000 acres in about 20 counties. Texas Pacific Land Trust's sales come from oil and gas royalties (about 85% of sales), easements, and land sales. It has a perpetual</t>
  </si>
  <si>
    <t>Tapestry, Inc.</t>
  </si>
  <si>
    <t>www.tapestry.com</t>
  </si>
  <si>
    <t>Other Leather and Allied Product Manufacturing</t>
  </si>
  <si>
    <t>Joanne Crevoiserat</t>
  </si>
  <si>
    <t>/business-directory/company-profiles.tapestry_inc.3a37a57f82ed2840570b575e8fc3b0e1.html</t>
  </si>
  <si>
    <t>Tapestry, previously Coach, is one of the leading designers and makers (mostly through third parties) of high-end leather goods and accessories, including handbags, wallets, and luggage under the Coach brand. It also licenses the Coach name for watches, eyewear, and fragrances. In addition, through acquisitions, Tapestry owns the Stuart Weitzman (luxury women's shoes) and Kate Spade (women's apparel and accessories) brands. The company sells its wares</t>
  </si>
  <si>
    <t>Tempur Sealy International, Inc.</t>
  </si>
  <si>
    <t>www.tempursealy.com</t>
  </si>
  <si>
    <t>Scott L Thompson</t>
  </si>
  <si>
    <t>/business-directory/company-profiles.tempur_sealy_international_inc.2b310cfec9a351aefd74a4aeafeaa784.html</t>
  </si>
  <si>
    <t>Tempur Sealy International is a leading designer, manufacturer, distributor, and retailer of bedding products comprised of traditional innerspring mattresses and non-innerspring mattresses, which include viscoelastic and foam mattresses, innerspring/foam hybrid mattresses, airbeds, and latex mattresses. Its Tempur, Tempur-Pedic, Sealy, Sealy Posturpedic, and Stearns &amp;amp;amp; Foster brands are sold in more than 100 countries through third-party retailers,</t>
  </si>
  <si>
    <t>Tootsie Roll Industries, Inc.</t>
  </si>
  <si>
    <t>www.tootsie.com</t>
  </si>
  <si>
    <t>Ellen R Gordon</t>
  </si>
  <si>
    <t>/business-directory/company-profiles.tootsie_roll_industries_inc.9689dc34097b70d81585640421022228.html</t>
  </si>
  <si>
    <t>Tootsie Roll Industries is one of the country's largest candy companies. It makes and sells the vaguely chocolate-flavored Tootsie Roll, which has been produced with the same formula and name for more than a century. The company also makes such well-known candies as Sugar Babies, Junior Mints, Charleston Chew, and Sugar Daddy. Tootsie Roll Industries sells its candy directly and through food and grocery brokers to thousands of retail customers across</t>
  </si>
  <si>
    <t>Trex Co Inc</t>
  </si>
  <si>
    <t>www.trex.com</t>
  </si>
  <si>
    <t>BRYAN H FAIRBANKS</t>
  </si>
  <si>
    <t>/business-directory/company-profiles.trex_co_inc.723416272a342b9d572e2287d7395bdf.html</t>
  </si>
  <si>
    <t>Trex Company is one of the world's largest makers of wood-alternative decking and railing products, which are used in the construction of residential and commercial decks and rails. Marketed under the Trex name, products resemble wood and have the workability of wood, but require less long-term maintenance. The Trex Residential composite is made of waste wood fibers and reclaimed plastic. Trex serves professional installation contractors and do-it-yourselfers</t>
  </si>
  <si>
    <t>Targa Resources Corp.</t>
  </si>
  <si>
    <t>www.targaresources.com</t>
  </si>
  <si>
    <t>Matthew J Meloy</t>
  </si>
  <si>
    <t>/business-directory/company-profiles.targa_resources_corp.ad5067d566db3e3a4a5457802957b325.html</t>
  </si>
  <si>
    <t>Targa Resources Corp. is one of the leading providers of midstream services and is one of the largest independent midstream infrastructure companies in North America. The company is primarily engaged in gathering, compressing, treating, processing, transporting and purchasing, selling natural gas, gathering, storing, terminaling and purchasing and selling crude oil as well as purchasing and selling NGLs and NGL products, including services to LPG</t>
  </si>
  <si>
    <t>Thomson Reuters Finance SA, Luxembourg, Zweigniederlassung Zug</t>
  </si>
  <si>
    <t>www.thomsonreuters.com</t>
  </si>
  <si>
    <t>Jimma Elliott</t>
  </si>
  <si>
    <t>/business-directory/company-profiles.thomson_reuters_finance_sa_luxembourg_zweigniederlassung_zug.252b0da1f0c6b5997a09734c907fb9f7.html</t>
  </si>
  <si>
    <t>Tripadvisor, Inc.</t>
  </si>
  <si>
    <t>www.tripadvisor.com</t>
  </si>
  <si>
    <t>Stephen Kaufer</t>
  </si>
  <si>
    <t>/business-directory/company-profiles.tripadvisor_inc.ac221057b089b6ba6518709fdfe1eb7d.html</t>
  </si>
  <si>
    <t>TripAdvisor is a leading online travel company. It leverages its brands, technology platforms, and capabilities to connect its large, global audience with partners by offering rich content, travel guidance products and services, and two-sided marketplaces for experiences, accommodations, restaurants, and other travel categories. It features more than 1 billion reviews and opinions on nearly 8 million experiences, accommodations, restaurants, airlines,</t>
  </si>
  <si>
    <t>Trimble Inc.</t>
  </si>
  <si>
    <t>www.trimble.com</t>
  </si>
  <si>
    <t>Robert G Painter</t>
  </si>
  <si>
    <t>/business-directory/company-profiles.trimble_inc.8903a7a3f13e6f6d5a82248e88a5c07a.html</t>
  </si>
  <si>
    <t>Trimble Inc. is a leading provider of technology solutions that enable professionals and field mobile workers to improve or transform their work processes. The company makes GPS, Global Navigation Satellite System, laser, and optical technologies, inertial, or other technologies to establish real-time position. The company's products target areas such as agriculture, architecture, civil engineering, survey, construction, geospatial, government, natural</t>
  </si>
  <si>
    <t>TORM PLC</t>
  </si>
  <si>
    <t>www.torm.com</t>
  </si>
  <si>
    <t>TRMD A</t>
  </si>
  <si>
    <t>Jacob Balslev Meldgaard</t>
  </si>
  <si>
    <t>/business-directory/company-profiles.torm_plc.5b354a752000f3f47deff8c6d9baed5e.html</t>
  </si>
  <si>
    <t>Trinity Industries, Inc.</t>
  </si>
  <si>
    <t>www.trin.net</t>
  </si>
  <si>
    <t>Railroad Rolling Stock Manufacturing</t>
  </si>
  <si>
    <t>E Jean Savage</t>
  </si>
  <si>
    <t>/business-directory/company-profiles.trinity_industries_inc.42d33178ff58c22556d4c8117944d6cd.html</t>
  </si>
  <si>
    <t>Trinity Industries, Inc. and its subsidiaries own businesses that are leading providers of railcar products and services in North America. Its rail-related businesses market their railcar products and services under the trade name TrinityRail. Under the TrinityRail platform, the company leases and manages railcar fleets. Its customers include railroads, leasing companies, and industrial shippers of products in various markets, such as agriculture,</t>
  </si>
  <si>
    <t>Terreno Realty Corporation</t>
  </si>
  <si>
    <t>www.terreno.com</t>
  </si>
  <si>
    <t>W Blake Baird</t>
  </si>
  <si>
    <t>/business-directory/company-profiles.terreno_realty_corporation.58c3af0bd99f99dd9d53ad3c4bbed94f.html</t>
  </si>
  <si>
    <t>Terreno Realty has its eyes set on acquiring industrial real estate. The real estate investment trust (REIT) invests in and operates industrial properties in major US coastal markets, including Los Angeles, San Francisco Bay Area, Seattle, Miami, Northern New Jersey/New York City, and Washington, DC. The REIT typically invests in warehouse and distribution facilities, flex buildings for light manufacturing and research and development, and transshipment</t>
  </si>
  <si>
    <t>T. Rowe Price Group, Inc.</t>
  </si>
  <si>
    <t>www.troweprice.com</t>
  </si>
  <si>
    <t>Robert W Sharps</t>
  </si>
  <si>
    <t>/business-directory/company-profiles.t_rowe_price_group_inc.38196c954ddeb8bf9692e609d956727d.html</t>
  </si>
  <si>
    <t>T. Rowe Price Group is a financial services holding company that provides global investment management services through its subsidiaries to investors worldwide. The company provides an array of US mutual funds, sub-advised funds, separately-managed accounts, collective investment trusts, and other T. Rowe Price products. Other services include asset management advisory services (including retirement plan advice for individuals), corporate retirement</t>
  </si>
  <si>
    <t>TRONOX LIMITED</t>
  </si>
  <si>
    <t>www.tronox.com</t>
  </si>
  <si>
    <t>SCOTT MICHAEL MCDONALD</t>
  </si>
  <si>
    <t>/business-directory/company-profiles.tronox_limited.9cd7c749455a60900c0eb69f39579deb.html</t>
  </si>
  <si>
    <t>TC Energy Corporation</t>
  </si>
  <si>
    <t>www.tcenergy.com</t>
  </si>
  <si>
    <t>Russell K. Girling</t>
  </si>
  <si>
    <t>/business-directory/company-profiles.tc_energy_corporation.63ad45b2703ef6c59d16cbded371346d.html</t>
  </si>
  <si>
    <t>TC Energy Corporation (formerly TransCanada) is a vital part of everyday life — delivering the energy millions of people rely on to power their lives in a sustainable way. It owns about 54,750 miles of natural gas pipeline; connects growing supply in the most prolific basins on the continent to key markets. TC Energy has some 535 billion cu. ft. of natural gas storage assets. On the power side of its business portfolio it owns, operates, or controls</t>
  </si>
  <si>
    <t>Transunion</t>
  </si>
  <si>
    <t>www.transunion.com</t>
  </si>
  <si>
    <t>Christopher A Cartwright</t>
  </si>
  <si>
    <t>/business-directory/company-profiles.transunion.5c4f76731e5d2e52e15bcec23b8f5da9.html</t>
  </si>
  <si>
    <t>TransUnion provides consumer reports, actionable insights and analytics such as credit and other scores, and technology solutions to businesses. Businesses embed its solutions into their process workflows to acquire new customers, assess consumer ability to pay for services, identify cross-selling opportunities, measure and manage debt portfolio risk, collect a debt, verify consumer identities and investigate potential fraud. TransUnion has a deep</t>
  </si>
  <si>
    <t>The Travelers Companies Inc</t>
  </si>
  <si>
    <t>www.travelers.com</t>
  </si>
  <si>
    <t>Alan D Schnitzer</t>
  </si>
  <si>
    <t>/business-directory/company-profiles.the_travelers_companies_inc.a4e903917128ad4c16c86e0fb62785e1.html</t>
  </si>
  <si>
    <t>Through its subsidiaries, the Travelers Companies (Travelers) is a holding company engaged in providing various commercial and personal property and casualty insurance products and services to businesses, government units, associations, and individuals. Travelers is one of the largest commercial insurance carrier in the US, providing commercial auto, property, workers' compensation, and general liability coverage to companies. Personal insurance offerings</t>
  </si>
  <si>
    <t>TENARIS GLOBAL SERVICES S.A.</t>
  </si>
  <si>
    <t>www.tenaris.com</t>
  </si>
  <si>
    <t>Paolo Rocca</t>
  </si>
  <si>
    <t>/business-directory/company-profiles.tenaris_global_services_sa.c9f4c2326c0be9f4a73ce535d4a053ef.html</t>
  </si>
  <si>
    <t>Tractor Supply Company</t>
  </si>
  <si>
    <t>www.tractorsupply.com</t>
  </si>
  <si>
    <t>Harry A Lawton III</t>
  </si>
  <si>
    <t>/business-directory/company-profiles.tractor_supply_company.6b30dfdf2b744d62e640708a9174f22f.html</t>
  </si>
  <si>
    <t>Tractor Supply Company (TSC) is the largest rural lifestyle retailer in the US. Besides providing agricultural machine parts, TSC offers animal products, fencing, tool products, clothing, seasonal products, and pet supplies as well as footwear, and maintenance products for agricultural and rural use. It has nationwide scope, operating about 2,335 stores across the US under the Tractor Supply Company, Orscheln Farm and Home, and Petsense banners. Stores</t>
  </si>
  <si>
    <t>TOWER SEMICONDUCTOR LTD</t>
  </si>
  <si>
    <t>www.towersemi.com</t>
  </si>
  <si>
    <t>Russell Ellwanger</t>
  </si>
  <si>
    <t>/business-directory/company-profiles.tower_semiconductor_ltd.18691b37982171aa6a61d3eb6c89e93c.html</t>
  </si>
  <si>
    <t>Tower Semiconductor's empire is built with sand -- the source of the silicon for making semiconductors. Tower offers contract manufacturing, or foundry services to chip makers.&amp;nbsp;Touting some 200 kinds of chips,&amp;nbsp;it&amp;nbsp;specializes in producing&amp;nbsp;embedded flash memories and&amp;nbsp;CMOS image sensors. Digital signal processors, microprocessors, and microcontrollers are made, too. Top customers include Freescale Semiconductor, National Semiconductor,&amp;nbsp;and SanDisk.&amp;nbsp;Dodging</t>
  </si>
  <si>
    <t>Tesla, Inc.</t>
  </si>
  <si>
    <t>www.tesla.com</t>
  </si>
  <si>
    <t>Elon Musk</t>
  </si>
  <si>
    <t>/business-directory/company-profiles.tesla_inc.e337e93c824d992066152d1a14d8d8e8.html</t>
  </si>
  <si>
    <t>Founded in 2003, Tesla Motors designs, develops, manufactures, and markets high-performance, technologically advanced electric cars and solar energy generation and energy storage products. Tesla sells more than five fully electric cars, among others, the Model X and Y SUVs, as well as the Model S sedan and Model 3 sedan. It has a growing global network of Tesla Superchargers, which are industrial grade, high-speed vehicle chargers, typically placed</t>
  </si>
  <si>
    <t>Taiwan Semiconductor Manufacturing Company Limited</t>
  </si>
  <si>
    <t>www.tsmc.com</t>
  </si>
  <si>
    <t>2330</t>
  </si>
  <si>
    <t>Te-Yin Mark Liu</t>
  </si>
  <si>
    <t>/business-directory/company-profiles.taiwan_semiconductor_manufacturing_company_limited.c0d79a80205cb256bfada91e1d83ea28.html</t>
  </si>
  <si>
    <t>Taiwan Semiconductor Manufacturing Co. (TSMC) is the largest dedicated contract semiconductor manufacturer in the world, with roughly 30% market share. The company handles manufacturing for semiconductor and integrated device companies that don't have their own manufacturing facilities. The company offers a comprehensive range of wafer fabrication processes to manufacture complementary metal oxide silicon ("CMOS") logic, mixed-signal, radio frequency,</t>
  </si>
  <si>
    <t>Tyson Foods, Inc.</t>
  </si>
  <si>
    <t>www.tysonfoods.com</t>
  </si>
  <si>
    <t>Donnie King</t>
  </si>
  <si>
    <t>/business-directory/company-profiles.tyson_foods_inc.07af68cc87c7b9021cd43b0f1db104f3.html</t>
  </si>
  <si>
    <t>Tyson Foods is one of the leading food companies and a recognized leader in protein worldwide. Through its wholly-owned subsidiary, Cobb-Vantress, it is one of the leading poultry breeding stock suppliers in the world. The company also offers value-added processed and pre-cooked meats and refrigerated and frozen prepared foods. Its chicken operations are vertically integrated — the company hatches the eggs, supplies contract growers with the chicks</t>
  </si>
  <si>
    <t>TRANE TECHNOLOGIES INTERNATIONAL LIMITED</t>
  </si>
  <si>
    <t>www.tranetechnologies.com</t>
  </si>
  <si>
    <t>DARA VOYLES</t>
  </si>
  <si>
    <t>/business-directory/company-profiles.trane_technologies_international_limited.facbc9704ac203e384bb0105754b60d1.html</t>
  </si>
  <si>
    <t>The Toro Company</t>
  </si>
  <si>
    <t>www.thetorocompany.com</t>
  </si>
  <si>
    <t>Richard M Olson</t>
  </si>
  <si>
    <t>/business-directory/company-profiles.the_toro_company.7ee402588eca28b6423130c7db7e19df.html</t>
  </si>
  <si>
    <t>The Toro Company is a worldwide provider of turf maintenance equipment and precision irrigation systems. It manufactures lawn mowers, snow throwers, and other such tools for professional and residential landscaping. Its lineup of products helps create, illuminate, and irrigate lawns and landscapes; install, repair and replace underground utilities; and manage ice and snow. Marketed and sold worldwide through a network of distributors, dealers, mass</t>
  </si>
  <si>
    <t>The Trade Desk Inc</t>
  </si>
  <si>
    <t>www.thetradedesk.com</t>
  </si>
  <si>
    <t>Jeff T Green</t>
  </si>
  <si>
    <t>/business-directory/company-profiles.the_trade_desk_inc.3c3ddbee3667254bb4dce0b0c0e92459.html</t>
  </si>
  <si>
    <t>TOTALENERGIES TRADING ASIA PTE. LTD.</t>
  </si>
  <si>
    <t>www.ts.totalenergies.com</t>
  </si>
  <si>
    <t>Ow Wa-ii</t>
  </si>
  <si>
    <t>/business-directory/company-profiles.totalenergies_trading_asia_pte_ltd.1a7491b080f7a1cd5ed1b1e0ef15e3af.html</t>
  </si>
  <si>
    <t>Tetra Tech, Inc.</t>
  </si>
  <si>
    <t>www.tetratech.com</t>
  </si>
  <si>
    <t>Dan L Batrack</t>
  </si>
  <si>
    <t>/business-directory/company-profiles.tetra_tech_inc.0221afdd8d6c0424561d3086391a884a.html</t>
  </si>
  <si>
    <t>Tetra Tech is a global leader in providing consulting and engineering services in the fields of water, environment, infrastructure, energy, and international development. Its solutions span the entire life cycle of consulting and engineering projects and include applied science, data analytics, research, engineering, design, construction management, and operations and maintenance. The US government is one of Tetra's biggest clients, along with development</t>
  </si>
  <si>
    <t>Take-Two Interactive Software, Inc.</t>
  </si>
  <si>
    <t>www.take2games.com</t>
  </si>
  <si>
    <t>Strauss Zelnick</t>
  </si>
  <si>
    <t>/business-directory/company-profiles.take-two_interactive_software_inc.2d66458a75c9d054a6e33addf02f1573.html</t>
  </si>
  <si>
    <t>Take-Two is a leading developer, publisher and marketer of interactive entertainment for consumers around the globe. The company's popular mature-rated Grand Theft Auto series and other games are developed by subsidiary Rockstar Games. Its 2K Games subsidiary publishes franchises such as BioShock, Borderlands, and Sid Meier's Civilization; the 2K Sports unit carries titles such as Major League Baseball 2K and NBA 2K. Take-Two's games are played on</t>
  </si>
  <si>
    <t>TELUS Corporation</t>
  </si>
  <si>
    <t>www.telus.com</t>
  </si>
  <si>
    <t>Darren Entwistle</t>
  </si>
  <si>
    <t>/business-directory/company-profiles.telus_corporation.f02e0f9dd266406b201be372ea190615.html</t>
  </si>
  <si>
    <t>TELUS is a dynamic, world-leading communications technology company with some 17 million customer connections spanning wireless, data, IP, voice, television, entertainment, video and security. Data services include: internet protocol; television; hosting, managed information technology and cloud-based services; software, data management and data-analytics-driven smart-food chain technologies; and home and business security. Its TELUS International</t>
  </si>
  <si>
    <t>Tradeweb Markets Inc.</t>
  </si>
  <si>
    <t>www.tradeweb.com</t>
  </si>
  <si>
    <t>William Hult</t>
  </si>
  <si>
    <t>/business-directory/company-profiles.tradeweb_markets_inc.abdc7fa83d705a91cee5c4c80b72e6ba.html</t>
  </si>
  <si>
    <t>Thoughtworks Holding, Inc</t>
  </si>
  <si>
    <t>www.thoughtworks.com</t>
  </si>
  <si>
    <t>Guo Xiao</t>
  </si>
  <si>
    <t>business-directory/company-profiles.thoughtworks_holding_inc.88d6628292721f002a89f0659a8e5a4c.html</t>
  </si>
  <si>
    <t>Twilio Inc.</t>
  </si>
  <si>
    <t>www.twilio.com</t>
  </si>
  <si>
    <t>Jeff Lawson</t>
  </si>
  <si>
    <t>/business-directory/company-profiles.twilio_inc.1247847b7ca3e023cbf90bfbca01a644.html</t>
  </si>
  <si>
    <t>Twilio offers a customer engagement platform with software designed to address specific use cases, like account security and contact centers, and a set of Application Programming Interfaces (APIs) that handles the higher-level communication logic needed for nearly every type of customer engagement. These APIs are focused on the business challenges that a developer is looking to address, allowing its customers to more quickly and easily build better</t>
  </si>
  <si>
    <t>Hostess Brands, Inc.</t>
  </si>
  <si>
    <t>www.hostessbrands.com</t>
  </si>
  <si>
    <t>Andrew P Callahan</t>
  </si>
  <si>
    <t>/business-directory/company-profiles.hostess_brands_inc.f8826e67b2a512234b4e565b93d56153.html</t>
  </si>
  <si>
    <t>TERNIUM PROCUREMENT S.A.</t>
  </si>
  <si>
    <t>www.ternium.com</t>
  </si>
  <si>
    <t>/business-directory/company-profiles.ternium_procurement_sa.b4b2e278d4d064997c0a5d91f74018ab.html</t>
  </si>
  <si>
    <t>10x Genomics, Inc.</t>
  </si>
  <si>
    <t>www.10xgenomics.com</t>
  </si>
  <si>
    <t>Serge Saxonov</t>
  </si>
  <si>
    <t>/business-directory/company-profiles.10x_genomics_inc.95a8661c11d5479fc8682cbd9ba8b032.html</t>
  </si>
  <si>
    <t>Texas Instruments Incorporated</t>
  </si>
  <si>
    <t>www.ti.com</t>
  </si>
  <si>
    <t>Richard K Templeton</t>
  </si>
  <si>
    <t>/business-directory/company-profiles.texas_instruments_incorporated.e17e85251f34a6acdb414388fc6a6c21.html</t>
  </si>
  <si>
    <t>Texas Instruments (TI) produces analog and embedded processors, the workhorses of the industry. The company designs and makes semiconductors that it sells to electronics designers and manufacturers all over the world. Its analog chips provide the power to run devices and the critical interfaces with human beings, the real world and other electronic devices. TI's customers, which number about 100,000, use the company's chips for applications that include</t>
  </si>
  <si>
    <t>Texas Roadhouse, Inc.</t>
  </si>
  <si>
    <t>www.texasroadhouse.com</t>
  </si>
  <si>
    <t>Gerald L Morgan</t>
  </si>
  <si>
    <t>/business-directory/company-profiles.texas_roadhouse_inc.42dea8693db59228afd4c0d85e144ca6.html</t>
  </si>
  <si>
    <t>Texas Roadhouse operates a leading full-service casual dining restaurant chain with approximately 700 company-owned and franchised locations in nearly 50 US states and some 10 countries. The Southwest-themed eatery serves a variety of steaks, ribs, chicken, pork chops, and seafood entrees, along with sandwiches, and a selection of side dishes. The company also operates a few restaurants under the name Bubba's 33 that specializes in burgers, pizza</t>
  </si>
  <si>
    <t>Textron Inc.</t>
  </si>
  <si>
    <t>www.textron.com</t>
  </si>
  <si>
    <t>Scott C Donnelly</t>
  </si>
  <si>
    <t>/business-directory/company-profiles.textron_inc.773128ef0b2babef97ba8fb9b2d80c47.html</t>
  </si>
  <si>
    <t>Textron Inc. is a multi-industry company that leverages its global network of aircraft, defense, industrial and finance businesses to provide customers with innovative products and services around the world. Textron, which generates about 80% of revenue from the US, serves government, industrial, and commercial clients. Textron started as a small textile company in 1923, when 27- year-old Royal Little founded the Special Yarns Corporation in Boston.</t>
  </si>
  <si>
    <t>Tyler Technologies, Inc.</t>
  </si>
  <si>
    <t>www.tylertech.com</t>
  </si>
  <si>
    <t>H Lynn Moore Junior</t>
  </si>
  <si>
    <t>/business-directory/company-profiles.tyler_technologies_inc.a69336c8a72e8b268c22f5bc804993c9.html</t>
  </si>
  <si>
    <t>Tyler Technologies is a major provider of integrated information management solutions and services for the public sector. Tyler's has a broad line of software solutions and services to address the information technology (IT) needs of major areas of operations for cities, counties, schools, and other government entities. Tyler provides professional IT services to its clients, including software and hardware installation, data conversion, training,</t>
  </si>
  <si>
    <t>Unity Software Inc.</t>
  </si>
  <si>
    <t>www.unity.com</t>
  </si>
  <si>
    <t>John Riccitiello</t>
  </si>
  <si>
    <t>/business-directory/company-profiles.unity_software_inc.7e4f4881798216751fe4873468dc511b.html</t>
  </si>
  <si>
    <t>Under Armour, Inc.</t>
  </si>
  <si>
    <t>www.underarmour.com</t>
  </si>
  <si>
    <t>Stephanie Linnartz</t>
  </si>
  <si>
    <t>/business-directory/company-profiles.under_armour_inc.358cf8f801a5a20cc4ae4823d6e9f9fa.html</t>
  </si>
  <si>
    <t>Under Armour develops, markets and distributes branded performance apparel and accessories, baby and youth apparel, team uniforms, socks, water bottles, eyewear and other specific hard goods equipment that feature performance advantages and functionality similar to its other product offerings. The company also makes technology that helps customers track their fitness. It sells its products directly to consumers through the company's global network</t>
  </si>
  <si>
    <t>United Airlines Holdings, Inc.</t>
  </si>
  <si>
    <t>ir.united.com</t>
  </si>
  <si>
    <t>J Scott Kirby</t>
  </si>
  <si>
    <t>/business-directory/company-profiles.united_airlines_holdings_inc.b3d57b836a0956aae3d76f49a9981b6d.html</t>
  </si>
  <si>
    <t>United Airlines Holdings, Inc. (UAL) is a holding company and its principal, wholly-owned subsidiary is United Airlines, Inc. All of the company's domestic hubs are located in large business and population centers, contributing to a large amount of origin and destination traffic. In addition, UAL is a member of the Star Alliance, a marketing and code-sharing group (the largest in the world) that includes several international airlines. The company</t>
  </si>
  <si>
    <t>Uber Technologies, Inc.</t>
  </si>
  <si>
    <t>www.uber.com</t>
  </si>
  <si>
    <t>Dara Khosrowshahi</t>
  </si>
  <si>
    <t>/business-directory/company-profiles.uber_technologies_inc.49dfc7919670a20cb70f6172aa4efff3.html</t>
  </si>
  <si>
    <t>Uber Technologies Inc. (Uber) is a technology platform that uses a massive network, leading technology, operational excellence and product expertise to power movement from point A to point B. It develops and operates proprietary technology applications supporting a variety of offerings on its platform. Uber connects riders with drivers or independent ride solution providers. The company offers pick up and drop services at airports across continents.</t>
  </si>
  <si>
    <t>United Bankshares, Inc.</t>
  </si>
  <si>
    <t>www.ubsi-inc.com</t>
  </si>
  <si>
    <t>Richard M Adams</t>
  </si>
  <si>
    <t>/business-directory/company-profiles.united_bankshares_inc.4b126fb10590925de47b278dd238fb81.html</t>
  </si>
  <si>
    <t>United Bankshares offers a full range commercial and consumer banking services and products. Its subsidiary, the Union Bank is an Ohio state-chartered bank supervised by the State of Ohio, Division of Financial Institutions (the ODFI), and the Federal Deposit Insurance Corporation (the FDIC). The bank operates about 20 full-service branches and three loan production offices. The bank provides deposit, treasury management, wealth management, and other</t>
  </si>
  <si>
    <t>United Community Banks, Inc.</t>
  </si>
  <si>
    <t>www.ucbi.com</t>
  </si>
  <si>
    <t>H Lynn Harton</t>
  </si>
  <si>
    <t>/business-directory/company-profiles.united_community_banks_inc.db1728da9a8a020066f89c609358370e.html</t>
  </si>
  <si>
    <t>United Community Banks is the holding company for United Community Bank (UCB). UCB provides consumer and business banking products and services through some 195 branches across Florida, Georgia, North Carolina, Tennessee, and South Carolina. Approximately 75% of its loan portfolio consisted of commercial loans, including commercial and industrial, equipment financing, commercial construction and commercial real estate mortgage loans. The company also</t>
  </si>
  <si>
    <t>United Dominion Realty Trust, Inc.</t>
  </si>
  <si>
    <t>www.udr.com</t>
  </si>
  <si>
    <t>Thomas W Toomey</t>
  </si>
  <si>
    <t>/business-directory/company-profiles.united_dominion_realty_trust_inc.e6f419127fabebeee583da4eac560fe2.html</t>
  </si>
  <si>
    <t>www.uedge.com</t>
  </si>
  <si>
    <t>Jeffrey S Olson</t>
  </si>
  <si>
    <t>/business-directory/company-profiles.urban_edge_properties.f51587c05e2a4a6cd4a0ac2fc4128a65.html</t>
  </si>
  <si>
    <t>Urban Edge Properties is a Maryland REIT that manages, develops, redevelops, and acquires retail real estate, primarily in the Washington, DC to Boston corridor with a concentration on the New York metropolitan area. The real estate investment trust (REIT) owns, leases, and operates almost 70 shopping centers, five malls and two industrial park which spans some 17.2 million square feet. Its tenants include several national retailers such as Home Depot,</t>
  </si>
  <si>
    <t>Ufp Industries, Inc.</t>
  </si>
  <si>
    <t>www.ufpi.com</t>
  </si>
  <si>
    <t>Matthew J Missad</t>
  </si>
  <si>
    <t>/business-directory/company-profiles.ufp_industries_inc.3cf8c36e99cd945f398783c4c1b8dba8.html</t>
  </si>
  <si>
    <t>UFP Industries is a holding company with subsidiaries throughout North America, Europe, Asia, and Australia that supply products primarily manufactured from wood, wood and non-wood composites, and other materials to three markets: retail, industrial, and construction. UFP is one of the largest domestic buyers of solid sawn softwood lumber in the US. It primarily uses southern yellow pine in its pressure-treating operations and site-built component</t>
  </si>
  <si>
    <t>UGI Corporation</t>
  </si>
  <si>
    <t>www.ugicorp.com</t>
  </si>
  <si>
    <t>Roger Perreault</t>
  </si>
  <si>
    <t>/business-directory/company-profiles.ugi_corporation.fd44bc1afb1632a364c8844aae4156df.html</t>
  </si>
  <si>
    <t>UGI Corporation is a leading energy products supplier to residential, commercial, agricultural, motor fuel, and wholesale customers across the US and Europe. The company distributes, stores, transports and markets energy products and related services; it also generates some electricity. In the US, UGI serves nearly 1.3 million customers, thanks to its partnership with AmeriGas Partners and several subsidiaries. Its trade names include AmeriGas, America's</t>
  </si>
  <si>
    <t>www.amerco.com</t>
  </si>
  <si>
    <t>Edward Joseph Shoen</t>
  </si>
  <si>
    <t>/business-directory/company-profiles.u-haul_holding_company.8b4545f0976b9b000e9b8d8ca15c2293.html</t>
  </si>
  <si>
    <t>AMERCO is North America's largest "do-it-yourself" moving and storage operator, through nearly 21,100 independent dealers and more than 2,100 company-owned centers across the US and Canada. Operating through its principal subsidiary U-Haul International, the company serves customers through rentals of its ubiquitous orange-and-white trucks, trailers, as well as sales self-storage units. AMERCO owns U-Haul-managed self-storage facilities and provides</t>
  </si>
  <si>
    <t>Universal Health Services, Inc.</t>
  </si>
  <si>
    <t>www.uhs.com</t>
  </si>
  <si>
    <t>Marc D Miller</t>
  </si>
  <si>
    <t>/business-directory/company-profiles.universal_health_services_inc.3f35d0cfda34a091abdb487d83c023d5.html</t>
  </si>
  <si>
    <t>Universal Health Services (UHS) is one of the nation's largest for-profit hospital operators. It owns or leases about 25 acute care hospitals with a total of about 6,545 beds, primarily in rural and suburban communities. The system also operates outpatient centers and behavioral health treatment facilities, most located near its acute care hospitals. In addition, UHS' behavioral health division operates approximately 335 inpatient facilities and 15</t>
  </si>
  <si>
    <t>Ubiquiti Inc.</t>
  </si>
  <si>
    <t>www.ui.com</t>
  </si>
  <si>
    <t>Robert J Pera</t>
  </si>
  <si>
    <t>/business-directory/company-profiles.ubiquiti_inc.a3ae3a9fcb849f85bbb0faf016192fe2.html</t>
  </si>
  <si>
    <t>UNILEVER SRI LANKA LIMITED</t>
  </si>
  <si>
    <t>www.unilever.com.lk</t>
  </si>
  <si>
    <t>/business-directory/company-profiles.unilever_sri_lanka_limited.8f9dcdc87f72cb0c41f2f369a803d8be.html</t>
  </si>
  <si>
    <t>Ulta Beauty, Inc.</t>
  </si>
  <si>
    <t>www.ulta.com</t>
  </si>
  <si>
    <t>David C Kimbell</t>
  </si>
  <si>
    <t>/business-directory/company-profiles.ulta_beauty_inc.b8a1d742df110c1b9358fd836b1c2cdd.html</t>
  </si>
  <si>
    <t>Ulta Beauty operates more than 1,350 stores across the US, making it the premier beauty destination for cosmetics, fragrance, skin care products, hair care products, and salon services. The company offers the widest selection of beauty categories, including prestige and mass cosmetics, fragrance, haircare, prestige and mass skincare, bath and body products, professional hair products, and salon styling tools. In addition to its brick-and-mortar presence</t>
  </si>
  <si>
    <t>Umb Financial Corporation</t>
  </si>
  <si>
    <t>investorrelations.umb.com</t>
  </si>
  <si>
    <t>J Mariner Kemper</t>
  </si>
  <si>
    <t>/business-directory/company-profiles.umb_financial_corporation.6b48a3a506ba5330ac81104dde9c614e.html</t>
  </si>
  <si>
    <t>UMB Financial is a financial holding company that provides banking services and asset servicing to its customer in the US and around the globe. The company's national bank, UMB Bank offers a full complement of banking products and other services to commercial, retail, government, and correspondent-bank customers, including a wide range of asset-management, trust, bankcard, and cash-management services. The bank operates about 90 banking centers. Loans</t>
  </si>
  <si>
    <t>United Microelectronics Corporation</t>
  </si>
  <si>
    <t>www.umc.com</t>
  </si>
  <si>
    <t>2303</t>
  </si>
  <si>
    <t>Jia Cong, Stan Hung</t>
  </si>
  <si>
    <t>/business-directory/company-profiles.united_microelectronics_corporation.bcefcbed8c76d34d3aac7f2a569ab449.html</t>
  </si>
  <si>
    <t>United Microelectronics Corporation (UMC) found its calling in the silicon foundry business. Behind only neighbor and archrival Taiwan Semiconductor Manufacturing, UMC is a leading silicon foundry, or contract semiconductor manufacturer. Its production services include design, engineering, manufacturing, packaging, sorting, and testing. UMC operates through offices in Taiwan, Japan, Korea, China, Europe, the US, and Singapore, and continues to</t>
  </si>
  <si>
    <t>Unifirst Corporation</t>
  </si>
  <si>
    <t>www.unifirst.com</t>
  </si>
  <si>
    <t>Drycleaning and Laundry Services</t>
  </si>
  <si>
    <t>Steven S Sintros</t>
  </si>
  <si>
    <t>/business-directory/company-profiles.unifirst_corporation.f5237a74875b938e83fdc37cfe1d0e7a.html</t>
  </si>
  <si>
    <t>UniFirst is one of the largest providers of workplace uniforms and protective work wear clothing in the US. It designs, manufactures, personalizes, rents, cleans, delivers, and sells a wide range of uniforms and protective clothing, including shirts, pants, jackets, coveralls, lab coats, smocks, aprons, and specialized protective wear, such as flame resistant and high visibility garments. The company also rents and sells industrial wiping products,</t>
  </si>
  <si>
    <t>Unitedhealth Group Incorporated</t>
  </si>
  <si>
    <t>www.unitedhealthgroup.com</t>
  </si>
  <si>
    <t>Andrew P Witty</t>
  </si>
  <si>
    <t>/business-directory/company-profiles.unitedhealth_group_incorporated.4a21a34250f2e0a31406f173378cb74a.html</t>
  </si>
  <si>
    <t>UnitedHealth Group is a leading US health insurer offering a variety of plans and services to group and individual customers nationwide. Its UnitedHealthcare health benefits segment manages health maintenance organization (HMO), preferred provider organization (PPO), and point-of-service (POS) plans, as well as Medicare, Medicaid, state-funded, and supplemental vision and dental options. In addition, UnitedHealth's Optum health services units — OptumHealth,</t>
  </si>
  <si>
    <t>UNUM Group</t>
  </si>
  <si>
    <t>www.unum.com</t>
  </si>
  <si>
    <t>Richard P McKenney</t>
  </si>
  <si>
    <t>/business-directory/company-profiles.unum_group.b7e036c2d3856ad294ac68e6af8b7b0e.html</t>
  </si>
  <si>
    <t>Unum Group is a leading provider of financial protection benefits in the US and the UK. The company offers short-term and long-term disability insurance, supplemental health coverage, and life and accidental death and dismemberment insurance to individuals and groups. Its Colonial Life segment offers expanded cancer, critical illness, vision products, and dental insurance. Additional subsidiaries include Unum Life Insurance Company of America, Provident</t>
  </si>
  <si>
    <t>Union Pacific Corporation</t>
  </si>
  <si>
    <t>www.up.com</t>
  </si>
  <si>
    <t>Lance M Fritz</t>
  </si>
  <si>
    <t>/business-directory/company-profiles.union_pacific_corporation.ac269e941ccdf6ec3d796cc705dac4de.html</t>
  </si>
  <si>
    <t>Union Pacific Corporation has been chugging down the track since 1969. Owned by Union Pacific Corporation (UPC), Union Pacific Railroad Company (UPRR) operates almost 56,380 freight cars and nearly 7,340 locomotives. UPRR transports automobiles, chemicals, energy, and industrial, agricultural, and other bulk freight over a system of nearly 32,535 route miles in roughly 25 states in the western two-thirds of the US. It owns about 26,120 route miles</t>
  </si>
  <si>
    <t>United Parcel Service, Inc.</t>
  </si>
  <si>
    <t>www.ups.com</t>
  </si>
  <si>
    <t>Carol B Tome</t>
  </si>
  <si>
    <t>/business-directory/company-profiles.united_parcel_service_inc.0b2557808d816500e7bc310525e11cf5.html</t>
  </si>
  <si>
    <t>United Parcel Services (UPS) is the world's premier package delivery company and a leading provider of global supply chain management solutions. The company offers a broad range of industry-leading products and services through its extensive global presence. Its services include transportation and delivery, distribution, contract logistics, ocean freight, airfreight, customs brokerage and insurance. UPS operates one of the largest airlines and one</t>
  </si>
  <si>
    <t>Upstart Holdings, Inc.</t>
  </si>
  <si>
    <t>www.upstart.com</t>
  </si>
  <si>
    <t>Dave Girouard</t>
  </si>
  <si>
    <t>/business-directory/company-profiles.upstart_holdings_inc.018fd05d1fbe0cf97589fb08df010598.html</t>
  </si>
  <si>
    <t>Urban Outfitters, Inc.</t>
  </si>
  <si>
    <t>www.urbn.com</t>
  </si>
  <si>
    <t>Richard A Hayne</t>
  </si>
  <si>
    <t>/business-directory/company-profiles.urban_outfitters_inc.7c1756755f9b5388ece82043387ed48e.html</t>
  </si>
  <si>
    <t>Urban Outfitters is a leading lifestyle products and services company that operates a portfolio of global consumer brands comprised of Anthropologie, Free People, and more. The company's almost 710 namesake stores (mainly in the US, but also in Canada, and Europe) offer highly differentiated collections of fashion apparel, accessories, and home goods, among other things. The retailer's Urban Outfitters brand markets its products through almost 270</t>
  </si>
  <si>
    <t>United Rentals, Inc.</t>
  </si>
  <si>
    <t>www.unitedrentals.com</t>
  </si>
  <si>
    <t>General Rental Centers</t>
  </si>
  <si>
    <t>Matthew J Flannery</t>
  </si>
  <si>
    <t>/business-directory/company-profiles.united_rentals_inc.ab22ab14c0deb95d0dbb185da118a6d5.html</t>
  </si>
  <si>
    <t>United Rentals considers itself the largest equipment rental company in the world, operates throughout the US and Canada, and has a limited presence in Europe, Australia and New Zealand. United Rentals deploys $19.61 billion of fleet (original equipment cost) through approximately 1,520 branches, a centralized reservation service and automated online ordering. Its branches are fully integrated through technology, allowing them to collaborate on solving</t>
  </si>
  <si>
    <t>www.usbank.com</t>
  </si>
  <si>
    <t>Andrew Cecere</t>
  </si>
  <si>
    <t>/business-directory/company-profiles.us_bancorp.d6e6ddb64fc4ce11f36c3a9276545143.html</t>
  </si>
  <si>
    <t>US Bancorp is a financial services holding company that provides a full range of financial services, including lending and depository services, cash management, capital markets, and trust and investment management services. It also engages in credit cards services as well as merchant and ATM processing, mortgage banking, trust and investment management, brokerage, insurance, and corporate payments. The bank provides banking and investment services</t>
  </si>
  <si>
    <t>US Foods Holding Corp.</t>
  </si>
  <si>
    <t>www.usfoods.com</t>
  </si>
  <si>
    <t>David E Flitman</t>
  </si>
  <si>
    <t>/business-directory/company-profiles.us_foods_holding_corp.78b7127cf612d8820ac82405cdce54ba.html</t>
  </si>
  <si>
    <t>US Foods is one of America's great food companies and leading foodservice distributors. It distributes food and non-food supplies to approximately 250,000 customers. The company's nearly 70 distribution facilities supply more than 400,000 fresh, frozen, and dry food stock-keeping units (SKUs), as well as non-food items, sourced from approximately 6,000 suppliers, to single- and multi-unit restaurants and regional and national restaurant chains as</t>
  </si>
  <si>
    <t>United States Cellular Corporation</t>
  </si>
  <si>
    <t>Laurent C Therivel</t>
  </si>
  <si>
    <t>/business-directory/company-profiles.united_states_cellular_corporation.2bae6c62b7629b92e1bb0605b48dc51a.html</t>
  </si>
  <si>
    <t>United States Cellular Corporation (UScellular) provides telecommunications services service to customers with 4.7 million retail connections in portions of more than 20 states. It offers advanced wireless solutions to consumers and business and government customers, including a fast-growing and expansive suite of connected Internet of Things (IoT) solutions and software applications across the categories of monitor and control (sensors and cameras),</t>
  </si>
  <si>
    <t>United Therapeutics Corporation</t>
  </si>
  <si>
    <t>www.unither.com</t>
  </si>
  <si>
    <t>Martine Rothblatt</t>
  </si>
  <si>
    <t>/business-directory/company-profiles.united_therapeutics_corporation.74ad773d4c03346fcc7338c7e4e37f40.html</t>
  </si>
  <si>
    <t>United Therapeutics focuses on the strength of a balanced, value-creating biotechnology model. Its injectable drug Remodulin treats pulmonary hypertension, which affects the blood vessels between the heart and lungs; it also treats cancer and viral illnesses. The product is marketed directly and through distributors in North America, Europe, and the Asia/Pacific region. Other hypertension treatments include Adcirca, Tyvaso, and Orenitram. The company's</t>
  </si>
  <si>
    <t>Utz Brands, Inc.</t>
  </si>
  <si>
    <t>Dylan B Lissette</t>
  </si>
  <si>
    <t>/business-directory/company-profiles.utz_brands_inc.f78a665f193cf110224135febc480cac.html</t>
  </si>
  <si>
    <t>Visa Inc.</t>
  </si>
  <si>
    <t>Alfred F Kelly Junior</t>
  </si>
  <si>
    <t>/business-directory/company-profiles.visa_inc.5f0bf3e0b0404a4b53d82d87ff6271e6.html</t>
  </si>
  <si>
    <t>Visa is one of the world's leaders in digital payments (far ahead of rivals MasterCard and American Express) and boasts nearly 3.9 billion credit and other payment cards in circulation across more than 200 countries The company is focused on extending, enhancing and investing in its proprietary network, VisaNet, to offer a single connection point for facilitating payment transactions to multiple endpoints through various form factors. The company</t>
  </si>
  <si>
    <t>Marriott Vacations Worldwide Corporation</t>
  </si>
  <si>
    <t>www.marriottvacationsworldwide.com</t>
  </si>
  <si>
    <t>Stephen P Weisz</t>
  </si>
  <si>
    <t>business-directory/company-profiles.marriott_vacations_worldwide_corporation.f2892113d9cc7746f6122a42500598fc.html</t>
  </si>
  <si>
    <t>Marriott Vacations Worldwide, formerly part of hotel giant Marriott International, is one of the world's leading timeshare companies, operating more than 120 resorts. Its properties are in prime vacation destinations in the US (such as California, Colorado, Florida, Hawaii, and South Carolina) and a handful of other countries (Aruba, France, Spain, the West Indies, and Thailand). The villas are jointly owned by about 420,000 people who have exclusive</t>
  </si>
  <si>
    <t>Ensco International Incorporated</t>
  </si>
  <si>
    <t>www.valaris.com</t>
  </si>
  <si>
    <t>Daniel W Rabun</t>
  </si>
  <si>
    <t>/business-directory/company-profiles.ensco_international_incorporated.dd01830d81991d5bfda19b8cecda3fd9.html</t>
  </si>
  <si>
    <t>VALE S/A</t>
  </si>
  <si>
    <t>www.vale.com</t>
  </si>
  <si>
    <t>VALE3</t>
  </si>
  <si>
    <t>Eduardo de Salles Bartolomeo</t>
  </si>
  <si>
    <t>/business-directory/company-profiles.vale_s-a.20da8ef6040cbe41953039f7837e8eb6.html</t>
  </si>
  <si>
    <t>One of the largest metals and mining companies in the world, Vale is also the world's largest producers of iron ore and nickel, as well as iron ore pellets, copper, platinum group metals (PGMs), gold, silver and cobalt. With greenfield mineral exploration in five countries, Rio de Janeiro-based Vale maintains a network integrating its mines with railroads, ports, and ships. Additionally, it has hydroelectric plants in Brazil, Canada and Indonesia,</t>
  </si>
  <si>
    <t>Visteon Corporation</t>
  </si>
  <si>
    <t>www.visteon.com</t>
  </si>
  <si>
    <t>Sachin S Lawande</t>
  </si>
  <si>
    <t>/business-directory/company-profiles.visteon_corporation.32317720ccae92c4db0b103591462cd3.html</t>
  </si>
  <si>
    <t>Visteon Corporation is a global automotive supplier that designs, engineers, and manufactures innovative automotive electronics and connected car solutions for the world's major vehicle manufacturers, including BMW, Ford, Geely, General Motors, Honda, Jaguar/Land Rover, Mahindra, Mazda, Mercedes-Benz, Mitsubishi, Nissan, Renault, Stellantis, Tata, Toyota, and Volkswagen. The company is focused on cockpit electronics such as instrument clusters, information</t>
  </si>
  <si>
    <t>Victory Capital Holdings, Inc.</t>
  </si>
  <si>
    <t>DAVID C BROWN</t>
  </si>
  <si>
    <t>/business-directory/company-profiles.victory_capital_holdings_inc.75d1b69e706503b6f5b755cff355ed8b.html</t>
  </si>
  <si>
    <t>Veeva Systems Inc.</t>
  </si>
  <si>
    <t>www.veeva.com</t>
  </si>
  <si>
    <t>Peter P Gassner</t>
  </si>
  <si>
    <t>/business-directory/company-profiles.veeva_systems_inc.f84bdb609ca8e144a08b06196d3bd78c.html</t>
  </si>
  <si>
    <t>Veeva Systems is breathing new life into software for the health care industry. Its cloud-based software and mobile apps are used by pharmaceutical and biotechnology companies to manage critical business functions. Veeva Systems' customer relationship management software uses Salesforce's platform to manage sales and marketing functions. Its Veeva Vault provides content management and collaboration software for quality management in clinical trials</t>
  </si>
  <si>
    <t>Vertex, Inc.</t>
  </si>
  <si>
    <t>www.vertexinc.com</t>
  </si>
  <si>
    <t>David DeStefano</t>
  </si>
  <si>
    <t>/business-directory/company-profiles.vertex_inc.203884fc6a93ed0260f28c3e605801a9.html</t>
  </si>
  <si>
    <t>Vertex is a leading provider of enterprise tax technology solutions with more than 4,200 customers, including the majority of the Fortune 500. It provides tax support to its customers in over 130 countries. The company software enables tax determination, compliance, and reporting, tax data management and document management, and analytics and insights with powerful pre-built integrations to core business applications used by most companies. Its software</t>
  </si>
  <si>
    <t>Vermilion Energy Inc</t>
  </si>
  <si>
    <t>www.vermilionenergy.com</t>
  </si>
  <si>
    <t>Anthony J. Marino</t>
  </si>
  <si>
    <t>/business-directory/company-profiles.vermilion_energy_inc.634493d3615959b39af3feda7dd4ab14.html</t>
  </si>
  <si>
    <t>Vermilion Energy is an international energy producer that seeks to create value through the acquisition, exploration, development and optimization of producing assets in North America, Europe and Australia. Vermilion's operations are focused on the exploitation of light oil and liquids-rich natural gas conventional resource plays in North America and the exploration and development of conventional natural gas and oil opportunities in Europe and Australia.</t>
  </si>
  <si>
    <t>www.vfc.com</t>
  </si>
  <si>
    <t>Steven E Rendle</t>
  </si>
  <si>
    <t>/business-directory/company-profiles.vf_corporation.d7bb04835907940e79dcc3a522c7a8a2.html</t>
  </si>
  <si>
    <t>VF Corporation is a leading manufacturer and retailer in the outdoor and action sports apparel industry, owning brands in specialist product categories: Dickies, Timberland and The North Face (outdoor-oriented brands), and Vans (skateboard-inspired footwear). The company sells directly to consumers online and through roughly than 1,300 VF-operated retail stores worldwide. It also sells wholesale to department and specialty stores, national chains,</t>
  </si>
  <si>
    <t>Viavi Solutions Inc.</t>
  </si>
  <si>
    <t>www.viavisolutions.com</t>
  </si>
  <si>
    <t>Oleg Khaykin</t>
  </si>
  <si>
    <t>/business-directory/company-profiles.viavi_solutions_inc.dacfdf1c3b16d37e99f32a2a00bfb7c9.html</t>
  </si>
  <si>
    <t>Viavi Solutions is a leading provider of test and measurement instruments and test tools that are used to build and improve communications equipment and broadband networks. Viavi's AvComm products are a global leader in test and measurement (T&amp;amp;amp;M) instrumentation for communication and safety in the government, aerospace and military markets.  It also provides test products and services for private enterprise networks. Another Viavi offering is</t>
  </si>
  <si>
    <t>Vici Properties Inc.</t>
  </si>
  <si>
    <t>www.viciproperties.com</t>
  </si>
  <si>
    <t>Edward B Pitoniak</t>
  </si>
  <si>
    <t>/business-directory/company-profiles.vici_properties_inc.e0c20cdabd5016d3991326911ef7e726.html</t>
  </si>
  <si>
    <t>Vicor Corporation</t>
  </si>
  <si>
    <t>www.vicorpower.com</t>
  </si>
  <si>
    <t>Patrizio Vinciarelli</t>
  </si>
  <si>
    <t>/business-directory/company-profiles.vicor_corporation.b5a661c14a00477c92b5b4094b412168.html</t>
  </si>
  <si>
    <t>Vicor designs, develops, manufactures, and markets modular power components and power systems for converting electrical power. In electrically-powered devices utilizing alternating current (AC) voltage from a primary AC source, a power system converts AC voltage into the stable direct current (DC) voltage necessary to power subsystems and/or individual applications and devices (loads). Customers includes global OEMs and small manufacturers of specialized</t>
  </si>
  <si>
    <t>VIPSHOP INTERNATIONAL HOLDINGS LIMITED</t>
  </si>
  <si>
    <t>YA SHEN</t>
  </si>
  <si>
    <t>/business-directory/company-profiles.vipshop_international_holdings_limited.0f9a6c39279c36045332ce5e5ec70bde.html</t>
  </si>
  <si>
    <t>Virtu Financial, Inc.</t>
  </si>
  <si>
    <t>www.virtu.com</t>
  </si>
  <si>
    <t>Douglas A Cifu</t>
  </si>
  <si>
    <t>/business-directory/company-profiles.virtu_financial_inc.8be743dc276d509f88c4c1795e827fd9.html</t>
  </si>
  <si>
    <t>Virtu Financial is a leading financial firm that leverages cutting edge technology to deliver liquidity to the global markets and innovative, transparent trading solutions to its clients. The company buys or sells a broad range of securities and other financial instruments, and it generates revenue through market making activities, commission and fees on execution service activities. Its integrated, multi-asset analytics platform provides a range</t>
  </si>
  <si>
    <t>VISTA OIL &amp;amp; GAS ARGENTINA S.A.U. TRAFIGURA ARGENTINA S.A. AREA BAJADA DEL PALO OESTE U.T.E.</t>
  </si>
  <si>
    <t>www.vistaenergy.com</t>
  </si>
  <si>
    <t>Rosario Manffrand Pinto</t>
  </si>
  <si>
    <t>/business-directory/company-profiles.vista_oil__gas_argentina_sau_trafigura_argentina_sa_area_bajada_del_palo_oeste_ute.54e04ef2f0da0a2f328248cbf0f8c6b1.html</t>
  </si>
  <si>
    <t>Valero Energy Corporation</t>
  </si>
  <si>
    <t>www.valero.com</t>
  </si>
  <si>
    <t>R Lane Riggs</t>
  </si>
  <si>
    <t>/business-directory/company-profiles.valero_energy_corporation.40452cd6b4ae77bc142d2439313fdc07.html</t>
  </si>
  <si>
    <t>Valero Energy is one of the largest independent petroleum refiners in the world and the world's second largest renewable fuels producer. Valero churns out approximately 3.2 million barrels per day, refining conventional and premium gasoline, diesel, low-cost diesel, ultra-low-sulfur diesel and other refined petroleum products. It operates approximately 15 refineries in the US, Canada, and the UK. It also has more than 10 ethanol plants with a combined</t>
  </si>
  <si>
    <t>www.valley.com</t>
  </si>
  <si>
    <t>Ira Robbins</t>
  </si>
  <si>
    <t>/business-directory/company-profiles.valley_national_bancorp.fb6b29c89c8192f5ba5b1f70ea372be7.html</t>
  </si>
  <si>
    <t>Valley National Bancorp owns Valley National Bank, which serves commercial and retail clients through more than 230 branches in northern and central New Jersey and in the New York City boroughs of Manhattan, Brooklyn, and Queens, as well as on Long Island. The bank provides standard services like checking and savings accounts, loans and mortgages, credit cards, and trust services. Subsidiaries offer asset management, mortgage and auto loan servicing,</t>
  </si>
  <si>
    <t>Vulcan Materials Company</t>
  </si>
  <si>
    <t>www.vulcanmaterials.com</t>
  </si>
  <si>
    <t>J Thomas Hill</t>
  </si>
  <si>
    <t>/business-directory/company-profiles.vulcan_materials_company.b51b076397a5ff9dfd7db4580bcfe362.html</t>
  </si>
  <si>
    <t>Vulcan Materials Company (Vulcan) is one of the largest producers of construction aggregates in the US. Vulcan produces and distributes aggregates (crushed stone, gravel, and sand), asphalt mix, calcium, and ready-mixed concrete from more than 400 active aggregate facilities, some 70 asphalt facilities, and more than 140 concrete facilities in nine states, as well as the U.S. Virgin Islands, and Washington D.C. Its aggregates are primarily used in</t>
  </si>
  <si>
    <t>Valmont Industries, Inc.</t>
  </si>
  <si>
    <t>www.valmont.com</t>
  </si>
  <si>
    <t>Forging and Stamping</t>
  </si>
  <si>
    <t>Avner M Applbaum</t>
  </si>
  <si>
    <t>/business-directory/company-profiles.valmont_industries_inc.48ef064387f5967de58f702e3cf5ffe8.html</t>
  </si>
  <si>
    <t>Valmont Industries is a diversified manufacturer of products and services for infrastructure and agriculture markets. Its Infrastructure products and services create communities that are safer, cleaner, more efficient, and better connected. Its Agriculture products and services help growers produce greater crop yields with fewer inputs. The company provides its products to industrial customers, municipalities and government entities, contractors,</t>
  </si>
  <si>
    <t>Vmware, Inc.</t>
  </si>
  <si>
    <t>www.vmware.com</t>
  </si>
  <si>
    <t>Raghu Raghuram</t>
  </si>
  <si>
    <t>/business-directory/company-profiles.vmware_inc.dc9968a754675fe9a5421e8628db8da7.html</t>
  </si>
  <si>
    <t>VMware originally pioneered the development and application of virtualization technologies with x86 server-based computing, separating application software from the underlying hardware, and then evolved to become the private cloud and mobility management leader. VMware is a leading provider of multi-cloud services for all apps, enabling digital innovation with enterprise control. The company has marketing relationships with top computer hardware vendors,</t>
  </si>
  <si>
    <t>www.vno.com</t>
  </si>
  <si>
    <t>Steven Roth</t>
  </si>
  <si>
    <t>/business-directory/company-profiles.vornado_realty_trust.4b63092fd992210dd5dd6966e1742ad8.html</t>
  </si>
  <si>
    <t>Vornado Realty Trust is a real estate investment trust (REIT) with holdings in office, retail, hospitality, and residential space. The company's commercial property holdings total approximately 19.9 million sq. ft. of space, primarily in New York City. It also owns the 3.7 million sq. ft. theMART office building in Chicago, and a controlling stake in San Francisco's 1.8 million sq. ft. office complex 555 California Street. In addition, Vornado owns</t>
  </si>
  <si>
    <t>Viper Energy Partners LP</t>
  </si>
  <si>
    <t>/business-directory/company-profiles.viper_energy_partners_lp.4fcfeb338bae027da0d3ece442a4a5ff.html</t>
  </si>
  <si>
    <t>Tackling energy challenges with some venom, Viper Energy Partners was formed by Diamondback Energy to own, acquire, and exploit oil and natural gas properties in North America. It plans expansion via organic growth and by pursuing accretive growth opportunities through acquisitions of assets from Diamondback Energy and from third parties. Its initial assets consist of oil and gas holdings in the Permian Basin in West Texas, substantially all of</t>
  </si>
  <si>
    <t>Vontier Corporation</t>
  </si>
  <si>
    <t>www.vontier.com</t>
  </si>
  <si>
    <t>Mark D Morelli</t>
  </si>
  <si>
    <t>/business-directory/company-profiles.vontier_corporation.1b60bb0e4e3cab35f9ddcb4314fc3cca.html</t>
  </si>
  <si>
    <t>Vontier is a global industrial technology company that focuses on critical technical equipment, components, software, and services for manufacturing, repair, and servicing in the mobility infrastructure industry worldwide. It supplies a wide range of solutions spanning advanced environmental sensors; fueling equipment; field payment hardware; point-of sale; workflow and monitoring software; vehicle tracking and fleet management; software solutions</t>
  </si>
  <si>
    <t>VODAFONE GROUP PUBLIC LIMITED COMPANY</t>
  </si>
  <si>
    <t>www.vodafone.com</t>
  </si>
  <si>
    <t>Kandimathie Christine Ramon</t>
  </si>
  <si>
    <t>/business-directory/company-profiles.vodafone_group_public_limited_company.abea8e6c746bb8c1139bcd0938a330e9.html</t>
  </si>
  <si>
    <t>Vodafone is one of the world's top wireless phone carriers, with its millions of subscribers (across some 50 countries) behind only China Mobile. The company had an addition 160,000 mobile contract customers and more than 60,000 broadband customers, in Portugal alone. The company generates the majority of its business in Europe, where it is a leader in the wireless markets in the UK and Germany. Vodafone increasingly serves callers in Africa, the</t>
  </si>
  <si>
    <t>Voya Financial, Inc.</t>
  </si>
  <si>
    <t>www.voya.com</t>
  </si>
  <si>
    <t>Heather Lavallee</t>
  </si>
  <si>
    <t>/business-directory/company-profiles.voya_financial_inc.568b71d156cd0352eb9fd461f37915c4.html</t>
  </si>
  <si>
    <t>Voya Financial (Voya) offers retirement, investment, and (mostly life) insurance services to approximately 14.7 million individuals, workplace participants and institutions in the US. Its wealth solutions include recordkeeping and plan administration services, tailored participant communications and education programs, digital capabilities for sponsors and plan participants (plus mobile capabilities for participants), trustee services and institutional</t>
  </si>
  <si>
    <t>Verona Pharma, Inc.</t>
  </si>
  <si>
    <t>www.veronapharma.com</t>
  </si>
  <si>
    <t>David Zaccardelli</t>
  </si>
  <si>
    <t>/business-directory/company-profiles.verona_pharma_inc.1aa6fb2ed8b3fb751479c13fbf727dbc.html</t>
  </si>
  <si>
    <t>Varonis Systems, Inc.</t>
  </si>
  <si>
    <t>www.varonis.com</t>
  </si>
  <si>
    <t>Yakov Faitelson</t>
  </si>
  <si>
    <t>/business-directory/company-profiles.varonis_systems_inc.dea2032b1109db6ca1c83e0e34762dfb.html</t>
  </si>
  <si>
    <t>Varonis Systems is a pioneer in data security and analytics, fighting a different battle than conventional cybersecurity companies. Its software specializes in data protection, threat detection and response, data privacy and compliance. Varonis software enables enterprises of all sizes and industries to protect data stored on-premises and in the cloud, including: sensitive files and emails; confidential personal data belonging to customers, patients</t>
  </si>
  <si>
    <t>Verint Systems Inc.</t>
  </si>
  <si>
    <t>www.verint.com</t>
  </si>
  <si>
    <t>Dan Bodner</t>
  </si>
  <si>
    <t>/business-directory/company-profiles.verint_systems_inc.a7223686065412fa482c8c536c149b35.html</t>
  </si>
  <si>
    <t>Verint Systems is uniquely positioned to help organizations close the Engagement Capacity Gap with its differentiated Verint Customer Engagement Cloud Platform. Through the Verint Customer Engagement Cloud Platform, Verint offers its customers and partners solutions that are based on artificial intelligence (AI) and are developed specifically for customer engagement. These solutions automate workflows across enterprise silos to optimize workforce</t>
  </si>
  <si>
    <t>Verra Mobility Corporation</t>
  </si>
  <si>
    <t>www.verramobility.com</t>
  </si>
  <si>
    <t>David Roberts</t>
  </si>
  <si>
    <t>/business-directory/company-profiles.verra_mobility_corporation.f083fb5bbc3f04c19b0933ede9ac58b2.html</t>
  </si>
  <si>
    <t>Verisk Analytics, Inc.</t>
  </si>
  <si>
    <t>www.verisk.com</t>
  </si>
  <si>
    <t>Lee M Shavel</t>
  </si>
  <si>
    <t>/business-directory/company-profiles.verisk_analytics_inc.6ab78d915b78cddfceb66b2fe20718f1.html</t>
  </si>
  <si>
    <t>Verisk Analytics is a leading strategic data analytics and technology partner to the global insurance industry. It empowers clients to strengthen operating efficiency, improve underwriting and claims outcomes, combat fraud and make informed decisions about global risks, including climate change, extreme events, political topics and ESG issues. Through advanced data analytics, software, scientific research and deep industry knowledge, Verisk helps</t>
  </si>
  <si>
    <t>Verisign, Inc.</t>
  </si>
  <si>
    <t>www.verisign.com</t>
  </si>
  <si>
    <t>D James Bidzos</t>
  </si>
  <si>
    <t>/business-directory/company-profiles.verisign_inc.59a739d03c79dcad395cc6620c4d6721.html</t>
  </si>
  <si>
    <t>VeriSign is a global provider of domain name registry services and internet infrastructure, enabling internet navigation for many of the world's most recognized domain names. The company enables the security, stability, and resiliency of key internet infrastructure and services, including providing Root Zone Maintainer services, operating two of nearly 15 global internet root servers, and providing registration services and authoritative resolution</t>
  </si>
  <si>
    <t>Vertiv Holdings Co</t>
  </si>
  <si>
    <t>www.vertiv.com</t>
  </si>
  <si>
    <t>Giordano Albertazzi</t>
  </si>
  <si>
    <t>/business-directory/company-profiles.vertiv_holdings_co.b3524c059f764e9249c2ce3304599d30.html</t>
  </si>
  <si>
    <t>Vertiv is a global leader in the design, manufacturing and servicing of critical digital infrastructure technology that powers, cools, deploys, secures and maintains electronics that process, store and transmit data. The company provides this technology to data centers, communication networks and commercial &amp;amp;amp; industrial environments worldwide. It has a suite of comprehensive offerings, innovative solutions and a leading service organization that</t>
  </si>
  <si>
    <t>Veritiv Corporation</t>
  </si>
  <si>
    <t>www.veritivcorp.com</t>
  </si>
  <si>
    <t>Paper and Paper Product Merchant Wholesalers</t>
  </si>
  <si>
    <t>Salvatore A Abbate</t>
  </si>
  <si>
    <t>/business-directory/company-profiles.veritiv_corporation.a27ce7a6dad066ce9a5cbecef1b55e16.html</t>
  </si>
  <si>
    <t>Veritiv is a leading North American business-to-business full-service provider of value-added packaging products and services, as well as facility solutions and print-based products and services to customers across a broad range of industry sectors, including manufacturing, food and beverage, wholesale and retail, healthcare, transportation, property management, higher education, entertainment and hospitality, commercial printing, and publishing.</t>
  </si>
  <si>
    <t>Vertex Pharmaceuticals Incorporated</t>
  </si>
  <si>
    <t>www.vrtx.com</t>
  </si>
  <si>
    <t>Reshma Kewalramani</t>
  </si>
  <si>
    <t>/business-directory/company-profiles.vertex_pharmaceuticals_incorporated.d1f9146a8bd86d95ffe3a27028b6f2d6.html</t>
  </si>
  <si>
    <t>Vertex Pharmaceuticals is focused on developing treatments for cystic fibrosis (CF) and other life-threatening diseases. The biotechnology company has four commercial drugs -- TRIKAFTA/KAFTRIO, SYMDEKO/SYMKEVI, ORKAMBI and KALYDECO -- used to treat CF. Vertex has other drugs in development including additional CF treatments and medications addressing sickle cell disease, beta thalassemia, alpha-1 antitrypsin deficiency, and pain, among others. While</t>
  </si>
  <si>
    <t>Viasat, Inc.</t>
  </si>
  <si>
    <t>www.viasat.com</t>
  </si>
  <si>
    <t>Mark Dankberg</t>
  </si>
  <si>
    <t>/business-directory/company-profiles.viasat_inc.58b51cd97d780f284257bf623827c659.html</t>
  </si>
  <si>
    <t>ViaSat is an innovator in communications technologies and services, focused on making connectivity accessible, available and secure for all. Its end-to-end platform of high-capacity Ka-band satellites, ground infrastructure and user terminals enables to provide cost-effective, high-speed, high-quality broadband solutions to enterprises, consumers, military and government users around the globe. For the commercial market, Viasat produces satellite</t>
  </si>
  <si>
    <t>Vishay Intertechnology, Inc.</t>
  </si>
  <si>
    <t>www.vishay.com</t>
  </si>
  <si>
    <t>Joel Smejkal</t>
  </si>
  <si>
    <t>/business-directory/company-profiles.vishay_intertechnology_inc.0825bee53c7914829aae82570f4a16d6.html</t>
  </si>
  <si>
    <t>Vishay Intertechnology is a leader in the market for discrete semiconductor components that are used for a wide variety of functions, including power control, power conversion, power management, signal switching, signal routing, signal blocking, signal amplification, two-way data transfer, one-way remote control, and circuit isolation. Vishay is also one of the world's largest portfolios of passive electronic components that are used to restrict current</t>
  </si>
  <si>
    <t>Vistra Corp.</t>
  </si>
  <si>
    <t>www.vistracorp.com</t>
  </si>
  <si>
    <t>James A Burke</t>
  </si>
  <si>
    <t>/business-directory/company-profiles.vistra_corp.fe9784b4e354d1989ad5662ce22dfec0.html</t>
  </si>
  <si>
    <t>Vistra Energy is a holding company operating an integrated retail and electric power generation business primarily in markets throughout the US. Through its subsidiaries, the company is engaged in competitive energy activities including electricity generation, wholesale energy sales and purchases, commodity risk management and retail sales of electricity and natural gas to end users. It serves approximately 3.5 million customers and operates in around</t>
  </si>
  <si>
    <t>Ventas, Inc.</t>
  </si>
  <si>
    <t>www.ventasreit.com</t>
  </si>
  <si>
    <t>Debra A Cafaro</t>
  </si>
  <si>
    <t>/business-directory/company-profiles.ventas_inc.bef4d02ce78f7995474ba6a0e02ee1b9.html</t>
  </si>
  <si>
    <t>Ventas is a real estate investment trust (REIT) that holds a highly diversified portfolio of senior housing communities, medical office buildings (MOBs), life science, research and innovation centers, hospitals and other healthcare facilities located throughout the US, Canada, and the UK. Ventas's portfolio of more than 1,300 properties is buoyed by the demographic tailwind of a large and growing aging population. The company has a third-party institutional</t>
  </si>
  <si>
    <t>Viatris Inc.</t>
  </si>
  <si>
    <t>Michael Goettler</t>
  </si>
  <si>
    <t>/business-directory/company-profiles.viatris_inc.78ac9bebf9176bafc863b458c17bee80.html</t>
  </si>
  <si>
    <t>Formed in 2020, Viatris is a global healthcare company whose mission is to empower people worldwide to live healthier at every stage of life, regardless of geography or circumstance. Viatris' portfolio comprises more than 1,400 approved molecules across a wide range of key therapeutic areas, including globally recognized iconic and key brands, generics, complex generics, and biosimilars. The company operates approximately 40 manufacturing sites worldwide</t>
  </si>
  <si>
    <t>Valvoline Inc.</t>
  </si>
  <si>
    <t>www.valvoline.com</t>
  </si>
  <si>
    <t>Samuel J Mitchell Junior</t>
  </si>
  <si>
    <t>/business-directory/company-profiles.valvoline_inc.a3f0462c71397e9111455e523d2fac1b.html</t>
  </si>
  <si>
    <t>Valvoline is a leader in preventive maintenance delivering convenient and trusted automotive services in its retail stores throughout the US and Canada. The company operates and franchises approximately 1,700 service center locations and is the #2 and #3 largest chain in the US and Canada, respectively, by number of stores. With sales in more than 140 countries and territories, Valvoline's solutions are available for every engine and drivetrain, including</t>
  </si>
  <si>
    <t>Verizon Communications Inc.</t>
  </si>
  <si>
    <t>www.verizon.com</t>
  </si>
  <si>
    <t>Hans E Vestberg</t>
  </si>
  <si>
    <t>/business-directory/company-profiles.verizon_communications_inc.0794c3a165314c11b66b483f57d77b34.html</t>
  </si>
  <si>
    <t>Verizon Communications is one of the world's leading providers of communications, technology, information, and entertainment products and services to consumers, businesses, and government entities. With a presence around the world, Verizon offers data, video, and voice services and solutions on its networks and platforms that are designed to meet customers' demand for mobility, reliable network connectivity, security, and control. The company also</t>
  </si>
  <si>
    <t>Wayfair Inc.</t>
  </si>
  <si>
    <t>www.wayfair.com</t>
  </si>
  <si>
    <t>Niraj Shah</t>
  </si>
  <si>
    <t>/business-directory/company-profiles.wayfair_inc.077da3fbc5ff7d98c955294828517c4b.html</t>
  </si>
  <si>
    <t>Wayfair is one of the world's leading online retailers of home furniture, decor, lighting, and more. Through its e-commerce platform, the company offers customers visually inspired browsing, compelling merchandising, easy product discovery and attractive prices for more than 40 million products from over 20,000 suppliers. It has approximately 22.1 million active customers over the last twelve months. In addition to its eponymous brand, Wayfair operates</t>
  </si>
  <si>
    <t>Westinghouse Air Brake Technologies Corporation</t>
  </si>
  <si>
    <t>www.wabteccorp.com</t>
  </si>
  <si>
    <t>Rafael Santana</t>
  </si>
  <si>
    <t>/business-directory/company-profiles.westinghouse_air_brake_technologies_corporation.40120b8f17fb89e94fe58f05867be20c.html</t>
  </si>
  <si>
    <t>Westinghouse Air Brake Technologies Corporation (dba Wabtec Corporation) manufactures braking equipment and other parts for locomotives, freight cars, and passenger railcars. Wabtec's Transit business supplies rail control and infrastructure products, including electronics, signal design, and engineering services, and refurbishes passenger transit vehicles. Products made by Wabtec's Freight segment include air brake systems, draft gears, slack adjusters,</t>
  </si>
  <si>
    <t>WAFD</t>
  </si>
  <si>
    <t>Washington Federal, Inc.</t>
  </si>
  <si>
    <t>www.wafdbank.com</t>
  </si>
  <si>
    <t>Brent J Beardall</t>
  </si>
  <si>
    <t>/business-directory/company-profiles.washington_federal_inc.d2f6e6b2265894e7112f785614838553.html</t>
  </si>
  <si>
    <t>Washington Federal is the holding company for Washington Federal Bank, which operates about 220 branches in eight western states. The company, which was founded in 1917, engages primarily in providing lending, depository, insurance and other banking services to consumers, mid-sized to large businesses, and owners and developers of commercial real estate. Commercial loans account for more than 60% of its loan portfolio. The bank also writes business,</t>
  </si>
  <si>
    <t>Western Alliance Bancorporation</t>
  </si>
  <si>
    <t>www.westernalliancebancorporation.com</t>
  </si>
  <si>
    <t>Kenneth A Vecchione</t>
  </si>
  <si>
    <t>business-directory/company-profiles.western_alliance_bancorporation.3d3b5e5bd21c85ccc6b3805d62f673e2.html</t>
  </si>
  <si>
    <t>Western Alliance Bancorporation and its flagship Western Alliance Bank (WAB) have an alliance with several bank brands in the West, operating as the Alliance Bank of Arizona; Bank of Nevada; as well as Bridge Bank and Torrey Pines Bank. The bank provides an array of specialized financial services to business customers across the country, and has added to these capabilities with the acquisition of AmeriHome which provides mortgage banking services.</t>
  </si>
  <si>
    <t>Waters Corporation</t>
  </si>
  <si>
    <t>www.waters.com</t>
  </si>
  <si>
    <t>Udit Batra</t>
  </si>
  <si>
    <t>/business-directory/company-profiles.waters_corporation.37995f8e95a2c65cb42c2c0fda764573.html</t>
  </si>
  <si>
    <t>Waters Corporation makes high-performance liquid chromatography instruments used to identify and analyze the constituent components of a variety of chemicals and other materials. Waters also makes mass spectrometers that help identify chemical compounds. In addition, the company designs, manufactures, sells and services thermal analysis, rheometry and calorimetry instruments through its TA Instruments (TA) product line. Its products are used in pharmaceutical,</t>
  </si>
  <si>
    <t>Walgreens Boots Alliance, Inc.</t>
  </si>
  <si>
    <t>www.walgreensbootsalliance.com</t>
  </si>
  <si>
    <t>Rosalind Brewer</t>
  </si>
  <si>
    <t>/business-directory/company-profiles.walgreens_boots_alliance_inc.f6fb078cfc8536502af8ed1598032241.html</t>
  </si>
  <si>
    <t>Walgreens Boots Alliance is an integrated healthcare, pharmacy and retail leader serving millions of customers and patients every day. The company is one of the world's largest purchasers of prescription drugs and many other health and well-being products. It is the largest retail pharmacy, health and daily living destination across the US and Europe. The company provides customers with convenient, omni-channel access through its portfolio of retail</t>
  </si>
  <si>
    <t>Webster Financial Corporation</t>
  </si>
  <si>
    <t>www.websterbank.com</t>
  </si>
  <si>
    <t>John R Ciulla</t>
  </si>
  <si>
    <t>/business-directory/company-profiles.webster_financial_corporation.9b7eb20c18f08a6c7bf570d0429ad648.html</t>
  </si>
  <si>
    <t>Webster Financial Corporation is the holding company for Webster Bank, which operates approximately 130 branches in Connecticut, Massachusetts, New York, and Rhode Island. Webster Bank, National Association (Webster Bank) and its HSA Bank division deliver a wide range of banking, investment, and financial services to individuals, families, and businesses. Webster Bank serves consumer and business customers with mortgage lending, financial planning,</t>
  </si>
  <si>
    <t>Wesco International, Inc.</t>
  </si>
  <si>
    <t>www.wesco.com</t>
  </si>
  <si>
    <t>John J Engel</t>
  </si>
  <si>
    <t>/business-directory/company-profiles.wesco_international_inc.790e1ce7c93747015b4a3cfe4418acb8.html</t>
  </si>
  <si>
    <t>WESCO is a leading provider of business-to-business distribution, logistics services, and supply chain solutions. The main product categories Wesco sources are electrical distribution and controls, communications and security, wire, cable and conduit, lighting and sustainability, automation and motors, and general supplies across commercial and industrial businesses, contractors, government agencies, institutions, telecommunications providers, and</t>
  </si>
  <si>
    <t>Waste Connections Us, Inc.</t>
  </si>
  <si>
    <t>www.wasteconnections.com</t>
  </si>
  <si>
    <t>Worthing F Jackman</t>
  </si>
  <si>
    <t>/business-directory/company-profiles.waste_connections_us_inc.cdc119c41322f2ecc7a857bdcbf10b70.html</t>
  </si>
  <si>
    <t>Waste Connections is the third largest solid waste services company in North America. It provides non-hazardous waste collection, transfer, and disposal services, along with resource recovery primarily through recycling and renewable fuel generation. The company serves more than eight million residential, commercial, and industrial customers in mostly exclusive and secondary markets in roughly 45 states in the US and over five provinces in Canada.</t>
  </si>
  <si>
    <t>Walker &amp;amp; Dunlop, Inc.</t>
  </si>
  <si>
    <t>www.walkerdunlop.com</t>
  </si>
  <si>
    <t>William M Walker</t>
  </si>
  <si>
    <t>/business-directory/company-profiles.walker__dunlop_inc.87b309adfc0a7950c8b25c200e3971cb.html</t>
  </si>
  <si>
    <t>Walker &amp;amp;amp; Dunlop is one of the leading commercial real estate services and finance companies in the US, with a primary focus on multifamily lending and property sales, commercial real estate debt brokerage, and affordable housing investment management. It originates and sells its products (e.g. mortgages, supplemental financing, construction loans, and mezzanine loans) primarily through government-sponsored enterprises (GSEs) like Fannie Mae and</t>
  </si>
  <si>
    <t>Workday, Inc.</t>
  </si>
  <si>
    <t>www.workday.com</t>
  </si>
  <si>
    <t>Aneel Bhusri</t>
  </si>
  <si>
    <t>/business-directory/company-profiles.workday_inc.5193a2ba0afdd7005a0ced8e48d5f26e.html</t>
  </si>
  <si>
    <t>Workday is a computer software company that makes cloud-based enterprise applications to manage financial and human capital resources as well as planning and analytics tools. The company offers their products and services to about 10,000 organizations through software-as-a-service solutions that strengthen their workforce and manage its finances. The company has customers from medium-sized businesses to more than half of the Fortune 500. Around 75%</t>
  </si>
  <si>
    <t>Western Digital Corporation</t>
  </si>
  <si>
    <t>www.westerndigital.com</t>
  </si>
  <si>
    <t>David V Goeckeler</t>
  </si>
  <si>
    <t>/business-directory/company-profiles.western_digital_corporation.48a5af91f2f7b26d89931f6422cbd1b8.html</t>
  </si>
  <si>
    <t>Western Digital is a leading developer, manufacturer, and provider of data storage devices and solutions that address the evolving needs of information technology ("IT") and the infrastructure that enables the proliferation of data in virtually every industry. The company makes hard-disk drives (HDDs), which record, store, and recall volumes of data, and fast-growing solid-state drives (SSDs), known as flash drives, used in many mobile devices. Drives</t>
  </si>
  <si>
    <t>WD-40 Company</t>
  </si>
  <si>
    <t>www.wd40.com</t>
  </si>
  <si>
    <t>Steven A Brass</t>
  </si>
  <si>
    <t>business-directory/company-profiles.wd-40_company.f110d7398de20d261c7337eeab982c62.html</t>
  </si>
  <si>
    <t>WD-40 Company is a global marketing organization dedicated to creating positive lasting memories by developing and selling products that solve problems in workshops, factories and homes around the world. The company's WD-40 product, used as a lubricant, rust preventative, moisture displacer, and penetrant, is a staple in many homes. It has evolved and expanded its product offerings through both research and development activities and through the acquisition</t>
  </si>
  <si>
    <t>WOODSIDE PETROLEUM (TIMOR SEA 20) PTY LTD</t>
  </si>
  <si>
    <t>www.woodside.com.au</t>
  </si>
  <si>
    <t>ANTHONY MICHAEL RUTHERFORD ABBOTT</t>
  </si>
  <si>
    <t>/business-directory/company-profiles.woodside_petroleum_(timor_sea_20)_pty_ltd.c6aedc3c4d457ce64d6a1a0ac75879ff.html</t>
  </si>
  <si>
    <t>Wec Energy Group, Inc.</t>
  </si>
  <si>
    <t>www.wecenergygroup.com</t>
  </si>
  <si>
    <t>J Kevin Fletcher</t>
  </si>
  <si>
    <t>/business-directory/company-profiles.wec_energy_group_inc.29abc7fb239c918adb7f324bf5762bf2.html</t>
  </si>
  <si>
    <t>WEC Energy Group keeps the lights illuminated and the gas fires burning for approximately 4.6 million customers in Wisconsin, Illinois, Michigan, and Minnesota. The company owns approximately 7,700 MW of generation capacity, and approximately 51,400 miles of natural gas distribution and transmission lines. It also provides Milwaukee with steam for use in processing, space heating, hot water, and humidification. Its generation capacity includes ten</t>
  </si>
  <si>
    <t>Welltower Op LLC</t>
  </si>
  <si>
    <t>www.welltower.com</t>
  </si>
  <si>
    <t>Shankh Mitra</t>
  </si>
  <si>
    <t>/business-directory/company-profiles.welltower_op_llc.1d29698c8620524e704fb9e64501b9cc.html</t>
  </si>
  <si>
    <t>Welltower, a real estate investment trust (REIT), owns interests in properties concentrated in major, high-growth markets in the US, Canada and the UK, consisting of seniors housing, post-acute communities and outpatient medical properties. The company invests with leading seniors housing operators, post-acute providers and health systems to fund the real estate and infrastructure needed to scale innovative care delivery models and improve people's</t>
  </si>
  <si>
    <t>The Wendy's Company</t>
  </si>
  <si>
    <t>www.wendys.com</t>
  </si>
  <si>
    <t>Todd A Penegor</t>
  </si>
  <si>
    <t>/business-directory/company-profiles.the_wendys_company.9535da623236127e830faa1501d098b0.html</t>
  </si>
  <si>
    <t>The Wendy's Company is one of the largest quick-service restaurant companies in the hamburger sandwich segment in the US. The chain consists of about 5,995 Wendy's restaurants in operation in the US, roughly 405 of which are owned and operated by the company; the rest are franchised. In addition, it has about 1,100 Wendy's restaurants in operation in over 30 foreign countries and US territories. Its restaurant offers an extensive menu specializing</t>
  </si>
  <si>
    <t>Werner Enterprises, Inc</t>
  </si>
  <si>
    <t>www.werner.com</t>
  </si>
  <si>
    <t>Derek Leathers</t>
  </si>
  <si>
    <t>/business-directory/company-profiles.werner_enterprises_inc.80b44d70c93ea5b044d83b53a6d470b1.html</t>
  </si>
  <si>
    <t>Founded in 1956, Werner Enterprises is a transportation and logistics company engaged primarily in transporting truckload shipments of general commodities in both interstate and intrastate commerce in and between the US and Canada as well as cross-border services into Mexico. One of the largest truckload carriers in the US, Werner boasts some 8,305 company tractors and about 295 tractors owned by independent contractors, and approximately 29,965 trailers.</t>
  </si>
  <si>
    <t>Western Midstream Partners, LP</t>
  </si>
  <si>
    <t>www.westernmidstream.com</t>
  </si>
  <si>
    <t>Michael P Ure</t>
  </si>
  <si>
    <t>/business-directory/company-profiles.western_midstream_partners_lp.a678f66a6febfbae98a7a7664cfa9601.html</t>
  </si>
  <si>
    <t>Western Midstream Partners, LP ("WES") is a Delaware master limited partnership formed to acquire, own, develop, and operate midstream assets. With midstream assets located in the Rocky Mountains, North-central Pennsylvania, Texas, and New Mexico, WES is engaged in the business of gathering, compressing, treating, processing, and transporting natural gas; gathering, stabilizing, and transporting condensate, NGLs, and crude oil; and gathering and disposing</t>
  </si>
  <si>
    <t>Wex Inc.</t>
  </si>
  <si>
    <t>www.wexinc.com</t>
  </si>
  <si>
    <t>Melissa Smith</t>
  </si>
  <si>
    <t>/business-directory/company-profiles.wex_inc.8dd7b3dafd1bcb64fe66da3eb3760372.html</t>
  </si>
  <si>
    <t>WEX is the global commerce platform that simplifies the business of running a business. The company has more than 600,000 fleet customers worldwide and partners with 9 of the top 10 US fuel retailers. WEX simplifies administration of benefits for employers, including consumer directed health accounts in the US both directly and through partners. It serves more than half of the Fortune 1000 companies in the US. WEX is both one of the largest commercial</t>
  </si>
  <si>
    <t>Wells Fargo &amp;amp; Company</t>
  </si>
  <si>
    <t>www.wellsfargo.com</t>
  </si>
  <si>
    <t>Charles W Scharf</t>
  </si>
  <si>
    <t>/business-directory/company-profiles.wells_fargo__company.59644219f9a00945ffd5533dca47ba95.html</t>
  </si>
  <si>
    <t>Wells Fargo &amp;amp;amp; Company is a leading financial services company that provides a diversified set of banking, investment and mortgage products and services, as well as consumer and commercial finance, through banking locations and offices, the internet and other distribution channels to individuals, businesses and institutions in all 50 states, the District of Columbia, and in countries outside the US. It provides consumer financial products and services</t>
  </si>
  <si>
    <t>West Fraser Timber Co. Ltd</t>
  </si>
  <si>
    <t>www.westfraser.com</t>
  </si>
  <si>
    <t>Raymond Ferris</t>
  </si>
  <si>
    <t>/business-directory/company-profiles.west_fraser_timber_co_ltd.97609c77c532bdfadb605a9f98aa8b23.html</t>
  </si>
  <si>
    <t>West Fraser Timber is a diversified wood products company with more than 60 facilities in Canada, the US, the UK, and Europe. The company produces lumber, LVL, MDF, plywood, pulp, newsprint, and wood chips. Here the company holds licenses to harvest from timberlands controlled by Canadian provincial governments. At its US operations in the south, the company produces lumber and wood chips from yellow southern pine (SYP). West Fraser's products are</t>
  </si>
  <si>
    <t>Weatherford International, LLC</t>
  </si>
  <si>
    <t>www.weatherford.com</t>
  </si>
  <si>
    <t>E Kyle Chapman</t>
  </si>
  <si>
    <t>/business-directory/company-profiles.weatherford_international_llc.f0565e6a22b8b59f54c7dd5ca53e6ca2.html</t>
  </si>
  <si>
    <t>Winnebago Industries, Inc.</t>
  </si>
  <si>
    <t>www.winnebagoind.com</t>
  </si>
  <si>
    <t>Michael J Happe</t>
  </si>
  <si>
    <t>/business-directory/company-profiles.winnebago_industries_inc.6f8918a4019c547c0883b1e8ee6669d9.html</t>
  </si>
  <si>
    <t>Winnebago Industries is one of the leading North American manufacturers of recreation vehicles (RVs) and marine products with a diversified portfolio used primarily in leisure travel and outdoor recreational activities. Majority of the company's sales come from its motor homes and towables, which are sold via independent dealers throughout the US and Canada under the Winnebago, Grand Design RV, Chris-Craft, Newmar, Barletta, Adventurer, and Micro</t>
  </si>
  <si>
    <t>Wyndham Hotels &amp;amp; Resorts, Inc.</t>
  </si>
  <si>
    <t>www.wyndhamhotels.com</t>
  </si>
  <si>
    <t>Geoffrey A Ballotti</t>
  </si>
  <si>
    <t>/business-directory/company-profiles.wyndham_hotels__resorts_inc.a6a10ac9a31ae77d005f4682b0ff9fc2.html</t>
  </si>
  <si>
    <t>Cactus, Inc.</t>
  </si>
  <si>
    <t>www.cactuswhd.com</t>
  </si>
  <si>
    <t>Scott Bender</t>
  </si>
  <si>
    <t>/business-directory/company-profiles.cactus_inc.f48e78517061942e00f7aba3047927b6.html</t>
  </si>
  <si>
    <t>Whirlpool Corporation</t>
  </si>
  <si>
    <t>www.whirlpoolcorp.com</t>
  </si>
  <si>
    <t>Marc R Bitzer</t>
  </si>
  <si>
    <t>/business-directory/company-profiles.whirlpool_corporation.cf0bff5368c68c6d5bfb071b7b25301c.html</t>
  </si>
  <si>
    <t>Whirlpool is a global kitchen and laundry company. Its principal products are laundry appliances, refrigerators and freezers, cooking appliances, and dishwashers, including Whirlpool, Amana, Brastemp, KitchenAid, Maytag, Jenn-Air, and Roper. The company distributes and markets these major home appliances in North America, Latin America, EMEA (Europe, the Middle East, and Africa), and Asia. It has principal manufacturing operations carried on at 35</t>
  </si>
  <si>
    <t>Wingstop Inc.</t>
  </si>
  <si>
    <t>www.wingstop.com</t>
  </si>
  <si>
    <t>LYNN CRUMP-CAINE</t>
  </si>
  <si>
    <t>/business-directory/company-profiles.wingstop_inc.8147ca786b795f431bb457bc31290c00.html</t>
  </si>
  <si>
    <t>Encore Wire Corporation</t>
  </si>
  <si>
    <t>www.encorewire.com</t>
  </si>
  <si>
    <t>Daniel L Jones</t>
  </si>
  <si>
    <t>/business-directory/company-profiles.encore_wire_corporation.d35fe0e87538a71818d132ed6e003bd0.html</t>
  </si>
  <si>
    <t>A low-cost manufacturer of copper electrical building wire and cable, Encore Wire produces NM-B cable, a sheathed cable used to wire homes, apartments, and manufactured housing, and UF-B. Its inventory of stock-keeping units include THWN-2 cable, an insulated feeder, circuit, and branch wiring for commercial and industrial buildings, and other wires including SEU, SER, Photovoltaic, URD, tray cable, metal-clad and armored cable. The company's principal</t>
  </si>
  <si>
    <t>WIPRO LIMITED</t>
  </si>
  <si>
    <t>www.wipro.com</t>
  </si>
  <si>
    <t>Tulsi Ratakonda Naidu</t>
  </si>
  <si>
    <t>/business-directory/company-profiles.wipro_limited.7e1e9c9d483754b3cef457a9effa0bd9.html</t>
  </si>
  <si>
    <t>WIX COM INDIA PRIVATE LIMITED</t>
  </si>
  <si>
    <t>Shir Bar Or</t>
  </si>
  <si>
    <t>/business-directory/company-profiles.wix_com_india_private_limited.7080278d17a89f697d66fe7428f7b759.html</t>
  </si>
  <si>
    <t>Workiva Inc.</t>
  </si>
  <si>
    <t>www.workiva.com</t>
  </si>
  <si>
    <t>Martin J Vanderploeg</t>
  </si>
  <si>
    <t>/business-directory/company-profiles.workiva_inc.d15abee97006a1422aacb38e236b7fa5.html</t>
  </si>
  <si>
    <t>Westlake Corporation</t>
  </si>
  <si>
    <t>www.westlake.com</t>
  </si>
  <si>
    <t>Albert Y Chao</t>
  </si>
  <si>
    <t>/business-directory/company-profiles.westlake_corporation.b48374662365a8e5d3ddecc93b13a437.html</t>
  </si>
  <si>
    <t>Founded in 1986, Westlake, formerly known as Westlake Chemical, is a vertically integrated global manufacturer and marketer of performance and essential materials and housing and infrastructure products that enhance the lives of people every day. Its products include materials that are fundamental to many diverse consumer and industrial markets, including residential construction, flexible and rigid packaging, automotive products, healthcare products,</t>
  </si>
  <si>
    <t>Waste Management, Inc.</t>
  </si>
  <si>
    <t>www.wm.com</t>
  </si>
  <si>
    <t>James C Fish Junior</t>
  </si>
  <si>
    <t>/business-directory/company-profiles.waste_management_inc.3ba8b0447cf043ab663f34c14cf78ab8.html</t>
  </si>
  <si>
    <t>Holding company Waste Management is a leading provider of comprehensive waste management environmental services, providing services to millions of residential, industrial, municipal, and commercial customers throughout the US and Canada. Waste Management provides waste collection, transfer, recycling and resource recovery, and disposal services. It also use waste to create energy by using gas naturally as waste decomposes in landfills and in generators</t>
  </si>
  <si>
    <t>The Williams Companies Inc</t>
  </si>
  <si>
    <t>www.williams.com</t>
  </si>
  <si>
    <t>Alan S Armstrong</t>
  </si>
  <si>
    <t>/business-directory/company-profiles.the_williams_companies_inc.26eaec2b204358bbe8a1422a108d467e.html</t>
  </si>
  <si>
    <t>The Williams Companies gathers, stores, and processes natural gas and natural gas liquids (NGLs). It also operates stabilization capacity, fractionation facility, storage capacity, and other ancillary assets, including loading and terminals. The company offers these services to more than 700 customers. The company's interstate gas pipeline and gathering &amp;amp;amp; processing operations span the US, including assets in the Transmission &amp;amp;amp; Gulf of Mexico,</t>
  </si>
  <si>
    <t>Warner Music Group Corp.</t>
  </si>
  <si>
    <t>www.wmg.com</t>
  </si>
  <si>
    <t>Sound Recording Industries</t>
  </si>
  <si>
    <t>Stephen Cooper</t>
  </si>
  <si>
    <t>/business-directory/company-profiles.warner_music_group_corp.faca5acf3dee84ae587780d2cd0c3a04.html</t>
  </si>
  <si>
    <t>Warner Music Group (WMG) is one of the world's leading recording companies. Its renowned family of iconic record labels, including Atlantic Records, Warner Records, Elektra Records and Parlophone Records, is home to many of the world's most popular and influential recording artists. In addition, Warner Chappell Music, its global music publishing business, boasts an extraordinary catalog that includes timeless standards and contemporary hits, representing</t>
  </si>
  <si>
    <t>Advanced Drainage Systems, Inc.</t>
  </si>
  <si>
    <t>www.adspipe.com</t>
  </si>
  <si>
    <t>D Scott Barbour</t>
  </si>
  <si>
    <t>/business-directory/company-profiles.advanced_drainage_systems_inc.b6d4786d2eda79db70f705d4e20ec093.html</t>
  </si>
  <si>
    <t>Advanced Drainage Systems (ADS) is the leading manufacturer of innovative water management solutions in the stormwater and onsite septic wastewater industries, providing superior drainage solutions for use in construction and agriculture marketplaces. In addition, ADS makes high-density polyethylene (HDPE) pipes for storm and sanitary sewers, agricultural drainage, highway edge drains, septic systems, and other construction applications. ADS is one</t>
  </si>
  <si>
    <t>Walmart Inc.</t>
  </si>
  <si>
    <t>corporate.walmart.com</t>
  </si>
  <si>
    <t>C Douglas McMillon</t>
  </si>
  <si>
    <t>/business-directory/company-profiles.walmart_inc.1a605a12cf2ff03a2a86273f0c4bd6e6.html</t>
  </si>
  <si>
    <t>Walmart is one of the world's largest companies by revenue and the largest employer with approximately 2.1 million associates. Walmart sells groceries and general merchandise, operating more than 5,315 stores in the US, including over 4,715 international Walmart stores and approximately 600 Sam's Club membership-only warehouse clubs. Walmart's international segment numbers about 4,965 locations; operating through regional subsidiaries, it operates</t>
  </si>
  <si>
    <t>WNS (HOLDINGS) LIMITED</t>
  </si>
  <si>
    <t>www.wns.com</t>
  </si>
  <si>
    <t>Keshav R Murugesh</t>
  </si>
  <si>
    <t>/business-directory/company-profiles.wns_(holdings)_limited.af87e87b6448e4d1edcf308e585c7841.html</t>
  </si>
  <si>
    <t>WNS stands for BPO -- business process outsourcing. The company provides data processing and call center services, primarily&amp;nbsp;for customers in the banking, financial services, insurance, and travel industries. Most of its facilities are in India; it also operates in the US, Costa Rica, the Philippines, Romania, Singapore, Sri Lanka, and the UK. Major WNS clients have included insurer Aviva, Liverpool Victoria Insurance Company, SAGA, British Airways,</t>
  </si>
  <si>
    <t>Wolfspeed, Inc.</t>
  </si>
  <si>
    <t>www.wolfspeed.com</t>
  </si>
  <si>
    <t>Gregg A Lowe</t>
  </si>
  <si>
    <t>/business-directory/company-profiles.wolfspeed_inc.497eb067eb410d04cfcc1c742266b4b5.html</t>
  </si>
  <si>
    <t>Wolfspeed, Inc. (formerly known as Cree, Inc.) has its name in lights. It is an innovator of wide bandgap semiconductors, focused on silicon carbide and gallium nitride materials, devices for power and radio-frequency (RF) applications. Wolfspeed's materials products and power devices are used in electric vehicles, motor drives, power supplies, solar and transportation applications. China is responsible for nearly 30% of sales. The company was founded</t>
  </si>
  <si>
    <t>Petco Health and Wellness Company, Inc.</t>
  </si>
  <si>
    <t>Ronald Coughlin Junior</t>
  </si>
  <si>
    <t>business-directory/company-profiles.petco_health_and_wellness_company_inc.e158f7066322d8d7c8f3c7295c84087b.html</t>
  </si>
  <si>
    <t>Petco Health and Wellness Company is a category-defining health and wellness company focused on improving the lives of pets, pet parents, and its own partners. Through its integrated ecosystem, the company provides its more than 24 million total active customers with a comprehensive offering of differentiated products and services to fulfill their pets' health and wellness needs through more than 1,500 pet care centers in the US, Mexico, and Puerto</t>
  </si>
  <si>
    <t>Worthington Industries, Inc.</t>
  </si>
  <si>
    <t>www.worthingtonindustries.com</t>
  </si>
  <si>
    <t>Steel Product Manufacturing from Purchased Steel</t>
  </si>
  <si>
    <t>John P McConnell</t>
  </si>
  <si>
    <t>/business-directory/company-profiles.worthington_industries_inc.cfc0b7d16edb87c09390dede740df8d7.html</t>
  </si>
  <si>
    <t>Worthington Industries is one of the largest steel processors in the US, processing flat-rolled steel and related products for industrial customers, including automotive, construction and retail industries. The company also forms flat-rolled steel to exact customer specifications, filling a niche in the steel industry by focusing on products requiring exact specifications. Worthington's subsidiaries make products such as pressure cylinders for liquefied</t>
  </si>
  <si>
    <t>W.P. Carey Inc.</t>
  </si>
  <si>
    <t>www.wpcarey.com</t>
  </si>
  <si>
    <t>Jason E Fox</t>
  </si>
  <si>
    <t>/business-directory/company-profiles.wp_carey_inc.fc30ad781aec19d58b5aed12ee0402ce.html</t>
  </si>
  <si>
    <t>Need help managing your property portfolio? Keep calm and Carey on. W. P. Carey invests in and manages commercial real estate, including office, distribution, retail, and industrial facilities. The company owns more than 1,000 properties mainly in the US and Europe, and manages properties for several non-traded real estate investment trusts (REITs). Its management portfolio totals some $15 billion. W. P. Carey typically acquires properties</t>
  </si>
  <si>
    <t>Wheaton Precious Metals Corp</t>
  </si>
  <si>
    <t>www.wheatonpm.com</t>
  </si>
  <si>
    <t>Randy V.J. Smallwood</t>
  </si>
  <si>
    <t>/business-directory/company-profiles.wheaton_precious_metals_corp.d2e1dca79ed5afe211b0dbdb831ccf4b.html</t>
  </si>
  <si>
    <t>For Wheaton Precious Metals (formerly Silver Wheaton), an ounce can be equal to quite a few pounds, or any other form of currency you wish to choose. The world's one of the largest precious metal streaming company, Wheaton Precious Metals has streaming agreements with some 20 operating mines andeight development stage projects. Its portfolio includes precious metal and gold streams on HudBay's Constancia project and Vale's Salobo and Sudbury mines.</t>
  </si>
  <si>
    <t>PT. WIRA PAMUNGKAS PARIWARA</t>
  </si>
  <si>
    <t>www.wpp.com</t>
  </si>
  <si>
    <t>Himanshu Shekhar</t>
  </si>
  <si>
    <t>/business-directory/company-profiles.pt_wira_pamungkas_pariwara.0e73e33b057c90401672451707bd6e00.html</t>
  </si>
  <si>
    <t>W. R. Berkley Corporation</t>
  </si>
  <si>
    <t>www.berkley.com</t>
  </si>
  <si>
    <t>W Robert Berkley Junior</t>
  </si>
  <si>
    <t>business-directory/company-profiles.w_r_berkley_corporation.b85712e590ad7a240f013c768e42d126.html</t>
  </si>
  <si>
    <t>Holding company W. R. Berkley offers an assortment of niche commercial property/casualty insurance across two segments — Insurance and Reinsurance and Monoline Excess. The Insurance segment, comprising about 60 operating companies, underwrites commercial insurance coverage including excess and surplus lines and admitted lines. The Reinsurance and Monoline Excess segment allows insurance companies to pool their risks in order to reduce their liability.</t>
  </si>
  <si>
    <t>Westrock Company</t>
  </si>
  <si>
    <t>www.westrock.com</t>
  </si>
  <si>
    <t>David B Sewell</t>
  </si>
  <si>
    <t>/business-directory/company-profiles.westrock_company.ff2ccd35b4d820d491145643235c2411.html</t>
  </si>
  <si>
    <t>WestRock is a multinational provider of sustainable fiber-based paper and packaging solutions. It manufactures and distributes containerboard and paperboard products such as folding cartons, coated paperboard, bleached paperboard, coated recycled paperboard, partitions and protective packaging, and pulp products. WestRock also provides kraft paper and pulp, recycled linerboard, coated white top linerboard, and corrugated containers. The company's</t>
  </si>
  <si>
    <t>Willscot Mobile Mini Holdings Corp.</t>
  </si>
  <si>
    <t>www.willscot.com</t>
  </si>
  <si>
    <t>Bradley L Soultz</t>
  </si>
  <si>
    <t>/business-directory/company-profiles.willscot_mobile_mini_holdings_corp.a7f5ef85e356407985fa7f590449ec97.html</t>
  </si>
  <si>
    <t>Wsfs Financial Corporation</t>
  </si>
  <si>
    <t>www.wsfsbank.com</t>
  </si>
  <si>
    <t>Rodger Levenson</t>
  </si>
  <si>
    <t>/business-directory/company-profiles.wsfs_financial_corporation.4cf7a12c31c28351ff99795c67389260.html</t>
  </si>
  <si>
    <t>WSFS Financial Corporation (WSFS) is a multi-billion dollar financial services company. Its primary subsidiary, WSFS Bank, is the oldest and largest banks in the US. WSFS has $20.0 billion in assets and $61.4 billion in assets under management and administration. WSFS operates from about 120 offices, more than 90 of which are banking offices, located in Pennsylvania (about 60), Delaware (around 40), New Jersey (over 15), one in Virginia and one in</t>
  </si>
  <si>
    <t>Williams-Sonoma, Inc.</t>
  </si>
  <si>
    <t>www.williams-sonomainc.com</t>
  </si>
  <si>
    <t>LAURA ALBER</t>
  </si>
  <si>
    <t>/business-directory/company-profiles.williams-sonoma_inc.a3f35e300ddbd1f63a06a9555291359a.html</t>
  </si>
  <si>
    <t>Williams-Sonoma is one of the leading multichannel retailers of high-end goods for well-appointed kitchens, bedrooms, and baths. Home products include bath and storage, bedding, cookware, furniture, lighting, and tableware. The company's retail chains, including Williams Sonoma (upscale cookware), West Elm (modern housewares), and Pottery Barn and Pottery Barn Kids and Teen (housewares, furniture) as well as Rejuvenation and Mark and Graham (home</t>
  </si>
  <si>
    <t>Watsco, Inc.</t>
  </si>
  <si>
    <t>www.watsco.com</t>
  </si>
  <si>
    <t>Hardware, and Plumbing and Heating Equipment and Supplies Merchant Wholesalers</t>
  </si>
  <si>
    <t>Albert H Nahmad</t>
  </si>
  <si>
    <t>/business-directory/company-profiles.watsco_inc.a07e0c953d54f4b6dd2a2dc1de9e3632.html</t>
  </si>
  <si>
    <t>Watsco is one of the Americas' largest distributors of air conditioning, heating, and refrigeration equipment and related parts and supplies (HVAC/R). The company's nearly 670 stores span about 40 states, Puerto Rico, Canada, and Mexico. It also exports to Latin America and the Caribbean. Additionally, the company sells a variety of non-equipment products including parts, ductwork, air movement products, insulation, tools, installation supplies, thermostats,</t>
  </si>
  <si>
    <t>West Pharmaceutical Services, Inc.</t>
  </si>
  <si>
    <t>www.westpharma.com</t>
  </si>
  <si>
    <t>Eric M Green</t>
  </si>
  <si>
    <t>/business-directory/company-profiles.west_pharmaceutical_services_inc.5dd5ab5173fbda51866619abd90194f7.html</t>
  </si>
  <si>
    <t>West Pharmaceutical Services is a leading global manufacturer in the design and production of technologically advanced, high-quality, integrated containment and delivery components for pharmaceutical and health care products. The company's proprietary drug and biologic packaging products include seals and stoppers for injectable medicine, syringe components, and injection systems. It also has vast expertise in product design and development, including</t>
  </si>
  <si>
    <t>Wintrust Financial Corporation</t>
  </si>
  <si>
    <t>www.wintrust.com</t>
  </si>
  <si>
    <t>Edward J Wehmer</t>
  </si>
  <si>
    <t>/business-directory/company-profiles.wintrust_financial_corporation.fb5959e1244e086cde36ca71a5b05b30.html</t>
  </si>
  <si>
    <t>Wintrust Financial is a holding company of about 15 subsidiary banks (mostly named after the individual communities it serves) with branches primarily located in metropolitan Chicago, southern Wisconsin, and northwest Indiana. Boasting assets of more than $50.1 billion, the banks offer personal and commercial banking, wealth management, and specialty finance services, with real estate accounting for about 35% of its loan portfolio, the majority of</t>
  </si>
  <si>
    <t>White Mountains Insurance Group, Ltd.</t>
  </si>
  <si>
    <t>www.whitemountains.com</t>
  </si>
  <si>
    <t>DAVID T FOY</t>
  </si>
  <si>
    <t>/business-directory/company-profiles.white_mountains_insurance_group_ltd.66e47f5bc022c94cca49b9ca0b896bc4.html</t>
  </si>
  <si>
    <t>Essential Utilities, Inc.</t>
  </si>
  <si>
    <t>www.aquawater.com</t>
  </si>
  <si>
    <t>Christopher H Franklin</t>
  </si>
  <si>
    <t>/business-directory/company-profiles.essential_utilities_inc.f379d1f5f2457ed487c388a1965e2e0f.html</t>
  </si>
  <si>
    <t>Essential Utilities (Essential), formerly Aqua America, provides water, wastewater, or natural gas services to an estimated five million customers in Pennsylvania, Ohio, Texas, Illinois, North Carolina, New Jersey, Indiana, Virginia, West Virginia, and Kentucky under the Aqua and Peoples brands. It is the holding company for several regulated utilities, the largest being Aqua Pennsylvania providing water or wastewater services. The Company also operates</t>
  </si>
  <si>
    <t>Watts Water Technologies, Inc.</t>
  </si>
  <si>
    <t>www.watts.com</t>
  </si>
  <si>
    <t>Robert J Pagano Junior</t>
  </si>
  <si>
    <t>/business-directory/company-profiles.watts_water_technologies_inc.5a1ff2fcbf8a3d3683472c4a9ecca7e0.html</t>
  </si>
  <si>
    <t>Watts Water Technologies is a leading supplier of products, solutions and systems that manage and conserve the flow of fluids and energy into, through and out of buildings in the commercial and residential markets. It also makes water quality products such as backflow preventers and filtration systems, water pressure regulators, and drainage devices. Watts operates in the Americas, Europe, and the Asia Pacific, Middle East, and Africa (APMEA) region.</t>
  </si>
  <si>
    <t>WILLIS TOWERS WATSON PUBLIC LIMITED COMPANY</t>
  </si>
  <si>
    <t>www.wtwco.com</t>
  </si>
  <si>
    <t>FREDRIC JOHN TOMCZYK</t>
  </si>
  <si>
    <t>/business-directory/company-profiles.willis_towers_watson_public_limited_company.16946acb1788a23b8014a31ccdee8e4d.html</t>
  </si>
  <si>
    <t>WTW is a top global insurance brokerage and advisory company. It provides broking, advice, and software services in four main areas: human capital and benefit; corporate risk and broking; investment, risk, and reinsurance; and benefits delivery and administration. It also provides software, ratemaking, reinsurance and risk underwriting. The company's clients include large, major multinational corporations, middle-market corporations, multinational</t>
  </si>
  <si>
    <t>The Western Union Company</t>
  </si>
  <si>
    <t>www.westernunion.com</t>
  </si>
  <si>
    <t>Hikmet Ersek</t>
  </si>
  <si>
    <t>/business-directory/company-profiles.the_western_union_company.1da9591df130ae80c20a1c5babfb5f98.html</t>
  </si>
  <si>
    <t>The Western Union Company is globally recognized and represents speed, reliability, trust, and convenience. Its Business Solutions services facilitate payment and foreign exchange solutions, primarily cross-border, cross-currency transactions, for small and medium-sized enterprises and other organizations and individuals. It achieves this with a global network of some 400,000 agent locations in more than 200 countries and territories. Western Union</t>
  </si>
  <si>
    <t>Woodward, Inc.</t>
  </si>
  <si>
    <t>www.woodward.com</t>
  </si>
  <si>
    <t>Charles P Blanskenship Junior</t>
  </si>
  <si>
    <t>/business-directory/company-profiles.woodward_inc.7fe32dc4ba4c35200a79823f79c717a3.html</t>
  </si>
  <si>
    <t>Woodward manufactures, designs and services providers of control solutions for the aerospace and industrial markets such as fluid energy, combustion control, electrical energy, and motion control systems flowing through aircraft, vehicles, turbine and piston engines, and electrical power equipment. Its products — valves, nozzles, actuators, sensors, and more — go to OEMs and prime contractors around the world for use in commercial airlines, repair</t>
  </si>
  <si>
    <t>World Wrestling Entertainment, Inc.</t>
  </si>
  <si>
    <t>www.wwe.com</t>
  </si>
  <si>
    <t>Nick Khan</t>
  </si>
  <si>
    <t>/business-directory/company-profiles.world_wrestling_entertainment_inc.cde22ee2d3607f90f7482d1e3215acf9.html</t>
  </si>
  <si>
    <t>WWE, a publicly traded company, is an integrated media organization and recognized leader in global entertainment. The company consists of a portfolio of businesses that create and deliver original content 52 weeks a year to a global audience. WWE's TV-PG programming can be seen in more than 1 billion homes worldwide in 25 languages through world-class distribution partners including NBCUniversal, FOX, BT Sport, Sony India, and Rogers. The company</t>
  </si>
  <si>
    <t>Weyerhaeuser Company</t>
  </si>
  <si>
    <t>www.weyerhaeuser.com</t>
  </si>
  <si>
    <t>Veneer, Plywood, and Engineered Wood Product Manufacturing</t>
  </si>
  <si>
    <t>Devin W Stockfish</t>
  </si>
  <si>
    <t>/business-directory/company-profiles.weyerhaeuser_company.9412260550fedafff17cc330066107b0.html</t>
  </si>
  <si>
    <t>Weyerhaeuser Company is one of the largest manufacturers of wood products in North America. The company makes and distributes high-quality wood products, including structural lumber, oriented strand board, engineered wood products and other specialty products to residential, multi-family, industrial, light commercial as well as repair and remodel markets. It is also one of the world's largest private owners of timberland. The company harvests trees</t>
  </si>
  <si>
    <t>Wynn Resorts, Limited</t>
  </si>
  <si>
    <t>www.wynnresorts.com</t>
  </si>
  <si>
    <t>Matt Maddox</t>
  </si>
  <si>
    <t>/business-directory/company-profiles.wynn_resorts_limited.26b08878582207fd7ecb74e6d74d01a2.html</t>
  </si>
  <si>
    <t>Wynn Resorts operates a handful of luxury casino resorts, including the Wynn Las Vegas in Las Vegas, and the Wynn Macau and the Wynn Palace in Macau, China, the only place in China where gambling is legal. The company's properties integrate luxury hotel rooms, high-end retail, an array of dining and entertainment options, meeting and convention space, and gaming. Most revenue comes from its Las Vegas operations at around 55% of sales. The firm works</t>
  </si>
  <si>
    <t>United States Steel Corp</t>
  </si>
  <si>
    <t>www.ussteel.com</t>
  </si>
  <si>
    <t>David B Burritt</t>
  </si>
  <si>
    <t>/business-directory/company-profiles.united_states_steel_corp.141cd5a8ab15197555da8f3a718723ab.html</t>
  </si>
  <si>
    <t>United States Steel (US Steel) is North America's largest integrated steel producer. The company operates mills throughout the US and in Slovakia. US Steel makes a wide range of flat-rolled and tubular steel products, and its annual production capability is about 22.4 million net tons of raw steel. Its customers are primarily in the automotive, appliance, construction, electrical, industrial equipment, oil and gas, and petrochemical industries. In</t>
  </si>
  <si>
    <t>XCEL Energy Inc.</t>
  </si>
  <si>
    <t>my.xcelenergy.com</t>
  </si>
  <si>
    <t>Robert C Frenzel</t>
  </si>
  <si>
    <t>/business-directory/company-profiles.xcel_energy_inc.8e2a5dcf5e0d878a32cd33652185c255.html</t>
  </si>
  <si>
    <t>Xcel Energy is a major U.S. regulated electric and natural gas delivery company distributing electricity to approximately 3.8 million customers and natural gas to about 2.1 million customers in eight states through its four regulated utilities: Northern States Power Minnesota (NSP-Minnesota), Northern States Power Wisconsin (NSP-Wisconsin), the Public Service Company of Colorado (PSCo), and Southwestern Public Service (SPS). It also owns transmission</t>
  </si>
  <si>
    <t>Xenon Pharmaceuticals Inc</t>
  </si>
  <si>
    <t>www.xenon-pharma.com</t>
  </si>
  <si>
    <t>Ian Mortimer</t>
  </si>
  <si>
    <t>/business-directory/company-profiles.xenon_pharmaceuticals_inc.4576ae339ac758bc00bd2e952333c1a1.html</t>
  </si>
  <si>
    <t>Exxon Mobil Corporation</t>
  </si>
  <si>
    <t>Darren W Woods</t>
  </si>
  <si>
    <t>/business-directory/company-profiles.exxon_mobil_corporation.9d693046a082fbf369b8b3fc2b16af8b.html</t>
  </si>
  <si>
    <t>Exxon Mobil Corporation's principal business involves exploration for, and production of, crude oil and natural gas; manufacture, trade, transport and sale of crude oil, natural gas, petroleum products, petrochemicals and a wide variety of specialty products; and pursuit of lower-emission business opportunities including carbon capture and storage, hydrogen and biofuels. Its vast portfolio holds about 18 billion barrels of oil equivalent of proved</t>
  </si>
  <si>
    <t>Xpel, Inc.</t>
  </si>
  <si>
    <t>www.sanantonio-clearbra.com</t>
  </si>
  <si>
    <t>Ryan L Pape</t>
  </si>
  <si>
    <t>/business-directory/company-profiles.xpel_inc.7b8857a167f082f371130dab42ed1610.html</t>
  </si>
  <si>
    <t>XPENG INC.</t>
  </si>
  <si>
    <t>www.xiaopeng.com</t>
  </si>
  <si>
    <t>XIAOPENG HE</t>
  </si>
  <si>
    <t>business-directory/company-profiles.xpeng_inc.307e02763cb99d7c49d8c93c12a5d861.html</t>
  </si>
  <si>
    <t>Xpo, Inc.</t>
  </si>
  <si>
    <t>www.xpo.com</t>
  </si>
  <si>
    <t>Mario A Harik</t>
  </si>
  <si>
    <t>/business-directory/company-profiles.xpo_inc.3492358aefb6f4569b13706821764e1d.html</t>
  </si>
  <si>
    <t>XPO is a leading provider of freight transportation services. It uses proprietary technology to move goods efficiently through its customers' supply chains, primarily by providing less-than-truckload (LTL) and truck brokerage services. Its LTL sales and service professionals and network of drivers, tractors, trailers and terminals serve approximately 27,000 customers in North America. Its customers include companies in retail and e-commerce, food</t>
  </si>
  <si>
    <t>Expro Group Holdings N.V.</t>
  </si>
  <si>
    <t>Michael Jardon</t>
  </si>
  <si>
    <t>business-directory/company-profiles.expro_group_holdings_nv.b05af248fa095d5caa28af3ad8e6b35e.html</t>
  </si>
  <si>
    <t>DENTSPLY SIRONA Inc.</t>
  </si>
  <si>
    <t>www.dentsplysirona.com</t>
  </si>
  <si>
    <t>ERIC BRANDT</t>
  </si>
  <si>
    <t>/business-directory/company-profiles.dentsply_sirona_inc.92f5f28f8c4ef779ac3c92c042cecd8a.html</t>
  </si>
  <si>
    <t>Xerox Corporation</t>
  </si>
  <si>
    <t>www.xerox.com</t>
  </si>
  <si>
    <t>Steven Bandrowczak</t>
  </si>
  <si>
    <t>/business-directory/company-profiles.xerox_corporation.f746fce6c145c317f54b6ca513ab4a3e.html</t>
  </si>
  <si>
    <t>Xerox is a workplace technology company, building and integrating software and hardware for enterprises large and small. Xerox has long defined the modern work experience and continues to do so with investments in artificial intelligence (AI), augmented reality (AR)-driven service experiences, robotic process automation (RPA) and other technologies that enable Xerox to deliver essential products and services to address productivity challenges of a</t>
  </si>
  <si>
    <t>Xylem Inc.</t>
  </si>
  <si>
    <t>www.xylem.com</t>
  </si>
  <si>
    <t>Patrick K Decker</t>
  </si>
  <si>
    <t>/business-directory/company-profiles.xylem_inc.347bc6c5b3adcc0a6cbe5d224a42d4fb.html</t>
  </si>
  <si>
    <t>Xylem is a leading global water technology company that designs, manufactures and services highly engineered products and solutions across a wide variety of critical applications primarily in the water sector, but also in energy. Its broad portfolio of products, services and solutions addresses customer needs across the water cycle, from the delivery, measurement and use of drinking water, to the collection, testing, analysis and treatment of wastewater,</t>
  </si>
  <si>
    <t>Yelp Inc.</t>
  </si>
  <si>
    <t>www.yelp.com</t>
  </si>
  <si>
    <t>Jeremy Stoppelman</t>
  </si>
  <si>
    <t>/business-directory/company-profiles.yelp_inc.765ec777685db84bb5179da70ed3c77e.html</t>
  </si>
  <si>
    <t>Yelp has built one of the best-known internet brands in the US. Its content covers restaurants, beauty and fitness, health, and home and local services, as well as shopping providers. It includes over 240 million consumer reviews. Yelp's advertising products help businesses of all sizes reach a large audience, advertise their products and drive conversion of their services. As a one-stop local platform, Yelp helps consumers easily discover, connect</t>
  </si>
  <si>
    <t>Yeti Holdings, Inc.</t>
  </si>
  <si>
    <t>www.yeti.com</t>
  </si>
  <si>
    <t>Matthew J Reintjes</t>
  </si>
  <si>
    <t>/business-directory/company-profiles.yeti_holdings_inc.5138b06762aa86c03aa8921c4519846b.html</t>
  </si>
  <si>
    <t>YETI is a global designer, retailer, and distributor of innovative outdoor products. The company designs and develops its products to provide superior performance and functionality in a variety of environments. Its product portfolio is comprised of Coolers &amp;amp;amp; Equipment (comprised of hard coolers, soft coolers, cargo, bags, outdoor living, and associated accessories); Drinkware (made with durable, kitchen-grade, 18/8 stainless-steel, and double-wall</t>
  </si>
  <si>
    <t>Yandex Europe B.V.</t>
  </si>
  <si>
    <t>Alfred Alexander de Cuba</t>
  </si>
  <si>
    <t>business-directory/company-profiles.yandex_europe_bv.04e19e2114c29899204a2ec210b3df55.html</t>
  </si>
  <si>
    <t>Clear Secure, Inc.</t>
  </si>
  <si>
    <t>Caryn Seidman-Becker</t>
  </si>
  <si>
    <t>/business-directory/company-profiles.clear_secure_inc.80f60ede00cbb27cec91b632b8d2f793.html</t>
  </si>
  <si>
    <t>Yum Brands, Inc.</t>
  </si>
  <si>
    <t>www.yum.com</t>
  </si>
  <si>
    <t>David W Gibbs</t>
  </si>
  <si>
    <t>/business-directory/company-profiles.yum_brands_inc.d969ec9ea90376ef04ee95abee703ca6.html</t>
  </si>
  <si>
    <t>YUM! Brands is the largest fast-food operator in the world in terms of number of locations, with more than 55,000 KFC, Pizza Hut, and Taco Bell outlets in more than 155 countries. The company's flagship chains are #1 chicken fryer KFC (with about 28,000), top pizza joint Pizza Hut (more than 19,000), Habit Burger Grill restaurant (some 350 units) and quick-service Mexican leader Taco Bell (roughly 8,200). Franchisees, affiliates, and licensed operators</t>
  </si>
  <si>
    <t>YUM CHINA HOLDINGS, INC.</t>
  </si>
  <si>
    <t>www.yumchina.com</t>
  </si>
  <si>
    <t>Joey Wat</t>
  </si>
  <si>
    <t>/business-directory/company-profiles.yum_china_holdings_inc.9ebc77a8c77a0d07c1d308b638a06d2f.html</t>
  </si>
  <si>
    <t>Yum China Holdings owns and operates about 13,000 fast food restaurants across China, making it the largest western fast food company active in the country. The company operates the popular quick-service restaurant chains Pizza Hut, KFC, and Taco Bell, as well as hot pot restaurant brand Huang Ji Huang, Little Sheep, KFC-style Chinese food quick-service chain East Dawning, and coffee shop chain COFFii &amp;amp;amp; JOY. Yum China owns and operates most of</t>
  </si>
  <si>
    <t>Joyy Inc.</t>
  </si>
  <si>
    <t>ir.joyy.com</t>
  </si>
  <si>
    <t>Ping Yang</t>
  </si>
  <si>
    <t>business-directory/company-profiles.joyy_inc.2c91048ab71d91063cbd554ed0eb92a5.html</t>
  </si>
  <si>
    <t>Zimmer Biomet Holdings, Inc.</t>
  </si>
  <si>
    <t>www.zimmerbiomet.com</t>
  </si>
  <si>
    <t>Bryan Hanson</t>
  </si>
  <si>
    <t>/business-directory/company-profiles.zimmer_biomet_holdings_inc.beffc561a8e47e98b0648358701aa0f8.html</t>
  </si>
  <si>
    <t>Zimmer Biomet is the top global manufacturer of reconstructive implants used in knee or hip replacement surgery. It makes a variety of other orthopedic devices including shoulder implants, bone and tissue grafting materials, sports medicine products, and trauma products for broken bones (such as screws). Additionally, Zimmer Biomet makes medical equipment used in orthopedic surgeries, and related surgical products. In 2022, the company completed the</t>
  </si>
  <si>
    <t>Zebra Technologies Corporation</t>
  </si>
  <si>
    <t>www.zebra.com</t>
  </si>
  <si>
    <t>William J Burns</t>
  </si>
  <si>
    <t>/business-directory/company-profiles.zebra_technologies_corporation.064a6fe70ac24f559bdf1b97586e5538.html</t>
  </si>
  <si>
    <t>Zebra Technologies is a global leader providing Enterprise Asset Intelligence solutions in the Automation Identification and Data Capture (AIDC) industry. The company also designs, manufactures, and sells a broad range of products and solutions, including mobile computers, barcode scanners and imagers, RFID readers, specialty printers for barcode labeling and personal identification, real-time location systems (RTLS), related accessories and supplies,</t>
  </si>
  <si>
    <t>Ziff Davis, Inc.</t>
  </si>
  <si>
    <t>www.ziffdavis.com</t>
  </si>
  <si>
    <t>Vivek Shah</t>
  </si>
  <si>
    <t>/business-directory/company-profiles.ziff_davis_inc.7b0e69d48dd64ef48dc85e892596d6e9.html</t>
  </si>
  <si>
    <t>Ziff Davis (formerly known as j2 Global) is a vertically-focused digital media and internet company. The company's Digital Media business specializes in the technology, shopping, gaming and entertainment, connectivity, and healthcare markets, offering content, tools and services to consumers and businesses. Its Cybersecurity and Martech business provides cloud-based subscription services to consumers and businesses including cybersecurity, privacy,</t>
  </si>
  <si>
    <t>Zillow Group, Inc.</t>
  </si>
  <si>
    <t>www.zillowgroup.com</t>
  </si>
  <si>
    <t>Richard N Barton</t>
  </si>
  <si>
    <t>business-directory/company-profiles.zillow_group_inc.01fdfd5d4372145302fec7817d483eaa.html</t>
  </si>
  <si>
    <t>Zillow Group is the leading online residential real estate company in the US. At the core of Zillow is its living database of more than 135 million US homes and its differentiated content, most notably the Zestimate, the company's patented proprietary automated valuation model through which it provides home value estimates. Users enter an address into a search field, and Zillow computes the Zestimate and overlays it on a satellite map. Zillow and</t>
  </si>
  <si>
    <t>LANIFICIO ERMENEGILDO ZEGNA E FIGLI SPA</t>
  </si>
  <si>
    <t>www.zegna.com</t>
  </si>
  <si>
    <t>PAOLO ZEGNA</t>
  </si>
  <si>
    <t>/business-directory/company-profiles.lanificio_ermenegildo_zegna_e_figli_spa.9ec7eb9954848402083e0da765a3cd49.html</t>
  </si>
  <si>
    <t>Zoominfo Technologies Inc.</t>
  </si>
  <si>
    <t>www.zoominfo.com</t>
  </si>
  <si>
    <t>Henry Schuck</t>
  </si>
  <si>
    <t>/business-directory/company-profiles.zoominfo_technologies_inc.8acc31301d749c8cc2cb78f67c2b8696.html</t>
  </si>
  <si>
    <t>ZoomInfo Technologies is a global leader in modern go-to-market software, data, and intelligence for sales, marketing, operations, and recruiting teams for 30,000 companies worldwide. The company delivers high-quality intelligence at scale by leveraging an artificial intelligence (AI) and machine learning (ML) powered engine that gathers data from millions of sources in real time and standardizes, matches to entities, verifies, cleans, and applies</t>
  </si>
  <si>
    <t>N A Zions Bancorporation</t>
  </si>
  <si>
    <t>www.zionsbank.com</t>
  </si>
  <si>
    <t>Harris H Simmons</t>
  </si>
  <si>
    <t>/business-directory/company-profiles.n_a_zions_bancorporation.80184d009535ce573405c49f63a3b1b9.html</t>
  </si>
  <si>
    <t>Zions Bancorporation, N.A. is one of the nation's premier financial services companies with more than $90 billion of total assets. Zions operates under local management teams and distinct brands in about 10 western states: Arizona, California, Colorado, Idaho, Nevada, New Mexico, Oregon, Texas, Utah, Washington, and Wyoming. In addition to a wide range of traditional banking services, Zions offers a comprehensive array of investment and mortgage services,</t>
  </si>
  <si>
    <t>www.zailaboratory.com</t>
  </si>
  <si>
    <t>YING DU</t>
  </si>
  <si>
    <t>/business-directory/company-profiles.zai_lab_limited.95d93e58b55b63bf5eddfe64f483be8a.html</t>
  </si>
  <si>
    <t>Zoom Video Communications, Inc.</t>
  </si>
  <si>
    <t>www.zoom.us</t>
  </si>
  <si>
    <t>Eric S Yuan</t>
  </si>
  <si>
    <t>/business-directory/company-profiles.zoom_video_communications_inc.5a0a3a73ef69e47349bc98b9c7c8a716.html</t>
  </si>
  <si>
    <t>Zoom Videos Communications, Inc. enables users to connect to others, share ideas, make plans, and build toward a future limited only by their imagination. Zoom frictionless communications platform started with video as its foundation, and the company have set the standard for innovation ever since. That is why Zoom is an intuitive, scalable, and secure choice for large enterprises, small businesses, and individuals alike. Zoom's cloud-native platform</t>
  </si>
  <si>
    <t>Zscaler, Inc.</t>
  </si>
  <si>
    <t>www.zscaler.com</t>
  </si>
  <si>
    <t>Jagtar S Chaudhry</t>
  </si>
  <si>
    <t>/business-directory/company-profiles.zscaler_inc.b6faee7f92a1e9c910e76586e013bbfc.html</t>
  </si>
  <si>
    <t>ZTO EXPRESS (CAYMAN) INC.</t>
  </si>
  <si>
    <t>www.zto.investorroom.com</t>
  </si>
  <si>
    <t>MEISONG LAI</t>
  </si>
  <si>
    <t>business-directory/company-profiles.zto_express_(cayman)_inc.ea5c1de29d238f459ddb987ff618e1e5.html</t>
  </si>
  <si>
    <t>Zoetis Inc.</t>
  </si>
  <si>
    <t>www.zoetis.com</t>
  </si>
  <si>
    <t>Kristin C Peck</t>
  </si>
  <si>
    <t>/business-directory/company-profiles.zoetis_inc.063e3b8e2b60506878ceb52357b438c2.html</t>
  </si>
  <si>
    <t>Zoetis Inc. is a global leader in the animal health industry, focused on the discovery, development, manufacture and commercialization of medicines, vaccines, diagnostic products and services, biodevices, genetic tests and precision animal health technology. It has a diversified business, commercializing products across eight core species: dogs, cats, horses, cattle, swine, poultry, fish and sheep – within seven major product categories: vaccines,</t>
  </si>
  <si>
    <t>Zurn Elkay Water Solutions Corporation</t>
  </si>
  <si>
    <t>www.rexnord.com</t>
  </si>
  <si>
    <t>Todd A Adams</t>
  </si>
  <si>
    <t>business-directory/company-profiles.zurn_elkay_water_solutions_corporation.52b2742055be44d0b0d2b1b406ae2d8f.html</t>
  </si>
  <si>
    <t>Zurn Water Solutions Corporation (formerly known as Rexnord Corporation) is a leading provider of specification-driven water management solutions to the multi-billion-dollar construction market of primarily commercial and institutional buildings and to a lesser extent, to the waterworks and multi-family residential construction markets. Its product portfolio includes professional grade water safety and control, flow systems and hygienic and environmental</t>
  </si>
  <si>
    <t>DNB Details</t>
  </si>
  <si>
    <t>NAICS Sector</t>
  </si>
  <si>
    <t>NAICS Industry</t>
  </si>
  <si>
    <t>GICS Industry</t>
  </si>
  <si>
    <t>Net Cash / Debt Growth</t>
  </si>
  <si>
    <t>32301 Woodward Avenue</t>
  </si>
  <si>
    <t>Royal Oak</t>
  </si>
  <si>
    <t>48073</t>
  </si>
  <si>
    <t>5918 West Courtyard Drive</t>
  </si>
  <si>
    <t>78730</t>
  </si>
  <si>
    <t>atlas.energy</t>
  </si>
  <si>
    <t>7373 Wisconsin Avenue</t>
  </si>
  <si>
    <t>One AAR Place</t>
  </si>
  <si>
    <t>1100 North Wood Dale Road</t>
  </si>
  <si>
    <t>Wood Dale</t>
  </si>
  <si>
    <t>60191</t>
  </si>
  <si>
    <t>aarcorp.com</t>
  </si>
  <si>
    <t>AKO.A</t>
  </si>
  <si>
    <t>1668 S. Garfield Avenue</t>
  </si>
  <si>
    <t>Alhambra</t>
  </si>
  <si>
    <t>91801</t>
  </si>
  <si>
    <t>apollomed.net</t>
  </si>
  <si>
    <t>90067-4733</t>
  </si>
  <si>
    <t>5th Floor Office 501 WTC Free Zone</t>
  </si>
  <si>
    <t>arcosdorados.com</t>
  </si>
  <si>
    <t>Shin Marunouchi Center Bldg.</t>
  </si>
  <si>
    <t>BCKIY</t>
  </si>
  <si>
    <t>33 Wigmore Street</t>
  </si>
  <si>
    <t>W1U 1QX</t>
  </si>
  <si>
    <t>babcockinternational.com</t>
  </si>
  <si>
    <t>3095 Loyalty Circle</t>
  </si>
  <si>
    <t>breadfinancial.com</t>
  </si>
  <si>
    <t>14817 Oak Lane</t>
  </si>
  <si>
    <t>Miami Lakes</t>
  </si>
  <si>
    <t>33016</t>
  </si>
  <si>
    <t>bankunited.com</t>
  </si>
  <si>
    <t>6031 Connection Drive</t>
  </si>
  <si>
    <t>130 Merchant Street</t>
  </si>
  <si>
    <t>boh.com</t>
  </si>
  <si>
    <t>7313 Bell Creek Road</t>
  </si>
  <si>
    <t>Mechanicsville</t>
  </si>
  <si>
    <t>23111</t>
  </si>
  <si>
    <t>bowlerocorp.com</t>
  </si>
  <si>
    <t>3-1-1 Kyobashi</t>
  </si>
  <si>
    <t>Av. Das NaCOes Unidas</t>
  </si>
  <si>
    <t>14.401 22nd to 25th Floors Torre A2, CondomInio Parque da Cidade Vila Gertrudes</t>
  </si>
  <si>
    <t>04794-000</t>
  </si>
  <si>
    <t>brf-global.com</t>
  </si>
  <si>
    <t>Centennial Place Suite 2800 520 - 3rd Avenue SW</t>
  </si>
  <si>
    <t>baytexenergy.com</t>
  </si>
  <si>
    <t>128, Boulevard de la Pétrusse</t>
  </si>
  <si>
    <t>caap.aero</t>
  </si>
  <si>
    <t>Ramat Gavriel Industrial Zone</t>
  </si>
  <si>
    <t>PO Box 544</t>
  </si>
  <si>
    <t>23150</t>
  </si>
  <si>
    <t>camtek.com</t>
  </si>
  <si>
    <t>14 Ridge Square NW</t>
  </si>
  <si>
    <t>20016</t>
  </si>
  <si>
    <t>cava.com</t>
  </si>
  <si>
    <t>No.1, Huangsidajie</t>
  </si>
  <si>
    <t>Taipei</t>
  </si>
  <si>
    <t>CIXXF</t>
  </si>
  <si>
    <t>15 York Street,</t>
  </si>
  <si>
    <t>M5J 0A3</t>
  </si>
  <si>
    <t>cifinancial.com</t>
  </si>
  <si>
    <t>5140 Yonge Street</t>
  </si>
  <si>
    <t>M2N 6L7</t>
  </si>
  <si>
    <t>celestica.com</t>
  </si>
  <si>
    <t>3900 Dallas Parkway</t>
  </si>
  <si>
    <t>75093</t>
  </si>
  <si>
    <t>ir.cinemark.com</t>
  </si>
  <si>
    <t>381 East Evelyn Avenue</t>
  </si>
  <si>
    <t>coursera.org</t>
  </si>
  <si>
    <t>Av. Principal y Av. de la Rotonda UrbanizaciOn Costa del Este Complejo Business Park,Torre Norte, Parq</t>
  </si>
  <si>
    <t>600 Travis Street</t>
  </si>
  <si>
    <t>Suite 7200</t>
  </si>
  <si>
    <t>crescentenergyco.com</t>
  </si>
  <si>
    <t>905 Calle Amanecer</t>
  </si>
  <si>
    <t>92673-6277</t>
  </si>
  <si>
    <t>caretrustreit.com</t>
  </si>
  <si>
    <t>CURLF</t>
  </si>
  <si>
    <t>420 Lexington Avenue</t>
  </si>
  <si>
    <t>Suite 2035</t>
  </si>
  <si>
    <t>Wakefield</t>
  </si>
  <si>
    <t>10170</t>
  </si>
  <si>
    <t>curaleaf.com</t>
  </si>
  <si>
    <t>701 North Haven Avenue</t>
  </si>
  <si>
    <t>Ontario</t>
  </si>
  <si>
    <t>91764</t>
  </si>
  <si>
    <t>cbbank.com</t>
  </si>
  <si>
    <t>cushmanwakefield.com</t>
  </si>
  <si>
    <t>1-1-1 Ichigaya-Kagacho</t>
  </si>
  <si>
    <t>DPUKY</t>
  </si>
  <si>
    <t>1 Thornbury</t>
  </si>
  <si>
    <t>West Ashland</t>
  </si>
  <si>
    <t>Milton Keynes</t>
  </si>
  <si>
    <t>MK6 4BB</t>
  </si>
  <si>
    <t>investors.dominos.co.uk</t>
  </si>
  <si>
    <t>everestglobal.com</t>
  </si>
  <si>
    <t>Forusbeen 50</t>
  </si>
  <si>
    <t>Stavanger</t>
  </si>
  <si>
    <t>4035</t>
  </si>
  <si>
    <t>equinor.com</t>
  </si>
  <si>
    <t>111 West 33rd Street</t>
  </si>
  <si>
    <t>10120-1220</t>
  </si>
  <si>
    <t>esrtreit.com</t>
  </si>
  <si>
    <t>1400 Woodloch Forest Drive</t>
  </si>
  <si>
    <t>earthstoneenergy.com</t>
  </si>
  <si>
    <t>3580 Oshino-mura</t>
  </si>
  <si>
    <t>Suite 3215</t>
  </si>
  <si>
    <t>8 Moore Drive</t>
  </si>
  <si>
    <t>27709</t>
  </si>
  <si>
    <t>11th Floor No. 18 Bonham Strand West</t>
  </si>
  <si>
    <t>Sheung Wan</t>
  </si>
  <si>
    <t>77 King Street West, Suite 4010</t>
  </si>
  <si>
    <t>1351 Holiday Square Boulevard</t>
  </si>
  <si>
    <t>70433</t>
  </si>
  <si>
    <t>globalstar.com</t>
  </si>
  <si>
    <t>16243 Highway 216</t>
  </si>
  <si>
    <t>Brookwood</t>
  </si>
  <si>
    <t>35444</t>
  </si>
  <si>
    <t>warriormetcoal.com</t>
  </si>
  <si>
    <t>HCMLY</t>
  </si>
  <si>
    <t>Grafenauweg 10</t>
  </si>
  <si>
    <t>holcim.com</t>
  </si>
  <si>
    <t>600 Third Avenue</t>
  </si>
  <si>
    <t>39th Floor</t>
  </si>
  <si>
    <t>intlseas.com</t>
  </si>
  <si>
    <t>4505 Campus Drive</t>
  </si>
  <si>
    <t>College Park</t>
  </si>
  <si>
    <t>20740</t>
  </si>
  <si>
    <t>ionq.com</t>
  </si>
  <si>
    <t>10680 Treena Street</t>
  </si>
  <si>
    <t>Suite 600 6th Floor</t>
  </si>
  <si>
    <t>kratosdefense.com</t>
  </si>
  <si>
    <t>70808</t>
  </si>
  <si>
    <t>1000 Brickell Avenue</t>
  </si>
  <si>
    <t>Suite 715 PMB 1158</t>
  </si>
  <si>
    <t>33131</t>
  </si>
  <si>
    <t>laureate.net</t>
  </si>
  <si>
    <t>101 NE Third Avenue</t>
  </si>
  <si>
    <t>marathondh.com</t>
  </si>
  <si>
    <t>magnite.com</t>
  </si>
  <si>
    <t>Dorfstrasse 29</t>
  </si>
  <si>
    <t>moonlaketx.com</t>
  </si>
  <si>
    <t>1500 DeKoven Avenue</t>
  </si>
  <si>
    <t>Racine</t>
  </si>
  <si>
    <t>53403</t>
  </si>
  <si>
    <t>modine.com</t>
  </si>
  <si>
    <t>2-15-3, Konan</t>
  </si>
  <si>
    <t>Minato</t>
  </si>
  <si>
    <t>nike.com</t>
  </si>
  <si>
    <t>1100 RenE-LEvesque Boulevard West</t>
  </si>
  <si>
    <t>6200 Paseo Padre Parkway</t>
  </si>
  <si>
    <t>94555</t>
  </si>
  <si>
    <t>nextracker.com</t>
  </si>
  <si>
    <t>blueowlcapitalcorporation.com</t>
  </si>
  <si>
    <t>8 Haharash Street</t>
  </si>
  <si>
    <t>Tel Aviv-Jaffa</t>
  </si>
  <si>
    <t>6761304</t>
  </si>
  <si>
    <t>oddity.com</t>
  </si>
  <si>
    <t>5875 North Sam Houston Parkway West</t>
  </si>
  <si>
    <t>77086</t>
  </si>
  <si>
    <t>oceaneering.com</t>
  </si>
  <si>
    <t>opendoor.com</t>
  </si>
  <si>
    <t>CS 70222</t>
  </si>
  <si>
    <t>92449</t>
  </si>
  <si>
    <t>25 Saint Stephens Green</t>
  </si>
  <si>
    <t>First Floor, Dublin 2</t>
  </si>
  <si>
    <t>D02 XF99</t>
  </si>
  <si>
    <t>pddholdings.com</t>
  </si>
  <si>
    <t>3-6, Nakamagome 1-chome</t>
  </si>
  <si>
    <t>1-14-1 Tamagawa</t>
  </si>
  <si>
    <t>Setagaya</t>
  </si>
  <si>
    <t>renew.com</t>
  </si>
  <si>
    <t>3556 Lake Shore Road</t>
  </si>
  <si>
    <t>PO Box 2028</t>
  </si>
  <si>
    <t>14219-0228</t>
  </si>
  <si>
    <t>gibraltar1.com</t>
  </si>
  <si>
    <t>44256</t>
  </si>
  <si>
    <t>41 South Rio Grande Street</t>
  </si>
  <si>
    <t>84101</t>
  </si>
  <si>
    <t>recursion.com</t>
  </si>
  <si>
    <t>RYCEY</t>
  </si>
  <si>
    <t>Kings Place</t>
  </si>
  <si>
    <t>90 York Way</t>
  </si>
  <si>
    <t>N1 9FX</t>
  </si>
  <si>
    <t>rolls-royce.com</t>
  </si>
  <si>
    <t>815 Colorado Avenue</t>
  </si>
  <si>
    <t>Stuart</t>
  </si>
  <si>
    <t>34994</t>
  </si>
  <si>
    <t>seacoastbanking.com</t>
  </si>
  <si>
    <t>19F 1-6-1 Roppongi Minato-ku</t>
  </si>
  <si>
    <t>L2 Executive Offices Estrada da BaIa de N. Senhora da Esperan s/n</t>
  </si>
  <si>
    <t>Par-la-Ville Place</t>
  </si>
  <si>
    <t>14 Par-la-Ville Road</t>
  </si>
  <si>
    <t>seadrill.com</t>
  </si>
  <si>
    <t>10017-3852</t>
  </si>
  <si>
    <t>slgreen.com</t>
  </si>
  <si>
    <t>4149 Liberty Canyon Road</t>
  </si>
  <si>
    <t>Agoura Hills</t>
  </si>
  <si>
    <t>91301</t>
  </si>
  <si>
    <t>acelyrin.com</t>
  </si>
  <si>
    <t>6077 Primacy Parkway</t>
  </si>
  <si>
    <t>38119</t>
  </si>
  <si>
    <t>sylvamo.com</t>
  </si>
  <si>
    <t>stonex.com</t>
  </si>
  <si>
    <t>168 Centennial Parkway</t>
  </si>
  <si>
    <t>80027</t>
  </si>
  <si>
    <t>sovosbrands.com</t>
  </si>
  <si>
    <t>11400 S.E. 6th Street</t>
  </si>
  <si>
    <t>savers.com</t>
  </si>
  <si>
    <t>Heying Center</t>
  </si>
  <si>
    <t>5th Floor, Tower B Xiaoying West Street Haidian District</t>
  </si>
  <si>
    <t>100tal.com</t>
  </si>
  <si>
    <t>talosenergy.com</t>
  </si>
  <si>
    <t>409 Silverside Road</t>
  </si>
  <si>
    <t>19809</t>
  </si>
  <si>
    <t>thebancorp.com</t>
  </si>
  <si>
    <t>21680 Haggerty Road</t>
  </si>
  <si>
    <t>Northville</t>
  </si>
  <si>
    <t>48167</t>
  </si>
  <si>
    <t>gentherm.com</t>
  </si>
  <si>
    <t>TINLY</t>
  </si>
  <si>
    <t>Kasumigaseki Common Gate West Tower</t>
  </si>
  <si>
    <t>2-1, Kasumigaseki 3-chome Chiyoda-ku</t>
  </si>
  <si>
    <t>100-8585</t>
  </si>
  <si>
    <t>teijin.com</t>
  </si>
  <si>
    <t>Office 105</t>
  </si>
  <si>
    <t>20 St Dunstan’s Hill</t>
  </si>
  <si>
    <t>EC3R 8HL</t>
  </si>
  <si>
    <t>torm.com</t>
  </si>
  <si>
    <t>14221 North Dallas Parkway</t>
  </si>
  <si>
    <t>75254-2957</t>
  </si>
  <si>
    <t>trin.net</t>
  </si>
  <si>
    <t>263 Tresser Boulevard</t>
  </si>
  <si>
    <t>tronox.com</t>
  </si>
  <si>
    <t>terumo.com</t>
  </si>
  <si>
    <t>26 Boulevard Royal</t>
  </si>
  <si>
    <t>ternium.com</t>
  </si>
  <si>
    <t>10019-0601</t>
  </si>
  <si>
    <t>uedge.com</t>
  </si>
  <si>
    <t>8410 West Bryn Mawr</t>
  </si>
  <si>
    <t>uscellular.com</t>
  </si>
  <si>
    <t>3 More London Riverside</t>
  </si>
  <si>
    <t>SE1 2RE</t>
  </si>
  <si>
    <t>veronapharma.com</t>
  </si>
  <si>
    <t>Building 400</t>
  </si>
  <si>
    <t>Suite 1700 1000 Abernathy Road NE</t>
  </si>
  <si>
    <t>veritivcorp.com</t>
  </si>
  <si>
    <t>Paseo de los Tamarindos 90 Tower 2</t>
  </si>
  <si>
    <t>28th Floor Cuajimalpa de Morelos Bosques De Las Lomas</t>
  </si>
  <si>
    <t>vesta.com.mx</t>
  </si>
  <si>
    <t>425 Pike Street</t>
  </si>
  <si>
    <t>wafdbank.com</t>
  </si>
  <si>
    <t>13200 Pioneer Trail</t>
  </si>
  <si>
    <t>55347</t>
  </si>
  <si>
    <t>winnebagoind.com</t>
  </si>
  <si>
    <t>1311 Broadfield Boulevard</t>
  </si>
  <si>
    <t>77084</t>
  </si>
  <si>
    <t>expro.com</t>
  </si>
  <si>
    <t>2023-06-30</t>
  </si>
  <si>
    <t>Deferred Revenue</t>
  </si>
  <si>
    <t>Exchange Rate Effect</t>
  </si>
  <si>
    <t>Metrics</t>
  </si>
  <si>
    <t>2013</t>
  </si>
  <si>
    <t>Long-Term Investments</t>
  </si>
  <si>
    <t>Other Investing Activities</t>
  </si>
  <si>
    <t>flr</t>
  </si>
  <si>
    <t>+56 Quarters</t>
  </si>
  <si>
    <t>2012 - 1998</t>
  </si>
  <si>
    <t>Preferred Dividends</t>
  </si>
  <si>
    <t>Net Income Common</t>
  </si>
  <si>
    <t>+55 Quarters</t>
  </si>
  <si>
    <t>2012 - 1997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</si>
</sst>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
    <numFmt numFmtId="166" formatCode="#\,###"/>
  </numFmts>
  <fonts count="11"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b/>
      <i/>
      <sz val="11"/>
      <name val="Calibri"/>
      <family val="2"/>
      <scheme val="minor"/>
    </font>
    <font>
      <sz val="9"/>
      <color theme="1"/>
      <name val="Arial"/>
      <family val="2"/>
    </font>
  </fonts>
  <fills count="7">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right style="thick">
        <color indexed="64"/>
      </right>
      <top/>
      <bottom/>
      <diagonal/>
    </border>
  </borders>
  <cellStyleXfs count="1">
    <xf numFmtId="0" fontId="0" fillId="0" borderId="0"/>
  </cellStyleXfs>
  <cellXfs count="49">
    <xf numFmtId="0" fontId="0" fillId="0" borderId="0" xfId="0"/>
    <xf numFmtId="0" fontId="0" fillId="0" borderId="0" xfId="0"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0" xfId="0" applyFont="1" applyAlignment="1">
      <alignment horizontal="center"/>
    </xf>
    <xf numFmtId="0" fontId="0" fillId="2" borderId="0" xfId="0" applyFill="1" applyAlignment="1">
      <alignment horizontal="center"/>
    </xf>
    <xf numFmtId="0" fontId="0" fillId="0" borderId="0" xfId="0" applyNumberFormat="1"/>
    <xf numFmtId="0" fontId="1" fillId="0" borderId="0" xfId="0" applyFont="1"/>
    <xf numFmtId="0" fontId="0" fillId="0" borderId="0" xfId="0" applyAlignment="1">
      <alignment horizontal="center"/>
    </xf>
    <xf numFmtId="0" fontId="2" fillId="0" borderId="0" xfId="0" applyFont="1"/>
    <xf numFmtId="0" fontId="0" fillId="2" borderId="0" xfId="0" applyFill="1"/>
    <xf numFmtId="0" fontId="0" fillId="4" borderId="0" xfId="0" applyFill="1"/>
    <xf numFmtId="10" fontId="1" fillId="0" borderId="0" xfId="0" applyNumberFormat="1" applyFont="1" applyAlignment="1"/>
    <xf numFmtId="2" fontId="1" fillId="0" borderId="0" xfId="0" applyNumberFormat="1" applyFont="1" applyAlignment="1"/>
    <xf numFmtId="10" fontId="0" fillId="3" borderId="0" xfId="0" applyNumberFormat="1" applyFill="1" applyAlignment="1"/>
    <xf numFmtId="2" fontId="0" fillId="3" borderId="0" xfId="0" applyNumberFormat="1" applyFill="1" applyAlignment="1"/>
    <xf numFmtId="10" fontId="0" fillId="0" borderId="0" xfId="0" applyNumberFormat="1" applyAlignment="1"/>
    <xf numFmtId="2" fontId="0" fillId="0" borderId="0" xfId="0" applyNumberFormat="1" applyAlignment="1"/>
    <xf numFmtId="0" fontId="0" fillId="0" borderId="0" xfId="0" applyAlignment="1">
      <alignment horizontal="left"/>
    </xf>
    <xf numFmtId="0" fontId="0" fillId="0" borderId="0" xfId="0" applyBorder="1"/>
    <xf numFmtId="0" fontId="0" fillId="0" borderId="0" xfId="0" applyNumberFormat="1" applyBorder="1"/>
    <xf numFmtId="49" fontId="0" fillId="0" borderId="0" xfId="0" applyNumberFormat="1"/>
    <xf numFmtId="0" fontId="1" fillId="0" borderId="0" xfId="0" applyFont="1" applyAlignment="1">
      <alignment horizontal="right"/>
    </xf>
    <xf numFmtId="0" fontId="0" fillId="2" borderId="0" xfId="0" applyFill="1" applyBorder="1"/>
    <xf numFmtId="0" fontId="0" fillId="2" borderId="1" xfId="0" applyFill="1" applyBorder="1"/>
    <xf numFmtId="0" fontId="0" fillId="0" borderId="1" xfId="0" applyBorder="1"/>
    <xf numFmtId="0" fontId="0" fillId="5" borderId="0" xfId="0" applyFill="1"/>
    <xf numFmtId="0" fontId="5" fillId="0" borderId="0" xfId="0" applyFont="1"/>
    <xf numFmtId="0" fontId="2" fillId="0" borderId="0" xfId="0" applyFont="1" applyAlignment="1">
      <alignment vertical="center"/>
    </xf>
    <xf numFmtId="0" fontId="6" fillId="0" borderId="0" xfId="0" applyFont="1"/>
    <xf numFmtId="0" fontId="8" fillId="0" borderId="0" xfId="0" applyFont="1"/>
    <xf numFmtId="164" fontId="7" fillId="0" borderId="0" xfId="0" applyNumberFormat="1" applyFont="1"/>
    <xf numFmtId="164" fontId="8" fillId="0" borderId="0" xfId="0" applyNumberFormat="1" applyFont="1"/>
    <xf numFmtId="0" fontId="0" fillId="0" borderId="1" xfId="0" applyNumberFormat="1" applyBorder="1"/>
    <xf numFmtId="165" fontId="0" fillId="0" borderId="0" xfId="0" applyNumberFormat="1" applyAlignment="1">
      <alignment horizontal="center"/>
    </xf>
    <xf numFmtId="0" fontId="8" fillId="0" borderId="0" xfId="0" applyNumberFormat="1" applyFont="1"/>
    <xf numFmtId="166" fontId="0" fillId="0" borderId="0" xfId="0" applyNumberFormat="1" applyAlignment="1">
      <alignment horizontal="center"/>
    </xf>
    <xf numFmtId="0" fontId="8" fillId="0" borderId="0" xfId="0" applyFont="1" applyAlignment="1">
      <alignment horizontal="center"/>
    </xf>
    <xf numFmtId="0" fontId="0" fillId="0" borderId="0" xfId="0" applyFont="1"/>
    <xf numFmtId="0" fontId="1" fillId="0" borderId="0" xfId="0" applyFont="1" applyFill="1"/>
    <xf numFmtId="0" fontId="1" fillId="2" borderId="0" xfId="0" applyFont="1" applyFill="1" applyAlignment="1">
      <alignment horizontal="left"/>
    </xf>
    <xf numFmtId="0" fontId="9" fillId="0" borderId="0" xfId="0" applyFont="1"/>
    <xf numFmtId="0" fontId="0" fillId="6" borderId="0" xfId="0" applyFill="1"/>
    <xf numFmtId="14" fontId="0" fillId="0" borderId="0" xfId="0" applyNumberFormat="1"/>
    <xf numFmtId="0" fontId="10" fillId="0" borderId="0" xfId="0" applyFont="1"/>
    <xf numFmtId="0" fontId="0" fillId="0" borderId="0" xfId="0" applyBorder="1" applyAlignment="1">
      <alignment horizontal="center"/>
    </xf>
    <xf numFmtId="0" fontId="0" fillId="4" borderId="0" xfId="0" applyFill="1" applyAlignment="1">
      <alignment horizontal="left"/>
    </xf>
    <xf numFmtId="0" fontId="0" fillId="0" borderId="0" xfId="0" applyNumberFormat="1" applyAlignment="1">
      <alignment horizontal="left"/>
    </xf>
    <xf numFmtId="0" fontId="2" fillId="0" borderId="0" xfId="0" applyFont="1" applyAlignment="1">
      <alignment horizontal="center" vertical="center"/>
    </xf>
  </cellXfs>
  <cellStyles count="1">
    <cellStyle name="Normal" xfId="0" builtinId="0"/>
  </cellStyles>
  <dxfs count="69">
    <dxf>
      <numFmt numFmtId="0" formatCode="General"/>
    </dxf>
    <dxf>
      <fill>
        <patternFill>
          <bgColor rgb="FFFFC000"/>
        </patternFill>
      </fill>
    </dxf>
    <dxf>
      <font>
        <color rgb="FF9C5700"/>
      </font>
      <fill>
        <patternFill>
          <bgColor rgb="FFFFEB9C"/>
        </patternFill>
      </fill>
    </dxf>
    <dxf>
      <font>
        <color rgb="FF9C5700"/>
      </font>
      <fill>
        <patternFill>
          <bgColor rgb="FFFFEB9C"/>
        </patternFill>
      </fill>
    </dxf>
    <dxf>
      <font>
        <b/>
        <i val="0"/>
        <color rgb="FFFFFF00"/>
      </font>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numFmt numFmtId="0" formatCode="General"/>
    </dxf>
    <dxf>
      <numFmt numFmtId="0" formatCode="General"/>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border diagonalUp="0" diagonalDown="0">
        <left/>
        <right style="thick">
          <color indexed="64"/>
        </right>
        <top/>
        <bottom/>
        <vertical/>
        <horizontal/>
      </border>
    </dxf>
    <dxf>
      <numFmt numFmtId="0" formatCode="General"/>
    </dxf>
    <dxf>
      <numFmt numFmtId="0" formatCode="General"/>
    </dxf>
    <dxf>
      <numFmt numFmtId="0" formatCode="General"/>
    </dxf>
    <dxf>
      <numFmt numFmtId="0" formatCode="General"/>
    </dxf>
    <dxf>
      <fill>
        <patternFill patternType="solid">
          <fgColor indexed="64"/>
          <bgColor rgb="FF00B0F0"/>
        </patternFill>
      </fill>
    </dxf>
    <dxf>
      <fill>
        <patternFill patternType="solid">
          <fgColor indexed="64"/>
          <bgColor rgb="FF00B0F0"/>
        </patternFill>
      </fill>
    </dxf>
    <dxf>
      <fill>
        <patternFill patternType="solid">
          <fgColor indexed="64"/>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SG" b="1">
                <a:solidFill>
                  <a:schemeClr val="tx1"/>
                </a:solidFill>
              </a:rPr>
              <a:t>Earnings Growth </a:t>
            </a:r>
          </a:p>
        </c:rich>
      </c:tx>
      <c:layout>
        <c:manualLayout>
          <c:xMode val="edge"/>
          <c:yMode val="edge"/>
          <c:x val="0.34003662464247542"/>
          <c:y val="1.85185131179605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chemeClr val="accent1"/>
            </a:solidFill>
            <a:ln>
              <a:noFill/>
            </a:ln>
            <a:effectLst/>
          </c:spPr>
          <c:invertIfNegative val="0"/>
          <c:cat>
            <c:strRef>
              <c:f>Stock!$AA$2:$AB$2</c:f>
              <c:strCache>
                <c:ptCount val="2"/>
                <c:pt idx="0">
                  <c:v>EG1</c:v>
                </c:pt>
                <c:pt idx="1">
                  <c:v>EG2</c:v>
                </c:pt>
              </c:strCache>
            </c:strRef>
          </c:cat>
          <c:val>
            <c:numRef>
              <c:f>Stock!$AA$3:$AB$3</c:f>
              <c:numCache>
                <c:formatCode>0.00%</c:formatCode>
                <c:ptCount val="2"/>
                <c:pt idx="0">
                  <c:v>-4.5095853498658092E-2</c:v>
                </c:pt>
                <c:pt idx="1">
                  <c:v>0.16098513675707515</c:v>
                </c:pt>
              </c:numCache>
            </c:numRef>
          </c:val>
          <c:extLst>
            <c:ext xmlns:c16="http://schemas.microsoft.com/office/drawing/2014/chart" uri="{C3380CC4-5D6E-409C-BE32-E72D297353CC}">
              <c16:uniqueId val="{00000000-D17F-409C-9655-E40026D3F134}"/>
            </c:ext>
          </c:extLst>
        </c:ser>
        <c:ser>
          <c:idx val="1"/>
          <c:order val="1"/>
          <c:tx>
            <c:strRef>
              <c:f>Stock!$D$2</c:f>
              <c:strCache>
                <c:ptCount val="1"/>
                <c:pt idx="0">
                  <c:v>flr</c:v>
                </c:pt>
              </c:strCache>
            </c:strRef>
          </c:tx>
          <c:spPr>
            <a:solidFill>
              <a:schemeClr val="accent2"/>
            </a:solidFill>
            <a:ln>
              <a:noFill/>
            </a:ln>
            <a:effectLst/>
          </c:spPr>
          <c:invertIfNegative val="0"/>
          <c:cat>
            <c:strRef>
              <c:f>Stock!$AA$2:$AB$2</c:f>
              <c:strCache>
                <c:ptCount val="2"/>
                <c:pt idx="0">
                  <c:v>EG1</c:v>
                </c:pt>
                <c:pt idx="1">
                  <c:v>EG2</c:v>
                </c:pt>
              </c:strCache>
            </c:strRef>
          </c:cat>
          <c:val>
            <c:numRef>
              <c:f>Stock!$AA$4:$AB$4</c:f>
              <c:numCache>
                <c:formatCode>0.00%</c:formatCode>
                <c:ptCount val="2"/>
                <c:pt idx="0">
                  <c:v>1.2307692307692308</c:v>
                </c:pt>
                <c:pt idx="1">
                  <c:v>0.16858237547892718</c:v>
                </c:pt>
              </c:numCache>
            </c:numRef>
          </c:val>
          <c:extLst>
            <c:ext xmlns:c16="http://schemas.microsoft.com/office/drawing/2014/chart" uri="{C3380CC4-5D6E-409C-BE32-E72D297353CC}">
              <c16:uniqueId val="{00000001-D17F-409C-9655-E40026D3F134}"/>
            </c:ext>
          </c:extLst>
        </c:ser>
        <c:dLbls>
          <c:showLegendKey val="0"/>
          <c:showVal val="0"/>
          <c:showCatName val="0"/>
          <c:showSerName val="0"/>
          <c:showPercent val="0"/>
          <c:showBubbleSize val="0"/>
        </c:dLbls>
        <c:gapWidth val="219"/>
        <c:overlap val="-27"/>
        <c:axId val="535517480"/>
        <c:axId val="535762000"/>
      </c:barChart>
      <c:catAx>
        <c:axId val="53551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5762000"/>
        <c:crosses val="autoZero"/>
        <c:auto val="1"/>
        <c:lblAlgn val="ctr"/>
        <c:lblOffset val="100"/>
        <c:noMultiLvlLbl val="0"/>
      </c:catAx>
      <c:valAx>
        <c:axId val="535762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5517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tx1"/>
                </a:solidFill>
              </a:rPr>
              <a:t>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rgbClr val="92D050"/>
            </a:solidFill>
            <a:ln>
              <a:solidFill>
                <a:srgbClr val="92D050"/>
              </a:solidFill>
            </a:ln>
            <a:effectLst/>
          </c:spPr>
          <c:invertIfNegative val="0"/>
          <c:cat>
            <c:strRef>
              <c:f>Stock!$AC$2:$AD$2</c:f>
              <c:strCache>
                <c:ptCount val="2"/>
                <c:pt idx="0">
                  <c:v>PE1</c:v>
                </c:pt>
                <c:pt idx="1">
                  <c:v>PE2</c:v>
                </c:pt>
              </c:strCache>
            </c:strRef>
          </c:cat>
          <c:val>
            <c:numRef>
              <c:f>Stock!$AC$3:$AD$3</c:f>
              <c:numCache>
                <c:formatCode>0.00</c:formatCode>
                <c:ptCount val="2"/>
                <c:pt idx="0">
                  <c:v>10.469910739267425</c:v>
                </c:pt>
                <c:pt idx="1">
                  <c:v>12.14682190064733</c:v>
                </c:pt>
              </c:numCache>
            </c:numRef>
          </c:val>
          <c:extLst>
            <c:ext xmlns:c16="http://schemas.microsoft.com/office/drawing/2014/chart" uri="{C3380CC4-5D6E-409C-BE32-E72D297353CC}">
              <c16:uniqueId val="{00000000-E625-4E5A-80FA-EE4969A81595}"/>
            </c:ext>
          </c:extLst>
        </c:ser>
        <c:ser>
          <c:idx val="1"/>
          <c:order val="1"/>
          <c:tx>
            <c:strRef>
              <c:f>Stock!$D$2</c:f>
              <c:strCache>
                <c:ptCount val="1"/>
                <c:pt idx="0">
                  <c:v>flr</c:v>
                </c:pt>
              </c:strCache>
            </c:strRef>
          </c:tx>
          <c:spPr>
            <a:solidFill>
              <a:schemeClr val="accent2"/>
            </a:solidFill>
            <a:ln>
              <a:noFill/>
            </a:ln>
            <a:effectLst/>
          </c:spPr>
          <c:invertIfNegative val="0"/>
          <c:cat>
            <c:strRef>
              <c:f>Stock!$AC$2:$AD$2</c:f>
              <c:strCache>
                <c:ptCount val="2"/>
                <c:pt idx="0">
                  <c:v>PE1</c:v>
                </c:pt>
                <c:pt idx="1">
                  <c:v>PE2</c:v>
                </c:pt>
              </c:strCache>
            </c:strRef>
          </c:cat>
          <c:val>
            <c:numRef>
              <c:f>Stock!$AC$4:$AD$4</c:f>
              <c:numCache>
                <c:formatCode>0.00</c:formatCode>
                <c:ptCount val="2"/>
                <c:pt idx="0">
                  <c:v>17.459770114942529</c:v>
                </c:pt>
                <c:pt idx="1">
                  <c:v>14.940983606557378</c:v>
                </c:pt>
              </c:numCache>
            </c:numRef>
          </c:val>
          <c:extLst>
            <c:ext xmlns:c16="http://schemas.microsoft.com/office/drawing/2014/chart" uri="{C3380CC4-5D6E-409C-BE32-E72D297353CC}">
              <c16:uniqueId val="{00000001-E625-4E5A-80FA-EE4969A81595}"/>
            </c:ext>
          </c:extLst>
        </c:ser>
        <c:dLbls>
          <c:showLegendKey val="0"/>
          <c:showVal val="0"/>
          <c:showCatName val="0"/>
          <c:showSerName val="0"/>
          <c:showPercent val="0"/>
          <c:showBubbleSize val="0"/>
        </c:dLbls>
        <c:gapWidth val="219"/>
        <c:overlap val="-27"/>
        <c:axId val="479196168"/>
        <c:axId val="479199120"/>
      </c:barChart>
      <c:catAx>
        <c:axId val="4791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479199120"/>
        <c:crosses val="autoZero"/>
        <c:auto val="1"/>
        <c:lblAlgn val="ctr"/>
        <c:lblOffset val="100"/>
        <c:noMultiLvlLbl val="0"/>
      </c:catAx>
      <c:valAx>
        <c:axId val="479199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919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tx1"/>
                </a:solidFill>
              </a:rPr>
              <a:t>PEG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Sector</c:v>
          </c:tx>
          <c:spPr>
            <a:solidFill>
              <a:schemeClr val="accent1"/>
            </a:solidFill>
            <a:ln>
              <a:noFill/>
            </a:ln>
            <a:effectLst/>
          </c:spPr>
          <c:invertIfNegative val="0"/>
          <c:cat>
            <c:strRef>
              <c:f>Stock!$AE$2:$AF$2</c:f>
              <c:strCache>
                <c:ptCount val="2"/>
                <c:pt idx="0">
                  <c:v>PEG1</c:v>
                </c:pt>
                <c:pt idx="1">
                  <c:v>PEG2</c:v>
                </c:pt>
              </c:strCache>
            </c:strRef>
          </c:cat>
          <c:val>
            <c:numRef>
              <c:f>Stock!$AE$3:$AF$3</c:f>
              <c:numCache>
                <c:formatCode>0.00</c:formatCode>
                <c:ptCount val="2"/>
                <c:pt idx="0">
                  <c:v>-0.92707778355838333</c:v>
                </c:pt>
                <c:pt idx="1">
                  <c:v>0.80264744914019825</c:v>
                </c:pt>
              </c:numCache>
            </c:numRef>
          </c:val>
          <c:extLst>
            <c:ext xmlns:c16="http://schemas.microsoft.com/office/drawing/2014/chart" uri="{C3380CC4-5D6E-409C-BE32-E72D297353CC}">
              <c16:uniqueId val="{00000000-4A7E-43CF-8B19-044A744026D1}"/>
            </c:ext>
          </c:extLst>
        </c:ser>
        <c:ser>
          <c:idx val="1"/>
          <c:order val="1"/>
          <c:tx>
            <c:strRef>
              <c:f>Stock!$D$2</c:f>
              <c:strCache>
                <c:ptCount val="1"/>
                <c:pt idx="0">
                  <c:v>flr</c:v>
                </c:pt>
              </c:strCache>
            </c:strRef>
          </c:tx>
          <c:spPr>
            <a:solidFill>
              <a:schemeClr val="accent2"/>
            </a:solidFill>
            <a:ln>
              <a:noFill/>
            </a:ln>
            <a:effectLst/>
          </c:spPr>
          <c:invertIfNegative val="0"/>
          <c:cat>
            <c:strRef>
              <c:f>Stock!$AE$2:$AF$2</c:f>
              <c:strCache>
                <c:ptCount val="2"/>
                <c:pt idx="0">
                  <c:v>PEG1</c:v>
                </c:pt>
                <c:pt idx="1">
                  <c:v>PEG2</c:v>
                </c:pt>
              </c:strCache>
            </c:strRef>
          </c:cat>
          <c:val>
            <c:numRef>
              <c:f>Stock!$AE$4:$AF$4</c:f>
              <c:numCache>
                <c:formatCode>0.00</c:formatCode>
                <c:ptCount val="2"/>
                <c:pt idx="0">
                  <c:v>0.14186063218390804</c:v>
                </c:pt>
                <c:pt idx="1">
                  <c:v>0.88627198211624458</c:v>
                </c:pt>
              </c:numCache>
            </c:numRef>
          </c:val>
          <c:extLst>
            <c:ext xmlns:c16="http://schemas.microsoft.com/office/drawing/2014/chart" uri="{C3380CC4-5D6E-409C-BE32-E72D297353CC}">
              <c16:uniqueId val="{00000001-4A7E-43CF-8B19-044A744026D1}"/>
            </c:ext>
          </c:extLst>
        </c:ser>
        <c:dLbls>
          <c:showLegendKey val="0"/>
          <c:showVal val="0"/>
          <c:showCatName val="0"/>
          <c:showSerName val="0"/>
          <c:showPercent val="0"/>
          <c:showBubbleSize val="0"/>
        </c:dLbls>
        <c:gapWidth val="219"/>
        <c:overlap val="-27"/>
        <c:axId val="479196168"/>
        <c:axId val="479199120"/>
      </c:barChart>
      <c:catAx>
        <c:axId val="4791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479199120"/>
        <c:crosses val="autoZero"/>
        <c:auto val="1"/>
        <c:lblAlgn val="ctr"/>
        <c:lblOffset val="100"/>
        <c:noMultiLvlLbl val="0"/>
      </c:catAx>
      <c:valAx>
        <c:axId val="479199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919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Stock!$B$48</c:f>
              <c:strCache>
                <c:ptCount val="1"/>
                <c:pt idx="0">
                  <c:v>Current Ratio</c:v>
                </c:pt>
              </c:strCache>
            </c:strRef>
          </c:tx>
          <c:spPr>
            <a:ln w="28575" cap="rnd">
              <a:solidFill>
                <a:schemeClr val="accent1"/>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Stock!$E$48:$AI$48</c:f>
              <c:numCache>
                <c:formatCode>0.00</c:formatCode>
                <c:ptCount val="31"/>
                <c:pt idx="0">
                  <c:v>1.53</c:v>
                </c:pt>
                <c:pt idx="1">
                  <c:v>1.53</c:v>
                </c:pt>
                <c:pt idx="2">
                  <c:v>1.53</c:v>
                </c:pt>
                <c:pt idx="3">
                  <c:v>1.57</c:v>
                </c:pt>
                <c:pt idx="4">
                  <c:v>1.55</c:v>
                </c:pt>
                <c:pt idx="5">
                  <c:v>1.49</c:v>
                </c:pt>
                <c:pt idx="6">
                  <c:v>1.43</c:v>
                </c:pt>
                <c:pt idx="7">
                  <c:v>1.43</c:v>
                </c:pt>
                <c:pt idx="8">
                  <c:v>1.46</c:v>
                </c:pt>
                <c:pt idx="9">
                  <c:v>1.59</c:v>
                </c:pt>
                <c:pt idx="10">
                  <c:v>1.5</c:v>
                </c:pt>
                <c:pt idx="11">
                  <c:v>1.41</c:v>
                </c:pt>
                <c:pt idx="12">
                  <c:v>1.41</c:v>
                </c:pt>
                <c:pt idx="13">
                  <c:v>1.4</c:v>
                </c:pt>
                <c:pt idx="14">
                  <c:v>1.38</c:v>
                </c:pt>
                <c:pt idx="15">
                  <c:v>1.37</c:v>
                </c:pt>
                <c:pt idx="16">
                  <c:v>1.38</c:v>
                </c:pt>
                <c:pt idx="17">
                  <c:v>1.27</c:v>
                </c:pt>
                <c:pt idx="18">
                  <c:v>1.49</c:v>
                </c:pt>
                <c:pt idx="19">
                  <c:v>1.47</c:v>
                </c:pt>
                <c:pt idx="20">
                  <c:v>1.53</c:v>
                </c:pt>
                <c:pt idx="21">
                  <c:v>1.45</c:v>
                </c:pt>
                <c:pt idx="22">
                  <c:v>1.4</c:v>
                </c:pt>
                <c:pt idx="23">
                  <c:v>1.57</c:v>
                </c:pt>
                <c:pt idx="24">
                  <c:v>1.56</c:v>
                </c:pt>
                <c:pt idx="25">
                  <c:v>1.5</c:v>
                </c:pt>
                <c:pt idx="26">
                  <c:v>1.51</c:v>
                </c:pt>
                <c:pt idx="27">
                  <c:v>1.47</c:v>
                </c:pt>
                <c:pt idx="28">
                  <c:v>1.48</c:v>
                </c:pt>
                <c:pt idx="29">
                  <c:v>1.5</c:v>
                </c:pt>
                <c:pt idx="30">
                  <c:v>1.51</c:v>
                </c:pt>
              </c:numCache>
            </c:numRef>
          </c:val>
          <c:smooth val="0"/>
          <c:extLst>
            <c:ext xmlns:c16="http://schemas.microsoft.com/office/drawing/2014/chart" uri="{C3380CC4-5D6E-409C-BE32-E72D297353CC}">
              <c16:uniqueId val="{00000000-D16E-485C-AB59-C81ACDAE6E2C}"/>
            </c:ext>
          </c:extLst>
        </c:ser>
        <c:ser>
          <c:idx val="1"/>
          <c:order val="1"/>
          <c:tx>
            <c:strRef>
              <c:f>Stock!$B$49</c:f>
              <c:strCache>
                <c:ptCount val="1"/>
                <c:pt idx="0">
                  <c:v>Quick Ratio</c:v>
                </c:pt>
              </c:strCache>
            </c:strRef>
          </c:tx>
          <c:spPr>
            <a:ln w="28575" cap="rnd">
              <a:solidFill>
                <a:schemeClr val="accent2"/>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Stock!$E$49:$AI$49</c:f>
              <c:numCache>
                <c:formatCode>0.00</c:formatCode>
                <c:ptCount val="31"/>
                <c:pt idx="0">
                  <c:v>1.0900000000000001</c:v>
                </c:pt>
                <c:pt idx="1">
                  <c:v>1.0900000000000001</c:v>
                </c:pt>
                <c:pt idx="2">
                  <c:v>1.07</c:v>
                </c:pt>
                <c:pt idx="3">
                  <c:v>1.1599999999999999</c:v>
                </c:pt>
                <c:pt idx="4">
                  <c:v>1.1200000000000001</c:v>
                </c:pt>
                <c:pt idx="5">
                  <c:v>1.02</c:v>
                </c:pt>
                <c:pt idx="6">
                  <c:v>0.97</c:v>
                </c:pt>
                <c:pt idx="7">
                  <c:v>0.97</c:v>
                </c:pt>
                <c:pt idx="8">
                  <c:v>0.84</c:v>
                </c:pt>
                <c:pt idx="9">
                  <c:v>0.97</c:v>
                </c:pt>
                <c:pt idx="10">
                  <c:v>0.82</c:v>
                </c:pt>
                <c:pt idx="11">
                  <c:v>0.88</c:v>
                </c:pt>
                <c:pt idx="12">
                  <c:v>0.9</c:v>
                </c:pt>
                <c:pt idx="13">
                  <c:v>0.87</c:v>
                </c:pt>
                <c:pt idx="14">
                  <c:v>0.8</c:v>
                </c:pt>
                <c:pt idx="15">
                  <c:v>0.83</c:v>
                </c:pt>
                <c:pt idx="16">
                  <c:v>0.75</c:v>
                </c:pt>
                <c:pt idx="17">
                  <c:v>0.84</c:v>
                </c:pt>
                <c:pt idx="18">
                  <c:v>0.93</c:v>
                </c:pt>
                <c:pt idx="19">
                  <c:v>0.88</c:v>
                </c:pt>
                <c:pt idx="20">
                  <c:v>1</c:v>
                </c:pt>
                <c:pt idx="21">
                  <c:v>0.89</c:v>
                </c:pt>
                <c:pt idx="22">
                  <c:v>0.87</c:v>
                </c:pt>
                <c:pt idx="23">
                  <c:v>1</c:v>
                </c:pt>
                <c:pt idx="24">
                  <c:v>1.37</c:v>
                </c:pt>
                <c:pt idx="25">
                  <c:v>1.32</c:v>
                </c:pt>
                <c:pt idx="26">
                  <c:v>1.38</c:v>
                </c:pt>
                <c:pt idx="27">
                  <c:v>1.36</c:v>
                </c:pt>
                <c:pt idx="28">
                  <c:v>1.34</c:v>
                </c:pt>
                <c:pt idx="29">
                  <c:v>1.38</c:v>
                </c:pt>
                <c:pt idx="30">
                  <c:v>1.38</c:v>
                </c:pt>
              </c:numCache>
            </c:numRef>
          </c:val>
          <c:smooth val="0"/>
          <c:extLst>
            <c:ext xmlns:c16="http://schemas.microsoft.com/office/drawing/2014/chart" uri="{C3380CC4-5D6E-409C-BE32-E72D297353CC}">
              <c16:uniqueId val="{00000001-D16E-485C-AB59-C81ACDAE6E2C}"/>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81370501101155457"/>
          <c:y val="0.81704400250209519"/>
          <c:w val="0.15261020013598153"/>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Stock!$B$37</c:f>
              <c:strCache>
                <c:ptCount val="1"/>
                <c:pt idx="0">
                  <c:v>EV/EBIT</c:v>
                </c:pt>
              </c:strCache>
            </c:strRef>
          </c:tx>
          <c:spPr>
            <a:ln w="28575" cap="rnd">
              <a:solidFill>
                <a:schemeClr val="accent1"/>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Stock!$E$37:$AI$37</c:f>
              <c:numCache>
                <c:formatCode>0.00</c:formatCode>
                <c:ptCount val="31"/>
                <c:pt idx="0">
                  <c:v>13.859437751004016</c:v>
                </c:pt>
                <c:pt idx="1">
                  <c:v>13.245454545454546</c:v>
                </c:pt>
                <c:pt idx="2">
                  <c:v>8.1968085106382986</c:v>
                </c:pt>
                <c:pt idx="3">
                  <c:v>-311.90909090909093</c:v>
                </c:pt>
                <c:pt idx="4">
                  <c:v>63.393939393939391</c:v>
                </c:pt>
                <c:pt idx="5">
                  <c:v>-13.925287356321839</c:v>
                </c:pt>
                <c:pt idx="6">
                  <c:v>-9.4803625377643499</c:v>
                </c:pt>
                <c:pt idx="7">
                  <c:v>-14.306507368548731</c:v>
                </c:pt>
                <c:pt idx="8">
                  <c:v>-5.9554659756214612</c:v>
                </c:pt>
                <c:pt idx="9">
                  <c:v>-15.968992248062015</c:v>
                </c:pt>
                <c:pt idx="10">
                  <c:v>-8.7561398864672491</c:v>
                </c:pt>
                <c:pt idx="11">
                  <c:v>-3.7091002592727507</c:v>
                </c:pt>
                <c:pt idx="12">
                  <c:v>-1.1159273263856866</c:v>
                </c:pt>
                <c:pt idx="13">
                  <c:v>-1.1333956341504328</c:v>
                </c:pt>
                <c:pt idx="14">
                  <c:v>-0.80999056719845797</c:v>
                </c:pt>
                <c:pt idx="15">
                  <c:v>-4.0016473333790925</c:v>
                </c:pt>
                <c:pt idx="16">
                  <c:v>-11.204506840740413</c:v>
                </c:pt>
                <c:pt idx="17">
                  <c:v>10.393434261470336</c:v>
                </c:pt>
                <c:pt idx="18">
                  <c:v>10.490957174543594</c:v>
                </c:pt>
                <c:pt idx="19">
                  <c:v>13.197969543147209</c:v>
                </c:pt>
                <c:pt idx="20">
                  <c:v>22.470611450962704</c:v>
                </c:pt>
                <c:pt idx="21">
                  <c:v>46.175481923578246</c:v>
                </c:pt>
                <c:pt idx="22">
                  <c:v>32.902437997389363</c:v>
                </c:pt>
                <c:pt idx="23">
                  <c:v>15.98233995584989</c:v>
                </c:pt>
                <c:pt idx="24">
                  <c:v>20.487042001787309</c:v>
                </c:pt>
                <c:pt idx="25">
                  <c:v>12.585470535019251</c:v>
                </c:pt>
                <c:pt idx="26">
                  <c:v>12.02476150392817</c:v>
                </c:pt>
                <c:pt idx="27">
                  <c:v>21.328424605000766</c:v>
                </c:pt>
                <c:pt idx="28">
                  <c:v>11.603821015585721</c:v>
                </c:pt>
                <c:pt idx="29">
                  <c:v>10.451419205612487</c:v>
                </c:pt>
                <c:pt idx="30">
                  <c:v>10.361647965641311</c:v>
                </c:pt>
              </c:numCache>
            </c:numRef>
          </c:val>
          <c:smooth val="0"/>
          <c:extLst>
            <c:ext xmlns:c16="http://schemas.microsoft.com/office/drawing/2014/chart" uri="{C3380CC4-5D6E-409C-BE32-E72D297353CC}">
              <c16:uniqueId val="{00000000-D6C8-4252-BC65-24BE4749A96D}"/>
            </c:ext>
          </c:extLst>
        </c:ser>
        <c:ser>
          <c:idx val="1"/>
          <c:order val="1"/>
          <c:tx>
            <c:strRef>
              <c:f>Stock!$B$38</c:f>
              <c:strCache>
                <c:ptCount val="1"/>
                <c:pt idx="0">
                  <c:v>EV/EBITDA</c:v>
                </c:pt>
              </c:strCache>
            </c:strRef>
          </c:tx>
          <c:spPr>
            <a:ln w="28575" cap="rnd">
              <a:solidFill>
                <a:schemeClr val="accent2"/>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Stock!$E$38:$AI$38</c:f>
              <c:numCache>
                <c:formatCode>0.00</c:formatCode>
                <c:ptCount val="31"/>
                <c:pt idx="0">
                  <c:v>10.651234567901234</c:v>
                </c:pt>
                <c:pt idx="1">
                  <c:v>9.8445945945945947</c:v>
                </c:pt>
                <c:pt idx="2">
                  <c:v>6.8641425389755009</c:v>
                </c:pt>
                <c:pt idx="3">
                  <c:v>59.155172413793103</c:v>
                </c:pt>
                <c:pt idx="4">
                  <c:v>21.131313131313131</c:v>
                </c:pt>
                <c:pt idx="5">
                  <c:v>-22.229357798165136</c:v>
                </c:pt>
                <c:pt idx="6">
                  <c:v>-12.210116731517509</c:v>
                </c:pt>
                <c:pt idx="7">
                  <c:v>-29.789114787220608</c:v>
                </c:pt>
                <c:pt idx="8">
                  <c:v>-10.57880828573864</c:v>
                </c:pt>
                <c:pt idx="9">
                  <c:v>144.63390170511536</c:v>
                </c:pt>
                <c:pt idx="10">
                  <c:v>-12.668085106382977</c:v>
                </c:pt>
                <c:pt idx="11">
                  <c:v>-4.8222643191441943</c:v>
                </c:pt>
                <c:pt idx="12">
                  <c:v>-1.3476102590211927</c:v>
                </c:pt>
                <c:pt idx="13">
                  <c:v>-1.2869347554007728</c:v>
                </c:pt>
                <c:pt idx="14">
                  <c:v>-0.98156155260672906</c:v>
                </c:pt>
                <c:pt idx="15">
                  <c:v>-5.9950127252628596</c:v>
                </c:pt>
                <c:pt idx="16">
                  <c:v>-113.90909090909091</c:v>
                </c:pt>
                <c:pt idx="17">
                  <c:v>6.9920144737662993</c:v>
                </c:pt>
                <c:pt idx="18">
                  <c:v>7.1754700742491213</c:v>
                </c:pt>
                <c:pt idx="19">
                  <c:v>7.799904295652814</c:v>
                </c:pt>
                <c:pt idx="20">
                  <c:v>13.732212383282224</c:v>
                </c:pt>
                <c:pt idx="21">
                  <c:v>18.097978059797803</c:v>
                </c:pt>
                <c:pt idx="22">
                  <c:v>16.885642665744662</c:v>
                </c:pt>
                <c:pt idx="23">
                  <c:v>10.473899007126757</c:v>
                </c:pt>
                <c:pt idx="24">
                  <c:v>11.063076830273662</c:v>
                </c:pt>
                <c:pt idx="25">
                  <c:v>8.4298638708040929</c:v>
                </c:pt>
                <c:pt idx="26">
                  <c:v>8.612698612070588</c:v>
                </c:pt>
                <c:pt idx="27">
                  <c:v>12.836041358936484</c:v>
                </c:pt>
                <c:pt idx="28">
                  <c:v>8.6562984447667155</c:v>
                </c:pt>
                <c:pt idx="29">
                  <c:v>8.1040954009882178</c:v>
                </c:pt>
                <c:pt idx="30">
                  <c:v>8.1597455539130035</c:v>
                </c:pt>
              </c:numCache>
            </c:numRef>
          </c:val>
          <c:smooth val="0"/>
          <c:extLst>
            <c:ext xmlns:c16="http://schemas.microsoft.com/office/drawing/2014/chart" uri="{C3380CC4-5D6E-409C-BE32-E72D297353CC}">
              <c16:uniqueId val="{00000001-D6C8-4252-BC65-24BE4749A96D}"/>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81370501101155457"/>
          <c:y val="0.81704400250209519"/>
          <c:w val="0.15261020013598153"/>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Stock!$B$33</c:f>
              <c:strCache>
                <c:ptCount val="1"/>
                <c:pt idx="0">
                  <c:v>Market Capitalization</c:v>
                </c:pt>
              </c:strCache>
            </c:strRef>
          </c:tx>
          <c:spPr>
            <a:ln w="28575" cap="rnd">
              <a:solidFill>
                <a:schemeClr val="accent1"/>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Stock!$E$33:$AI$33</c:f>
              <c:numCache>
                <c:formatCode>General</c:formatCode>
                <c:ptCount val="31"/>
                <c:pt idx="0">
                  <c:v>4777</c:v>
                </c:pt>
                <c:pt idx="1">
                  <c:v>4240</c:v>
                </c:pt>
                <c:pt idx="2">
                  <c:v>4399</c:v>
                </c:pt>
                <c:pt idx="3">
                  <c:v>4925</c:v>
                </c:pt>
                <c:pt idx="4">
                  <c:v>3536</c:v>
                </c:pt>
                <c:pt idx="5">
                  <c:v>3456</c:v>
                </c:pt>
                <c:pt idx="6">
                  <c:v>4058</c:v>
                </c:pt>
                <c:pt idx="7">
                  <c:v>3503</c:v>
                </c:pt>
                <c:pt idx="8">
                  <c:v>2258</c:v>
                </c:pt>
                <c:pt idx="9">
                  <c:v>2502</c:v>
                </c:pt>
                <c:pt idx="10">
                  <c:v>3250</c:v>
                </c:pt>
                <c:pt idx="11">
                  <c:v>2247</c:v>
                </c:pt>
                <c:pt idx="12">
                  <c:v>1238</c:v>
                </c:pt>
                <c:pt idx="13">
                  <c:v>1693</c:v>
                </c:pt>
                <c:pt idx="14">
                  <c:v>969</c:v>
                </c:pt>
                <c:pt idx="15">
                  <c:v>2646</c:v>
                </c:pt>
                <c:pt idx="16">
                  <c:v>2677</c:v>
                </c:pt>
                <c:pt idx="17">
                  <c:v>4714</c:v>
                </c:pt>
                <c:pt idx="18">
                  <c:v>5136</c:v>
                </c:pt>
                <c:pt idx="19">
                  <c:v>4530</c:v>
                </c:pt>
                <c:pt idx="20">
                  <c:v>8170</c:v>
                </c:pt>
                <c:pt idx="21">
                  <c:v>6858</c:v>
                </c:pt>
                <c:pt idx="22">
                  <c:v>8005</c:v>
                </c:pt>
                <c:pt idx="23">
                  <c:v>7225</c:v>
                </c:pt>
                <c:pt idx="24">
                  <c:v>5890</c:v>
                </c:pt>
                <c:pt idx="25">
                  <c:v>6399</c:v>
                </c:pt>
                <c:pt idx="26">
                  <c:v>7333</c:v>
                </c:pt>
                <c:pt idx="27">
                  <c:v>7313</c:v>
                </c:pt>
                <c:pt idx="28">
                  <c:v>7146</c:v>
                </c:pt>
                <c:pt idx="29">
                  <c:v>6861</c:v>
                </c:pt>
                <c:pt idx="30">
                  <c:v>7460</c:v>
                </c:pt>
              </c:numCache>
            </c:numRef>
          </c:val>
          <c:smooth val="0"/>
          <c:extLst>
            <c:ext xmlns:c16="http://schemas.microsoft.com/office/drawing/2014/chart" uri="{C3380CC4-5D6E-409C-BE32-E72D297353CC}">
              <c16:uniqueId val="{00000000-7407-4D2D-AFA1-C09568431351}"/>
            </c:ext>
          </c:extLst>
        </c:ser>
        <c:ser>
          <c:idx val="1"/>
          <c:order val="1"/>
          <c:tx>
            <c:strRef>
              <c:f>Stock!$B$34</c:f>
              <c:strCache>
                <c:ptCount val="1"/>
                <c:pt idx="0">
                  <c:v>Enterprise Value</c:v>
                </c:pt>
              </c:strCache>
            </c:strRef>
          </c:tx>
          <c:spPr>
            <a:ln w="28575" cap="rnd">
              <a:solidFill>
                <a:schemeClr val="accent2"/>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Stock!$E$34:$AI$34</c:f>
              <c:numCache>
                <c:formatCode>General</c:formatCode>
                <c:ptCount val="31"/>
                <c:pt idx="0">
                  <c:v>3451</c:v>
                </c:pt>
                <c:pt idx="1">
                  <c:v>2914</c:v>
                </c:pt>
                <c:pt idx="2">
                  <c:v>3082</c:v>
                </c:pt>
                <c:pt idx="3">
                  <c:v>3431</c:v>
                </c:pt>
                <c:pt idx="4">
                  <c:v>2092</c:v>
                </c:pt>
                <c:pt idx="5">
                  <c:v>2423</c:v>
                </c:pt>
                <c:pt idx="6">
                  <c:v>3138</c:v>
                </c:pt>
                <c:pt idx="7">
                  <c:v>2359</c:v>
                </c:pt>
                <c:pt idx="8">
                  <c:v>1241</c:v>
                </c:pt>
                <c:pt idx="9">
                  <c:v>1442</c:v>
                </c:pt>
                <c:pt idx="10">
                  <c:v>2977</c:v>
                </c:pt>
                <c:pt idx="11">
                  <c:v>1731</c:v>
                </c:pt>
                <c:pt idx="12">
                  <c:v>847</c:v>
                </c:pt>
                <c:pt idx="13">
                  <c:v>1419</c:v>
                </c:pt>
                <c:pt idx="14">
                  <c:v>790</c:v>
                </c:pt>
                <c:pt idx="15">
                  <c:v>2332</c:v>
                </c:pt>
                <c:pt idx="16">
                  <c:v>2506</c:v>
                </c:pt>
                <c:pt idx="17">
                  <c:v>4483</c:v>
                </c:pt>
                <c:pt idx="18">
                  <c:v>4919</c:v>
                </c:pt>
                <c:pt idx="19">
                  <c:v>4238</c:v>
                </c:pt>
                <c:pt idx="20">
                  <c:v>7971</c:v>
                </c:pt>
                <c:pt idx="21">
                  <c:v>6731</c:v>
                </c:pt>
                <c:pt idx="22">
                  <c:v>7814</c:v>
                </c:pt>
                <c:pt idx="23">
                  <c:v>6878</c:v>
                </c:pt>
                <c:pt idx="24">
                  <c:v>5502</c:v>
                </c:pt>
                <c:pt idx="25">
                  <c:v>5982</c:v>
                </c:pt>
                <c:pt idx="26">
                  <c:v>6857</c:v>
                </c:pt>
                <c:pt idx="27">
                  <c:v>6952</c:v>
                </c:pt>
                <c:pt idx="28">
                  <c:v>6924</c:v>
                </c:pt>
                <c:pt idx="29">
                  <c:v>6823</c:v>
                </c:pt>
                <c:pt idx="30">
                  <c:v>7286</c:v>
                </c:pt>
              </c:numCache>
            </c:numRef>
          </c:val>
          <c:smooth val="0"/>
          <c:extLst>
            <c:ext xmlns:c16="http://schemas.microsoft.com/office/drawing/2014/chart" uri="{C3380CC4-5D6E-409C-BE32-E72D297353CC}">
              <c16:uniqueId val="{00000001-7407-4D2D-AFA1-C09568431351}"/>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78476140554789553"/>
          <c:y val="0.81704400250209519"/>
          <c:w val="0.20663817891070418"/>
          <c:h val="0.14040657594448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2608682535372"/>
          <c:y val="0.16043357694836829"/>
          <c:w val="0.70859745980028366"/>
          <c:h val="0.57648881608282598"/>
        </c:manualLayout>
      </c:layout>
      <c:lineChart>
        <c:grouping val="standard"/>
        <c:varyColors val="0"/>
        <c:ser>
          <c:idx val="0"/>
          <c:order val="0"/>
          <c:tx>
            <c:strRef>
              <c:f>Stock!$B$41</c:f>
              <c:strCache>
                <c:ptCount val="1"/>
                <c:pt idx="0">
                  <c:v>Gross margin</c:v>
                </c:pt>
              </c:strCache>
            </c:strRef>
          </c:tx>
          <c:spPr>
            <a:ln w="28575" cap="rnd">
              <a:solidFill>
                <a:schemeClr val="accent1"/>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Stock!$E$41:$AI$41</c:f>
              <c:numCache>
                <c:formatCode>0.00%</c:formatCode>
                <c:ptCount val="31"/>
                <c:pt idx="0">
                  <c:v>5.0299999999999997E-2</c:v>
                </c:pt>
                <c:pt idx="1">
                  <c:v>-1.01E-2</c:v>
                </c:pt>
                <c:pt idx="2">
                  <c:v>3.5799999999999998E-2</c:v>
                </c:pt>
                <c:pt idx="3">
                  <c:v>-4.1999999999999997E-3</c:v>
                </c:pt>
                <c:pt idx="4">
                  <c:v>3.49E-2</c:v>
                </c:pt>
                <c:pt idx="5">
                  <c:v>3.9399999999999998E-2</c:v>
                </c:pt>
                <c:pt idx="6">
                  <c:v>4.4200000000000003E-2</c:v>
                </c:pt>
                <c:pt idx="7">
                  <c:v>3.2300000000000002E-2</c:v>
                </c:pt>
                <c:pt idx="8">
                  <c:v>2.3900000000000001E-2</c:v>
                </c:pt>
                <c:pt idx="9">
                  <c:v>2.7799999999999998E-2</c:v>
                </c:pt>
                <c:pt idx="10">
                  <c:v>2.75E-2</c:v>
                </c:pt>
                <c:pt idx="11">
                  <c:v>3.8399999999999997E-2</c:v>
                </c:pt>
                <c:pt idx="12">
                  <c:v>2.1100000000000001E-2</c:v>
                </c:pt>
                <c:pt idx="13">
                  <c:v>1.7299999999999999E-2</c:v>
                </c:pt>
                <c:pt idx="14">
                  <c:v>2.7900000000000001E-2</c:v>
                </c:pt>
                <c:pt idx="15">
                  <c:v>1.9699999999999999E-2</c:v>
                </c:pt>
                <c:pt idx="16">
                  <c:v>-0.104</c:v>
                </c:pt>
                <c:pt idx="17">
                  <c:v>1.52E-2</c:v>
                </c:pt>
                <c:pt idx="18">
                  <c:v>3.44E-2</c:v>
                </c:pt>
                <c:pt idx="19">
                  <c:v>4.87E-2</c:v>
                </c:pt>
                <c:pt idx="20">
                  <c:v>4.2999999999999997E-2</c:v>
                </c:pt>
                <c:pt idx="21">
                  <c:v>1.2E-2</c:v>
                </c:pt>
                <c:pt idx="22">
                  <c:v>-0.40210000000000001</c:v>
                </c:pt>
                <c:pt idx="23">
                  <c:v>4.48E-2</c:v>
                </c:pt>
                <c:pt idx="24">
                  <c:v>6.7999999999999996E-3</c:v>
                </c:pt>
                <c:pt idx="25">
                  <c:v>3.1E-2</c:v>
                </c:pt>
                <c:pt idx="26">
                  <c:v>4.99E-2</c:v>
                </c:pt>
                <c:pt idx="27">
                  <c:v>7.7999999999999996E-3</c:v>
                </c:pt>
                <c:pt idx="28">
                  <c:v>5.11E-2</c:v>
                </c:pt>
                <c:pt idx="29">
                  <c:v>5.7799999999999997E-2</c:v>
                </c:pt>
                <c:pt idx="30">
                  <c:v>5.7799999999999997E-2</c:v>
                </c:pt>
              </c:numCache>
            </c:numRef>
          </c:val>
          <c:smooth val="0"/>
          <c:extLst>
            <c:ext xmlns:c16="http://schemas.microsoft.com/office/drawing/2014/chart" uri="{C3380CC4-5D6E-409C-BE32-E72D297353CC}">
              <c16:uniqueId val="{00000000-6CD5-4EF5-873B-B8902832AA70}"/>
            </c:ext>
          </c:extLst>
        </c:ser>
        <c:ser>
          <c:idx val="1"/>
          <c:order val="1"/>
          <c:tx>
            <c:strRef>
              <c:f>Stock!$B$43</c:f>
              <c:strCache>
                <c:ptCount val="1"/>
                <c:pt idx="0">
                  <c:v>Net margins</c:v>
                </c:pt>
              </c:strCache>
            </c:strRef>
          </c:tx>
          <c:spPr>
            <a:ln w="28575" cap="rnd">
              <a:solidFill>
                <a:schemeClr val="accent2"/>
              </a:solidFill>
              <a:round/>
            </a:ln>
            <a:effectLst/>
          </c:spPr>
          <c:marker>
            <c:symbol val="none"/>
          </c:marker>
          <c:cat>
            <c:strRef>
              <c:f>Stock!$E$32:$AI$32</c:f>
              <c:strCache>
                <c:ptCount val="31"/>
                <c:pt idx="0">
                  <c:v>TTM</c:v>
                </c:pt>
                <c:pt idx="1">
                  <c:v>2023-06-30</c:v>
                </c:pt>
                <c:pt idx="2">
                  <c:v>2023-03-31</c:v>
                </c:pt>
                <c:pt idx="3">
                  <c:v>2022-12-31</c:v>
                </c:pt>
                <c:pt idx="4">
                  <c:v>2022-09-30</c:v>
                </c:pt>
                <c:pt idx="5">
                  <c:v>2022-06-30</c:v>
                </c:pt>
                <c:pt idx="6">
                  <c:v>2022-03-31</c:v>
                </c:pt>
                <c:pt idx="7">
                  <c:v>2021-12-31</c:v>
                </c:pt>
                <c:pt idx="8">
                  <c:v>2021-09-30</c:v>
                </c:pt>
                <c:pt idx="9">
                  <c:v>2021-06-30</c:v>
                </c:pt>
                <c:pt idx="10">
                  <c:v>2021-03-31</c:v>
                </c:pt>
                <c:pt idx="11">
                  <c:v>2020-12-31</c:v>
                </c:pt>
                <c:pt idx="12">
                  <c:v>2020-09-30</c:v>
                </c:pt>
                <c:pt idx="13">
                  <c:v>2020-06-30</c:v>
                </c:pt>
                <c:pt idx="14">
                  <c:v>2020-03-31</c:v>
                </c:pt>
                <c:pt idx="15">
                  <c:v>2019-12-31</c:v>
                </c:pt>
                <c:pt idx="16">
                  <c:v>2019-09-30</c:v>
                </c:pt>
                <c:pt idx="17">
                  <c:v>2019-06-30</c:v>
                </c:pt>
                <c:pt idx="18">
                  <c:v>2019-03-31</c:v>
                </c:pt>
                <c:pt idx="19">
                  <c:v>2018-12-31</c:v>
                </c:pt>
                <c:pt idx="20">
                  <c:v>2018-09-30</c:v>
                </c:pt>
                <c:pt idx="21">
                  <c:v>2018-06-30</c:v>
                </c:pt>
                <c:pt idx="22">
                  <c:v>2018-03-31</c:v>
                </c:pt>
                <c:pt idx="23">
                  <c:v>2017-12-31</c:v>
                </c:pt>
                <c:pt idx="24">
                  <c:v>2017-09-30</c:v>
                </c:pt>
                <c:pt idx="25">
                  <c:v>2017-06-30</c:v>
                </c:pt>
                <c:pt idx="26">
                  <c:v>2017-03-31</c:v>
                </c:pt>
                <c:pt idx="27">
                  <c:v>2016-12-31</c:v>
                </c:pt>
                <c:pt idx="28">
                  <c:v>2016-09-30</c:v>
                </c:pt>
                <c:pt idx="29">
                  <c:v>2016-06-30</c:v>
                </c:pt>
                <c:pt idx="30">
                  <c:v>2016-03-31</c:v>
                </c:pt>
              </c:strCache>
            </c:strRef>
          </c:cat>
          <c:val>
            <c:numRef>
              <c:f>Stock!$E$43:$AI$43</c:f>
              <c:numCache>
                <c:formatCode>0.00%</c:formatCode>
                <c:ptCount val="31"/>
                <c:pt idx="0">
                  <c:v>-9.991340837940451E-4</c:v>
                </c:pt>
                <c:pt idx="1">
                  <c:v>-6.9574897377026369E-4</c:v>
                </c:pt>
                <c:pt idx="2">
                  <c:v>1.0550825874990904E-2</c:v>
                </c:pt>
                <c:pt idx="3">
                  <c:v>-1.0472354448919809E-2</c:v>
                </c:pt>
                <c:pt idx="4">
                  <c:v>-9.1539937989074272E-3</c:v>
                </c:pt>
                <c:pt idx="5">
                  <c:v>-2.1893618548560763E-2</c:v>
                </c:pt>
                <c:pt idx="6">
                  <c:v>-3.1082226617688613E-2</c:v>
                </c:pt>
                <c:pt idx="7">
                  <c:v>-2.1020606531881803E-2</c:v>
                </c:pt>
                <c:pt idx="8">
                  <c:v>-2.249122578967893E-2</c:v>
                </c:pt>
                <c:pt idx="9">
                  <c:v>-1.6586124246939171E-2</c:v>
                </c:pt>
                <c:pt idx="10">
                  <c:v>-2.7552571573346847E-2</c:v>
                </c:pt>
                <c:pt idx="11">
                  <c:v>-4.2255879726108961E-2</c:v>
                </c:pt>
                <c:pt idx="12">
                  <c:v>-9.1059008762322022E-2</c:v>
                </c:pt>
                <c:pt idx="13">
                  <c:v>-0.11446967174911778</c:v>
                </c:pt>
                <c:pt idx="14">
                  <c:v>-9.848980912326108E-2</c:v>
                </c:pt>
                <c:pt idx="15">
                  <c:v>-5.9883857114971691E-2</c:v>
                </c:pt>
                <c:pt idx="16">
                  <c:v>-2.0638924130931234E-2</c:v>
                </c:pt>
                <c:pt idx="17">
                  <c:v>5.9756395832314228E-3</c:v>
                </c:pt>
                <c:pt idx="18">
                  <c:v>8.2084890928878999E-3</c:v>
                </c:pt>
                <c:pt idx="19">
                  <c:v>1.42257597266946E-2</c:v>
                </c:pt>
                <c:pt idx="20">
                  <c:v>1.4323445753758634E-2</c:v>
                </c:pt>
                <c:pt idx="21">
                  <c:v>5.1004131158887394E-3</c:v>
                </c:pt>
                <c:pt idx="22">
                  <c:v>1.0377608246977079E-2</c:v>
                </c:pt>
                <c:pt idx="23">
                  <c:v>1.0341818928351468E-2</c:v>
                </c:pt>
                <c:pt idx="24">
                  <c:v>5.792117665337407E-3</c:v>
                </c:pt>
                <c:pt idx="25">
                  <c:v>1.2220679726464087E-2</c:v>
                </c:pt>
                <c:pt idx="26">
                  <c:v>1.4781215527656669E-2</c:v>
                </c:pt>
                <c:pt idx="27">
                  <c:v>8.6638071451840583E-3</c:v>
                </c:pt>
                <c:pt idx="28">
                  <c:v>1.8077733422044797E-2</c:v>
                </c:pt>
                <c:pt idx="29">
                  <c:v>2.0719844357976653E-2</c:v>
                </c:pt>
                <c:pt idx="30">
                  <c:v>2.2771736130278775E-2</c:v>
                </c:pt>
              </c:numCache>
            </c:numRef>
          </c:val>
          <c:smooth val="0"/>
          <c:extLst>
            <c:ext xmlns:c16="http://schemas.microsoft.com/office/drawing/2014/chart" uri="{C3380CC4-5D6E-409C-BE32-E72D297353CC}">
              <c16:uniqueId val="{00000001-6CD5-4EF5-873B-B8902832AA70}"/>
            </c:ext>
          </c:extLst>
        </c:ser>
        <c:dLbls>
          <c:showLegendKey val="0"/>
          <c:showVal val="0"/>
          <c:showCatName val="0"/>
          <c:showSerName val="0"/>
          <c:showPercent val="0"/>
          <c:showBubbleSize val="0"/>
        </c:dLbls>
        <c:smooth val="0"/>
        <c:axId val="1494524143"/>
        <c:axId val="1488075599"/>
      </c:lineChart>
      <c:catAx>
        <c:axId val="14945241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075599"/>
        <c:crosses val="autoZero"/>
        <c:auto val="1"/>
        <c:lblAlgn val="ctr"/>
        <c:lblOffset val="100"/>
        <c:noMultiLvlLbl val="0"/>
      </c:catAx>
      <c:valAx>
        <c:axId val="148807559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4524143"/>
        <c:crosses val="autoZero"/>
        <c:crossBetween val="between"/>
      </c:valAx>
      <c:spPr>
        <a:noFill/>
        <a:ln>
          <a:noFill/>
        </a:ln>
        <a:effectLst/>
      </c:spPr>
    </c:plotArea>
    <c:legend>
      <c:legendPos val="r"/>
      <c:layout>
        <c:manualLayout>
          <c:xMode val="edge"/>
          <c:yMode val="edge"/>
          <c:x val="0.78862054688894712"/>
          <c:y val="0.7962432720784417"/>
          <c:w val="0.20084946689912672"/>
          <c:h val="0.16120740457087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xdr:colOff>
      <xdr:row>10</xdr:row>
      <xdr:rowOff>9524</xdr:rowOff>
    </xdr:from>
    <xdr:to>
      <xdr:col>5</xdr:col>
      <xdr:colOff>752475</xdr:colOff>
      <xdr:row>28</xdr:row>
      <xdr:rowOff>9525</xdr:rowOff>
    </xdr:to>
    <xdr:graphicFrame macro="">
      <xdr:nvGraphicFramePr>
        <xdr:cNvPr id="2" name="Chart 2">
          <a:extLst>
            <a:ext uri="{FF2B5EF4-FFF2-40B4-BE49-F238E27FC236}">
              <a16:creationId xmlns:a16="http://schemas.microsoft.com/office/drawing/2014/main" id="{BBD32691-61F5-4535-96A0-46AA14B6B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209552</xdr:colOff>
      <xdr:row>10</xdr:row>
      <xdr:rowOff>9525</xdr:rowOff>
    </xdr:from>
    <xdr:to>
      <xdr:col>11</xdr:col>
      <xdr:colOff>209550</xdr:colOff>
      <xdr:row>28</xdr:row>
      <xdr:rowOff>9525</xdr:rowOff>
    </xdr:to>
    <xdr:graphicFrame macro="">
      <xdr:nvGraphicFramePr>
        <xdr:cNvPr id="3" name="Chart 2">
          <a:extLst>
            <a:ext uri="{FF2B5EF4-FFF2-40B4-BE49-F238E27FC236}">
              <a16:creationId xmlns:a16="http://schemas.microsoft.com/office/drawing/2014/main" id="{F8B9F003-FBC0-4A7E-8012-1F0663479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10</xdr:row>
      <xdr:rowOff>0</xdr:rowOff>
    </xdr:from>
    <xdr:to>
      <xdr:col>16</xdr:col>
      <xdr:colOff>476248</xdr:colOff>
      <xdr:row>28</xdr:row>
      <xdr:rowOff>0</xdr:rowOff>
    </xdr:to>
    <xdr:graphicFrame macro="">
      <xdr:nvGraphicFramePr>
        <xdr:cNvPr id="5" name="Chart 2">
          <a:extLst>
            <a:ext uri="{FF2B5EF4-FFF2-40B4-BE49-F238E27FC236}">
              <a16:creationId xmlns:a16="http://schemas.microsoft.com/office/drawing/2014/main" id="{1E4B5CF6-1409-4AAD-97A0-79F84D0BD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64</xdr:row>
      <xdr:rowOff>185736</xdr:rowOff>
    </xdr:from>
    <xdr:to>
      <xdr:col>8</xdr:col>
      <xdr:colOff>752475</xdr:colOff>
      <xdr:row>80</xdr:row>
      <xdr:rowOff>190499</xdr:rowOff>
    </xdr:to>
    <xdr:graphicFrame macro="">
      <xdr:nvGraphicFramePr>
        <xdr:cNvPr id="4" name="Graphique 3">
          <a:extLst>
            <a:ext uri="{FF2B5EF4-FFF2-40B4-BE49-F238E27FC236}">
              <a16:creationId xmlns:a16="http://schemas.microsoft.com/office/drawing/2014/main" id="{CEF449A3-3266-46DA-B0F4-D475B4477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752475</xdr:colOff>
      <xdr:row>65</xdr:row>
      <xdr:rowOff>0</xdr:rowOff>
    </xdr:from>
    <xdr:to>
      <xdr:col>18</xdr:col>
      <xdr:colOff>85725</xdr:colOff>
      <xdr:row>81</xdr:row>
      <xdr:rowOff>4763</xdr:rowOff>
    </xdr:to>
    <xdr:graphicFrame macro="">
      <xdr:nvGraphicFramePr>
        <xdr:cNvPr id="6" name="Graphique 5">
          <a:extLst>
            <a:ext uri="{FF2B5EF4-FFF2-40B4-BE49-F238E27FC236}">
              <a16:creationId xmlns:a16="http://schemas.microsoft.com/office/drawing/2014/main" id="{7F3A6BCD-82DB-484E-B782-FFE83EB8B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82</xdr:row>
      <xdr:rowOff>0</xdr:rowOff>
    </xdr:from>
    <xdr:to>
      <xdr:col>8</xdr:col>
      <xdr:colOff>742950</xdr:colOff>
      <xdr:row>98</xdr:row>
      <xdr:rowOff>4763</xdr:rowOff>
    </xdr:to>
    <xdr:graphicFrame macro="">
      <xdr:nvGraphicFramePr>
        <xdr:cNvPr id="7" name="Graphique 6">
          <a:extLst>
            <a:ext uri="{FF2B5EF4-FFF2-40B4-BE49-F238E27FC236}">
              <a16:creationId xmlns:a16="http://schemas.microsoft.com/office/drawing/2014/main" id="{F1349F98-8450-4040-97F7-A6C3CA452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742950</xdr:colOff>
      <xdr:row>82</xdr:row>
      <xdr:rowOff>0</xdr:rowOff>
    </xdr:from>
    <xdr:to>
      <xdr:col>18</xdr:col>
      <xdr:colOff>76200</xdr:colOff>
      <xdr:row>98</xdr:row>
      <xdr:rowOff>4763</xdr:rowOff>
    </xdr:to>
    <xdr:graphicFrame macro="">
      <xdr:nvGraphicFramePr>
        <xdr:cNvPr id="8" name="Graphique 7">
          <a:extLst>
            <a:ext uri="{FF2B5EF4-FFF2-40B4-BE49-F238E27FC236}">
              <a16:creationId xmlns:a16="http://schemas.microsoft.com/office/drawing/2014/main" id="{587F9D52-2B25-44A6-A222-B631DA538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9" xr16:uid="{3C962A3B-7198-480C-8A31-BE31A41DE3AD}" autoFormatId="16" applyNumberFormats="0" applyBorderFormats="0" applyFontFormats="0" applyPatternFormats="0" applyAlignmentFormats="0" applyWidthHeightFormats="0">
  <queryTableRefresh nextId="30" unboundColumnsRight="8">
    <queryTableFields count="20">
      <queryTableField id="2" name="Ticker" tableColumnId="2"/>
      <queryTableField id="6" name="Market Cap (mil)" tableColumnId="6"/>
      <queryTableField id="1" name="Company Name" tableColumnId="1"/>
      <queryTableField id="3" name="Exchange" tableColumnId="3"/>
      <queryTableField id="4" name="Sector" tableColumnId="4"/>
      <queryTableField id="5" name="Industry" tableColumnId="5"/>
      <queryTableField id="7" name="Month of Fiscal Yr End" tableColumnId="7"/>
      <queryTableField id="13" name="Last Fiscal Yr" tableColumnId="13"/>
      <queryTableField id="9" name="Price" tableColumnId="9"/>
      <queryTableField id="10" name="EPS0" tableColumnId="10"/>
      <queryTableField id="11" name="EPS1" tableColumnId="11"/>
      <queryTableField id="12" name="EPS2" tableColumnId="12"/>
      <queryTableField id="29" dataBound="0" tableColumnId="8"/>
      <queryTableField id="17" dataBound="0" tableColumnId="15"/>
      <queryTableField id="18" dataBound="0" tableColumnId="16"/>
      <queryTableField id="19" dataBound="0" tableColumnId="17"/>
      <queryTableField id="20" dataBound="0" tableColumnId="18"/>
      <queryTableField id="21" dataBound="0" tableColumnId="19"/>
      <queryTableField id="22" dataBound="0" tableColumnId="20"/>
      <queryTableField id="23" dataBound="0" tableColumnId="21"/>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onnéesExternes_3" connectionId="14" xr16:uid="{8D9EF9DD-695B-4AF3-A42E-E763802581A8}" autoFormatId="16" applyNumberFormats="0" applyBorderFormats="0" applyFontFormats="0" applyPatternFormats="0" applyAlignmentFormats="0" applyWidthHeightFormats="0">
  <queryTableRefresh nextId="56">
    <queryTableFields count="12">
      <queryTableField id="47" name="Metrics" tableColumnId="1"/>
      <queryTableField id="2" name="2022" tableColumnId="2"/>
      <queryTableField id="3" name="2021" tableColumnId="3"/>
      <queryTableField id="4" name="2020" tableColumnId="4"/>
      <queryTableField id="5" name="2019" tableColumnId="5"/>
      <queryTableField id="35" name="2018" tableColumnId="14"/>
      <queryTableField id="36" name="2017" tableColumnId="15"/>
      <queryTableField id="37" name="2016" tableColumnId="16"/>
      <queryTableField id="38" name="2015" tableColumnId="17"/>
      <queryTableField id="39" name="2014" tableColumnId="18"/>
      <queryTableField id="54" name="2013" tableColumnId="10"/>
      <queryTableField id="55" name="2012 - 1997" tableColumnId="11"/>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onnéesExternes_4" connectionId="16" xr16:uid="{8B7A0082-A2FC-45DE-B094-9ECA37EF0AA7}" autoFormatId="16" applyNumberFormats="0" applyBorderFormats="0" applyFontFormats="0" applyPatternFormats="0" applyAlignmentFormats="0" applyWidthHeightFormats="0">
  <queryTableRefresh nextId="55">
    <queryTableFields count="13">
      <queryTableField id="46" name="Metrics" tableColumnId="1"/>
      <queryTableField id="2" name="Current" tableColumnId="2"/>
      <queryTableField id="3" name="2022" tableColumnId="3"/>
      <queryTableField id="4" name="2021" tableColumnId="4"/>
      <queryTableField id="5" name="2020" tableColumnId="5"/>
      <queryTableField id="6" name="2019" tableColumnId="6"/>
      <queryTableField id="34" name="2018" tableColumnId="15"/>
      <queryTableField id="35" name="2017" tableColumnId="16"/>
      <queryTableField id="36" name="2016" tableColumnId="17"/>
      <queryTableField id="37" name="2015" tableColumnId="18"/>
      <queryTableField id="38" name="2014" tableColumnId="19"/>
      <queryTableField id="53" name="2013" tableColumnId="11"/>
      <queryTableField id="54" name="2012 - 1998"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connectionId="17" xr16:uid="{01729D8D-50C2-46DF-A367-8C6B589637B7}" autoFormatId="16" applyNumberFormats="0" applyBorderFormats="0" applyFontFormats="0" applyPatternFormats="0" applyAlignmentFormats="0" applyWidthHeightFormats="0">
  <queryTableRefresh nextId="27">
    <queryTableFields count="15">
      <queryTableField id="1" name="Ticker" tableColumnId="1"/>
      <queryTableField id="2" name="Industry" tableColumnId="2"/>
      <queryTableField id="4" name="Sector" tableColumnId="4"/>
      <queryTableField id="6" name="Address1" tableColumnId="6"/>
      <queryTableField id="7" name="Address2" tableColumnId="7"/>
      <queryTableField id="8" name="City" tableColumnId="8"/>
      <queryTableField id="9" name="Zip" tableColumnId="9"/>
      <queryTableField id="10" name="State" tableColumnId="10"/>
      <queryTableField id="11" name="EarningDate1" tableColumnId="11"/>
      <queryTableField id="12" name="EarningDate2" tableColumnId="12"/>
      <queryTableField id="13" name="Cik" tableColumnId="13"/>
      <queryTableField id="14" name="Isin" tableColumnId="14"/>
      <queryTableField id="15" name="Cusip" tableColumnId="15"/>
      <queryTableField id="5" name="WebSite" tableColumnId="5"/>
      <queryTableField id="26" name="Sensibility" tableColumnId="3"/>
    </queryTableFields>
    <queryTableDeletedFields count="1">
      <deletedField name="IndustryDisp"/>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2" connectionId="3" xr16:uid="{5B5DE204-DABA-4678-AD1F-06DF2D9562F3}" autoFormatId="16" applyNumberFormats="0" applyBorderFormats="0" applyFontFormats="0" applyPatternFormats="0" applyAlignmentFormats="0" applyWidthHeightFormats="0">
  <queryTableRefresh nextId="11">
    <queryTableFields count="10">
      <queryTableField id="1" name="Ticker" tableColumnId="1"/>
      <queryTableField id="2" name="Name" tableColumnId="2"/>
      <queryTableField id="3" name="Website" tableColumnId="3"/>
      <queryTableField id="4" name="DNBExchange" tableColumnId="4"/>
      <queryTableField id="5" name="DNBTicker" tableColumnId="5"/>
      <queryTableField id="6" name="NaicsSector" tableColumnId="6"/>
      <queryTableField id="7" name="NaicsIndustry" tableColumnId="7"/>
      <queryTableField id="8" name="KeyPrincipal" tableColumnId="8"/>
      <queryTableField id="9" name="DetailLink" tableColumnId="9"/>
      <queryTableField id="10" name="Description"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5" connectionId="11" xr16:uid="{CBC7A921-0AF8-44CF-8E6F-6AD73295B311}" autoFormatId="16" applyNumberFormats="0" applyBorderFormats="0" applyFontFormats="0" applyPatternFormats="0" applyAlignmentFormats="0" applyWidthHeightFormats="0">
  <queryTableRefresh nextId="366">
    <queryTableFields count="42">
      <queryTableField id="311" name="Metrics" tableColumnId="1"/>
      <queryTableField id="324" name="2023-06-30" tableColumnId="13"/>
      <queryTableField id="325" name="2023-03-31" tableColumnId="14"/>
      <queryTableField id="326" name="2022-12-31" tableColumnId="15"/>
      <queryTableField id="327" name="2022-09-30" tableColumnId="16"/>
      <queryTableField id="328" name="2022-06-30" tableColumnId="17"/>
      <queryTableField id="329" name="2022-03-31" tableColumnId="18"/>
      <queryTableField id="330" name="2021-12-31" tableColumnId="19"/>
      <queryTableField id="331" name="2021-09-30" tableColumnId="20"/>
      <queryTableField id="332" name="2021-06-30" tableColumnId="21"/>
      <queryTableField id="333" name="2021-03-31" tableColumnId="22"/>
      <queryTableField id="334" name="2020-12-31" tableColumnId="23"/>
      <queryTableField id="335" name="2020-09-30" tableColumnId="24"/>
      <queryTableField id="336" name="2020-06-30" tableColumnId="25"/>
      <queryTableField id="337" name="2020-03-31" tableColumnId="26"/>
      <queryTableField id="338" name="2019-12-31" tableColumnId="27"/>
      <queryTableField id="339" name="2019-09-30" tableColumnId="28"/>
      <queryTableField id="340" name="2019-06-30" tableColumnId="29"/>
      <queryTableField id="341" name="2019-03-31" tableColumnId="30"/>
      <queryTableField id="342" name="2018-12-31" tableColumnId="31"/>
      <queryTableField id="343" name="2018-09-30" tableColumnId="32"/>
      <queryTableField id="344" name="2018-06-30" tableColumnId="33"/>
      <queryTableField id="345" name="2018-03-31" tableColumnId="34"/>
      <queryTableField id="346" name="2017-12-31" tableColumnId="35"/>
      <queryTableField id="347" name="2017-09-30" tableColumnId="36"/>
      <queryTableField id="348" name="2017-06-30" tableColumnId="37"/>
      <queryTableField id="349" name="2017-03-31" tableColumnId="38"/>
      <queryTableField id="350" name="2016-12-31" tableColumnId="39"/>
      <queryTableField id="351" name="2016-09-30" tableColumnId="40"/>
      <queryTableField id="352" name="2016-06-30" tableColumnId="41"/>
      <queryTableField id="353" name="2016-03-31" tableColumnId="42"/>
      <queryTableField id="354" name="2015-12-31" tableColumnId="43"/>
      <queryTableField id="355" name="2015-09-30" tableColumnId="44"/>
      <queryTableField id="356" name="2015-06-30" tableColumnId="45"/>
      <queryTableField id="357" name="2015-03-31" tableColumnId="46"/>
      <queryTableField id="358" name="2014-12-31" tableColumnId="47"/>
      <queryTableField id="359" name="2014-09-30" tableColumnId="48"/>
      <queryTableField id="360" name="2014-06-30" tableColumnId="49"/>
      <queryTableField id="361" name="2014-03-31" tableColumnId="50"/>
      <queryTableField id="362" name="2013-12-31" tableColumnId="51"/>
      <queryTableField id="363" name="2013-09-30" tableColumnId="52"/>
      <queryTableField id="365" name="+56 Quarters" tableColumnId="5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3" backgroundRefresh="0" connectionId="2" xr16:uid="{8A8F2D3A-6419-4957-8A59-03C324F1A985}" autoFormatId="16" applyNumberFormats="0" applyBorderFormats="0" applyFontFormats="0" applyPatternFormats="0" applyAlignmentFormats="0" applyWidthHeightFormats="0">
  <queryTableRefresh nextId="373">
    <queryTableFields count="42">
      <queryTableField id="318" name="Metrics" tableColumnId="1"/>
      <queryTableField id="331" name="2023-06-30" tableColumnId="13"/>
      <queryTableField id="332" name="2023-03-31" tableColumnId="14"/>
      <queryTableField id="333" name="2022-12-31" tableColumnId="15"/>
      <queryTableField id="334" name="2022-09-30" tableColumnId="16"/>
      <queryTableField id="335" name="2022-06-30" tableColumnId="17"/>
      <queryTableField id="336" name="2022-03-31" tableColumnId="18"/>
      <queryTableField id="337" name="2021-12-31" tableColumnId="19"/>
      <queryTableField id="338" name="2021-09-30" tableColumnId="20"/>
      <queryTableField id="339" name="2021-06-30" tableColumnId="21"/>
      <queryTableField id="340" name="2021-03-31" tableColumnId="22"/>
      <queryTableField id="341" name="2020-12-31" tableColumnId="23"/>
      <queryTableField id="342" name="2020-09-30" tableColumnId="24"/>
      <queryTableField id="343" name="2020-06-30" tableColumnId="25"/>
      <queryTableField id="344" name="2020-03-31" tableColumnId="26"/>
      <queryTableField id="345" name="2019-12-31" tableColumnId="27"/>
      <queryTableField id="346" name="2019-09-30" tableColumnId="28"/>
      <queryTableField id="347" name="2019-06-30" tableColumnId="29"/>
      <queryTableField id="348" name="2019-03-31" tableColumnId="30"/>
      <queryTableField id="349" name="2018-12-31" tableColumnId="31"/>
      <queryTableField id="350" name="2018-09-30" tableColumnId="32"/>
      <queryTableField id="351" name="2018-06-30" tableColumnId="33"/>
      <queryTableField id="352" name="2018-03-31" tableColumnId="34"/>
      <queryTableField id="353" name="2017-12-31" tableColumnId="35"/>
      <queryTableField id="354" name="2017-09-30" tableColumnId="36"/>
      <queryTableField id="355" name="2017-06-30" tableColumnId="37"/>
      <queryTableField id="356" name="2017-03-31" tableColumnId="38"/>
      <queryTableField id="357" name="2016-12-31" tableColumnId="39"/>
      <queryTableField id="358" name="2016-09-30" tableColumnId="40"/>
      <queryTableField id="359" name="2016-06-30" tableColumnId="41"/>
      <queryTableField id="360" name="2016-03-31" tableColumnId="42"/>
      <queryTableField id="361" name="2015-12-31" tableColumnId="43"/>
      <queryTableField id="362" name="2015-09-30" tableColumnId="44"/>
      <queryTableField id="363" name="2015-06-30" tableColumnId="45"/>
      <queryTableField id="364" name="2015-03-31" tableColumnId="46"/>
      <queryTableField id="365" name="2014-12-31" tableColumnId="47"/>
      <queryTableField id="366" name="2014-09-30" tableColumnId="48"/>
      <queryTableField id="367" name="2014-06-30" tableColumnId="49"/>
      <queryTableField id="368" name="2014-03-31" tableColumnId="50"/>
      <queryTableField id="369" name="2013-12-31" tableColumnId="51"/>
      <queryTableField id="370" name="2013-09-30" tableColumnId="52"/>
      <queryTableField id="372" name="+56 Quarters" tableColumnId="54"/>
    </queryTableFields>
  </queryTableRefresh>
  <extLst>
    <ext xmlns:x15="http://schemas.microsoft.com/office/spreadsheetml/2010/11/main" uri="{883FBD77-0823-4a55-B5E3-86C4891E6966}">
      <x15:queryTable sourceDataName="Requête - StockanalysisQuarterlyBalanceSheet"/>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4" connectionId="10" xr16:uid="{382B4AAE-981A-48E3-9ECA-3C8D02D3A30E}" autoFormatId="16" applyNumberFormats="0" applyBorderFormats="0" applyFontFormats="0" applyPatternFormats="0" applyAlignmentFormats="0" applyWidthHeightFormats="0">
  <queryTableRefresh nextId="364">
    <queryTableFields count="42">
      <queryTableField id="309" name="Metrics" tableColumnId="1"/>
      <queryTableField id="322" name="2023-06-30" tableColumnId="13"/>
      <queryTableField id="323" name="2023-03-31" tableColumnId="14"/>
      <queryTableField id="324" name="2022-12-31" tableColumnId="15"/>
      <queryTableField id="325" name="2022-09-30" tableColumnId="16"/>
      <queryTableField id="326" name="2022-06-30" tableColumnId="17"/>
      <queryTableField id="327" name="2022-03-31" tableColumnId="18"/>
      <queryTableField id="328" name="2021-12-31" tableColumnId="19"/>
      <queryTableField id="329" name="2021-09-30" tableColumnId="20"/>
      <queryTableField id="330" name="2021-06-30" tableColumnId="21"/>
      <queryTableField id="331" name="2021-03-31" tableColumnId="22"/>
      <queryTableField id="332" name="2020-12-31" tableColumnId="23"/>
      <queryTableField id="333" name="2020-09-30" tableColumnId="24"/>
      <queryTableField id="334" name="2020-06-30" tableColumnId="25"/>
      <queryTableField id="335" name="2020-03-31" tableColumnId="26"/>
      <queryTableField id="336" name="2019-12-31" tableColumnId="27"/>
      <queryTableField id="337" name="2019-09-30" tableColumnId="28"/>
      <queryTableField id="338" name="2019-06-30" tableColumnId="29"/>
      <queryTableField id="339" name="2019-03-31" tableColumnId="30"/>
      <queryTableField id="340" name="2018-12-31" tableColumnId="31"/>
      <queryTableField id="341" name="2018-09-30" tableColumnId="32"/>
      <queryTableField id="342" name="2018-06-30" tableColumnId="33"/>
      <queryTableField id="343" name="2018-03-31" tableColumnId="34"/>
      <queryTableField id="344" name="2017-12-31" tableColumnId="35"/>
      <queryTableField id="345" name="2017-09-30" tableColumnId="36"/>
      <queryTableField id="346" name="2017-06-30" tableColumnId="37"/>
      <queryTableField id="347" name="2017-03-31" tableColumnId="38"/>
      <queryTableField id="348" name="2016-12-31" tableColumnId="39"/>
      <queryTableField id="349" name="2016-09-30" tableColumnId="40"/>
      <queryTableField id="350" name="2016-06-30" tableColumnId="41"/>
      <queryTableField id="351" name="2016-03-31" tableColumnId="42"/>
      <queryTableField id="352" name="2015-12-31" tableColumnId="43"/>
      <queryTableField id="353" name="2015-09-30" tableColumnId="44"/>
      <queryTableField id="354" name="2015-06-30" tableColumnId="45"/>
      <queryTableField id="355" name="2015-03-31" tableColumnId="46"/>
      <queryTableField id="356" name="2014-12-31" tableColumnId="47"/>
      <queryTableField id="357" name="2014-09-30" tableColumnId="48"/>
      <queryTableField id="358" name="2014-06-30" tableColumnId="49"/>
      <queryTableField id="359" name="2014-03-31" tableColumnId="50"/>
      <queryTableField id="360" name="2013-12-31" tableColumnId="51"/>
      <queryTableField id="361" name="2013-09-30" tableColumnId="52"/>
      <queryTableField id="363" name="+55 Quarters" tableColumnId="5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onnéesExternes_5" connectionId="12" xr16:uid="{91665CAA-A8AC-446A-8C29-2FB1AB4D384A}" autoFormatId="16" applyNumberFormats="0" applyBorderFormats="0" applyFontFormats="0" applyPatternFormats="0" applyAlignmentFormats="0" applyWidthHeightFormats="0">
  <queryTableRefresh nextId="371">
    <queryTableFields count="43">
      <queryTableField id="316" name="Metrics" tableColumnId="1"/>
      <queryTableField id="2" name="Current" tableColumnId="2"/>
      <queryTableField id="329" name="2023-06-30" tableColumnId="14"/>
      <queryTableField id="330" name="2023-03-31" tableColumnId="15"/>
      <queryTableField id="331" name="2022-12-31" tableColumnId="16"/>
      <queryTableField id="332" name="2022-09-30" tableColumnId="17"/>
      <queryTableField id="333" name="2022-06-30" tableColumnId="18"/>
      <queryTableField id="334" name="2022-03-31" tableColumnId="19"/>
      <queryTableField id="335" name="2021-12-31" tableColumnId="20"/>
      <queryTableField id="336" name="2021-09-30" tableColumnId="21"/>
      <queryTableField id="337" name="2021-06-30" tableColumnId="22"/>
      <queryTableField id="338" name="2021-03-31" tableColumnId="23"/>
      <queryTableField id="339" name="2020-12-31" tableColumnId="24"/>
      <queryTableField id="340" name="2020-09-30" tableColumnId="25"/>
      <queryTableField id="341" name="2020-06-30" tableColumnId="26"/>
      <queryTableField id="342" name="2020-03-31" tableColumnId="27"/>
      <queryTableField id="343" name="2019-12-31" tableColumnId="28"/>
      <queryTableField id="344" name="2019-09-30" tableColumnId="29"/>
      <queryTableField id="345" name="2019-06-30" tableColumnId="30"/>
      <queryTableField id="346" name="2019-03-31" tableColumnId="31"/>
      <queryTableField id="347" name="2018-12-31" tableColumnId="32"/>
      <queryTableField id="348" name="2018-09-30" tableColumnId="33"/>
      <queryTableField id="349" name="2018-06-30" tableColumnId="34"/>
      <queryTableField id="350" name="2018-03-31" tableColumnId="35"/>
      <queryTableField id="351" name="2017-12-31" tableColumnId="36"/>
      <queryTableField id="352" name="2017-09-30" tableColumnId="37"/>
      <queryTableField id="353" name="2017-06-30" tableColumnId="38"/>
      <queryTableField id="354" name="2017-03-31" tableColumnId="39"/>
      <queryTableField id="355" name="2016-12-31" tableColumnId="40"/>
      <queryTableField id="356" name="2016-09-30" tableColumnId="41"/>
      <queryTableField id="357" name="2016-06-30" tableColumnId="42"/>
      <queryTableField id="358" name="2016-03-31" tableColumnId="43"/>
      <queryTableField id="359" name="2015-12-31" tableColumnId="44"/>
      <queryTableField id="360" name="2015-09-30" tableColumnId="45"/>
      <queryTableField id="361" name="2015-06-30" tableColumnId="46"/>
      <queryTableField id="362" name="2015-03-31" tableColumnId="47"/>
      <queryTableField id="363" name="2014-12-31" tableColumnId="48"/>
      <queryTableField id="364" name="2014-09-30" tableColumnId="49"/>
      <queryTableField id="365" name="2014-06-30" tableColumnId="50"/>
      <queryTableField id="366" name="2014-03-31" tableColumnId="51"/>
      <queryTableField id="367" name="2013-12-31" tableColumnId="52"/>
      <queryTableField id="368" name="2013-09-30" tableColumnId="53"/>
      <queryTableField id="370" name="+56 Quarters" tableColumnId="5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onnéesExternes_1" connectionId="15" xr16:uid="{060F54D7-8881-45B0-B12D-31C239347C71}" autoFormatId="16" applyNumberFormats="0" applyBorderFormats="0" applyFontFormats="0" applyPatternFormats="0" applyAlignmentFormats="0" applyWidthHeightFormats="0">
  <queryTableRefresh nextId="56">
    <queryTableFields count="12">
      <queryTableField id="47" name="Metrics" tableColumnId="1"/>
      <queryTableField id="2" name="2022" tableColumnId="2"/>
      <queryTableField id="3" name="2021" tableColumnId="3"/>
      <queryTableField id="4" name="2020" tableColumnId="4"/>
      <queryTableField id="5" name="2019" tableColumnId="5"/>
      <queryTableField id="35" name="2018" tableColumnId="14"/>
      <queryTableField id="36" name="2017" tableColumnId="15"/>
      <queryTableField id="37" name="2016" tableColumnId="16"/>
      <queryTableField id="38" name="2015" tableColumnId="17"/>
      <queryTableField id="39" name="2014" tableColumnId="18"/>
      <queryTableField id="54" name="2013" tableColumnId="10"/>
      <queryTableField id="55" name="2012 - 1997" tableColumnId="1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onnéesExternes_2" backgroundRefresh="0" connectionId="1" xr16:uid="{A7D8CA32-719E-4702-A57D-006E54B6C78B}" autoFormatId="16" applyNumberFormats="0" applyBorderFormats="0" applyFontFormats="0" applyPatternFormats="0" applyAlignmentFormats="0" applyWidthHeightFormats="0">
  <queryTableRefresh nextId="55">
    <queryTableFields count="12">
      <queryTableField id="46" name="Metrics" tableColumnId="1"/>
      <queryTableField id="2" name="2022" tableColumnId="2"/>
      <queryTableField id="3" name="2021" tableColumnId="3"/>
      <queryTableField id="4" name="2020" tableColumnId="4"/>
      <queryTableField id="33" name="2019" tableColumnId="14"/>
      <queryTableField id="34" name="2018" tableColumnId="15"/>
      <queryTableField id="35" name="2017" tableColumnId="16"/>
      <queryTableField id="36" name="2016" tableColumnId="17"/>
      <queryTableField id="37" name="2015" tableColumnId="18"/>
      <queryTableField id="38" name="2014" tableColumnId="19"/>
      <queryTableField id="53" name="2013" tableColumnId="9"/>
      <queryTableField id="54" name="2012 - 1998" tableColumnId="10"/>
    </queryTableFields>
  </queryTableRefresh>
  <extLst>
    <ext xmlns:x15="http://schemas.microsoft.com/office/spreadsheetml/2010/11/main" uri="{883FBD77-0823-4a55-B5E3-86C4891E6966}">
      <x15:queryTable sourceDataName="Requête - StockanalysisYearlyBalanceSheet"/>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6727CB-BC35-4032-90B7-699BAEFE1FA5}" name="ZACKS_Screener" displayName="ZACKS_Screener" ref="A4:T1384" tableType="queryTable" totalsRowShown="0" headerRowDxfId="68">
  <autoFilter ref="A4:T1384" xr:uid="{48CB32AD-02B4-47B4-A456-AB47574DD110}">
    <filterColumn colId="2">
      <filters>
        <filter val="ABM Industries"/>
        <filter val="Ameresco"/>
        <filter val="APi Group"/>
        <filter val="Century Communities"/>
        <filter val="Comfort Systems USA"/>
        <filter val="Dream Finders Homes"/>
        <filter val="Dycom Industries"/>
        <filter val="EMCOR Group"/>
        <filter val="Fluor"/>
        <filter val="Green Brick Partners"/>
        <filter val="Installed Building Products"/>
        <filter val="KB Home"/>
        <filter val="KBR"/>
        <filter val="LGI Homes"/>
        <filter val="M.D.C."/>
        <filter val="MasTec"/>
        <filter val="Meritage Homes"/>
        <filter val="MI Homes"/>
        <filter val="MYR Group"/>
        <filter val="Sasol"/>
        <filter val="Summit Materials"/>
        <filter val="Sunrun"/>
        <filter val="Taylor Morrison Home"/>
        <filter val="The Howard Hughes Corporation"/>
        <filter val="The Macerich Company"/>
        <filter val="Toll Brothers"/>
        <filter val="TopBuild"/>
        <filter val="Tri Pointe Homes"/>
      </filters>
    </filterColumn>
    <filterColumn colId="12">
      <filters>
        <filter val="Construction"/>
      </filters>
    </filterColumn>
  </autoFilter>
  <sortState ref="A5:T1384">
    <sortCondition descending="1" ref="O4:O1384"/>
  </sortState>
  <tableColumns count="20">
    <tableColumn id="2" xr3:uid="{F9F5187C-FB78-43DD-AC24-2A1C690E59BC}" uniqueName="2" name="Ticker" queryTableFieldId="2" dataDxfId="63"/>
    <tableColumn id="6" xr3:uid="{9A8A5D54-A9A4-49C7-A5D3-F95767DDF456}" uniqueName="6" name="Market Cap (mil)" queryTableFieldId="6" dataDxfId="62"/>
    <tableColumn id="1" xr3:uid="{576D930C-D068-40F3-930A-3FE0AEEE2274}" uniqueName="1" name="Company Name" queryTableFieldId="1" dataDxfId="61"/>
    <tableColumn id="3" xr3:uid="{7BA473EE-6213-49B0-A9E6-032017189ED2}" uniqueName="3" name="Exchange" queryTableFieldId="3" dataDxfId="60"/>
    <tableColumn id="4" xr3:uid="{6C223DFA-CC7F-4E6E-A2F1-1C0BCF4E919D}" uniqueName="4" name="Sector" queryTableFieldId="4" dataDxfId="59"/>
    <tableColumn id="5" xr3:uid="{928F7DF1-E06B-4A0C-9C83-09305F897FC4}" uniqueName="5" name="Industry" queryTableFieldId="5" dataDxfId="58"/>
    <tableColumn id="7" xr3:uid="{9B59319F-A852-4FED-BA4E-95B47163C139}" uniqueName="7" name="Month of Fiscal Yr End" queryTableFieldId="7"/>
    <tableColumn id="13" xr3:uid="{642F4C3B-0BD3-49B9-91A4-BFB0F8755AC6}" uniqueName="13" name="Last Fiscal Yr" queryTableFieldId="13"/>
    <tableColumn id="9" xr3:uid="{16A9DE44-B038-4D67-BE78-E1005E421A98}" uniqueName="9" name="Price" queryTableFieldId="9" dataDxfId="57"/>
    <tableColumn id="10" xr3:uid="{AC6BC0BD-A06A-49E1-8132-782F7EDD4D99}" uniqueName="10" name="EPS0" queryTableFieldId="10" dataDxfId="56"/>
    <tableColumn id="11" xr3:uid="{687EBBD2-3CFF-4927-AA1A-9651BAAC2607}" uniqueName="11" name="EPS1" queryTableFieldId="11" dataDxfId="55"/>
    <tableColumn id="12" xr3:uid="{8491ED4E-7C78-4DD8-AF1A-75345B2D728C}" uniqueName="12" name="EPS2" queryTableFieldId="12" dataDxfId="54"/>
    <tableColumn id="8" xr3:uid="{94F91C43-616E-45F9-9C27-83C9781DFF27}" uniqueName="8" name="NAICS Sector" queryTableFieldId="29" dataDxfId="53">
      <calculatedColumnFormula>INDEX(DNBDetails[], MATCH(ZACKS_Screener[Ticker], DNBDetails[Ticker],0), 6)</calculatedColumnFormula>
    </tableColumn>
    <tableColumn id="15" xr3:uid="{15AB8450-5931-41DB-8629-633A9BC6C4EA}" uniqueName="15" name="NAICS Industry" queryTableFieldId="17" dataDxfId="52">
      <calculatedColumnFormula>INDEX(DNBDetails[], MATCH(ZACKS_Screener[Ticker], DNBDetails[Ticker],0), 7)</calculatedColumnFormula>
    </tableColumn>
    <tableColumn id="16" xr3:uid="{BACBAFD8-1580-44DE-AAF1-937AD2D32E26}" uniqueName="16" name="EG1" queryTableFieldId="18" dataDxfId="51">
      <calculatedColumnFormula>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calculatedColumnFormula>
    </tableColumn>
    <tableColumn id="17" xr3:uid="{0C8F55D1-0016-4003-AD53-2DA5D6857264}" uniqueName="17" name="EG2" queryTableFieldId="19" dataDxfId="50">
      <calculatedColumnFormula>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calculatedColumnFormula>
    </tableColumn>
    <tableColumn id="18" xr3:uid="{0803CE18-AD3D-4956-A082-6A2904450508}" uniqueName="18" name="PE1" queryTableFieldId="20" dataDxfId="49">
      <calculatedColumnFormula>IFERROR(ZACKS_Screener[[#This Row],[Price]]/ZACKS_Screener[[#This Row],[EPS1]], "")</calculatedColumnFormula>
    </tableColumn>
    <tableColumn id="19" xr3:uid="{B1F85889-4838-40CC-A092-CF691C6284B4}" uniqueName="19" name="PE2" queryTableFieldId="21" dataDxfId="48">
      <calculatedColumnFormula>IFERROR(ZACKS_Screener[[#This Row],[Price]]/ZACKS_Screener[[#This Row],[EPS2]], "")</calculatedColumnFormula>
    </tableColumn>
    <tableColumn id="20" xr3:uid="{91940572-0F8E-4E1F-B2AB-5E710AD242E1}" uniqueName="20" name="PEG1" queryTableFieldId="22" dataDxfId="47">
      <calculatedColumnFormula>IFERROR(ZACKS_Screener[[#This Row],[PE1]]/(ZACKS_Screener[[#This Row],[EG1]]*100), "")</calculatedColumnFormula>
    </tableColumn>
    <tableColumn id="21" xr3:uid="{A3359D41-EC4F-4CAA-8A89-69927EA72235}" uniqueName="21" name="PEG2" queryTableFieldId="23" dataDxfId="46">
      <calculatedColumnFormula>IFERROR(ZACKS_Screener[[#This Row],[PE2]]/(ZACKS_Screener[[#This Row],[EG2]]*100), "")</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5343BAE4-A46C-413C-AA8E-6CEDC0965F77}" name="StockanalysisYearlyBalanceSheet" displayName="StockanalysisYearlyBalanceSheet" ref="A1:L34" tableType="queryTable" totalsRowShown="0">
  <autoFilter ref="A1:L34" xr:uid="{9DD4A5C8-80E4-4C6D-9D76-F22722F51518}"/>
  <tableColumns count="12">
    <tableColumn id="1" xr3:uid="{C95D6DEE-FDA1-45CC-8135-166136094EE6}" uniqueName="1" name="Metrics" queryTableFieldId="46" dataDxfId="64"/>
    <tableColumn id="2" xr3:uid="{4E10F72C-BB6E-4FF1-9220-4658A7D910AB}" uniqueName="2" name="2022" queryTableFieldId="2"/>
    <tableColumn id="3" xr3:uid="{20579A5B-B827-42DD-8C10-726FDCF2E4A1}" uniqueName="3" name="2021" queryTableFieldId="3"/>
    <tableColumn id="4" xr3:uid="{40892006-3A26-430A-A5ED-2ED67AF09FDC}" uniqueName="4" name="2020" queryTableFieldId="4"/>
    <tableColumn id="14" xr3:uid="{B51006C9-5289-4205-AFAE-EF0DA4F46ACF}" uniqueName="14" name="2019" queryTableFieldId="33"/>
    <tableColumn id="15" xr3:uid="{953B8B77-AA88-47C4-A768-81407ABE0028}" uniqueName="15" name="2018" queryTableFieldId="34"/>
    <tableColumn id="16" xr3:uid="{4D1C296F-212A-40BB-920A-28E14FC9A5CE}" uniqueName="16" name="2017" queryTableFieldId="35"/>
    <tableColumn id="17" xr3:uid="{4001D135-4222-4738-B26F-068FF6A8471C}" uniqueName="17" name="2016" queryTableFieldId="36"/>
    <tableColumn id="18" xr3:uid="{D17B7CC3-EC4C-4C07-9CAB-90C528BCC0D9}" uniqueName="18" name="2015" queryTableFieldId="37"/>
    <tableColumn id="19" xr3:uid="{49240639-B4C6-4AFA-ADF8-5434143CFAC7}" uniqueName="19" name="2014" queryTableFieldId="38"/>
    <tableColumn id="9" xr3:uid="{F58EF1A6-1E10-4E23-A37D-A1B0F235C248}" uniqueName="9" name="2013" queryTableFieldId="53"/>
    <tableColumn id="10" xr3:uid="{A1F88537-E504-4443-BEAA-3749E972BED6}" uniqueName="10" name="2012 - 1998" queryTableFieldId="5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7D4C3288-CFC8-4BD1-A395-048A43B42011}" name="StockanalysisYearlyCashFlowStatement" displayName="StockanalysisYearlyCashFlowStatement" ref="A1:L23" tableType="queryTable" totalsRowShown="0">
  <autoFilter ref="A1:L23" xr:uid="{81BBD8E3-5983-4BE2-8A38-D59E7B6C0B1F}"/>
  <tableColumns count="12">
    <tableColumn id="1" xr3:uid="{597D19A7-3C87-41F0-98C5-AC2263F4B700}" uniqueName="1" name="Metrics" queryTableFieldId="47" dataDxfId="17"/>
    <tableColumn id="2" xr3:uid="{E06C82EB-92A9-4C50-B487-836E73388E72}" uniqueName="2" name="2022" queryTableFieldId="2"/>
    <tableColumn id="3" xr3:uid="{D5397200-1A3F-4AF5-B147-CFC9389EE102}" uniqueName="3" name="2021" queryTableFieldId="3"/>
    <tableColumn id="4" xr3:uid="{582BA2C7-CDC0-4126-AEA8-F70883964A34}" uniqueName="4" name="2020" queryTableFieldId="4"/>
    <tableColumn id="5" xr3:uid="{2A142F07-1611-43C4-B086-44BE74FE0090}" uniqueName="5" name="2019" queryTableFieldId="5"/>
    <tableColumn id="14" xr3:uid="{B68A13BF-A916-480D-941C-E20A96F552FC}" uniqueName="14" name="2018" queryTableFieldId="35"/>
    <tableColumn id="15" xr3:uid="{759F1241-C949-4028-BDFA-01F94FA2210B}" uniqueName="15" name="2017" queryTableFieldId="36"/>
    <tableColumn id="16" xr3:uid="{413553ED-E71E-4B54-9093-603778473E26}" uniqueName="16" name="2016" queryTableFieldId="37"/>
    <tableColumn id="17" xr3:uid="{640A4168-37C4-48FB-8219-626A49DD473E}" uniqueName="17" name="2015" queryTableFieldId="38"/>
    <tableColumn id="18" xr3:uid="{0F377971-38C6-4CEB-846E-946C38F5ACD1}" uniqueName="18" name="2014" queryTableFieldId="39"/>
    <tableColumn id="10" xr3:uid="{8C85AF36-AB66-4820-BC01-228E419B2EE6}" uniqueName="10" name="2013" queryTableFieldId="54"/>
    <tableColumn id="11" xr3:uid="{5E7E2E56-FB56-47F2-BF84-F67419C0AD34}" uniqueName="11" name="2012 - 1997" queryTableFieldId="5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AE907193-DDFD-4AD3-82CF-FB472C7E94F5}" name="StockanalysisYearlyRatios" displayName="StockanalysisYearlyRatios" ref="A1:M29" tableType="queryTable" totalsRowShown="0">
  <autoFilter ref="A1:M29" xr:uid="{6BEF034A-D78A-428B-83B6-243BD2500A3F}"/>
  <tableColumns count="13">
    <tableColumn id="1" xr3:uid="{5A903945-AECF-4FC7-B869-18C44A8B24C6}" uniqueName="1" name="Metrics" queryTableFieldId="46" dataDxfId="0"/>
    <tableColumn id="2" xr3:uid="{147C8DFC-89B8-4E91-AE7B-82C664E24EAA}" uniqueName="2" name="Current" queryTableFieldId="2"/>
    <tableColumn id="3" xr3:uid="{C88B7A49-D2F9-4D78-A4FE-0950497E3E33}" uniqueName="3" name="2022" queryTableFieldId="3"/>
    <tableColumn id="4" xr3:uid="{6CD42201-8DD9-4EC9-A010-BDE175B26701}" uniqueName="4" name="2021" queryTableFieldId="4"/>
    <tableColumn id="5" xr3:uid="{AAA838AD-84BE-4DC9-8C21-7927B5487681}" uniqueName="5" name="2020" queryTableFieldId="5"/>
    <tableColumn id="6" xr3:uid="{3638AD71-649E-4A77-8685-95605A1CA1F9}" uniqueName="6" name="2019" queryTableFieldId="6"/>
    <tableColumn id="15" xr3:uid="{7BEBA269-3285-4591-AF61-FBCF379C6F98}" uniqueName="15" name="2018" queryTableFieldId="34"/>
    <tableColumn id="16" xr3:uid="{464E96E0-D9F8-41AF-AC62-43640F63C140}" uniqueName="16" name="2017" queryTableFieldId="35"/>
    <tableColumn id="17" xr3:uid="{3DDA7489-8843-4F46-A2E5-AF9423C40079}" uniqueName="17" name="2016" queryTableFieldId="36"/>
    <tableColumn id="18" xr3:uid="{C96C1B09-B0FD-45C7-B022-B9FF3E497273}" uniqueName="18" name="2015" queryTableFieldId="37"/>
    <tableColumn id="19" xr3:uid="{BBA4D47F-9EDA-48B9-8127-3FCFEFD96D8E}" uniqueName="19" name="2014" queryTableFieldId="38"/>
    <tableColumn id="11" xr3:uid="{7DAE93BC-6387-4037-9FAA-CA71984E4EC2}" uniqueName="11" name="2013" queryTableFieldId="53"/>
    <tableColumn id="12" xr3:uid="{B20DC421-3F08-49EA-8258-E2EA3F2F5AE2}" uniqueName="12" name="2012 - 1998" queryTableFieldId="5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61D7EA-76DE-415C-8477-133A1AB30BC2}" name="Tableau1" displayName="Tableau1" ref="A4:C5" totalsRowShown="0">
  <autoFilter ref="A4:C5" xr:uid="{9F34447E-BF3F-4ECE-886E-4233B4EB16BA}"/>
  <tableColumns count="3">
    <tableColumn id="1" xr3:uid="{AA25F21E-BF24-4E03-A0FC-1E3B28833AD1}" name="Name"/>
    <tableColumn id="2" xr3:uid="{1DBB2B40-6FD4-4007-8D31-1718CE1FAFEA}" name="Job"/>
    <tableColumn id="3" xr3:uid="{0F529B33-D6AF-4AD4-800B-7114E2C36490}" name="Level"/>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344627-A996-4F92-A58F-25504A0E35EE}" name="YahooDetails" displayName="YahooDetails" ref="A2:O2390" tableType="queryTable" totalsRowShown="0" headerRowDxfId="67">
  <tableColumns count="15">
    <tableColumn id="1" xr3:uid="{6DA4E919-54B5-4837-ACB9-EBF248326F99}" uniqueName="1" name="Ticker" queryTableFieldId="1" dataDxfId="35"/>
    <tableColumn id="2" xr3:uid="{F621F99E-FB13-4E62-B438-0B89EDE5CDAE}" uniqueName="2" name="Industry" queryTableFieldId="2" dataDxfId="34"/>
    <tableColumn id="4" xr3:uid="{FC9F9919-6B11-44C7-BDC6-DD9BE1415B94}" uniqueName="4" name="Sector" queryTableFieldId="4" dataDxfId="33"/>
    <tableColumn id="6" xr3:uid="{93A2E35B-C485-479B-81E0-F27D8A884E2A}" uniqueName="6" name="Address1" queryTableFieldId="6" dataDxfId="32"/>
    <tableColumn id="7" xr3:uid="{1A466106-EB69-47B0-8C94-5733620C2CD7}" uniqueName="7" name="Address2" queryTableFieldId="7" dataDxfId="31"/>
    <tableColumn id="8" xr3:uid="{E215F816-043F-4B53-A4A1-A6B53D0E81AD}" uniqueName="8" name="City" queryTableFieldId="8" dataDxfId="30"/>
    <tableColumn id="9" xr3:uid="{E633E7BA-B74C-4D48-A4FC-1B26DFEBC6D6}" uniqueName="9" name="Zip" queryTableFieldId="9" dataDxfId="29"/>
    <tableColumn id="10" xr3:uid="{F62379C9-5951-413F-BBA0-420CA008BB93}" uniqueName="10" name="State" queryTableFieldId="10" dataDxfId="28"/>
    <tableColumn id="11" xr3:uid="{7AB59D21-975F-453D-BCE0-1AE65472F82A}" uniqueName="11" name="EarningDate1" queryTableFieldId="11" dataDxfId="27"/>
    <tableColumn id="12" xr3:uid="{AF741057-F296-4158-8453-106EE03C9CB6}" uniqueName="12" name="EarningDate2" queryTableFieldId="12" dataDxfId="26"/>
    <tableColumn id="13" xr3:uid="{F04E13EA-0FD8-4AA6-8981-B67137EC72D4}" uniqueName="13" name="Cik" queryTableFieldId="13"/>
    <tableColumn id="14" xr3:uid="{F960DBC4-FFDB-4F78-8E13-38611FDE689C}" uniqueName="14" name="Isin" queryTableFieldId="14" dataDxfId="25"/>
    <tableColumn id="15" xr3:uid="{9F2B61CC-F8F1-418D-A95B-4ABAECC2741B}" uniqueName="15" name="Cusip" queryTableFieldId="15" dataDxfId="24"/>
    <tableColumn id="5" xr3:uid="{23AA50D2-7FDA-4CB5-AAC3-042CBAAA8A64}" uniqueName="5" name="WebSite" queryTableFieldId="5" dataDxfId="23"/>
    <tableColumn id="3" xr3:uid="{ACFC1590-1F87-4E0F-A7AD-A8EA91483038}" uniqueName="3" name="Sensibility" queryTableFieldId="26" dataDxfId="22"/>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7AB7CD-DB5B-4766-9353-1D043B3B3DEE}" name="DNBDetails" displayName="DNBDetails" ref="Q2:Z1817" tableType="queryTable" totalsRowShown="0" headerRowDxfId="66">
  <autoFilter ref="Q2:Z1817" xr:uid="{908E68FD-EA62-4599-BE60-2EB47577E7FC}"/>
  <tableColumns count="10">
    <tableColumn id="1" xr3:uid="{5F4C287D-24FB-4A63-8F70-AE476A850BC6}" uniqueName="1" name="Ticker" queryTableFieldId="1" dataDxfId="45"/>
    <tableColumn id="2" xr3:uid="{5F332BE4-55AD-4A72-9A85-999651BE4FFD}" uniqueName="2" name="Name" queryTableFieldId="2" dataDxfId="44"/>
    <tableColumn id="3" xr3:uid="{56C068B6-C417-49B2-8C07-C0D08179894A}" uniqueName="3" name="Website" queryTableFieldId="3" dataDxfId="43"/>
    <tableColumn id="4" xr3:uid="{2E3DCD1C-EB5E-466B-B5A5-08DC5CA7E602}" uniqueName="4" name="DNBExchange" queryTableFieldId="4" dataDxfId="42"/>
    <tableColumn id="5" xr3:uid="{B444A94E-EE9E-42C9-818F-EFE6760E3523}" uniqueName="5" name="DNBTicker" queryTableFieldId="5" dataDxfId="41"/>
    <tableColumn id="6" xr3:uid="{21B9DAC2-C9F0-4E3A-A485-696C437F1006}" uniqueName="6" name="NaicsSector" queryTableFieldId="6" dataDxfId="40"/>
    <tableColumn id="7" xr3:uid="{B135CEF8-8C33-4D4A-84BC-8B551AF94C9E}" uniqueName="7" name="NaicsIndustry" queryTableFieldId="7" dataDxfId="39"/>
    <tableColumn id="8" xr3:uid="{EF03F834-EFD0-419A-985B-3FC5B9D96ED4}" uniqueName="8" name="KeyPrincipal" queryTableFieldId="8" dataDxfId="38"/>
    <tableColumn id="9" xr3:uid="{89C545A2-CF66-403D-A856-8F101551FA9E}" uniqueName="9" name="DetailLink" queryTableFieldId="9" dataDxfId="37"/>
    <tableColumn id="10" xr3:uid="{E1DF7107-DE82-45AB-BF13-53603C4D3F8E}" uniqueName="10" name="Description" queryTableFieldId="10" dataDxfId="3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9725EF2-2260-4FB2-B6AF-12B95DCAF2F8}" name="StockanalysisQuarterlyIncome" displayName="StockanalysisQuarterlyIncome" ref="A1:AP36" tableType="queryTable" totalsRowShown="0">
  <autoFilter ref="A1:AP36" xr:uid="{B2C8EE50-DAFC-47DE-887C-B6E5138DBB8E}"/>
  <tableColumns count="42">
    <tableColumn id="1" xr3:uid="{01EAA44A-D281-4241-991C-05B05258F572}" uniqueName="1" name="Metrics" queryTableFieldId="311" dataDxfId="21"/>
    <tableColumn id="13" xr3:uid="{3FFE87E4-6488-4B97-9BE2-4BA4D1F94F3B}" uniqueName="13" name="2023-06-30" queryTableFieldId="324"/>
    <tableColumn id="14" xr3:uid="{9BB51E38-7872-4084-86C8-32198F124B36}" uniqueName="14" name="2023-03-31" queryTableFieldId="325"/>
    <tableColumn id="15" xr3:uid="{3D4CEF2A-B7C8-4AD1-821D-83BD9B842F8D}" uniqueName="15" name="2022-12-31" queryTableFieldId="326"/>
    <tableColumn id="16" xr3:uid="{B7455340-97A9-439F-81E8-BE9DEAD92330}" uniqueName="16" name="2022-09-30" queryTableFieldId="327"/>
    <tableColumn id="17" xr3:uid="{09503560-29E7-4DB5-8708-A58E285C0CC4}" uniqueName="17" name="2022-06-30" queryTableFieldId="328"/>
    <tableColumn id="18" xr3:uid="{48D50237-CF11-43D2-921E-EE63A4CA62D0}" uniqueName="18" name="2022-03-31" queryTableFieldId="329"/>
    <tableColumn id="19" xr3:uid="{3E9D9769-23C2-4C9E-8E81-58D63EEF762C}" uniqueName="19" name="2021-12-31" queryTableFieldId="330"/>
    <tableColumn id="20" xr3:uid="{F38009DD-8994-4F3A-86AB-491F2A74C698}" uniqueName="20" name="2021-09-30" queryTableFieldId="331"/>
    <tableColumn id="21" xr3:uid="{1FA78B9C-B378-40D8-8343-90F37B60443F}" uniqueName="21" name="2021-06-30" queryTableFieldId="332"/>
    <tableColumn id="22" xr3:uid="{4BB6BD57-6377-40F1-B42F-E2EE686CD957}" uniqueName="22" name="2021-03-31" queryTableFieldId="333"/>
    <tableColumn id="23" xr3:uid="{FF9F84D5-565D-40A0-9F02-655E0F38D2DF}" uniqueName="23" name="2020-12-31" queryTableFieldId="334"/>
    <tableColumn id="24" xr3:uid="{8DC747B3-4F23-43C4-BCA4-8C6122CDE50F}" uniqueName="24" name="2020-09-30" queryTableFieldId="335"/>
    <tableColumn id="25" xr3:uid="{AC4ACC93-9FEC-4FF8-9A70-12D4AF8290C3}" uniqueName="25" name="2020-06-30" queryTableFieldId="336"/>
    <tableColumn id="26" xr3:uid="{92B63868-FA2B-4A74-A24C-A7B3F8061676}" uniqueName="26" name="2020-03-31" queryTableFieldId="337"/>
    <tableColumn id="27" xr3:uid="{6556F944-E3CB-4914-932C-91BE38419B9A}" uniqueName="27" name="2019-12-31" queryTableFieldId="338"/>
    <tableColumn id="28" xr3:uid="{B000CD3B-5C10-468E-820B-94DAB2A3F239}" uniqueName="28" name="2019-09-30" queryTableFieldId="339"/>
    <tableColumn id="29" xr3:uid="{C65E33AD-E4EA-47E5-A0FC-09EE9C772A26}" uniqueName="29" name="2019-06-30" queryTableFieldId="340"/>
    <tableColumn id="30" xr3:uid="{D9456371-1837-427A-B0C7-E82D74AA6B29}" uniqueName="30" name="2019-03-31" queryTableFieldId="341"/>
    <tableColumn id="31" xr3:uid="{865B24F6-F265-40D3-805F-7F7D25AF50BE}" uniqueName="31" name="2018-12-31" queryTableFieldId="342"/>
    <tableColumn id="32" xr3:uid="{43705074-EDA9-4352-9452-8AC40C701BC4}" uniqueName="32" name="2018-09-30" queryTableFieldId="343"/>
    <tableColumn id="33" xr3:uid="{52CD67F8-FD71-4766-8F77-8AD1FA65A5D1}" uniqueName="33" name="2018-06-30" queryTableFieldId="344"/>
    <tableColumn id="34" xr3:uid="{680BB31A-1697-43A7-9D0D-AC318261EB40}" uniqueName="34" name="2018-03-31" queryTableFieldId="345"/>
    <tableColumn id="35" xr3:uid="{6DD751B7-014B-48D7-B670-6EC4FA98B832}" uniqueName="35" name="2017-12-31" queryTableFieldId="346"/>
    <tableColumn id="36" xr3:uid="{B2D13B99-2895-4DF1-9C45-E1CFBC1E8DFC}" uniqueName="36" name="2017-09-30" queryTableFieldId="347"/>
    <tableColumn id="37" xr3:uid="{B1B2F408-17BC-4F1B-ADEF-C479EAD49202}" uniqueName="37" name="2017-06-30" queryTableFieldId="348"/>
    <tableColumn id="38" xr3:uid="{FE5717F2-9A1B-45CD-AA72-BAB23B20BB79}" uniqueName="38" name="2017-03-31" queryTableFieldId="349"/>
    <tableColumn id="39" xr3:uid="{D78337E9-D813-474D-ADF9-4B8F8CF3E2F1}" uniqueName="39" name="2016-12-31" queryTableFieldId="350"/>
    <tableColumn id="40" xr3:uid="{11EAF09E-0359-488B-BB94-3BD149BD8A3A}" uniqueName="40" name="2016-09-30" queryTableFieldId="351"/>
    <tableColumn id="41" xr3:uid="{254A2216-BB66-446B-808D-EA7F7B9DC7C8}" uniqueName="41" name="2016-06-30" queryTableFieldId="352"/>
    <tableColumn id="42" xr3:uid="{1C61EB56-C217-4C7E-8018-E5AE2152E1A5}" uniqueName="42" name="2016-03-31" queryTableFieldId="353"/>
    <tableColumn id="43" xr3:uid="{D341FDB2-120F-40B4-9E75-6F9459FA4BE6}" uniqueName="43" name="2015-12-31" queryTableFieldId="354"/>
    <tableColumn id="44" xr3:uid="{F7DF8507-FB5D-4871-A6DB-24BFD1CA564E}" uniqueName="44" name="2015-09-30" queryTableFieldId="355"/>
    <tableColumn id="45" xr3:uid="{27F89956-D0E0-47FE-A3C5-99D38F63C6A3}" uniqueName="45" name="2015-06-30" queryTableFieldId="356"/>
    <tableColumn id="46" xr3:uid="{5EE36941-B4C5-4B75-904C-7DAA63631DF1}" uniqueName="46" name="2015-03-31" queryTableFieldId="357"/>
    <tableColumn id="47" xr3:uid="{A4037208-7107-4BA5-94A1-8F893CB11016}" uniqueName="47" name="2014-12-31" queryTableFieldId="358"/>
    <tableColumn id="48" xr3:uid="{2788D6F1-C388-4778-AF89-E4D0D3CDD82E}" uniqueName="48" name="2014-09-30" queryTableFieldId="359"/>
    <tableColumn id="49" xr3:uid="{8896537F-22AC-4183-B878-DC459F94E99B}" uniqueName="49" name="2014-06-30" queryTableFieldId="360"/>
    <tableColumn id="50" xr3:uid="{BD8C82BF-8792-461B-9DF7-AE0907794171}" uniqueName="50" name="2014-03-31" queryTableFieldId="361"/>
    <tableColumn id="51" xr3:uid="{014CADA5-05C8-460C-AA85-7A6D7757A5C4}" uniqueName="51" name="2013-12-31" queryTableFieldId="362"/>
    <tableColumn id="52" xr3:uid="{A24F10F1-760A-4822-94BD-E6ED3ED02F74}" uniqueName="52" name="2013-09-30" queryTableFieldId="363"/>
    <tableColumn id="54" xr3:uid="{9072EFDF-98CD-413D-B907-FC2775A1034B}" uniqueName="54" name="+56 Quarters" queryTableFieldId="36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6D1D2DDC-EAD6-47DC-8AA9-6040A8E463EA}" name="StockanalysisQuarterlyBalanceSheet" displayName="StockanalysisQuarterlyBalanceSheet" ref="A1:AP34" tableType="queryTable" totalsRowShown="0">
  <autoFilter ref="A1:AP34" xr:uid="{02B04271-D225-4735-A753-8B57D9CBFAC3}"/>
  <tableColumns count="42">
    <tableColumn id="1" xr3:uid="{A347E4E9-9E00-413B-A091-FC8220804749}" uniqueName="1" name="Metrics" queryTableFieldId="318" dataDxfId="65"/>
    <tableColumn id="13" xr3:uid="{61C3ACF8-3728-4906-9496-CD6342BA2ACA}" uniqueName="13" name="2023-06-30" queryTableFieldId="331"/>
    <tableColumn id="14" xr3:uid="{0C79FBC2-E305-4C9B-8CEA-CA9BBF2A4B0F}" uniqueName="14" name="2023-03-31" queryTableFieldId="332"/>
    <tableColumn id="15" xr3:uid="{0DAEB27B-BD63-49A5-9BBF-45995649F258}" uniqueName="15" name="2022-12-31" queryTableFieldId="333"/>
    <tableColumn id="16" xr3:uid="{F73710BF-627D-4385-A14F-43604175056F}" uniqueName="16" name="2022-09-30" queryTableFieldId="334"/>
    <tableColumn id="17" xr3:uid="{597A9ADC-15FC-4EB8-B131-3EAACF8768B1}" uniqueName="17" name="2022-06-30" queryTableFieldId="335"/>
    <tableColumn id="18" xr3:uid="{4F1EBF44-C850-43DE-BF0B-8E57594EC6D7}" uniqueName="18" name="2022-03-31" queryTableFieldId="336"/>
    <tableColumn id="19" xr3:uid="{9835E8F4-E1CA-4C58-9C68-2E75A74F8E8C}" uniqueName="19" name="2021-12-31" queryTableFieldId="337"/>
    <tableColumn id="20" xr3:uid="{35829519-8F7F-4FB8-8329-131775C7E7C1}" uniqueName="20" name="2021-09-30" queryTableFieldId="338"/>
    <tableColumn id="21" xr3:uid="{8A2DA266-9A0A-4982-A979-05AB87CAC7A1}" uniqueName="21" name="2021-06-30" queryTableFieldId="339"/>
    <tableColumn id="22" xr3:uid="{4CDF0821-FEC5-4434-84F7-2EDAA8992396}" uniqueName="22" name="2021-03-31" queryTableFieldId="340"/>
    <tableColumn id="23" xr3:uid="{2EE68845-52D3-425B-B847-61890B8F8F9F}" uniqueName="23" name="2020-12-31" queryTableFieldId="341"/>
    <tableColumn id="24" xr3:uid="{A5421558-E180-44F6-8CEA-0225FAA56D0E}" uniqueName="24" name="2020-09-30" queryTableFieldId="342"/>
    <tableColumn id="25" xr3:uid="{EA436847-EACD-4907-8D71-FC35ADB40C2B}" uniqueName="25" name="2020-06-30" queryTableFieldId="343"/>
    <tableColumn id="26" xr3:uid="{F65540F0-5FCB-4D69-A0EB-BA04C12D712F}" uniqueName="26" name="2020-03-31" queryTableFieldId="344"/>
    <tableColumn id="27" xr3:uid="{CC2CA38D-5EFB-48B3-B36A-8A571AF6D58D}" uniqueName="27" name="2019-12-31" queryTableFieldId="345"/>
    <tableColumn id="28" xr3:uid="{40A2AFFB-BC40-4105-BD31-104299C0D96E}" uniqueName="28" name="2019-09-30" queryTableFieldId="346"/>
    <tableColumn id="29" xr3:uid="{CF784192-4D9C-44A2-B39F-5A9195B58392}" uniqueName="29" name="2019-06-30" queryTableFieldId="347"/>
    <tableColumn id="30" xr3:uid="{041D235C-EFBB-4476-94B7-051E36DBFAB3}" uniqueName="30" name="2019-03-31" queryTableFieldId="348"/>
    <tableColumn id="31" xr3:uid="{8D97BA93-0BDE-4FE0-8805-ECBFC90C45BB}" uniqueName="31" name="2018-12-31" queryTableFieldId="349"/>
    <tableColumn id="32" xr3:uid="{8805E785-21D5-4EA3-9409-EFFA136A1ECC}" uniqueName="32" name="2018-09-30" queryTableFieldId="350"/>
    <tableColumn id="33" xr3:uid="{3DC93B10-0014-48B2-9058-F42552A47E21}" uniqueName="33" name="2018-06-30" queryTableFieldId="351"/>
    <tableColumn id="34" xr3:uid="{4862BE79-16DC-4F6E-80A6-EAF05EAD26DD}" uniqueName="34" name="2018-03-31" queryTableFieldId="352"/>
    <tableColumn id="35" xr3:uid="{7ED69A96-61AA-40C1-B9C5-C1AD356FCF0A}" uniqueName="35" name="2017-12-31" queryTableFieldId="353"/>
    <tableColumn id="36" xr3:uid="{3451C964-A739-4083-8503-F2DB9FD9006E}" uniqueName="36" name="2017-09-30" queryTableFieldId="354"/>
    <tableColumn id="37" xr3:uid="{3D21B1E1-A236-4FD5-AB4E-639FECAB0D38}" uniqueName="37" name="2017-06-30" queryTableFieldId="355"/>
    <tableColumn id="38" xr3:uid="{9655D1C1-BB05-488F-9520-1E393EB1DD60}" uniqueName="38" name="2017-03-31" queryTableFieldId="356"/>
    <tableColumn id="39" xr3:uid="{05BDBBBB-7AB4-43DE-BB09-2AE43BF91C04}" uniqueName="39" name="2016-12-31" queryTableFieldId="357"/>
    <tableColumn id="40" xr3:uid="{11D05669-0E89-46E5-BAD0-8FAEB162F693}" uniqueName="40" name="2016-09-30" queryTableFieldId="358"/>
    <tableColumn id="41" xr3:uid="{90A7B1D3-C16A-4A62-82C7-CAE5F885F854}" uniqueName="41" name="2016-06-30" queryTableFieldId="359"/>
    <tableColumn id="42" xr3:uid="{43D16069-40D8-48D6-B5AF-BBC4AF55EE81}" uniqueName="42" name="2016-03-31" queryTableFieldId="360"/>
    <tableColumn id="43" xr3:uid="{7528B2CE-EE5B-4C4B-9FD9-DD2D875B8248}" uniqueName="43" name="2015-12-31" queryTableFieldId="361"/>
    <tableColumn id="44" xr3:uid="{8F8F788F-7C96-457F-97F6-8BCA222C2203}" uniqueName="44" name="2015-09-30" queryTableFieldId="362"/>
    <tableColumn id="45" xr3:uid="{62EA2312-626E-439E-ACC7-AFEC9BD856E4}" uniqueName="45" name="2015-06-30" queryTableFieldId="363"/>
    <tableColumn id="46" xr3:uid="{6128B911-354B-4A9B-BAE8-5B15D073B2D3}" uniqueName="46" name="2015-03-31" queryTableFieldId="364"/>
    <tableColumn id="47" xr3:uid="{488DDAA2-C2F3-47BC-A1F3-39D8B9CEB320}" uniqueName="47" name="2014-12-31" queryTableFieldId="365"/>
    <tableColumn id="48" xr3:uid="{8A27E2E3-7347-44BD-9143-DE537C4E26AD}" uniqueName="48" name="2014-09-30" queryTableFieldId="366"/>
    <tableColumn id="49" xr3:uid="{42ABAC7C-B0A5-4064-8A9D-1848E3F00511}" uniqueName="49" name="2014-06-30" queryTableFieldId="367"/>
    <tableColumn id="50" xr3:uid="{D4D64D5C-DD94-4990-AD93-BF40775AF066}" uniqueName="50" name="2014-03-31" queryTableFieldId="368"/>
    <tableColumn id="51" xr3:uid="{C13058F2-1355-42D0-B7C0-A09BBFA5E051}" uniqueName="51" name="2013-12-31" queryTableFieldId="369"/>
    <tableColumn id="52" xr3:uid="{9B5FA1F3-8747-47BD-BFA0-D5836D4C4790}" uniqueName="52" name="2013-09-30" queryTableFieldId="370"/>
    <tableColumn id="54" xr3:uid="{23B320C7-18A3-40BB-8F87-74B9C90AB2BB}" uniqueName="54" name="+56 Quarters" queryTableFieldId="37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CBD1EBCD-D7D8-4AC5-9BD5-717D821223CA}" name="StockanalysisQuarterlyCashFlowStatement" displayName="StockanalysisQuarterlyCashFlowStatement" ref="A1:AP23" tableType="queryTable" totalsRowShown="0">
  <autoFilter ref="A1:AP23" xr:uid="{97A05AB6-F8B1-4E2E-9676-A7E2C67C8E87}"/>
  <tableColumns count="42">
    <tableColumn id="1" xr3:uid="{00CD6C4C-91FE-48D4-A24D-9A61D640B7E9}" uniqueName="1" name="Metrics" queryTableFieldId="309" dataDxfId="20"/>
    <tableColumn id="13" xr3:uid="{A20B1BCE-C7CB-462F-95A0-76F0BF4C244D}" uniqueName="13" name="2023-06-30" queryTableFieldId="322"/>
    <tableColumn id="14" xr3:uid="{04AAE9B3-BD1B-435F-A766-48E2E6FF58EA}" uniqueName="14" name="2023-03-31" queryTableFieldId="323"/>
    <tableColumn id="15" xr3:uid="{5FB96969-6CB5-4700-BDA6-96F3E53E328A}" uniqueName="15" name="2022-12-31" queryTableFieldId="324"/>
    <tableColumn id="16" xr3:uid="{B4A4AF53-20CB-4027-8E8F-6C098B21A4CE}" uniqueName="16" name="2022-09-30" queryTableFieldId="325"/>
    <tableColumn id="17" xr3:uid="{221629F9-E944-4EE0-8A60-682022B6EACA}" uniqueName="17" name="2022-06-30" queryTableFieldId="326"/>
    <tableColumn id="18" xr3:uid="{4463BA67-8594-486D-845E-A950979CB6FB}" uniqueName="18" name="2022-03-31" queryTableFieldId="327"/>
    <tableColumn id="19" xr3:uid="{6A9AB225-5C07-47D4-865D-DB45C208A3A5}" uniqueName="19" name="2021-12-31" queryTableFieldId="328"/>
    <tableColumn id="20" xr3:uid="{A06A4870-972F-4191-875A-F6D9202B8725}" uniqueName="20" name="2021-09-30" queryTableFieldId="329"/>
    <tableColumn id="21" xr3:uid="{C970B928-95DA-45D6-9B95-F2ED6D65B716}" uniqueName="21" name="2021-06-30" queryTableFieldId="330"/>
    <tableColumn id="22" xr3:uid="{4986D1E6-9458-48C1-9EEE-08FEB136F00F}" uniqueName="22" name="2021-03-31" queryTableFieldId="331"/>
    <tableColumn id="23" xr3:uid="{F5DF51C3-1FA2-4AE5-8FD2-D65239A346F2}" uniqueName="23" name="2020-12-31" queryTableFieldId="332"/>
    <tableColumn id="24" xr3:uid="{41FCBFEA-CBF9-4D38-896B-395596AEDB1F}" uniqueName="24" name="2020-09-30" queryTableFieldId="333"/>
    <tableColumn id="25" xr3:uid="{E2037876-FA8C-4C44-B73E-161D88B059B8}" uniqueName="25" name="2020-06-30" queryTableFieldId="334"/>
    <tableColumn id="26" xr3:uid="{D009AAE0-EF2C-4D3A-84F0-12F356C706C4}" uniqueName="26" name="2020-03-31" queryTableFieldId="335"/>
    <tableColumn id="27" xr3:uid="{49823388-5534-4F99-BE78-B8466ACA9874}" uniqueName="27" name="2019-12-31" queryTableFieldId="336"/>
    <tableColumn id="28" xr3:uid="{7E6E65A3-30AE-4E32-AB49-9478F4E71602}" uniqueName="28" name="2019-09-30" queryTableFieldId="337"/>
    <tableColumn id="29" xr3:uid="{8DFF8E6F-8D67-4B27-9A5B-183824163BEE}" uniqueName="29" name="2019-06-30" queryTableFieldId="338"/>
    <tableColumn id="30" xr3:uid="{1D6F0F03-4538-4FA1-80DF-ACF402D4F419}" uniqueName="30" name="2019-03-31" queryTableFieldId="339"/>
    <tableColumn id="31" xr3:uid="{9C614747-17A4-4909-832D-841FFA242A3E}" uniqueName="31" name="2018-12-31" queryTableFieldId="340"/>
    <tableColumn id="32" xr3:uid="{03B60AC3-10DA-487F-852A-9FD25E9DAB84}" uniqueName="32" name="2018-09-30" queryTableFieldId="341"/>
    <tableColumn id="33" xr3:uid="{AE8FAABD-BFA7-45CE-99B6-99F889CE3A1A}" uniqueName="33" name="2018-06-30" queryTableFieldId="342"/>
    <tableColumn id="34" xr3:uid="{77B8BF47-3637-4FFF-834F-62B34180859C}" uniqueName="34" name="2018-03-31" queryTableFieldId="343"/>
    <tableColumn id="35" xr3:uid="{F2114BF4-9E6D-4BB9-8CC4-7CC3900BC543}" uniqueName="35" name="2017-12-31" queryTableFieldId="344"/>
    <tableColumn id="36" xr3:uid="{2CE3981C-3DDA-46CA-94D9-32CB57EA171D}" uniqueName="36" name="2017-09-30" queryTableFieldId="345"/>
    <tableColumn id="37" xr3:uid="{819F0B36-8207-4BBE-B431-85D561095B1A}" uniqueName="37" name="2017-06-30" queryTableFieldId="346"/>
    <tableColumn id="38" xr3:uid="{F7CE5614-1D3C-402B-9669-2A488586E395}" uniqueName="38" name="2017-03-31" queryTableFieldId="347"/>
    <tableColumn id="39" xr3:uid="{FFB22F22-411E-46B2-A8D2-0C763D64D255}" uniqueName="39" name="2016-12-31" queryTableFieldId="348"/>
    <tableColumn id="40" xr3:uid="{CD7FEEC3-6380-4413-8B15-7301171520B2}" uniqueName="40" name="2016-09-30" queryTableFieldId="349"/>
    <tableColumn id="41" xr3:uid="{AD13C438-DE6D-4FE9-BD64-43B41F7E8E75}" uniqueName="41" name="2016-06-30" queryTableFieldId="350"/>
    <tableColumn id="42" xr3:uid="{F29A38BF-1A5E-4B7F-B645-18C1EF65AF2C}" uniqueName="42" name="2016-03-31" queryTableFieldId="351"/>
    <tableColumn id="43" xr3:uid="{5CA4E248-2BF0-4B23-A052-22FB46B23502}" uniqueName="43" name="2015-12-31" queryTableFieldId="352"/>
    <tableColumn id="44" xr3:uid="{984103C3-478B-4EE9-B159-FFC88FBB834C}" uniqueName="44" name="2015-09-30" queryTableFieldId="353"/>
    <tableColumn id="45" xr3:uid="{1BB2D208-F89A-486C-B564-56FB1968CD18}" uniqueName="45" name="2015-06-30" queryTableFieldId="354"/>
    <tableColumn id="46" xr3:uid="{B48E79B4-A792-44A0-9A5C-6F82B62883BF}" uniqueName="46" name="2015-03-31" queryTableFieldId="355"/>
    <tableColumn id="47" xr3:uid="{78C3C340-2867-4384-BD9F-43E71E0B1839}" uniqueName="47" name="2014-12-31" queryTableFieldId="356"/>
    <tableColumn id="48" xr3:uid="{C1D99851-6070-4551-AE71-2B7AB2A70B0E}" uniqueName="48" name="2014-09-30" queryTableFieldId="357"/>
    <tableColumn id="49" xr3:uid="{D912ECA9-D91D-49C9-983F-B2E59D7CF175}" uniqueName="49" name="2014-06-30" queryTableFieldId="358"/>
    <tableColumn id="50" xr3:uid="{D73186D6-399A-4DD4-8DE8-D89945C5F782}" uniqueName="50" name="2014-03-31" queryTableFieldId="359"/>
    <tableColumn id="51" xr3:uid="{F8F9C551-3916-4C9D-A372-2B665DDCB214}" uniqueName="51" name="2013-12-31" queryTableFieldId="360"/>
    <tableColumn id="52" xr3:uid="{2C957099-58B3-4F17-B92A-5B7389319DE3}" uniqueName="52" name="2013-09-30" queryTableFieldId="361"/>
    <tableColumn id="54" xr3:uid="{C67857D3-A5E3-40AF-8FB6-60FFC5E854FB}" uniqueName="54" name="+55 Quarters" queryTableFieldId="36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B316E2BA-6D42-4813-B520-422B7BCB4B2C}" name="StockanalysisQuarterlyRatios" displayName="StockanalysisQuarterlyRatios" ref="A1:AQ17" tableType="queryTable" totalsRowShown="0">
  <autoFilter ref="A1:AQ17" xr:uid="{EA5EC5F7-76B6-4308-BC17-613ADB9941B4}"/>
  <tableColumns count="43">
    <tableColumn id="1" xr3:uid="{ED71018A-515B-4B2E-84E7-E24CCF059AA6}" uniqueName="1" name="Metrics" queryTableFieldId="316" dataDxfId="19"/>
    <tableColumn id="2" xr3:uid="{E437F564-9FD5-448E-9B92-908992A4643B}" uniqueName="2" name="Current" queryTableFieldId="2"/>
    <tableColumn id="14" xr3:uid="{44E3F217-D68E-4BDC-856D-0111976756D0}" uniqueName="14" name="2023-06-30" queryTableFieldId="329"/>
    <tableColumn id="15" xr3:uid="{749FB670-DD33-42A8-9271-AD9AF0B9F317}" uniqueName="15" name="2023-03-31" queryTableFieldId="330"/>
    <tableColumn id="16" xr3:uid="{991D4B99-7C57-4FEF-B135-0BE9A9407232}" uniqueName="16" name="2022-12-31" queryTableFieldId="331"/>
    <tableColumn id="17" xr3:uid="{D954D8BD-521E-45AF-BDA5-2AB1C92AAC83}" uniqueName="17" name="2022-09-30" queryTableFieldId="332"/>
    <tableColumn id="18" xr3:uid="{56EB02F7-EE2F-4875-ACFE-03D8D802110D}" uniqueName="18" name="2022-06-30" queryTableFieldId="333"/>
    <tableColumn id="19" xr3:uid="{6284BEEB-D1FA-410F-B0B9-055EEEDE2F25}" uniqueName="19" name="2022-03-31" queryTableFieldId="334"/>
    <tableColumn id="20" xr3:uid="{3260D068-ABB1-4446-AB24-4FDF375A45E9}" uniqueName="20" name="2021-12-31" queryTableFieldId="335"/>
    <tableColumn id="21" xr3:uid="{ADD147AD-D449-4914-B970-D6C5AB440D01}" uniqueName="21" name="2021-09-30" queryTableFieldId="336"/>
    <tableColumn id="22" xr3:uid="{A344ED8A-ED84-423E-89FE-0DCB2CFAFF6F}" uniqueName="22" name="2021-06-30" queryTableFieldId="337"/>
    <tableColumn id="23" xr3:uid="{DB6022F6-15DE-47F5-8D89-860C644F1A11}" uniqueName="23" name="2021-03-31" queryTableFieldId="338"/>
    <tableColumn id="24" xr3:uid="{77F74FD8-AD0F-43D6-9909-87458DCF2803}" uniqueName="24" name="2020-12-31" queryTableFieldId="339"/>
    <tableColumn id="25" xr3:uid="{5A859589-9238-401B-AEFE-F019149A1E1C}" uniqueName="25" name="2020-09-30" queryTableFieldId="340"/>
    <tableColumn id="26" xr3:uid="{D2B93B5F-FBF9-49B1-B50F-147505DE9AF6}" uniqueName="26" name="2020-06-30" queryTableFieldId="341"/>
    <tableColumn id="27" xr3:uid="{53D2B50A-9340-4E61-A159-83911B3D8FEA}" uniqueName="27" name="2020-03-31" queryTableFieldId="342"/>
    <tableColumn id="28" xr3:uid="{4874495D-53E4-4967-BDBF-AC97AF2F24C8}" uniqueName="28" name="2019-12-31" queryTableFieldId="343"/>
    <tableColumn id="29" xr3:uid="{2A141B8A-4324-4EE7-A768-56B3BB920D9B}" uniqueName="29" name="2019-09-30" queryTableFieldId="344"/>
    <tableColumn id="30" xr3:uid="{AF907DE3-4839-49DE-9DE7-C1E6365859BE}" uniqueName="30" name="2019-06-30" queryTableFieldId="345"/>
    <tableColumn id="31" xr3:uid="{9C481D46-5E35-4E49-AC25-17AE1708CFF6}" uniqueName="31" name="2019-03-31" queryTableFieldId="346"/>
    <tableColumn id="32" xr3:uid="{BFD6CEEE-FFD9-4751-B9A7-861106D18AAC}" uniqueName="32" name="2018-12-31" queryTableFieldId="347"/>
    <tableColumn id="33" xr3:uid="{97CF1A4E-1A50-4946-A5E2-8FF4012F0996}" uniqueName="33" name="2018-09-30" queryTableFieldId="348"/>
    <tableColumn id="34" xr3:uid="{1E911EA4-50A9-4771-8A00-9C74BA62EC88}" uniqueName="34" name="2018-06-30" queryTableFieldId="349"/>
    <tableColumn id="35" xr3:uid="{60C19300-6D2D-4CD2-A649-31F0A1DFBAA5}" uniqueName="35" name="2018-03-31" queryTableFieldId="350"/>
    <tableColumn id="36" xr3:uid="{B12F4486-2054-40DD-BEB5-68C18C480EEB}" uniqueName="36" name="2017-12-31" queryTableFieldId="351"/>
    <tableColumn id="37" xr3:uid="{81F6269C-5061-4B49-B67B-2E03F820E2C7}" uniqueName="37" name="2017-09-30" queryTableFieldId="352"/>
    <tableColumn id="38" xr3:uid="{A417C0B7-E694-43E6-B4EE-FBEE2106A2E7}" uniqueName="38" name="2017-06-30" queryTableFieldId="353"/>
    <tableColumn id="39" xr3:uid="{4BACAFEF-7F65-4060-BDA0-B9A1EC090D48}" uniqueName="39" name="2017-03-31" queryTableFieldId="354"/>
    <tableColumn id="40" xr3:uid="{5F9D2C1F-5D95-44B2-9D1F-2792F7DDFAA4}" uniqueName="40" name="2016-12-31" queryTableFieldId="355"/>
    <tableColumn id="41" xr3:uid="{A534B3F4-9FBB-452C-8A2E-0192B9E1BB0B}" uniqueName="41" name="2016-09-30" queryTableFieldId="356"/>
    <tableColumn id="42" xr3:uid="{8BB3ED31-BE76-4361-9534-DFD04C19CA4A}" uniqueName="42" name="2016-06-30" queryTableFieldId="357"/>
    <tableColumn id="43" xr3:uid="{E328D35D-7BAA-4406-8BDD-D32745107A0D}" uniqueName="43" name="2016-03-31" queryTableFieldId="358"/>
    <tableColumn id="44" xr3:uid="{F6097542-ACC7-4929-A69F-6E518991B3DC}" uniqueName="44" name="2015-12-31" queryTableFieldId="359"/>
    <tableColumn id="45" xr3:uid="{85BD07E1-B0BB-4494-9B9A-70066691AA50}" uniqueName="45" name="2015-09-30" queryTableFieldId="360"/>
    <tableColumn id="46" xr3:uid="{4F3EE857-D6D1-4133-860E-CBFFD4B9D73C}" uniqueName="46" name="2015-06-30" queryTableFieldId="361"/>
    <tableColumn id="47" xr3:uid="{FD644A56-10BF-4ABC-A24D-D2D97A0634A5}" uniqueName="47" name="2015-03-31" queryTableFieldId="362"/>
    <tableColumn id="48" xr3:uid="{5C528046-893B-4925-966A-EA7FA97A65C2}" uniqueName="48" name="2014-12-31" queryTableFieldId="363"/>
    <tableColumn id="49" xr3:uid="{A7210DDC-F8BE-4A1C-8311-146C437B72CC}" uniqueName="49" name="2014-09-30" queryTableFieldId="364"/>
    <tableColumn id="50" xr3:uid="{D46E8DF5-6B24-4FB1-8689-A880CAA68183}" uniqueName="50" name="2014-06-30" queryTableFieldId="365"/>
    <tableColumn id="51" xr3:uid="{384F4992-69C2-4EFD-A9B6-796EA915EB9E}" uniqueName="51" name="2014-03-31" queryTableFieldId="366"/>
    <tableColumn id="52" xr3:uid="{EE267164-870B-44DB-A1D5-FEB7DAFD8C52}" uniqueName="52" name="2013-12-31" queryTableFieldId="367"/>
    <tableColumn id="53" xr3:uid="{CACE796C-02AF-4853-BD2B-E1E95F0B2442}" uniqueName="53" name="2013-09-30" queryTableFieldId="368"/>
    <tableColumn id="55" xr3:uid="{A00DE992-85C8-4B9F-9588-64679B97971A}" uniqueName="55" name="+56 Quarters" queryTableFieldId="37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2002DC4D-D595-4C3C-B269-FB20B9CF160A}" name="StockanalysisYearlyIncome" displayName="StockanalysisYearlyIncome" ref="A1:L36" tableType="queryTable" totalsRowShown="0">
  <autoFilter ref="A1:L36" xr:uid="{50DCF49A-0FD4-4907-AEC5-B9877859A473}"/>
  <tableColumns count="12">
    <tableColumn id="1" xr3:uid="{873D9D40-63D5-4A4C-8CAA-CBD4751FF125}" uniqueName="1" name="Metrics" queryTableFieldId="47" dataDxfId="18"/>
    <tableColumn id="2" xr3:uid="{D573A6ED-C6A9-4544-9D98-C3BCACB55C36}" uniqueName="2" name="2022" queryTableFieldId="2"/>
    <tableColumn id="3" xr3:uid="{8A4D81F2-8D08-4DCB-BBD7-164DBD23D9D4}" uniqueName="3" name="2021" queryTableFieldId="3"/>
    <tableColumn id="4" xr3:uid="{86EF8609-C4BE-404E-9714-3ADF85D68664}" uniqueName="4" name="2020" queryTableFieldId="4"/>
    <tableColumn id="5" xr3:uid="{5B1B55E0-C88F-427F-B2C0-71950C2BE041}" uniqueName="5" name="2019" queryTableFieldId="5"/>
    <tableColumn id="14" xr3:uid="{F05D0076-8B9E-499A-B2E5-5FF049B817D9}" uniqueName="14" name="2018" queryTableFieldId="35"/>
    <tableColumn id="15" xr3:uid="{2A729ACC-88B3-4424-B85A-D38C97368D14}" uniqueName="15" name="2017" queryTableFieldId="36"/>
    <tableColumn id="16" xr3:uid="{684E4AF8-2A94-4F59-9D37-0F5B5B7A4C5B}" uniqueName="16" name="2016" queryTableFieldId="37"/>
    <tableColumn id="17" xr3:uid="{D624D378-E153-4020-AC53-E9331E77DAFE}" uniqueName="17" name="2015" queryTableFieldId="38"/>
    <tableColumn id="18" xr3:uid="{6EAC24E2-F62F-4B17-B57F-9D764B420FEF}" uniqueName="18" name="2014" queryTableFieldId="39"/>
    <tableColumn id="10" xr3:uid="{EB68F03A-85A1-4FF3-8677-C4B2F6DCF18B}" uniqueName="10" name="2013" queryTableFieldId="54"/>
    <tableColumn id="11" xr3:uid="{3F4B7CFC-F410-4947-961A-30395AFBAB03}" uniqueName="11" name="2012 - 1997" queryTableFieldId="55"/>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F1E5-F566-475B-86B6-1CD739CE2FBC}">
  <dimension ref="A1:U1925"/>
  <sheetViews>
    <sheetView workbookViewId="0">
      <pane xSplit="3" ySplit="4" topLeftCell="G5" activePane="bottomRight" state="frozen"/>
      <selection pane="topRight" activeCell="D1" sqref="D1"/>
      <selection pane="bottomLeft" activeCell="A5" sqref="A5"/>
      <selection pane="bottomRight" activeCell="J82" sqref="J82"/>
    </sheetView>
  </sheetViews>
  <sheetFormatPr baseColWidth="10" defaultRowHeight="15" x14ac:dyDescent="0.25"/>
  <cols>
    <col min="1" max="1" width="8.5703125" style="19" bestFit="1" customWidth="1"/>
    <col min="2" max="2" width="18.140625" style="19" bestFit="1" customWidth="1"/>
    <col min="3" max="3" width="47.85546875" style="25" bestFit="1" customWidth="1"/>
    <col min="4" max="4" width="11.5703125" bestFit="1" customWidth="1"/>
    <col min="5" max="5" width="24.42578125" bestFit="1" customWidth="1"/>
    <col min="6" max="6" width="52" bestFit="1" customWidth="1"/>
    <col min="7" max="7" width="23" bestFit="1" customWidth="1"/>
    <col min="8" max="8" width="14.28515625" bestFit="1" customWidth="1"/>
    <col min="9" max="9" width="10" bestFit="1" customWidth="1"/>
    <col min="10" max="10" width="9.7109375" bestFit="1" customWidth="1"/>
    <col min="11" max="12" width="9.7109375" style="8" bestFit="1" customWidth="1"/>
    <col min="13" max="13" width="25.7109375" style="18" customWidth="1"/>
    <col min="14" max="14" width="25.7109375" style="8" customWidth="1"/>
    <col min="15" max="15" width="9.140625" style="21" bestFit="1" customWidth="1"/>
    <col min="16" max="16" width="9.140625" bestFit="1" customWidth="1"/>
    <col min="17" max="18" width="8.28515625" style="16" bestFit="1" customWidth="1"/>
    <col min="19" max="20" width="7.85546875" style="17" bestFit="1" customWidth="1"/>
    <col min="21" max="21" width="10.7109375" style="17" customWidth="1"/>
  </cols>
  <sheetData>
    <row r="1" spans="1:21" x14ac:dyDescent="0.25">
      <c r="A1" t="s">
        <v>3812</v>
      </c>
      <c r="B1" s="45"/>
      <c r="J1" s="8"/>
      <c r="N1"/>
      <c r="O1" s="16"/>
      <c r="P1" s="16"/>
      <c r="Q1" s="17"/>
      <c r="R1" s="17"/>
      <c r="U1"/>
    </row>
    <row r="2" spans="1:21" x14ac:dyDescent="0.25">
      <c r="B2" s="45"/>
      <c r="J2" s="8"/>
      <c r="N2" s="22" t="s">
        <v>3814</v>
      </c>
      <c r="O2" s="12">
        <f t="shared" ref="O2:T2" si="0">SUBTOTAL(101, O5:O49459)</f>
        <v>-4.5095853498658092E-2</v>
      </c>
      <c r="P2" s="12">
        <f t="shared" si="0"/>
        <v>0.16098513675707515</v>
      </c>
      <c r="Q2" s="13">
        <f t="shared" si="0"/>
        <v>10.469910739267425</v>
      </c>
      <c r="R2" s="13">
        <f t="shared" si="0"/>
        <v>12.14682190064733</v>
      </c>
      <c r="S2" s="13">
        <f t="shared" si="0"/>
        <v>-0.92707778355838333</v>
      </c>
      <c r="T2" s="13">
        <f t="shared" si="0"/>
        <v>0.80264744914019825</v>
      </c>
      <c r="U2"/>
    </row>
    <row r="3" spans="1:21" x14ac:dyDescent="0.25">
      <c r="B3" s="45"/>
      <c r="J3" s="8"/>
      <c r="N3"/>
      <c r="O3" s="16"/>
      <c r="P3" s="16"/>
      <c r="Q3" s="17"/>
      <c r="R3" s="17"/>
      <c r="U3"/>
    </row>
    <row r="4" spans="1:21" x14ac:dyDescent="0.25">
      <c r="A4" s="23" t="s">
        <v>1</v>
      </c>
      <c r="B4" s="23" t="s">
        <v>5</v>
      </c>
      <c r="C4" s="24" t="s">
        <v>0</v>
      </c>
      <c r="D4" s="10" t="s">
        <v>2</v>
      </c>
      <c r="E4" s="10" t="s">
        <v>3</v>
      </c>
      <c r="F4" s="10" t="s">
        <v>4</v>
      </c>
      <c r="G4" s="10" t="s">
        <v>6</v>
      </c>
      <c r="H4" s="10" t="s">
        <v>3806</v>
      </c>
      <c r="I4" s="5" t="s">
        <v>7</v>
      </c>
      <c r="J4" s="5" t="s">
        <v>8</v>
      </c>
      <c r="K4" s="5" t="s">
        <v>9</v>
      </c>
      <c r="L4" s="5" t="s">
        <v>10</v>
      </c>
      <c r="M4" s="46" t="s">
        <v>24489</v>
      </c>
      <c r="N4" s="11" t="s">
        <v>24490</v>
      </c>
      <c r="O4" s="14" t="s">
        <v>2752</v>
      </c>
      <c r="P4" s="14" t="s">
        <v>2753</v>
      </c>
      <c r="Q4" s="15" t="s">
        <v>2754</v>
      </c>
      <c r="R4" s="15" t="s">
        <v>2755</v>
      </c>
      <c r="S4" s="15" t="s">
        <v>2756</v>
      </c>
      <c r="T4" s="15" t="s">
        <v>2757</v>
      </c>
      <c r="U4"/>
    </row>
    <row r="5" spans="1:21" hidden="1" x14ac:dyDescent="0.25">
      <c r="A5" s="20" t="s">
        <v>15735</v>
      </c>
      <c r="B5" s="20">
        <v>2085</v>
      </c>
      <c r="C5" s="33" t="s">
        <v>15736</v>
      </c>
      <c r="D5" s="6" t="s">
        <v>12</v>
      </c>
      <c r="E5" s="6" t="s">
        <v>194</v>
      </c>
      <c r="F5" s="6" t="s">
        <v>195</v>
      </c>
      <c r="G5">
        <v>12</v>
      </c>
      <c r="H5">
        <v>202212</v>
      </c>
      <c r="I5" s="8">
        <v>20.309999999999999</v>
      </c>
      <c r="J5" s="8"/>
      <c r="K5" s="8">
        <v>2.74</v>
      </c>
      <c r="L5" s="8">
        <v>3.15</v>
      </c>
      <c r="M5" s="47" t="str">
        <f>INDEX(DNBDetails[], MATCH(ZACKS_Screener[Ticker], DNBDetails[Ticker],0), 6)</f>
        <v>Mining, Quarrying, and Oil and Gas Extraction</v>
      </c>
      <c r="N5" s="6" t="str">
        <f>INDEX(DNBDetails[], MATCH(ZACKS_Screener[Ticker], DNBDetails[Ticker],0), 7)</f>
        <v>Support Activities for Mining</v>
      </c>
      <c r="O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0.14963503649635024</v>
      </c>
      <c r="Q5" s="17">
        <f>IFERROR(ZACKS_Screener[[#This Row],[Price]]/ZACKS_Screener[[#This Row],[EPS1]], "")</f>
        <v>7.4124087591240864</v>
      </c>
      <c r="R5" s="17">
        <f>IFERROR(ZACKS_Screener[[#This Row],[Price]]/ZACKS_Screener[[#This Row],[EPS2]], "")</f>
        <v>6.4476190476190478</v>
      </c>
      <c r="S5" s="17" t="str">
        <f>IFERROR(ZACKS_Screener[[#This Row],[PE1]]/(ZACKS_Screener[[#This Row],[EG1]]*100), "")</f>
        <v/>
      </c>
      <c r="T5" s="17">
        <f>IFERROR(ZACKS_Screener[[#This Row],[PE2]]/(ZACKS_Screener[[#This Row],[EG2]]*100), "")</f>
        <v>0.43088966318234645</v>
      </c>
      <c r="U5"/>
    </row>
    <row r="6" spans="1:21" hidden="1" x14ac:dyDescent="0.25">
      <c r="A6" s="20" t="s">
        <v>2886</v>
      </c>
      <c r="B6" s="20">
        <v>2174.7800000000002</v>
      </c>
      <c r="C6" s="33" t="s">
        <v>2885</v>
      </c>
      <c r="D6" s="6" t="s">
        <v>12</v>
      </c>
      <c r="E6" s="6" t="s">
        <v>13</v>
      </c>
      <c r="F6" s="6" t="s">
        <v>175</v>
      </c>
      <c r="G6">
        <v>12</v>
      </c>
      <c r="H6">
        <v>202212</v>
      </c>
      <c r="I6" s="8">
        <v>29.46</v>
      </c>
      <c r="J6" s="8">
        <v>0</v>
      </c>
      <c r="K6" s="8">
        <v>0.68</v>
      </c>
      <c r="L6" s="8">
        <v>1.1100000000000001</v>
      </c>
      <c r="M6" s="47" t="str">
        <f>INDEX(DNBDetails[], MATCH(ZACKS_Screener[Ticker], DNBDetails[Ticker],0), 6)</f>
        <v>Professional, Scientific, and Technical Services</v>
      </c>
      <c r="N6" s="6" t="str">
        <f>INDEX(DNBDetails[], MATCH(ZACKS_Screener[Ticker], DNBDetails[Ticker],0), 7)</f>
        <v>Computer Systems Design and Related Services</v>
      </c>
      <c r="O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0.63235294117647056</v>
      </c>
      <c r="Q6" s="17">
        <f>IFERROR(ZACKS_Screener[[#This Row],[Price]]/ZACKS_Screener[[#This Row],[EPS1]], "")</f>
        <v>43.323529411764703</v>
      </c>
      <c r="R6" s="17">
        <f>IFERROR(ZACKS_Screener[[#This Row],[Price]]/ZACKS_Screener[[#This Row],[EPS2]], "")</f>
        <v>26.54054054054054</v>
      </c>
      <c r="S6" s="17" t="str">
        <f>IFERROR(ZACKS_Screener[[#This Row],[PE1]]/(ZACKS_Screener[[#This Row],[EG1]]*100), "")</f>
        <v/>
      </c>
      <c r="T6" s="17">
        <f>IFERROR(ZACKS_Screener[[#This Row],[PE2]]/(ZACKS_Screener[[#This Row],[EG2]]*100), "")</f>
        <v>0.41971087366436205</v>
      </c>
      <c r="U6"/>
    </row>
    <row r="7" spans="1:21" hidden="1" x14ac:dyDescent="0.25">
      <c r="A7" s="20" t="s">
        <v>430</v>
      </c>
      <c r="B7" s="20">
        <v>4623.26</v>
      </c>
      <c r="C7" s="33" t="s">
        <v>429</v>
      </c>
      <c r="D7" s="6" t="s">
        <v>12</v>
      </c>
      <c r="E7" s="6" t="s">
        <v>102</v>
      </c>
      <c r="F7" s="6" t="s">
        <v>300</v>
      </c>
      <c r="G7">
        <v>12</v>
      </c>
      <c r="H7">
        <v>202212</v>
      </c>
      <c r="I7" s="8">
        <v>41.78</v>
      </c>
      <c r="J7" s="8"/>
      <c r="M7" s="47" t="str">
        <f>INDEX(DNBDetails[], MATCH(ZACKS_Screener[Ticker], DNBDetails[Ticker],0), 6)</f>
        <v>Finance and Insurance</v>
      </c>
      <c r="N7" s="6" t="str">
        <f>INDEX(DNBDetails[], MATCH(ZACKS_Screener[Ticker], DNBDetails[Ticker],0), 7)</f>
        <v>Other Investment Pools and Funds</v>
      </c>
      <c r="O7"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7" s="17" t="str">
        <f>IFERROR(ZACKS_Screener[[#This Row],[Price]]/ZACKS_Screener[[#This Row],[EPS1]], "")</f>
        <v/>
      </c>
      <c r="R7" s="17" t="str">
        <f>IFERROR(ZACKS_Screener[[#This Row],[Price]]/ZACKS_Screener[[#This Row],[EPS2]], "")</f>
        <v/>
      </c>
      <c r="S7" s="17" t="str">
        <f>IFERROR(ZACKS_Screener[[#This Row],[PE1]]/(ZACKS_Screener[[#This Row],[EG1]]*100), "")</f>
        <v/>
      </c>
      <c r="T7" s="17" t="str">
        <f>IFERROR(ZACKS_Screener[[#This Row],[PE2]]/(ZACKS_Screener[[#This Row],[EG2]]*100), "")</f>
        <v/>
      </c>
      <c r="U7"/>
    </row>
    <row r="8" spans="1:21" hidden="1" x14ac:dyDescent="0.25">
      <c r="A8" s="20" t="s">
        <v>15761</v>
      </c>
      <c r="B8" s="20">
        <v>5626.1</v>
      </c>
      <c r="C8" s="33" t="s">
        <v>15762</v>
      </c>
      <c r="D8" s="6" t="s">
        <v>12</v>
      </c>
      <c r="E8" s="6" t="s">
        <v>27</v>
      </c>
      <c r="F8" s="6" t="s">
        <v>660</v>
      </c>
      <c r="G8">
        <v>12</v>
      </c>
      <c r="H8">
        <v>202212</v>
      </c>
      <c r="I8" s="8">
        <v>48.06</v>
      </c>
      <c r="J8" s="8"/>
      <c r="K8" s="8">
        <v>-0.12</v>
      </c>
      <c r="L8" s="8">
        <v>-0.09</v>
      </c>
      <c r="M8" s="47" t="str">
        <f>INDEX(DNBDetails[], MATCH(ZACKS_Screener[Ticker], DNBDetails[Ticker],0), 6)</f>
        <v>Accommodation and Food Services</v>
      </c>
      <c r="N8" s="6" t="str">
        <f>INDEX(DNBDetails[], MATCH(ZACKS_Screener[Ticker], DNBDetails[Ticker],0), 7)</f>
        <v>Restaurants and Other Eating Places</v>
      </c>
      <c r="O8"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v>
      </c>
      <c r="Q8" s="17">
        <f>IFERROR(ZACKS_Screener[[#This Row],[Price]]/ZACKS_Screener[[#This Row],[EPS1]], "")</f>
        <v>-400.50000000000006</v>
      </c>
      <c r="R8" s="17">
        <f>IFERROR(ZACKS_Screener[[#This Row],[Price]]/ZACKS_Screener[[#This Row],[EPS2]], "")</f>
        <v>-534</v>
      </c>
      <c r="S8" s="17" t="str">
        <f>IFERROR(ZACKS_Screener[[#This Row],[PE1]]/(ZACKS_Screener[[#This Row],[EG1]]*100), "")</f>
        <v/>
      </c>
      <c r="T8" s="17">
        <f>IFERROR(ZACKS_Screener[[#This Row],[PE2]]/(ZACKS_Screener[[#This Row],[EG2]]*100), "")</f>
        <v>-21.36</v>
      </c>
      <c r="U8"/>
    </row>
    <row r="9" spans="1:21" hidden="1" x14ac:dyDescent="0.25">
      <c r="A9" s="20" t="s">
        <v>724</v>
      </c>
      <c r="B9" s="20">
        <v>5127.7700000000004</v>
      </c>
      <c r="C9" s="33" t="s">
        <v>723</v>
      </c>
      <c r="D9" s="6" t="s">
        <v>12</v>
      </c>
      <c r="E9" s="6" t="s">
        <v>17</v>
      </c>
      <c r="F9" s="6" t="s">
        <v>152</v>
      </c>
      <c r="G9">
        <v>12</v>
      </c>
      <c r="H9">
        <v>202212</v>
      </c>
      <c r="I9" s="8">
        <v>89.61</v>
      </c>
      <c r="J9" s="8"/>
      <c r="K9" s="8">
        <v>4.04</v>
      </c>
      <c r="L9" s="8">
        <v>4.3899999999999997</v>
      </c>
      <c r="M9" s="47" t="str">
        <f>INDEX(DNBDetails[], MATCH(ZACKS_Screener[Ticker], DNBDetails[Ticker],0), 6)</f>
        <v>Computer and Electronic Product Manufacturing</v>
      </c>
      <c r="N9" s="6" t="str">
        <f>INDEX(DNBDetails[], MATCH(ZACKS_Screener[Ticker], DNBDetails[Ticker],0), 7)</f>
        <v>Navigational, Measuring, Electromedical, and Control Instruments Manufacturing</v>
      </c>
      <c r="O9"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8.6633663366336544E-2</v>
      </c>
      <c r="Q9" s="17">
        <f>IFERROR(ZACKS_Screener[[#This Row],[Price]]/ZACKS_Screener[[#This Row],[EPS1]], "")</f>
        <v>22.18069306930693</v>
      </c>
      <c r="R9" s="17">
        <f>IFERROR(ZACKS_Screener[[#This Row],[Price]]/ZACKS_Screener[[#This Row],[EPS2]], "")</f>
        <v>20.412300683371299</v>
      </c>
      <c r="S9" s="17" t="str">
        <f>IFERROR(ZACKS_Screener[[#This Row],[PE1]]/(ZACKS_Screener[[#This Row],[EG1]]*100), "")</f>
        <v/>
      </c>
      <c r="T9" s="17">
        <f>IFERROR(ZACKS_Screener[[#This Row],[PE2]]/(ZACKS_Screener[[#This Row],[EG2]]*100), "")</f>
        <v>2.356162707452004</v>
      </c>
      <c r="U9"/>
    </row>
    <row r="10" spans="1:21" hidden="1" x14ac:dyDescent="0.25">
      <c r="A10" s="20" t="s">
        <v>15784</v>
      </c>
      <c r="B10" s="20">
        <v>2713.82</v>
      </c>
      <c r="C10" s="33" t="s">
        <v>15785</v>
      </c>
      <c r="D10" s="6" t="s">
        <v>20</v>
      </c>
      <c r="E10" s="6" t="s">
        <v>35</v>
      </c>
      <c r="F10" s="6" t="s">
        <v>60</v>
      </c>
      <c r="G10">
        <v>12</v>
      </c>
      <c r="H10">
        <v>202212</v>
      </c>
      <c r="I10" s="8">
        <v>30.06</v>
      </c>
      <c r="J10" s="8"/>
      <c r="K10" s="8">
        <v>1.76</v>
      </c>
      <c r="L10" s="8">
        <v>1.93</v>
      </c>
      <c r="M10" s="47" t="str">
        <f>INDEX(DNBDetails[], MATCH(ZACKS_Screener[Ticker], DNBDetails[Ticker],0), 6)</f>
        <v>Health Care and Social Assistance</v>
      </c>
      <c r="N10" s="6" t="str">
        <f>INDEX(DNBDetails[], MATCH(ZACKS_Screener[Ticker], DNBDetails[Ticker],0), 7)</f>
        <v>Medical and Diagnostic Laboratories</v>
      </c>
      <c r="O10"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9.6590909090909047E-2</v>
      </c>
      <c r="Q10" s="17">
        <f>IFERROR(ZACKS_Screener[[#This Row],[Price]]/ZACKS_Screener[[#This Row],[EPS1]], "")</f>
        <v>17.079545454545453</v>
      </c>
      <c r="R10" s="17">
        <f>IFERROR(ZACKS_Screener[[#This Row],[Price]]/ZACKS_Screener[[#This Row],[EPS2]], "")</f>
        <v>15.575129533678757</v>
      </c>
      <c r="S10" s="17" t="str">
        <f>IFERROR(ZACKS_Screener[[#This Row],[PE1]]/(ZACKS_Screener[[#This Row],[EG1]]*100), "")</f>
        <v/>
      </c>
      <c r="T10" s="17">
        <f>IFERROR(ZACKS_Screener[[#This Row],[PE2]]/(ZACKS_Screener[[#This Row],[EG2]]*100), "")</f>
        <v>1.6124839987808604</v>
      </c>
      <c r="U10"/>
    </row>
    <row r="11" spans="1:21" hidden="1" x14ac:dyDescent="0.25">
      <c r="A11" s="20" t="s">
        <v>6204</v>
      </c>
      <c r="B11" s="20">
        <v>2913.35</v>
      </c>
      <c r="C11" s="33" t="s">
        <v>2760</v>
      </c>
      <c r="D11" s="6" t="s">
        <v>12</v>
      </c>
      <c r="E11" s="6" t="s">
        <v>24</v>
      </c>
      <c r="F11" s="6" t="s">
        <v>57</v>
      </c>
      <c r="G11">
        <v>12</v>
      </c>
      <c r="H11">
        <v>202212</v>
      </c>
      <c r="I11" s="8">
        <v>49.94</v>
      </c>
      <c r="J11" s="8"/>
      <c r="K11" s="8">
        <v>1.85</v>
      </c>
      <c r="L11" s="8">
        <v>2.2000000000000002</v>
      </c>
      <c r="M11" s="47" t="str">
        <f>INDEX(DNBDetails[], MATCH(ZACKS_Screener[Ticker], DNBDetails[Ticker],0), 6)</f>
        <v>Mining, Quarrying, and Oil and Gas Extraction</v>
      </c>
      <c r="N11" s="6" t="str">
        <f>INDEX(DNBDetails[], MATCH(ZACKS_Screener[Ticker], DNBDetails[Ticker],0), 7)</f>
        <v>Nonmetallic Mineral Mining and Quarrying</v>
      </c>
      <c r="O11"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0.18918918918918923</v>
      </c>
      <c r="Q11" s="17">
        <f>IFERROR(ZACKS_Screener[[#This Row],[Price]]/ZACKS_Screener[[#This Row],[EPS1]], "")</f>
        <v>26.994594594594592</v>
      </c>
      <c r="R11" s="17">
        <f>IFERROR(ZACKS_Screener[[#This Row],[Price]]/ZACKS_Screener[[#This Row],[EPS2]], "")</f>
        <v>22.699999999999996</v>
      </c>
      <c r="S11" s="17" t="str">
        <f>IFERROR(ZACKS_Screener[[#This Row],[PE1]]/(ZACKS_Screener[[#This Row],[EG1]]*100), "")</f>
        <v/>
      </c>
      <c r="T11" s="17">
        <f>IFERROR(ZACKS_Screener[[#This Row],[PE2]]/(ZACKS_Screener[[#This Row],[EG2]]*100), "")</f>
        <v>1.1998571428571423</v>
      </c>
      <c r="U11"/>
    </row>
    <row r="12" spans="1:21" hidden="1" x14ac:dyDescent="0.25">
      <c r="A12" s="20" t="s">
        <v>1503</v>
      </c>
      <c r="B12" s="20">
        <v>44770.23</v>
      </c>
      <c r="C12" s="33" t="s">
        <v>1502</v>
      </c>
      <c r="D12" s="6" t="s">
        <v>12</v>
      </c>
      <c r="E12" s="6" t="s">
        <v>44</v>
      </c>
      <c r="F12" s="6" t="s">
        <v>68</v>
      </c>
      <c r="G12">
        <v>12</v>
      </c>
      <c r="H12">
        <v>202212</v>
      </c>
      <c r="I12" s="8">
        <v>23.35</v>
      </c>
      <c r="J12" s="8"/>
      <c r="K12" s="8">
        <v>1.25</v>
      </c>
      <c r="L12" s="8">
        <v>1.25</v>
      </c>
      <c r="M12" s="47" t="str">
        <f>INDEX(DNBDetails[], MATCH(ZACKS_Screener[Ticker], DNBDetails[Ticker],0), 6)</f>
        <v>Chemical Manufacturing</v>
      </c>
      <c r="N12" s="6" t="str">
        <f>INDEX(DNBDetails[], MATCH(ZACKS_Screener[Ticker], DNBDetails[Ticker],0), 7)</f>
        <v>Pharmaceutical and Medicine Manufacturing</v>
      </c>
      <c r="O12"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2" s="17">
        <f>IFERROR(ZACKS_Screener[[#This Row],[Price]]/ZACKS_Screener[[#This Row],[EPS1]], "")</f>
        <v>18.68</v>
      </c>
      <c r="R12" s="17">
        <f>IFERROR(ZACKS_Screener[[#This Row],[Price]]/ZACKS_Screener[[#This Row],[EPS2]], "")</f>
        <v>18.68</v>
      </c>
      <c r="S12" s="17" t="str">
        <f>IFERROR(ZACKS_Screener[[#This Row],[PE1]]/(ZACKS_Screener[[#This Row],[EG1]]*100), "")</f>
        <v/>
      </c>
      <c r="T12" s="17" t="str">
        <f>IFERROR(ZACKS_Screener[[#This Row],[PE2]]/(ZACKS_Screener[[#This Row],[EG2]]*100), "")</f>
        <v/>
      </c>
      <c r="U12"/>
    </row>
    <row r="13" spans="1:21" hidden="1" x14ac:dyDescent="0.25">
      <c r="A13" s="20" t="s">
        <v>15830</v>
      </c>
      <c r="B13" s="20">
        <v>2304.5</v>
      </c>
      <c r="C13" s="33" t="s">
        <v>15831</v>
      </c>
      <c r="D13" s="6" t="s">
        <v>12</v>
      </c>
      <c r="E13" s="6" t="s">
        <v>194</v>
      </c>
      <c r="F13" s="6" t="s">
        <v>1285</v>
      </c>
      <c r="G13">
        <v>12</v>
      </c>
      <c r="H13">
        <v>202212</v>
      </c>
      <c r="I13" s="8">
        <v>47.47</v>
      </c>
      <c r="J13" s="8"/>
      <c r="K13" s="8">
        <v>2.93</v>
      </c>
      <c r="L13" s="8">
        <v>4.01</v>
      </c>
      <c r="M13" s="47" t="str">
        <f>INDEX(DNBDetails[], MATCH(ZACKS_Screener[Ticker], DNBDetails[Ticker],0), 6)</f>
        <v>Mining, Quarrying, and Oil and Gas Extraction</v>
      </c>
      <c r="N13" s="6" t="str">
        <f>INDEX(DNBDetails[], MATCH(ZACKS_Screener[Ticker], DNBDetails[Ticker],0), 7)</f>
        <v>Support Activities for Mining</v>
      </c>
      <c r="O13"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0.36860068259385653</v>
      </c>
      <c r="Q13" s="17">
        <f>IFERROR(ZACKS_Screener[[#This Row],[Price]]/ZACKS_Screener[[#This Row],[EPS1]], "")</f>
        <v>16.201365187713311</v>
      </c>
      <c r="R13" s="17">
        <f>IFERROR(ZACKS_Screener[[#This Row],[Price]]/ZACKS_Screener[[#This Row],[EPS2]], "")</f>
        <v>11.837905236907732</v>
      </c>
      <c r="S13" s="17" t="str">
        <f>IFERROR(ZACKS_Screener[[#This Row],[PE1]]/(ZACKS_Screener[[#This Row],[EG1]]*100), "")</f>
        <v/>
      </c>
      <c r="T13" s="17">
        <f>IFERROR(ZACKS_Screener[[#This Row],[PE2]]/(ZACKS_Screener[[#This Row],[EG2]]*100), "")</f>
        <v>0.32115798466795986</v>
      </c>
      <c r="U13"/>
    </row>
    <row r="14" spans="1:21" hidden="1" x14ac:dyDescent="0.25">
      <c r="A14" s="20" t="s">
        <v>15834</v>
      </c>
      <c r="B14" s="20">
        <v>2387.23</v>
      </c>
      <c r="C14" s="33" t="s">
        <v>15835</v>
      </c>
      <c r="D14" s="6" t="s">
        <v>20</v>
      </c>
      <c r="E14" s="6" t="s">
        <v>35</v>
      </c>
      <c r="F14" s="6" t="s">
        <v>60</v>
      </c>
      <c r="G14">
        <v>12</v>
      </c>
      <c r="H14">
        <v>202212</v>
      </c>
      <c r="I14" s="8">
        <v>25.5</v>
      </c>
      <c r="J14" s="8"/>
      <c r="K14" s="8">
        <v>-7.03</v>
      </c>
      <c r="L14" s="8">
        <v>-3.09</v>
      </c>
      <c r="M14" s="47" t="str">
        <f>INDEX(DNBDetails[], MATCH(ZACKS_Screener[Ticker], DNBDetails[Ticker],0), 6)</f>
        <v>Professional, Scientific, and Technical Services</v>
      </c>
      <c r="N14" s="6" t="str">
        <f>INDEX(DNBDetails[], MATCH(ZACKS_Screener[Ticker], DNBDetails[Ticker],0), 7)</f>
        <v>Scientific Research and Development Services</v>
      </c>
      <c r="O14"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0.5604551920341394</v>
      </c>
      <c r="Q14" s="17">
        <f>IFERROR(ZACKS_Screener[[#This Row],[Price]]/ZACKS_Screener[[#This Row],[EPS1]], "")</f>
        <v>-3.6273115220483638</v>
      </c>
      <c r="R14" s="17">
        <f>IFERROR(ZACKS_Screener[[#This Row],[Price]]/ZACKS_Screener[[#This Row],[EPS2]], "")</f>
        <v>-8.2524271844660202</v>
      </c>
      <c r="S14" s="17" t="str">
        <f>IFERROR(ZACKS_Screener[[#This Row],[PE1]]/(ZACKS_Screener[[#This Row],[EG1]]*100), "")</f>
        <v/>
      </c>
      <c r="T14" s="17">
        <f>IFERROR(ZACKS_Screener[[#This Row],[PE2]]/(ZACKS_Screener[[#This Row],[EG2]]*100), "")</f>
        <v>-0.14724508402740133</v>
      </c>
      <c r="U14"/>
    </row>
    <row r="15" spans="1:21" hidden="1" x14ac:dyDescent="0.25">
      <c r="A15" s="20" t="s">
        <v>15844</v>
      </c>
      <c r="B15" s="20">
        <v>3720.9</v>
      </c>
      <c r="C15" s="33" t="s">
        <v>15845</v>
      </c>
      <c r="D15" s="6" t="s">
        <v>12</v>
      </c>
      <c r="E15" s="6" t="s">
        <v>284</v>
      </c>
      <c r="F15" s="6" t="s">
        <v>697</v>
      </c>
      <c r="G15">
        <v>12</v>
      </c>
      <c r="H15">
        <v>202212</v>
      </c>
      <c r="I15" s="8">
        <v>23.35</v>
      </c>
      <c r="J15" s="8"/>
      <c r="K15" s="8">
        <v>0.56000000000000005</v>
      </c>
      <c r="L15" s="8">
        <v>0.69</v>
      </c>
      <c r="M15" s="47" t="str">
        <f>INDEX(DNBDetails[], MATCH(ZACKS_Screener[Ticker], DNBDetails[Ticker],0), 6)</f>
        <v>Retail Trade</v>
      </c>
      <c r="N15" s="6" t="str">
        <f>INDEX(DNBDetails[], MATCH(ZACKS_Screener[Ticker], DNBDetails[Ticker],0), 7)</f>
        <v>Other Miscellaneous Retailers</v>
      </c>
      <c r="O15"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0.23214285714285693</v>
      </c>
      <c r="Q15" s="17">
        <f>IFERROR(ZACKS_Screener[[#This Row],[Price]]/ZACKS_Screener[[#This Row],[EPS1]], "")</f>
        <v>41.696428571428569</v>
      </c>
      <c r="R15" s="17">
        <f>IFERROR(ZACKS_Screener[[#This Row],[Price]]/ZACKS_Screener[[#This Row],[EPS2]], "")</f>
        <v>33.840579710144929</v>
      </c>
      <c r="S15" s="17" t="str">
        <f>IFERROR(ZACKS_Screener[[#This Row],[PE1]]/(ZACKS_Screener[[#This Row],[EG1]]*100), "")</f>
        <v/>
      </c>
      <c r="T15" s="17">
        <f>IFERROR(ZACKS_Screener[[#This Row],[PE2]]/(ZACKS_Screener[[#This Row],[EG2]]*100), "")</f>
        <v>1.4577480490523982</v>
      </c>
      <c r="U15"/>
    </row>
    <row r="16" spans="1:21" hidden="1" x14ac:dyDescent="0.25">
      <c r="A16" s="20" t="s">
        <v>15873</v>
      </c>
      <c r="B16" s="20">
        <v>27754.63</v>
      </c>
      <c r="C16" s="33" t="s">
        <v>15874</v>
      </c>
      <c r="D16" s="6" t="s">
        <v>12</v>
      </c>
      <c r="E16" s="6" t="s">
        <v>32</v>
      </c>
      <c r="F16" s="6" t="s">
        <v>397</v>
      </c>
      <c r="G16">
        <v>12</v>
      </c>
      <c r="H16">
        <v>202212</v>
      </c>
      <c r="I16" s="8">
        <v>34.020000000000003</v>
      </c>
      <c r="J16" s="8"/>
      <c r="K16" s="8">
        <v>3</v>
      </c>
      <c r="L16" s="8">
        <v>2.1</v>
      </c>
      <c r="M16" s="47" t="e">
        <f>INDEX(DNBDetails[], MATCH(ZACKS_Screener[Ticker], DNBDetails[Ticker],0), 6)</f>
        <v>#N/A</v>
      </c>
      <c r="N16" s="6" t="e">
        <f>INDEX(DNBDetails[], MATCH(ZACKS_Screener[Ticker], DNBDetails[Ticker],0), 7)</f>
        <v>#N/A</v>
      </c>
      <c r="O16" s="16" t="str">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
      </c>
      <c r="P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v>
      </c>
      <c r="Q16" s="17">
        <f>IFERROR(ZACKS_Screener[[#This Row],[Price]]/ZACKS_Screener[[#This Row],[EPS1]], "")</f>
        <v>11.340000000000002</v>
      </c>
      <c r="R16" s="17">
        <f>IFERROR(ZACKS_Screener[[#This Row],[Price]]/ZACKS_Screener[[#This Row],[EPS2]], "")</f>
        <v>16.2</v>
      </c>
      <c r="S16" s="17" t="str">
        <f>IFERROR(ZACKS_Screener[[#This Row],[PE1]]/(ZACKS_Screener[[#This Row],[EG1]]*100), "")</f>
        <v/>
      </c>
      <c r="T16" s="17">
        <f>IFERROR(ZACKS_Screener[[#This Row],[PE2]]/(ZACKS_Screener[[#This Row],[EG2]]*100), "")</f>
        <v>-0.53999999999999992</v>
      </c>
      <c r="U16"/>
    </row>
    <row r="17" spans="1:21" hidden="1" x14ac:dyDescent="0.25">
      <c r="A17" s="20" t="s">
        <v>1549</v>
      </c>
      <c r="B17" s="20">
        <v>44432.78</v>
      </c>
      <c r="C17" s="33" t="s">
        <v>1548</v>
      </c>
      <c r="D17" s="6" t="s">
        <v>20</v>
      </c>
      <c r="E17" s="6" t="s">
        <v>94</v>
      </c>
      <c r="F17" s="6" t="s">
        <v>669</v>
      </c>
      <c r="G17">
        <v>12</v>
      </c>
      <c r="H17">
        <v>202212</v>
      </c>
      <c r="I17" s="8">
        <v>41.84</v>
      </c>
      <c r="J17" s="8">
        <v>0.01</v>
      </c>
      <c r="K17" s="8">
        <v>0.79</v>
      </c>
      <c r="L17" s="8">
        <v>1.27</v>
      </c>
      <c r="M17" s="47" t="str">
        <f>INDEX(DNBDetails[], MATCH(ZACKS_Screener[Ticker], DNBDetails[Ticker],0), 6)</f>
        <v>Wholesale Trade</v>
      </c>
      <c r="N17" s="6" t="str">
        <f>INDEX(DNBDetails[], MATCH(ZACKS_Screener[Ticker], DNBDetails[Ticker],0), 7)</f>
        <v>Motor Vehicle and Motor Vehicle Parts and Supplies Merchant Wholesalers</v>
      </c>
      <c r="O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v>
      </c>
      <c r="P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0.60759493670886067</v>
      </c>
      <c r="Q17" s="17">
        <f>IFERROR(ZACKS_Screener[[#This Row],[Price]]/ZACKS_Screener[[#This Row],[EPS1]], "")</f>
        <v>52.962025316455701</v>
      </c>
      <c r="R17" s="17">
        <f>IFERROR(ZACKS_Screener[[#This Row],[Price]]/ZACKS_Screener[[#This Row],[EPS2]], "")</f>
        <v>32.944881889763785</v>
      </c>
      <c r="S17" s="17">
        <f>IFERROR(ZACKS_Screener[[#This Row],[PE1]]/(ZACKS_Screener[[#This Row],[EG1]]*100), "")</f>
        <v>6.7900032456994488E-3</v>
      </c>
      <c r="T17" s="17">
        <f>IFERROR(ZACKS_Screener[[#This Row],[PE2]]/(ZACKS_Screener[[#This Row],[EG2]]*100), "")</f>
        <v>0.54221784776902904</v>
      </c>
      <c r="U17"/>
    </row>
    <row r="18" spans="1:21" hidden="1" x14ac:dyDescent="0.25">
      <c r="A18" s="20" t="s">
        <v>1284</v>
      </c>
      <c r="B18" s="20">
        <v>4359.8500000000004</v>
      </c>
      <c r="C18" s="33" t="s">
        <v>1283</v>
      </c>
      <c r="D18" s="6" t="s">
        <v>12</v>
      </c>
      <c r="E18" s="6" t="s">
        <v>194</v>
      </c>
      <c r="F18" s="6" t="s">
        <v>1285</v>
      </c>
      <c r="G18">
        <v>9</v>
      </c>
      <c r="H18">
        <v>202209</v>
      </c>
      <c r="I18" s="8">
        <v>43.18</v>
      </c>
      <c r="J18" s="8">
        <v>0.1</v>
      </c>
      <c r="K18" s="8">
        <v>4.12</v>
      </c>
      <c r="L18" s="8">
        <v>3.69</v>
      </c>
      <c r="M18" s="47" t="str">
        <f>INDEX(DNBDetails[], MATCH(ZACKS_Screener[Ticker], DNBDetails[Ticker],0), 6)</f>
        <v>Mining, Quarrying, and Oil and Gas Extraction</v>
      </c>
      <c r="N18" s="6" t="str">
        <f>INDEX(DNBDetails[], MATCH(ZACKS_Screener[Ticker], DNBDetails[Ticker],0), 7)</f>
        <v>Support Activities for Mining</v>
      </c>
      <c r="O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40.200000000000003</v>
      </c>
      <c r="P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-0.10436893203883499</v>
      </c>
      <c r="Q18" s="17">
        <f>IFERROR(ZACKS_Screener[[#This Row],[Price]]/ZACKS_Screener[[#This Row],[EPS1]], "")</f>
        <v>10.480582524271844</v>
      </c>
      <c r="R18" s="17">
        <f>IFERROR(ZACKS_Screener[[#This Row],[Price]]/ZACKS_Screener[[#This Row],[EPS2]], "")</f>
        <v>11.70189701897019</v>
      </c>
      <c r="S18" s="17">
        <f>IFERROR(ZACKS_Screener[[#This Row],[PE1]]/(ZACKS_Screener[[#This Row],[EG1]]*100), "")</f>
        <v>2.6071100806646375E-3</v>
      </c>
      <c r="T18" s="17">
        <f>IFERROR(ZACKS_Screener[[#This Row],[PE2]]/(ZACKS_Screener[[#This Row],[EG2]]*100), "")</f>
        <v>-1.1212050167013294</v>
      </c>
      <c r="U18"/>
    </row>
    <row r="19" spans="1:21" hidden="1" x14ac:dyDescent="0.25">
      <c r="A19" s="20" t="s">
        <v>782</v>
      </c>
      <c r="B19" s="20">
        <v>3567.55</v>
      </c>
      <c r="C19" s="33" t="s">
        <v>781</v>
      </c>
      <c r="D19" s="6" t="s">
        <v>12</v>
      </c>
      <c r="E19" s="6" t="s">
        <v>76</v>
      </c>
      <c r="F19" s="6" t="s">
        <v>242</v>
      </c>
      <c r="G19">
        <v>1</v>
      </c>
      <c r="H19">
        <v>202301</v>
      </c>
      <c r="I19" s="8">
        <v>13.31</v>
      </c>
      <c r="J19" s="8">
        <v>0.01</v>
      </c>
      <c r="K19" s="8">
        <v>0.21</v>
      </c>
      <c r="L19" s="8">
        <v>0.27</v>
      </c>
      <c r="M19" s="47" t="str">
        <f>INDEX(DNBDetails[], MATCH(ZACKS_Screener[Ticker], DNBDetails[Ticker],0), 6)</f>
        <v>Information</v>
      </c>
      <c r="N19" s="6" t="str">
        <f>INDEX(DNBDetails[], MATCH(ZACKS_Screener[Ticker], DNBDetails[Ticker],0), 7)</f>
        <v>Software Publishers</v>
      </c>
      <c r="O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19.999999999999996</v>
      </c>
      <c r="P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0.28571428571428586</v>
      </c>
      <c r="Q19" s="17">
        <f>IFERROR(ZACKS_Screener[[#This Row],[Price]]/ZACKS_Screener[[#This Row],[EPS1]], "")</f>
        <v>63.380952380952387</v>
      </c>
      <c r="R19" s="17">
        <f>IFERROR(ZACKS_Screener[[#This Row],[Price]]/ZACKS_Screener[[#This Row],[EPS2]], "")</f>
        <v>49.296296296296298</v>
      </c>
      <c r="S19" s="17">
        <f>IFERROR(ZACKS_Screener[[#This Row],[PE1]]/(ZACKS_Screener[[#This Row],[EG1]]*100), "")</f>
        <v>3.1690476190476199E-2</v>
      </c>
      <c r="T19" s="17">
        <f>IFERROR(ZACKS_Screener[[#This Row],[PE2]]/(ZACKS_Screener[[#This Row],[EG2]]*100), "")</f>
        <v>1.7253703703703696</v>
      </c>
      <c r="U19"/>
    </row>
    <row r="20" spans="1:21" hidden="1" x14ac:dyDescent="0.25">
      <c r="A20" s="20" t="s">
        <v>3683</v>
      </c>
      <c r="B20" s="20">
        <v>3340.14</v>
      </c>
      <c r="C20" s="33" t="s">
        <v>3682</v>
      </c>
      <c r="D20" s="6" t="s">
        <v>12</v>
      </c>
      <c r="E20" s="6" t="s">
        <v>194</v>
      </c>
      <c r="F20" s="6" t="s">
        <v>195</v>
      </c>
      <c r="G20">
        <v>12</v>
      </c>
      <c r="H20">
        <v>202212</v>
      </c>
      <c r="I20" s="8">
        <v>64.47</v>
      </c>
      <c r="J20" s="8">
        <v>0.22</v>
      </c>
      <c r="K20" s="8">
        <v>3.89</v>
      </c>
      <c r="L20" s="8">
        <v>7.57</v>
      </c>
      <c r="M20" s="47" t="str">
        <f>INDEX(DNBDetails[], MATCH(ZACKS_Screener[Ticker], DNBDetails[Ticker],0), 6)</f>
        <v>Finance and Insurance</v>
      </c>
      <c r="N20" s="6" t="str">
        <f>INDEX(DNBDetails[], MATCH(ZACKS_Screener[Ticker], DNBDetails[Ticker],0), 7)</f>
        <v>Nondepository Credit Intermediation</v>
      </c>
      <c r="O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16.68181818181818</v>
      </c>
      <c r="P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0.94601542416452444</v>
      </c>
      <c r="Q20" s="17">
        <f>IFERROR(ZACKS_Screener[[#This Row],[Price]]/ZACKS_Screener[[#This Row],[EPS1]], "")</f>
        <v>16.573264781491002</v>
      </c>
      <c r="R20" s="17">
        <f>IFERROR(ZACKS_Screener[[#This Row],[Price]]/ZACKS_Screener[[#This Row],[EPS2]], "")</f>
        <v>8.5165125495376479</v>
      </c>
      <c r="S20" s="17">
        <f>IFERROR(ZACKS_Screener[[#This Row],[PE1]]/(ZACKS_Screener[[#This Row],[EG1]]*100), "")</f>
        <v>9.9349271169700843E-3</v>
      </c>
      <c r="T20" s="17">
        <f>IFERROR(ZACKS_Screener[[#This Row],[PE2]]/(ZACKS_Screener[[#This Row],[EG2]]*100), "")</f>
        <v>9.0025091895927847E-2</v>
      </c>
      <c r="U20"/>
    </row>
    <row r="21" spans="1:21" hidden="1" x14ac:dyDescent="0.25">
      <c r="A21" s="20" t="s">
        <v>93</v>
      </c>
      <c r="B21" s="20">
        <v>4242.6499999999996</v>
      </c>
      <c r="C21" s="33" t="s">
        <v>92</v>
      </c>
      <c r="D21" s="6" t="s">
        <v>12</v>
      </c>
      <c r="E21" s="6" t="s">
        <v>94</v>
      </c>
      <c r="F21" s="6" t="s">
        <v>95</v>
      </c>
      <c r="G21">
        <v>9</v>
      </c>
      <c r="H21">
        <v>202209</v>
      </c>
      <c r="I21" s="8">
        <v>43.88</v>
      </c>
      <c r="J21" s="8">
        <v>0.11</v>
      </c>
      <c r="K21" s="8">
        <v>1.65</v>
      </c>
      <c r="L21" s="8">
        <v>3.55</v>
      </c>
      <c r="M21" s="47" t="str">
        <f>INDEX(DNBDetails[], MATCH(ZACKS_Screener[Ticker], DNBDetails[Ticker],0), 6)</f>
        <v>Transportation Equipment Manufacturing</v>
      </c>
      <c r="N21" s="6" t="str">
        <f>INDEX(DNBDetails[], MATCH(ZACKS_Screener[Ticker], DNBDetails[Ticker],0), 7)</f>
        <v>Motor Vehicle Parts Manufacturing</v>
      </c>
      <c r="O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13.999999999999998</v>
      </c>
      <c r="P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1.1515151515151516</v>
      </c>
      <c r="Q21" s="17">
        <f>IFERROR(ZACKS_Screener[[#This Row],[Price]]/ZACKS_Screener[[#This Row],[EPS1]], "")</f>
        <v>26.593939393939397</v>
      </c>
      <c r="R21" s="17">
        <f>IFERROR(ZACKS_Screener[[#This Row],[Price]]/ZACKS_Screener[[#This Row],[EPS2]], "")</f>
        <v>12.360563380281691</v>
      </c>
      <c r="S21" s="17">
        <f>IFERROR(ZACKS_Screener[[#This Row],[PE1]]/(ZACKS_Screener[[#This Row],[EG1]]*100), "")</f>
        <v>1.8995670995671E-2</v>
      </c>
      <c r="T21" s="17">
        <f>IFERROR(ZACKS_Screener[[#This Row],[PE2]]/(ZACKS_Screener[[#This Row],[EG2]]*100), "")</f>
        <v>0.10734173461823573</v>
      </c>
      <c r="U21"/>
    </row>
    <row r="22" spans="1:21" hidden="1" x14ac:dyDescent="0.25">
      <c r="A22" s="20" t="s">
        <v>2722</v>
      </c>
      <c r="B22" s="20">
        <v>7541.04</v>
      </c>
      <c r="C22" s="33" t="s">
        <v>2721</v>
      </c>
      <c r="D22" s="6" t="s">
        <v>12</v>
      </c>
      <c r="E22" s="6" t="s">
        <v>76</v>
      </c>
      <c r="F22" s="6" t="s">
        <v>242</v>
      </c>
      <c r="G22">
        <v>12</v>
      </c>
      <c r="H22">
        <v>202212</v>
      </c>
      <c r="I22" s="8">
        <v>6.93</v>
      </c>
      <c r="J22" s="8">
        <v>0.19</v>
      </c>
      <c r="K22" s="8">
        <v>2.09</v>
      </c>
      <c r="L22" s="8">
        <v>3.03</v>
      </c>
      <c r="M22" s="47" t="e">
        <f>INDEX(DNBDetails[], MATCH(ZACKS_Screener[Ticker], DNBDetails[Ticker],0), 6)</f>
        <v>#N/A</v>
      </c>
      <c r="N22" s="6" t="e">
        <f>INDEX(DNBDetails[], MATCH(ZACKS_Screener[Ticker], DNBDetails[Ticker],0), 7)</f>
        <v>#N/A</v>
      </c>
      <c r="O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v>
      </c>
      <c r="P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0.44976076555023925</v>
      </c>
      <c r="Q22" s="17">
        <f>IFERROR(ZACKS_Screener[[#This Row],[Price]]/ZACKS_Screener[[#This Row],[EPS1]], "")</f>
        <v>3.3157894736842106</v>
      </c>
      <c r="R22" s="17">
        <f>IFERROR(ZACKS_Screener[[#This Row],[Price]]/ZACKS_Screener[[#This Row],[EPS2]], "")</f>
        <v>2.2871287128712874</v>
      </c>
      <c r="S22" s="17">
        <f>IFERROR(ZACKS_Screener[[#This Row],[PE1]]/(ZACKS_Screener[[#This Row],[EG1]]*100), "")</f>
        <v>3.3157894736842108E-3</v>
      </c>
      <c r="T22" s="17">
        <f>IFERROR(ZACKS_Screener[[#This Row],[PE2]]/(ZACKS_Screener[[#This Row],[EG2]]*100), "")</f>
        <v>5.0852117126606283E-2</v>
      </c>
      <c r="U22"/>
    </row>
    <row r="23" spans="1:21" hidden="1" x14ac:dyDescent="0.25">
      <c r="A23" s="20" t="s">
        <v>1964</v>
      </c>
      <c r="B23" s="20">
        <v>9528.06</v>
      </c>
      <c r="C23" s="33" t="s">
        <v>1963</v>
      </c>
      <c r="D23" s="6" t="s">
        <v>12</v>
      </c>
      <c r="E23" s="6" t="s">
        <v>35</v>
      </c>
      <c r="F23" s="6" t="s">
        <v>41</v>
      </c>
      <c r="G23">
        <v>12</v>
      </c>
      <c r="H23">
        <v>202212</v>
      </c>
      <c r="I23" s="8">
        <v>246.96</v>
      </c>
      <c r="J23" s="8">
        <v>0.16</v>
      </c>
      <c r="K23" s="8">
        <v>1.75</v>
      </c>
      <c r="L23" s="8">
        <v>2.74</v>
      </c>
      <c r="M23" s="47" t="str">
        <f>INDEX(DNBDetails[], MATCH(ZACKS_Screener[Ticker], DNBDetails[Ticker],0), 6)</f>
        <v>Miscellaneous Manufacturing</v>
      </c>
      <c r="N23" s="6" t="str">
        <f>INDEX(DNBDetails[], MATCH(ZACKS_Screener[Ticker], DNBDetails[Ticker],0), 7)</f>
        <v>Medical Equipment and Supplies Manufacturing</v>
      </c>
      <c r="O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9.9375</v>
      </c>
      <c r="P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0.56571428571428584</v>
      </c>
      <c r="Q23" s="17">
        <f>IFERROR(ZACKS_Screener[[#This Row],[Price]]/ZACKS_Screener[[#This Row],[EPS1]], "")</f>
        <v>141.12</v>
      </c>
      <c r="R23" s="17">
        <f>IFERROR(ZACKS_Screener[[#This Row],[Price]]/ZACKS_Screener[[#This Row],[EPS2]], "")</f>
        <v>90.131386861313871</v>
      </c>
      <c r="S23" s="17">
        <f>IFERROR(ZACKS_Screener[[#This Row],[PE1]]/(ZACKS_Screener[[#This Row],[EG1]]*100), "")</f>
        <v>0.14200754716981132</v>
      </c>
      <c r="T23" s="17">
        <f>IFERROR(ZACKS_Screener[[#This Row],[PE2]]/(ZACKS_Screener[[#This Row],[EG2]]*100), "")</f>
        <v>1.5932315859323156</v>
      </c>
      <c r="U23"/>
    </row>
    <row r="24" spans="1:21" hidden="1" x14ac:dyDescent="0.25">
      <c r="A24" s="20" t="s">
        <v>924</v>
      </c>
      <c r="B24" s="20">
        <v>4772.55</v>
      </c>
      <c r="C24" s="33" t="s">
        <v>923</v>
      </c>
      <c r="D24" s="6" t="s">
        <v>12</v>
      </c>
      <c r="E24" s="6" t="s">
        <v>102</v>
      </c>
      <c r="F24" s="6" t="s">
        <v>103</v>
      </c>
      <c r="G24">
        <v>12</v>
      </c>
      <c r="H24">
        <v>202212</v>
      </c>
      <c r="I24" s="8">
        <v>8.74</v>
      </c>
      <c r="J24" s="8">
        <v>0.08</v>
      </c>
      <c r="K24" s="8">
        <v>0.71</v>
      </c>
      <c r="L24" s="8">
        <v>0.65</v>
      </c>
      <c r="M24" s="47" t="e">
        <f>INDEX(DNBDetails[], MATCH(ZACKS_Screener[Ticker], DNBDetails[Ticker],0), 6)</f>
        <v>#N/A</v>
      </c>
      <c r="N24" s="6" t="e">
        <f>INDEX(DNBDetails[], MATCH(ZACKS_Screener[Ticker], DNBDetails[Ticker],0), 7)</f>
        <v>#N/A</v>
      </c>
      <c r="O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7.875</v>
      </c>
      <c r="P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-8.4507042253521056E-2</v>
      </c>
      <c r="Q24" s="17">
        <f>IFERROR(ZACKS_Screener[[#This Row],[Price]]/ZACKS_Screener[[#This Row],[EPS1]], "")</f>
        <v>12.309859154929578</v>
      </c>
      <c r="R24" s="17">
        <f>IFERROR(ZACKS_Screener[[#This Row],[Price]]/ZACKS_Screener[[#This Row],[EPS2]], "")</f>
        <v>13.446153846153846</v>
      </c>
      <c r="S24" s="17">
        <f>IFERROR(ZACKS_Screener[[#This Row],[PE1]]/(ZACKS_Screener[[#This Row],[EG1]]*100), "")</f>
        <v>1.5631567180862956E-2</v>
      </c>
      <c r="T24" s="17">
        <f>IFERROR(ZACKS_Screener[[#This Row],[PE2]]/(ZACKS_Screener[[#This Row],[EG2]]*100), "")</f>
        <v>-1.5911282051282065</v>
      </c>
      <c r="U24"/>
    </row>
    <row r="25" spans="1:21" hidden="1" x14ac:dyDescent="0.25">
      <c r="A25" s="20" t="s">
        <v>3506</v>
      </c>
      <c r="B25" s="20">
        <v>2218.46</v>
      </c>
      <c r="C25" s="33" t="s">
        <v>3505</v>
      </c>
      <c r="D25" s="6" t="s">
        <v>12</v>
      </c>
      <c r="E25" s="6" t="s">
        <v>13</v>
      </c>
      <c r="F25" s="6" t="s">
        <v>175</v>
      </c>
      <c r="G25">
        <v>1</v>
      </c>
      <c r="H25">
        <v>202301</v>
      </c>
      <c r="I25" s="8">
        <v>23.63</v>
      </c>
      <c r="J25" s="8">
        <v>7.0000000000000007E-2</v>
      </c>
      <c r="K25" s="8">
        <v>0.62</v>
      </c>
      <c r="L25" s="8">
        <v>0.67</v>
      </c>
      <c r="M25" s="47" t="str">
        <f>INDEX(DNBDetails[], MATCH(ZACKS_Screener[Ticker], DNBDetails[Ticker],0), 6)</f>
        <v>Information</v>
      </c>
      <c r="N25" s="6" t="str">
        <f>INDEX(DNBDetails[], MATCH(ZACKS_Screener[Ticker], DNBDetails[Ticker],0), 7)</f>
        <v>Software Publishers</v>
      </c>
      <c r="O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7.8571428571428568</v>
      </c>
      <c r="P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8.0645161290322648E-2</v>
      </c>
      <c r="Q25" s="17">
        <f>IFERROR(ZACKS_Screener[[#This Row],[Price]]/ZACKS_Screener[[#This Row],[EPS1]], "")</f>
        <v>38.112903225806448</v>
      </c>
      <c r="R25" s="17">
        <f>IFERROR(ZACKS_Screener[[#This Row],[Price]]/ZACKS_Screener[[#This Row],[EPS2]], "")</f>
        <v>35.268656716417908</v>
      </c>
      <c r="S25" s="17">
        <f>IFERROR(ZACKS_Screener[[#This Row],[PE1]]/(ZACKS_Screener[[#This Row],[EG1]]*100), "")</f>
        <v>4.8507331378299122E-2</v>
      </c>
      <c r="T25" s="17">
        <f>IFERROR(ZACKS_Screener[[#This Row],[PE2]]/(ZACKS_Screener[[#This Row],[EG2]]*100), "")</f>
        <v>4.3733134328358165</v>
      </c>
      <c r="U25"/>
    </row>
    <row r="26" spans="1:21" hidden="1" x14ac:dyDescent="0.25">
      <c r="A26" s="20" t="s">
        <v>3143</v>
      </c>
      <c r="B26" s="20">
        <v>2873.13</v>
      </c>
      <c r="C26" s="33" t="s">
        <v>3142</v>
      </c>
      <c r="D26" s="6" t="s">
        <v>20</v>
      </c>
      <c r="E26" s="6" t="s">
        <v>13</v>
      </c>
      <c r="F26" s="6" t="s">
        <v>175</v>
      </c>
      <c r="G26">
        <v>12</v>
      </c>
      <c r="H26">
        <v>202212</v>
      </c>
      <c r="I26" s="8">
        <v>27.36</v>
      </c>
      <c r="J26" s="8">
        <v>0.04</v>
      </c>
      <c r="K26" s="8">
        <v>0.32</v>
      </c>
      <c r="L26" s="8">
        <v>0.38</v>
      </c>
      <c r="M26" s="47" t="str">
        <f>INDEX(DNBDetails[], MATCH(ZACKS_Screener[Ticker], DNBDetails[Ticker],0), 6)</f>
        <v>Information</v>
      </c>
      <c r="N26" s="6" t="str">
        <f>INDEX(DNBDetails[], MATCH(ZACKS_Screener[Ticker], DNBDetails[Ticker],0), 7)</f>
        <v>Software Publishers</v>
      </c>
      <c r="O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7.0000000000000009</v>
      </c>
      <c r="P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26" s="17">
        <f>IFERROR(ZACKS_Screener[[#This Row],[Price]]/ZACKS_Screener[[#This Row],[EPS1]], "")</f>
        <v>85.5</v>
      </c>
      <c r="R26" s="17">
        <f>IFERROR(ZACKS_Screener[[#This Row],[Price]]/ZACKS_Screener[[#This Row],[EPS2]], "")</f>
        <v>72</v>
      </c>
      <c r="S26" s="17">
        <f>IFERROR(ZACKS_Screener[[#This Row],[PE1]]/(ZACKS_Screener[[#This Row],[EG1]]*100), "")</f>
        <v>0.12214285714285712</v>
      </c>
      <c r="T26" s="17">
        <f>IFERROR(ZACKS_Screener[[#This Row],[PE2]]/(ZACKS_Screener[[#This Row],[EG2]]*100), "")</f>
        <v>3.84</v>
      </c>
      <c r="U26"/>
    </row>
    <row r="27" spans="1:21" hidden="1" x14ac:dyDescent="0.25">
      <c r="A27" s="20" t="s">
        <v>2234</v>
      </c>
      <c r="B27" s="20">
        <v>71732.350000000006</v>
      </c>
      <c r="C27" s="33" t="s">
        <v>2233</v>
      </c>
      <c r="D27" s="6" t="s">
        <v>12</v>
      </c>
      <c r="E27" s="6" t="s">
        <v>13</v>
      </c>
      <c r="F27" s="6" t="s">
        <v>159</v>
      </c>
      <c r="G27">
        <v>12</v>
      </c>
      <c r="H27">
        <v>202212</v>
      </c>
      <c r="I27" s="8">
        <v>55.2</v>
      </c>
      <c r="J27" s="8">
        <v>0.04</v>
      </c>
      <c r="K27" s="8">
        <v>0.32</v>
      </c>
      <c r="L27" s="8">
        <v>0.56000000000000005</v>
      </c>
      <c r="M27" s="47" t="str">
        <f>INDEX(DNBDetails[], MATCH(ZACKS_Screener[Ticker], DNBDetails[Ticker],0), 6)</f>
        <v>Information</v>
      </c>
      <c r="N27" s="6" t="str">
        <f>INDEX(DNBDetails[], MATCH(ZACKS_Screener[Ticker], DNBDetails[Ticker],0), 7)</f>
        <v>Computing Infrastructure Providers, Data Processing, Web Hosting, and Related Services</v>
      </c>
      <c r="O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7.0000000000000009</v>
      </c>
      <c r="P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0.75000000000000011</v>
      </c>
      <c r="Q27" s="17">
        <f>IFERROR(ZACKS_Screener[[#This Row],[Price]]/ZACKS_Screener[[#This Row],[EPS1]], "")</f>
        <v>172.5</v>
      </c>
      <c r="R27" s="17">
        <f>IFERROR(ZACKS_Screener[[#This Row],[Price]]/ZACKS_Screener[[#This Row],[EPS2]], "")</f>
        <v>98.571428571428569</v>
      </c>
      <c r="S27" s="17">
        <f>IFERROR(ZACKS_Screener[[#This Row],[PE1]]/(ZACKS_Screener[[#This Row],[EG1]]*100), "")</f>
        <v>0.24642857142857139</v>
      </c>
      <c r="T27" s="17">
        <f>IFERROR(ZACKS_Screener[[#This Row],[PE2]]/(ZACKS_Screener[[#This Row],[EG2]]*100), "")</f>
        <v>1.3142857142857141</v>
      </c>
      <c r="U27"/>
    </row>
    <row r="28" spans="1:21" hidden="1" x14ac:dyDescent="0.25">
      <c r="A28" s="20" t="s">
        <v>3401</v>
      </c>
      <c r="B28" s="20">
        <v>3668.93</v>
      </c>
      <c r="C28" s="33" t="s">
        <v>3400</v>
      </c>
      <c r="D28" s="6" t="s">
        <v>20</v>
      </c>
      <c r="E28" s="6" t="s">
        <v>13</v>
      </c>
      <c r="F28" s="6" t="s">
        <v>1149</v>
      </c>
      <c r="G28">
        <v>3</v>
      </c>
      <c r="H28">
        <v>202303</v>
      </c>
      <c r="I28" s="8">
        <v>34.78</v>
      </c>
      <c r="J28" s="8">
        <v>0.48</v>
      </c>
      <c r="K28" s="8">
        <v>3.82</v>
      </c>
      <c r="L28" s="8">
        <v>1.22</v>
      </c>
      <c r="M28" s="47" t="str">
        <f>INDEX(DNBDetails[], MATCH(ZACKS_Screener[Ticker], DNBDetails[Ticker],0), 6)</f>
        <v>Administrative and Support and Waste Management and Remediation Services</v>
      </c>
      <c r="N28" s="6" t="str">
        <f>INDEX(DNBDetails[], MATCH(ZACKS_Screener[Ticker], DNBDetails[Ticker],0), 7)</f>
        <v>Business Support Services</v>
      </c>
      <c r="O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6.958333333333333</v>
      </c>
      <c r="P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-0.68062827225130884</v>
      </c>
      <c r="Q28" s="17">
        <f>IFERROR(ZACKS_Screener[[#This Row],[Price]]/ZACKS_Screener[[#This Row],[EPS1]], "")</f>
        <v>9.1047120418848166</v>
      </c>
      <c r="R28" s="17">
        <f>IFERROR(ZACKS_Screener[[#This Row],[Price]]/ZACKS_Screener[[#This Row],[EPS2]], "")</f>
        <v>28.508196721311478</v>
      </c>
      <c r="S28" s="17">
        <f>IFERROR(ZACKS_Screener[[#This Row],[PE1]]/(ZACKS_Screener[[#This Row],[EG1]]*100), "")</f>
        <v>1.3084616108097942E-2</v>
      </c>
      <c r="T28" s="17">
        <f>IFERROR(ZACKS_Screener[[#This Row],[PE2]]/(ZACKS_Screener[[#This Row],[EG2]]*100), "")</f>
        <v>-0.41885119798234555</v>
      </c>
      <c r="U28"/>
    </row>
    <row r="29" spans="1:21" hidden="1" x14ac:dyDescent="0.25">
      <c r="A29" s="20" t="s">
        <v>2398</v>
      </c>
      <c r="B29" s="20">
        <v>25803.91</v>
      </c>
      <c r="C29" s="33" t="s">
        <v>2397</v>
      </c>
      <c r="D29" s="6" t="s">
        <v>20</v>
      </c>
      <c r="E29" s="6" t="s">
        <v>284</v>
      </c>
      <c r="F29" s="6" t="s">
        <v>577</v>
      </c>
      <c r="G29">
        <v>12</v>
      </c>
      <c r="H29">
        <v>202212</v>
      </c>
      <c r="I29" s="8">
        <v>40.880000000000003</v>
      </c>
      <c r="J29" s="8">
        <v>0.28999999999999998</v>
      </c>
      <c r="K29" s="8">
        <v>1.85</v>
      </c>
      <c r="L29" s="8">
        <v>2.23</v>
      </c>
      <c r="M29" s="47" t="str">
        <f>INDEX(DNBDetails[], MATCH(ZACKS_Screener[Ticker], DNBDetails[Ticker],0), 6)</f>
        <v>Administrative and Support and Waste Management and Remediation Services</v>
      </c>
      <c r="N29" s="6" t="str">
        <f>INDEX(DNBDetails[], MATCH(ZACKS_Screener[Ticker], DNBDetails[Ticker],0), 7)</f>
        <v>Travel Arrangement and Reservation Services</v>
      </c>
      <c r="O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5.3793103448275872</v>
      </c>
      <c r="P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0.20540540540540533</v>
      </c>
      <c r="Q29" s="17">
        <f>IFERROR(ZACKS_Screener[[#This Row],[Price]]/ZACKS_Screener[[#This Row],[EPS1]], "")</f>
        <v>22.097297297297299</v>
      </c>
      <c r="R29" s="17">
        <f>IFERROR(ZACKS_Screener[[#This Row],[Price]]/ZACKS_Screener[[#This Row],[EPS2]], "")</f>
        <v>18.331838565022423</v>
      </c>
      <c r="S29" s="17">
        <f>IFERROR(ZACKS_Screener[[#This Row],[PE1]]/(ZACKS_Screener[[#This Row],[EG1]]*100), "")</f>
        <v>4.1078309078309075E-2</v>
      </c>
      <c r="T29" s="17">
        <f>IFERROR(ZACKS_Screener[[#This Row],[PE2]]/(ZACKS_Screener[[#This Row],[EG2]]*100), "")</f>
        <v>0.89247108803398667</v>
      </c>
      <c r="U29"/>
    </row>
    <row r="30" spans="1:21" hidden="1" x14ac:dyDescent="0.25">
      <c r="A30" s="20" t="s">
        <v>15808</v>
      </c>
      <c r="B30" s="20">
        <v>5940.85</v>
      </c>
      <c r="C30" s="33" t="s">
        <v>15809</v>
      </c>
      <c r="D30" s="6" t="s">
        <v>20</v>
      </c>
      <c r="E30" s="6" t="s">
        <v>194</v>
      </c>
      <c r="F30" s="6" t="s">
        <v>265</v>
      </c>
      <c r="G30">
        <v>3</v>
      </c>
      <c r="H30">
        <v>202303</v>
      </c>
      <c r="I30" s="8">
        <v>40.92</v>
      </c>
      <c r="J30" s="8">
        <v>0.24</v>
      </c>
      <c r="K30" s="8">
        <v>1.41</v>
      </c>
      <c r="L30" s="8">
        <v>1.93</v>
      </c>
      <c r="M30" s="47" t="str">
        <f>INDEX(DNBDetails[], MATCH(ZACKS_Screener[Ticker], DNBDetails[Ticker],0), 6)</f>
        <v>Information</v>
      </c>
      <c r="N30" s="6" t="str">
        <f>INDEX(DNBDetails[], MATCH(ZACKS_Screener[Ticker], DNBDetails[Ticker],0), 7)</f>
        <v>Software Publishers</v>
      </c>
      <c r="O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4.875</v>
      </c>
      <c r="P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0.36879432624113478</v>
      </c>
      <c r="Q30" s="17">
        <f>IFERROR(ZACKS_Screener[[#This Row],[Price]]/ZACKS_Screener[[#This Row],[EPS1]], "")</f>
        <v>29.021276595744684</v>
      </c>
      <c r="R30" s="17">
        <f>IFERROR(ZACKS_Screener[[#This Row],[Price]]/ZACKS_Screener[[#This Row],[EPS2]], "")</f>
        <v>21.202072538860104</v>
      </c>
      <c r="S30" s="17">
        <f>IFERROR(ZACKS_Screener[[#This Row],[PE1]]/(ZACKS_Screener[[#This Row],[EG1]]*100), "")</f>
        <v>5.9530823786142939E-2</v>
      </c>
      <c r="T30" s="17">
        <f>IFERROR(ZACKS_Screener[[#This Row],[PE2]]/(ZACKS_Screener[[#This Row],[EG2]]*100), "")</f>
        <v>0.57490235153447589</v>
      </c>
      <c r="U30"/>
    </row>
    <row r="31" spans="1:21" hidden="1" x14ac:dyDescent="0.25">
      <c r="A31" s="20" t="s">
        <v>1560</v>
      </c>
      <c r="B31" s="20">
        <v>39264.89</v>
      </c>
      <c r="C31" s="33" t="s">
        <v>1559</v>
      </c>
      <c r="D31" s="6" t="s">
        <v>505</v>
      </c>
      <c r="E31" s="6" t="s">
        <v>194</v>
      </c>
      <c r="F31" s="6" t="s">
        <v>229</v>
      </c>
      <c r="G31">
        <v>12</v>
      </c>
      <c r="H31">
        <v>202212</v>
      </c>
      <c r="I31" s="8">
        <v>167.43</v>
      </c>
      <c r="J31" s="8">
        <v>5.64</v>
      </c>
      <c r="K31" s="8">
        <v>31.84</v>
      </c>
      <c r="L31" s="8">
        <v>10.4</v>
      </c>
      <c r="M31" s="47" t="str">
        <f>INDEX(DNBDetails[], MATCH(ZACKS_Screener[Ticker], DNBDetails[Ticker],0), 6)</f>
        <v>Mining, Quarrying, and Oil and Gas Extraction</v>
      </c>
      <c r="N31" s="6" t="str">
        <f>INDEX(DNBDetails[], MATCH(ZACKS_Screener[Ticker], DNBDetails[Ticker],0), 7)</f>
        <v>Oil and Gas Extraction</v>
      </c>
      <c r="O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4.6453900709219855</v>
      </c>
      <c r="P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-0.67336683417085419</v>
      </c>
      <c r="Q31" s="17">
        <f>IFERROR(ZACKS_Screener[[#This Row],[Price]]/ZACKS_Screener[[#This Row],[EPS1]], "")</f>
        <v>5.2584798994974875</v>
      </c>
      <c r="R31" s="17">
        <f>IFERROR(ZACKS_Screener[[#This Row],[Price]]/ZACKS_Screener[[#This Row],[EPS2]], "")</f>
        <v>16.099038461538463</v>
      </c>
      <c r="S31" s="17">
        <f>IFERROR(ZACKS_Screener[[#This Row],[PE1]]/(ZACKS_Screener[[#This Row],[EG1]]*100), "")</f>
        <v>1.1319781157696881E-2</v>
      </c>
      <c r="T31" s="17">
        <f>IFERROR(ZACKS_Screener[[#This Row],[PE2]]/(ZACKS_Screener[[#This Row],[EG2]]*100), "")</f>
        <v>-0.23908273536165331</v>
      </c>
      <c r="U31"/>
    </row>
    <row r="32" spans="1:21" hidden="1" x14ac:dyDescent="0.25">
      <c r="A32" s="20" t="s">
        <v>2646</v>
      </c>
      <c r="B32" s="20">
        <v>6158.06</v>
      </c>
      <c r="C32" s="33" t="s">
        <v>2645</v>
      </c>
      <c r="D32" s="6" t="s">
        <v>20</v>
      </c>
      <c r="E32" s="6" t="s">
        <v>194</v>
      </c>
      <c r="F32" s="6" t="s">
        <v>442</v>
      </c>
      <c r="G32">
        <v>12</v>
      </c>
      <c r="H32">
        <v>202212</v>
      </c>
      <c r="I32" s="8">
        <v>86.17</v>
      </c>
      <c r="J32" s="8">
        <v>0.86</v>
      </c>
      <c r="K32" s="8">
        <v>4.7</v>
      </c>
      <c r="L32" s="8">
        <v>6.01</v>
      </c>
      <c r="M32" s="47" t="str">
        <f>INDEX(DNBDetails[], MATCH(ZACKS_Screener[Ticker], DNBDetails[Ticker],0), 6)</f>
        <v>Mining, Quarrying, and Oil and Gas Extraction</v>
      </c>
      <c r="N32" s="6" t="str">
        <f>INDEX(DNBDetails[], MATCH(ZACKS_Screener[Ticker], DNBDetails[Ticker],0), 7)</f>
        <v>Support Activities for Mining</v>
      </c>
      <c r="O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4.4651162790697683</v>
      </c>
      <c r="P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0.27872340425531905</v>
      </c>
      <c r="Q32" s="17">
        <f>IFERROR(ZACKS_Screener[[#This Row],[Price]]/ZACKS_Screener[[#This Row],[EPS1]], "")</f>
        <v>18.334042553191487</v>
      </c>
      <c r="R32" s="17">
        <f>IFERROR(ZACKS_Screener[[#This Row],[Price]]/ZACKS_Screener[[#This Row],[EPS2]], "")</f>
        <v>14.337770382695508</v>
      </c>
      <c r="S32" s="17">
        <f>IFERROR(ZACKS_Screener[[#This Row],[PE1]]/(ZACKS_Screener[[#This Row],[EG1]]*100), "")</f>
        <v>4.106061613475176E-2</v>
      </c>
      <c r="T32" s="17">
        <f>IFERROR(ZACKS_Screener[[#This Row],[PE2]]/(ZACKS_Screener[[#This Row],[EG2]]*100), "")</f>
        <v>0.51440855571502986</v>
      </c>
      <c r="U32"/>
    </row>
    <row r="33" spans="1:21" hidden="1" x14ac:dyDescent="0.25">
      <c r="A33" s="20" t="s">
        <v>1921</v>
      </c>
      <c r="B33" s="20">
        <v>3227.63</v>
      </c>
      <c r="C33" s="33" t="s">
        <v>1920</v>
      </c>
      <c r="D33" s="6" t="s">
        <v>12</v>
      </c>
      <c r="E33" s="6" t="s">
        <v>114</v>
      </c>
      <c r="F33" s="6" t="s">
        <v>1265</v>
      </c>
      <c r="G33">
        <v>12</v>
      </c>
      <c r="H33">
        <v>202212</v>
      </c>
      <c r="I33" s="8">
        <v>15.03</v>
      </c>
      <c r="J33" s="8">
        <v>0.09</v>
      </c>
      <c r="K33" s="8">
        <v>0.46</v>
      </c>
      <c r="L33" s="8">
        <v>0.94</v>
      </c>
      <c r="M33" s="47" t="str">
        <f>INDEX(DNBDetails[], MATCH(ZACKS_Screener[Ticker], DNBDetails[Ticker],0), 6)</f>
        <v>Mining, Quarrying, and Oil and Gas Extraction</v>
      </c>
      <c r="N33" s="6" t="str">
        <f>INDEX(DNBDetails[], MATCH(ZACKS_Screener[Ticker], DNBDetails[Ticker],0), 7)</f>
        <v>Metal Ore Mining</v>
      </c>
      <c r="O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4.1111111111111116</v>
      </c>
      <c r="P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1.043478260869565</v>
      </c>
      <c r="Q33" s="17">
        <f>IFERROR(ZACKS_Screener[[#This Row],[Price]]/ZACKS_Screener[[#This Row],[EPS1]], "")</f>
        <v>32.673913043478258</v>
      </c>
      <c r="R33" s="17">
        <f>IFERROR(ZACKS_Screener[[#This Row],[Price]]/ZACKS_Screener[[#This Row],[EPS2]], "")</f>
        <v>15.98936170212766</v>
      </c>
      <c r="S33" s="17">
        <f>IFERROR(ZACKS_Screener[[#This Row],[PE1]]/(ZACKS_Screener[[#This Row],[EG1]]*100), "")</f>
        <v>7.9477085781433601E-2</v>
      </c>
      <c r="T33" s="17">
        <f>IFERROR(ZACKS_Screener[[#This Row],[PE2]]/(ZACKS_Screener[[#This Row],[EG2]]*100), "")</f>
        <v>0.15323138297872343</v>
      </c>
      <c r="U33"/>
    </row>
    <row r="34" spans="1:21" hidden="1" x14ac:dyDescent="0.25">
      <c r="A34" s="20" t="s">
        <v>178</v>
      </c>
      <c r="B34" s="20">
        <v>4693.63</v>
      </c>
      <c r="C34" s="33" t="s">
        <v>177</v>
      </c>
      <c r="D34" s="6" t="s">
        <v>20</v>
      </c>
      <c r="E34" s="6" t="s">
        <v>35</v>
      </c>
      <c r="F34" s="6" t="s">
        <v>60</v>
      </c>
      <c r="G34">
        <v>12</v>
      </c>
      <c r="H34">
        <v>202212</v>
      </c>
      <c r="I34" s="8">
        <v>28.05</v>
      </c>
      <c r="J34" s="8">
        <v>0.34</v>
      </c>
      <c r="K34" s="8">
        <v>1.64</v>
      </c>
      <c r="L34" s="8">
        <v>2.11</v>
      </c>
      <c r="M34" s="47" t="str">
        <f>INDEX(DNBDetails[], MATCH(ZACKS_Screener[Ticker], DNBDetails[Ticker],0), 6)</f>
        <v>Chemical Manufacturing</v>
      </c>
      <c r="N34" s="6" t="str">
        <f>INDEX(DNBDetails[], MATCH(ZACKS_Screener[Ticker], DNBDetails[Ticker],0), 7)</f>
        <v>Pharmaceutical and Medicine Manufacturing</v>
      </c>
      <c r="O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3.8235294117647052</v>
      </c>
      <c r="P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0.28658536585365851</v>
      </c>
      <c r="Q34" s="17">
        <f>IFERROR(ZACKS_Screener[[#This Row],[Price]]/ZACKS_Screener[[#This Row],[EPS1]], "")</f>
        <v>17.103658536585368</v>
      </c>
      <c r="R34" s="17">
        <f>IFERROR(ZACKS_Screener[[#This Row],[Price]]/ZACKS_Screener[[#This Row],[EPS2]], "")</f>
        <v>13.293838862559243</v>
      </c>
      <c r="S34" s="17">
        <f>IFERROR(ZACKS_Screener[[#This Row],[PE1]]/(ZACKS_Screener[[#This Row],[EG1]]*100), "")</f>
        <v>4.4732645403377125E-2</v>
      </c>
      <c r="T34" s="17">
        <f>IFERROR(ZACKS_Screener[[#This Row],[PE2]]/(ZACKS_Screener[[#This Row],[EG2]]*100), "")</f>
        <v>0.4638701220127055</v>
      </c>
      <c r="U34"/>
    </row>
    <row r="35" spans="1:21" hidden="1" x14ac:dyDescent="0.25">
      <c r="A35" s="20" t="s">
        <v>3103</v>
      </c>
      <c r="B35" s="20">
        <v>2708.79</v>
      </c>
      <c r="C35" s="33" t="s">
        <v>3102</v>
      </c>
      <c r="D35" s="6" t="s">
        <v>12</v>
      </c>
      <c r="E35" s="6" t="s">
        <v>156</v>
      </c>
      <c r="F35" s="6" t="s">
        <v>343</v>
      </c>
      <c r="G35">
        <v>12</v>
      </c>
      <c r="H35">
        <v>202212</v>
      </c>
      <c r="I35" s="8">
        <v>14.7</v>
      </c>
      <c r="J35" s="8">
        <v>0.21</v>
      </c>
      <c r="K35" s="8">
        <v>1.01</v>
      </c>
      <c r="L35" s="8">
        <v>1.5</v>
      </c>
      <c r="M35" s="47" t="str">
        <f>INDEX(DNBDetails[], MATCH(ZACKS_Screener[Ticker], DNBDetails[Ticker],0), 6)</f>
        <v>Transportation Equipment Manufacturing</v>
      </c>
      <c r="N35" s="6" t="str">
        <f>INDEX(DNBDetails[], MATCH(ZACKS_Screener[Ticker], DNBDetails[Ticker],0), 7)</f>
        <v>Aerospace Product and Parts Manufacturing</v>
      </c>
      <c r="O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3.8095238095238098</v>
      </c>
      <c r="P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0.48514851485148514</v>
      </c>
      <c r="Q35" s="17">
        <f>IFERROR(ZACKS_Screener[[#This Row],[Price]]/ZACKS_Screener[[#This Row],[EPS1]], "")</f>
        <v>14.554455445544553</v>
      </c>
      <c r="R35" s="17">
        <f>IFERROR(ZACKS_Screener[[#This Row],[Price]]/ZACKS_Screener[[#This Row],[EPS2]], "")</f>
        <v>9.7999999999999989</v>
      </c>
      <c r="S35" s="17">
        <f>IFERROR(ZACKS_Screener[[#This Row],[PE1]]/(ZACKS_Screener[[#This Row],[EG1]]*100), "")</f>
        <v>3.8205445544554448E-2</v>
      </c>
      <c r="T35" s="17">
        <f>IFERROR(ZACKS_Screener[[#This Row],[PE2]]/(ZACKS_Screener[[#This Row],[EG2]]*100), "")</f>
        <v>0.20199999999999999</v>
      </c>
      <c r="U35"/>
    </row>
    <row r="36" spans="1:21" hidden="1" x14ac:dyDescent="0.25">
      <c r="A36" s="20" t="s">
        <v>1769</v>
      </c>
      <c r="B36" s="20">
        <v>5572.72</v>
      </c>
      <c r="C36" s="33" t="s">
        <v>1768</v>
      </c>
      <c r="D36" s="6" t="s">
        <v>20</v>
      </c>
      <c r="E36" s="6" t="s">
        <v>194</v>
      </c>
      <c r="F36" s="6" t="s">
        <v>353</v>
      </c>
      <c r="G36">
        <v>12</v>
      </c>
      <c r="H36">
        <v>202212</v>
      </c>
      <c r="I36" s="8">
        <v>29.83</v>
      </c>
      <c r="J36" s="8">
        <v>0.93</v>
      </c>
      <c r="K36" s="8">
        <v>4.17</v>
      </c>
      <c r="L36" s="8">
        <v>5.68</v>
      </c>
      <c r="M36" s="47" t="str">
        <f>INDEX(DNBDetails[], MATCH(ZACKS_Screener[Ticker], DNBDetails[Ticker],0), 6)</f>
        <v>Utilities</v>
      </c>
      <c r="N36" s="6" t="str">
        <f>INDEX(DNBDetails[], MATCH(ZACKS_Screener[Ticker], DNBDetails[Ticker],0), 7)</f>
        <v>Natural Gas Distribution</v>
      </c>
      <c r="O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3.4838709677419351</v>
      </c>
      <c r="P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0.36211031175059949</v>
      </c>
      <c r="Q36" s="17">
        <f>IFERROR(ZACKS_Screener[[#This Row],[Price]]/ZACKS_Screener[[#This Row],[EPS1]], "")</f>
        <v>7.1534772182254196</v>
      </c>
      <c r="R36" s="17">
        <f>IFERROR(ZACKS_Screener[[#This Row],[Price]]/ZACKS_Screener[[#This Row],[EPS2]], "")</f>
        <v>5.251760563380282</v>
      </c>
      <c r="S36" s="17">
        <f>IFERROR(ZACKS_Screener[[#This Row],[PE1]]/(ZACKS_Screener[[#This Row],[EG1]]*100), "")</f>
        <v>2.053312905231371E-2</v>
      </c>
      <c r="T36" s="17">
        <f>IFERROR(ZACKS_Screener[[#This Row],[PE2]]/(ZACKS_Screener[[#This Row],[EG2]]*100), "")</f>
        <v>0.14503206324036938</v>
      </c>
      <c r="U36"/>
    </row>
    <row r="37" spans="1:21" hidden="1" x14ac:dyDescent="0.25">
      <c r="A37" s="20" t="s">
        <v>2223</v>
      </c>
      <c r="B37" s="20">
        <v>4516.01</v>
      </c>
      <c r="C37" s="33" t="s">
        <v>2222</v>
      </c>
      <c r="D37" s="6" t="s">
        <v>20</v>
      </c>
      <c r="E37" s="6" t="s">
        <v>35</v>
      </c>
      <c r="F37" s="6" t="s">
        <v>135</v>
      </c>
      <c r="G37">
        <v>12</v>
      </c>
      <c r="H37">
        <v>202212</v>
      </c>
      <c r="I37" s="8">
        <v>35.51</v>
      </c>
      <c r="J37" s="8">
        <v>0.16</v>
      </c>
      <c r="K37" s="8">
        <v>0.71</v>
      </c>
      <c r="L37" s="8">
        <v>0.84</v>
      </c>
      <c r="M37" s="47" t="str">
        <f>INDEX(DNBDetails[], MATCH(ZACKS_Screener[Ticker], DNBDetails[Ticker],0), 6)</f>
        <v>Health Care and Social Assistance</v>
      </c>
      <c r="N37" s="6" t="str">
        <f>INDEX(DNBDetails[], MATCH(ZACKS_Screener[Ticker], DNBDetails[Ticker],0), 7)</f>
        <v>General Medical and Surgical Hospitals</v>
      </c>
      <c r="O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3.4374999999999996</v>
      </c>
      <c r="P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0.18309859154929578</v>
      </c>
      <c r="Q37" s="17">
        <f>IFERROR(ZACKS_Screener[[#This Row],[Price]]/ZACKS_Screener[[#This Row],[EPS1]], "")</f>
        <v>50.014084507042256</v>
      </c>
      <c r="R37" s="17">
        <f>IFERROR(ZACKS_Screener[[#This Row],[Price]]/ZACKS_Screener[[#This Row],[EPS2]], "")</f>
        <v>42.273809523809526</v>
      </c>
      <c r="S37" s="17">
        <f>IFERROR(ZACKS_Screener[[#This Row],[PE1]]/(ZACKS_Screener[[#This Row],[EG1]]*100), "")</f>
        <v>0.14549551856594115</v>
      </c>
      <c r="T37" s="17">
        <f>IFERROR(ZACKS_Screener[[#This Row],[PE2]]/(ZACKS_Screener[[#This Row],[EG2]]*100), "")</f>
        <v>2.3088003663003662</v>
      </c>
      <c r="U37"/>
    </row>
    <row r="38" spans="1:21" hidden="1" x14ac:dyDescent="0.25">
      <c r="A38" s="20" t="s">
        <v>1822</v>
      </c>
      <c r="B38" s="20">
        <v>37511.360000000001</v>
      </c>
      <c r="C38" s="33" t="s">
        <v>1821</v>
      </c>
      <c r="D38" s="6" t="s">
        <v>12</v>
      </c>
      <c r="E38" s="6" t="s">
        <v>76</v>
      </c>
      <c r="F38" s="6" t="s">
        <v>242</v>
      </c>
      <c r="G38">
        <v>12</v>
      </c>
      <c r="H38">
        <v>202212</v>
      </c>
      <c r="I38" s="8">
        <v>7.83</v>
      </c>
      <c r="J38" s="8">
        <v>0.04</v>
      </c>
      <c r="K38" s="8">
        <v>0.17</v>
      </c>
      <c r="L38" s="8">
        <v>0.28000000000000003</v>
      </c>
      <c r="M38" s="47" t="e">
        <f>INDEX(DNBDetails[], MATCH(ZACKS_Screener[Ticker], DNBDetails[Ticker],0), 6)</f>
        <v>#N/A</v>
      </c>
      <c r="N38" s="6" t="e">
        <f>INDEX(DNBDetails[], MATCH(ZACKS_Screener[Ticker], DNBDetails[Ticker],0), 7)</f>
        <v>#N/A</v>
      </c>
      <c r="O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3.25</v>
      </c>
      <c r="P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0.6470588235294118</v>
      </c>
      <c r="Q38" s="17">
        <f>IFERROR(ZACKS_Screener[[#This Row],[Price]]/ZACKS_Screener[[#This Row],[EPS1]], "")</f>
        <v>46.058823529411761</v>
      </c>
      <c r="R38" s="17">
        <f>IFERROR(ZACKS_Screener[[#This Row],[Price]]/ZACKS_Screener[[#This Row],[EPS2]], "")</f>
        <v>27.964285714285712</v>
      </c>
      <c r="S38" s="17">
        <f>IFERROR(ZACKS_Screener[[#This Row],[PE1]]/(ZACKS_Screener[[#This Row],[EG1]]*100), "")</f>
        <v>0.14171945701357466</v>
      </c>
      <c r="T38" s="17">
        <f>IFERROR(ZACKS_Screener[[#This Row],[PE2]]/(ZACKS_Screener[[#This Row],[EG2]]*100), "")</f>
        <v>0.43217532467532466</v>
      </c>
      <c r="U38"/>
    </row>
    <row r="39" spans="1:21" hidden="1" x14ac:dyDescent="0.25">
      <c r="A39" s="20" t="s">
        <v>2321</v>
      </c>
      <c r="B39" s="20">
        <v>15820.95</v>
      </c>
      <c r="C39" s="33" t="s">
        <v>2320</v>
      </c>
      <c r="D39" s="6" t="s">
        <v>20</v>
      </c>
      <c r="E39" s="6" t="s">
        <v>284</v>
      </c>
      <c r="F39" s="6" t="s">
        <v>285</v>
      </c>
      <c r="G39">
        <v>12</v>
      </c>
      <c r="H39">
        <v>202212</v>
      </c>
      <c r="I39" s="8">
        <v>12.7</v>
      </c>
      <c r="J39" s="8">
        <v>0.04</v>
      </c>
      <c r="K39" s="8">
        <v>0.17</v>
      </c>
      <c r="L39" s="8">
        <v>0.27</v>
      </c>
      <c r="M39" s="47" t="str">
        <f>INDEX(DNBDetails[], MATCH(ZACKS_Screener[Ticker], DNBDetails[Ticker],0), 6)</f>
        <v>Finance and Insurance</v>
      </c>
      <c r="N39" s="6" t="str">
        <f>INDEX(DNBDetails[], MATCH(ZACKS_Screener[Ticker], DNBDetails[Ticker],0), 7)</f>
        <v>Nondepository Credit Intermediation</v>
      </c>
      <c r="O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3.25</v>
      </c>
      <c r="P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0.58823529411764708</v>
      </c>
      <c r="Q39" s="17">
        <f>IFERROR(ZACKS_Screener[[#This Row],[Price]]/ZACKS_Screener[[#This Row],[EPS1]], "")</f>
        <v>74.705882352941174</v>
      </c>
      <c r="R39" s="17">
        <f>IFERROR(ZACKS_Screener[[#This Row],[Price]]/ZACKS_Screener[[#This Row],[EPS2]], "")</f>
        <v>47.037037037037031</v>
      </c>
      <c r="S39" s="17">
        <f>IFERROR(ZACKS_Screener[[#This Row],[PE1]]/(ZACKS_Screener[[#This Row],[EG1]]*100), "")</f>
        <v>0.22986425339366515</v>
      </c>
      <c r="T39" s="17">
        <f>IFERROR(ZACKS_Screener[[#This Row],[PE2]]/(ZACKS_Screener[[#This Row],[EG2]]*100), "")</f>
        <v>0.79962962962962947</v>
      </c>
      <c r="U39"/>
    </row>
    <row r="40" spans="1:21" hidden="1" x14ac:dyDescent="0.25">
      <c r="A40" s="20" t="s">
        <v>988</v>
      </c>
      <c r="B40" s="20">
        <v>5793.78</v>
      </c>
      <c r="C40" s="33" t="s">
        <v>987</v>
      </c>
      <c r="D40" s="6" t="s">
        <v>12</v>
      </c>
      <c r="E40" s="6" t="s">
        <v>76</v>
      </c>
      <c r="F40" s="6" t="s">
        <v>242</v>
      </c>
      <c r="G40">
        <v>4</v>
      </c>
      <c r="H40">
        <v>202304</v>
      </c>
      <c r="I40" s="8">
        <v>58.75</v>
      </c>
      <c r="J40" s="8">
        <v>0.25</v>
      </c>
      <c r="K40" s="8">
        <v>1</v>
      </c>
      <c r="L40" s="8">
        <v>1.47</v>
      </c>
      <c r="M40" s="47" t="str">
        <f>INDEX(DNBDetails[], MATCH(ZACKS_Screener[Ticker], DNBDetails[Ticker],0), 6)</f>
        <v>Wholesale Trade</v>
      </c>
      <c r="N40" s="6" t="str">
        <f>INDEX(DNBDetails[], MATCH(ZACKS_Screener[Ticker], DNBDetails[Ticker],0), 7)</f>
        <v>Apparel, Piece Goods, and Notions Merchant Wholesalers</v>
      </c>
      <c r="O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v>
      </c>
      <c r="P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v>
      </c>
      <c r="Q40" s="17">
        <f>IFERROR(ZACKS_Screener[[#This Row],[Price]]/ZACKS_Screener[[#This Row],[EPS1]], "")</f>
        <v>58.75</v>
      </c>
      <c r="R40" s="17">
        <f>IFERROR(ZACKS_Screener[[#This Row],[Price]]/ZACKS_Screener[[#This Row],[EPS2]], "")</f>
        <v>39.965986394557824</v>
      </c>
      <c r="S40" s="17">
        <f>IFERROR(ZACKS_Screener[[#This Row],[PE1]]/(ZACKS_Screener[[#This Row],[EG1]]*100), "")</f>
        <v>0.19583333333333333</v>
      </c>
      <c r="T40" s="17">
        <f>IFERROR(ZACKS_Screener[[#This Row],[PE2]]/(ZACKS_Screener[[#This Row],[EG2]]*100), "")</f>
        <v>0.85034013605442182</v>
      </c>
      <c r="U40"/>
    </row>
    <row r="41" spans="1:21" hidden="1" x14ac:dyDescent="0.25">
      <c r="A41" s="20" t="s">
        <v>1793</v>
      </c>
      <c r="B41" s="20">
        <v>7981.86</v>
      </c>
      <c r="C41" s="33" t="s">
        <v>1793</v>
      </c>
      <c r="D41" s="6" t="s">
        <v>12</v>
      </c>
      <c r="E41" s="6" t="s">
        <v>76</v>
      </c>
      <c r="F41" s="6" t="s">
        <v>242</v>
      </c>
      <c r="G41">
        <v>12</v>
      </c>
      <c r="H41">
        <v>202212</v>
      </c>
      <c r="I41" s="8">
        <v>20.49</v>
      </c>
      <c r="J41" s="8">
        <v>0.39</v>
      </c>
      <c r="K41" s="8">
        <v>1.46</v>
      </c>
      <c r="L41" s="8">
        <v>1.86</v>
      </c>
      <c r="M41" s="47" t="str">
        <f>INDEX(DNBDetails[], MATCH(ZACKS_Screener[Ticker], DNBDetails[Ticker],0), 6)</f>
        <v>Machinery Manufacturing</v>
      </c>
      <c r="N41" s="6" t="str">
        <f>INDEX(DNBDetails[], MATCH(ZACKS_Screener[Ticker], DNBDetails[Ticker],0), 7)</f>
        <v>Other General Purpose Machinery Manufacturing</v>
      </c>
      <c r="O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2.7435897435897432</v>
      </c>
      <c r="P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0.27397260273972612</v>
      </c>
      <c r="Q41" s="17">
        <f>IFERROR(ZACKS_Screener[[#This Row],[Price]]/ZACKS_Screener[[#This Row],[EPS1]], "")</f>
        <v>14.034246575342465</v>
      </c>
      <c r="R41" s="17">
        <f>IFERROR(ZACKS_Screener[[#This Row],[Price]]/ZACKS_Screener[[#This Row],[EPS2]], "")</f>
        <v>11.016129032258062</v>
      </c>
      <c r="S41" s="17">
        <f>IFERROR(ZACKS_Screener[[#This Row],[PE1]]/(ZACKS_Screener[[#This Row],[EG1]]*100), "")</f>
        <v>5.1152861349379089E-2</v>
      </c>
      <c r="T41" s="17">
        <f>IFERROR(ZACKS_Screener[[#This Row],[PE2]]/(ZACKS_Screener[[#This Row],[EG2]]*100), "")</f>
        <v>0.40208870967741911</v>
      </c>
      <c r="U41"/>
    </row>
    <row r="42" spans="1:21" hidden="1" x14ac:dyDescent="0.25">
      <c r="A42" s="20" t="s">
        <v>2003</v>
      </c>
      <c r="B42" s="20">
        <v>36081.18</v>
      </c>
      <c r="C42" s="33" t="s">
        <v>2002</v>
      </c>
      <c r="D42" s="6" t="s">
        <v>12</v>
      </c>
      <c r="E42" s="6" t="s">
        <v>76</v>
      </c>
      <c r="F42" s="6" t="s">
        <v>242</v>
      </c>
      <c r="G42">
        <v>12</v>
      </c>
      <c r="H42">
        <v>202212</v>
      </c>
      <c r="I42" s="8">
        <v>15.25</v>
      </c>
      <c r="J42" s="8">
        <v>0.06</v>
      </c>
      <c r="K42" s="8">
        <v>0.21</v>
      </c>
      <c r="L42" s="8">
        <v>0.26</v>
      </c>
      <c r="M42" s="47" t="str">
        <f>INDEX(DNBDetails[], MATCH(ZACKS_Screener[Ticker], DNBDetails[Ticker],0), 6)</f>
        <v>Information</v>
      </c>
      <c r="N42" s="6" t="str">
        <f>INDEX(DNBDetails[], MATCH(ZACKS_Screener[Ticker], DNBDetails[Ticker],0), 7)</f>
        <v>Software Publishers</v>
      </c>
      <c r="O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v>
      </c>
      <c r="P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0.23809523809523819</v>
      </c>
      <c r="Q42" s="17">
        <f>IFERROR(ZACKS_Screener[[#This Row],[Price]]/ZACKS_Screener[[#This Row],[EPS1]], "")</f>
        <v>72.61904761904762</v>
      </c>
      <c r="R42" s="17">
        <f>IFERROR(ZACKS_Screener[[#This Row],[Price]]/ZACKS_Screener[[#This Row],[EPS2]], "")</f>
        <v>58.653846153846153</v>
      </c>
      <c r="S42" s="17">
        <f>IFERROR(ZACKS_Screener[[#This Row],[PE1]]/(ZACKS_Screener[[#This Row],[EG1]]*100), "")</f>
        <v>0.2904761904761905</v>
      </c>
      <c r="T42" s="17">
        <f>IFERROR(ZACKS_Screener[[#This Row],[PE2]]/(ZACKS_Screener[[#This Row],[EG2]]*100), "")</f>
        <v>2.4634615384615373</v>
      </c>
      <c r="U42"/>
    </row>
    <row r="43" spans="1:21" hidden="1" x14ac:dyDescent="0.25">
      <c r="A43" s="20" t="s">
        <v>2134</v>
      </c>
      <c r="B43" s="20">
        <v>9386.69</v>
      </c>
      <c r="C43" s="33" t="s">
        <v>2133</v>
      </c>
      <c r="D43" s="6" t="s">
        <v>12</v>
      </c>
      <c r="E43" s="6" t="s">
        <v>32</v>
      </c>
      <c r="F43" s="6" t="s">
        <v>62</v>
      </c>
      <c r="G43">
        <v>12</v>
      </c>
      <c r="H43">
        <v>202212</v>
      </c>
      <c r="I43" s="8">
        <v>189.01</v>
      </c>
      <c r="J43" s="8">
        <v>7.3</v>
      </c>
      <c r="K43" s="8">
        <v>24.82</v>
      </c>
      <c r="L43" s="8">
        <v>28.12</v>
      </c>
      <c r="M43" s="47" t="str">
        <f>INDEX(DNBDetails[], MATCH(ZACKS_Screener[Ticker], DNBDetails[Ticker],0), 6)</f>
        <v>Finance and Insurance</v>
      </c>
      <c r="N43" s="6" t="str">
        <f>INDEX(DNBDetails[], MATCH(ZACKS_Screener[Ticker], DNBDetails[Ticker],0), 7)</f>
        <v>Agencies, Brokerages, and Other Insurance Related Activities</v>
      </c>
      <c r="O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v>
      </c>
      <c r="P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0.13295729250604355</v>
      </c>
      <c r="Q43" s="17">
        <f>IFERROR(ZACKS_Screener[[#This Row],[Price]]/ZACKS_Screener[[#This Row],[EPS1]], "")</f>
        <v>7.6152296535052368</v>
      </c>
      <c r="R43" s="17">
        <f>IFERROR(ZACKS_Screener[[#This Row],[Price]]/ZACKS_Screener[[#This Row],[EPS2]], "")</f>
        <v>6.7215504978662866</v>
      </c>
      <c r="S43" s="17">
        <f>IFERROR(ZACKS_Screener[[#This Row],[PE1]]/(ZACKS_Screener[[#This Row],[EG1]]*100), "")</f>
        <v>3.1730123556271819E-2</v>
      </c>
      <c r="T43" s="17">
        <f>IFERROR(ZACKS_Screener[[#This Row],[PE2]]/(ZACKS_Screener[[#This Row],[EG2]]*100), "")</f>
        <v>0.50554207077891267</v>
      </c>
      <c r="U43"/>
    </row>
    <row r="44" spans="1:21" hidden="1" x14ac:dyDescent="0.25">
      <c r="A44" s="20" t="s">
        <v>6174</v>
      </c>
      <c r="B44" s="20">
        <v>2031.58</v>
      </c>
      <c r="C44" s="33" t="s">
        <v>6173</v>
      </c>
      <c r="D44" s="6" t="s">
        <v>20</v>
      </c>
      <c r="E44" s="6" t="s">
        <v>21</v>
      </c>
      <c r="F44" s="6" t="s">
        <v>22</v>
      </c>
      <c r="G44">
        <v>12</v>
      </c>
      <c r="H44">
        <v>202212</v>
      </c>
      <c r="I44" s="8">
        <v>108.33</v>
      </c>
      <c r="J44" s="8">
        <v>3.13</v>
      </c>
      <c r="K44" s="8">
        <v>10.38</v>
      </c>
      <c r="L44" s="8">
        <v>12.01</v>
      </c>
      <c r="M44" s="47" t="str">
        <f>INDEX(DNBDetails[], MATCH(ZACKS_Screener[Ticker], DNBDetails[Ticker],0), 6)</f>
        <v>Administrative and Support and Waste Management and Remediation Services</v>
      </c>
      <c r="N44" s="6" t="str">
        <f>INDEX(DNBDetails[], MATCH(ZACKS_Screener[Ticker], DNBDetails[Ticker],0), 7)</f>
        <v>Travel Arrangement and Reservation Services</v>
      </c>
      <c r="O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2.3162939297124603</v>
      </c>
      <c r="P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0.15703275529865116</v>
      </c>
      <c r="Q44" s="17">
        <f>IFERROR(ZACKS_Screener[[#This Row],[Price]]/ZACKS_Screener[[#This Row],[EPS1]], "")</f>
        <v>10.436416184971097</v>
      </c>
      <c r="R44" s="17">
        <f>IFERROR(ZACKS_Screener[[#This Row],[Price]]/ZACKS_Screener[[#This Row],[EPS2]], "")</f>
        <v>9.0199833472106583</v>
      </c>
      <c r="S44" s="17">
        <f>IFERROR(ZACKS_Screener[[#This Row],[PE1]]/(ZACKS_Screener[[#This Row],[EG1]]*100), "")</f>
        <v>4.5056527805461426E-2</v>
      </c>
      <c r="T44" s="17">
        <f>IFERROR(ZACKS_Screener[[#This Row],[PE2]]/(ZACKS_Screener[[#This Row],[EG2]]*100), "")</f>
        <v>0.5744013935217589</v>
      </c>
      <c r="U44"/>
    </row>
    <row r="45" spans="1:21" hidden="1" x14ac:dyDescent="0.25">
      <c r="A45" s="20" t="s">
        <v>1966</v>
      </c>
      <c r="B45" s="20">
        <v>3828.23</v>
      </c>
      <c r="C45" s="33" t="s">
        <v>1965</v>
      </c>
      <c r="D45" s="6" t="s">
        <v>20</v>
      </c>
      <c r="E45" s="6" t="s">
        <v>284</v>
      </c>
      <c r="F45" s="6" t="s">
        <v>527</v>
      </c>
      <c r="G45">
        <v>12</v>
      </c>
      <c r="H45">
        <v>202212</v>
      </c>
      <c r="I45" s="8">
        <v>27.1</v>
      </c>
      <c r="J45" s="8">
        <v>1.29</v>
      </c>
      <c r="K45" s="8">
        <v>4.2300000000000004</v>
      </c>
      <c r="L45" s="8">
        <v>1.67</v>
      </c>
      <c r="M45" s="47" t="str">
        <f>INDEX(DNBDetails[], MATCH(ZACKS_Screener[Ticker], DNBDetails[Ticker],0), 6)</f>
        <v>Accommodation and Food Services</v>
      </c>
      <c r="N45" s="6" t="str">
        <f>INDEX(DNBDetails[], MATCH(ZACKS_Screener[Ticker], DNBDetails[Ticker],0), 7)</f>
        <v>Traveler Accommodation</v>
      </c>
      <c r="O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2.2790697674418605</v>
      </c>
      <c r="P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-0.60520094562647764</v>
      </c>
      <c r="Q45" s="17">
        <f>IFERROR(ZACKS_Screener[[#This Row],[Price]]/ZACKS_Screener[[#This Row],[EPS1]], "")</f>
        <v>6.4066193853427889</v>
      </c>
      <c r="R45" s="17">
        <f>IFERROR(ZACKS_Screener[[#This Row],[Price]]/ZACKS_Screener[[#This Row],[EPS2]], "")</f>
        <v>16.227544910179642</v>
      </c>
      <c r="S45" s="17">
        <f>IFERROR(ZACKS_Screener[[#This Row],[PE1]]/(ZACKS_Screener[[#This Row],[EG1]]*100), "")</f>
        <v>2.8110676894871421E-2</v>
      </c>
      <c r="T45" s="17">
        <f>IFERROR(ZACKS_Screener[[#This Row],[PE2]]/(ZACKS_Screener[[#This Row],[EG2]]*100), "")</f>
        <v>-0.2681348241017964</v>
      </c>
      <c r="U45"/>
    </row>
    <row r="46" spans="1:21" hidden="1" x14ac:dyDescent="0.25">
      <c r="A46" s="20" t="s">
        <v>15814</v>
      </c>
      <c r="B46" s="20">
        <v>2128.46</v>
      </c>
      <c r="C46" s="33" t="s">
        <v>15815</v>
      </c>
      <c r="D46" s="6" t="s">
        <v>12</v>
      </c>
      <c r="E46" s="6" t="s">
        <v>194</v>
      </c>
      <c r="F46" s="6" t="s">
        <v>442</v>
      </c>
      <c r="G46">
        <v>12</v>
      </c>
      <c r="H46">
        <v>202212</v>
      </c>
      <c r="I46" s="8">
        <v>21.1</v>
      </c>
      <c r="J46" s="8">
        <v>0.31</v>
      </c>
      <c r="K46" s="8">
        <v>1</v>
      </c>
      <c r="L46" s="8">
        <v>1.39</v>
      </c>
      <c r="M46" s="47" t="str">
        <f>INDEX(DNBDetails[], MATCH(ZACKS_Screener[Ticker], DNBDetails[Ticker],0), 6)</f>
        <v>Mining, Quarrying, and Oil and Gas Extraction</v>
      </c>
      <c r="N46" s="6" t="str">
        <f>INDEX(DNBDetails[], MATCH(ZACKS_Screener[Ticker], DNBDetails[Ticker],0), 7)</f>
        <v>Support Activities for Mining</v>
      </c>
      <c r="O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2.225806451612903</v>
      </c>
      <c r="P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0.3899999999999999</v>
      </c>
      <c r="Q46" s="17">
        <f>IFERROR(ZACKS_Screener[[#This Row],[Price]]/ZACKS_Screener[[#This Row],[EPS1]], "")</f>
        <v>21.1</v>
      </c>
      <c r="R46" s="17">
        <f>IFERROR(ZACKS_Screener[[#This Row],[Price]]/ZACKS_Screener[[#This Row],[EPS2]], "")</f>
        <v>15.179856115107915</v>
      </c>
      <c r="S46" s="17">
        <f>IFERROR(ZACKS_Screener[[#This Row],[PE1]]/(ZACKS_Screener[[#This Row],[EG1]]*100), "")</f>
        <v>9.4797101449275376E-2</v>
      </c>
      <c r="T46" s="17">
        <f>IFERROR(ZACKS_Screener[[#This Row],[PE2]]/(ZACKS_Screener[[#This Row],[EG2]]*100), "")</f>
        <v>0.38922707987456201</v>
      </c>
      <c r="U46"/>
    </row>
    <row r="47" spans="1:21" hidden="1" x14ac:dyDescent="0.25">
      <c r="A47" s="20" t="s">
        <v>572</v>
      </c>
      <c r="B47" s="20">
        <v>14732.48</v>
      </c>
      <c r="C47" s="33" t="s">
        <v>571</v>
      </c>
      <c r="D47" s="6" t="s">
        <v>12</v>
      </c>
      <c r="E47" s="6" t="s">
        <v>114</v>
      </c>
      <c r="F47" s="6" t="s">
        <v>416</v>
      </c>
      <c r="G47">
        <v>12</v>
      </c>
      <c r="H47">
        <v>202212</v>
      </c>
      <c r="I47" s="8">
        <v>34.26</v>
      </c>
      <c r="J47" s="8">
        <v>0.25</v>
      </c>
      <c r="K47" s="8">
        <v>0.79</v>
      </c>
      <c r="L47" s="8">
        <v>1.63</v>
      </c>
      <c r="M47" s="47" t="str">
        <f>INDEX(DNBDetails[], MATCH(ZACKS_Screener[Ticker], DNBDetails[Ticker],0), 6)</f>
        <v>Mining, Quarrying, and Oil and Gas Extraction</v>
      </c>
      <c r="N47" s="6" t="str">
        <f>INDEX(DNBDetails[], MATCH(ZACKS_Screener[Ticker], DNBDetails[Ticker],0), 7)</f>
        <v>Metal Ore Mining</v>
      </c>
      <c r="O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2.16</v>
      </c>
      <c r="P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1.063291139240506</v>
      </c>
      <c r="Q47" s="17">
        <f>IFERROR(ZACKS_Screener[[#This Row],[Price]]/ZACKS_Screener[[#This Row],[EPS1]], "")</f>
        <v>43.36708860759493</v>
      </c>
      <c r="R47" s="17">
        <f>IFERROR(ZACKS_Screener[[#This Row],[Price]]/ZACKS_Screener[[#This Row],[EPS2]], "")</f>
        <v>21.018404907975459</v>
      </c>
      <c r="S47" s="17">
        <f>IFERROR(ZACKS_Screener[[#This Row],[PE1]]/(ZACKS_Screener[[#This Row],[EG1]]*100), "")</f>
        <v>0.20077355836849506</v>
      </c>
      <c r="T47" s="17">
        <f>IFERROR(ZACKS_Screener[[#This Row],[PE2]]/(ZACKS_Screener[[#This Row],[EG2]]*100), "")</f>
        <v>0.19767309377738829</v>
      </c>
      <c r="U47"/>
    </row>
    <row r="48" spans="1:21" hidden="1" x14ac:dyDescent="0.25">
      <c r="A48" s="20" t="s">
        <v>2746</v>
      </c>
      <c r="B48" s="20">
        <v>20233.650000000001</v>
      </c>
      <c r="C48" s="33" t="s">
        <v>2745</v>
      </c>
      <c r="D48" s="6" t="s">
        <v>20</v>
      </c>
      <c r="E48" s="6" t="s">
        <v>13</v>
      </c>
      <c r="F48" s="6" t="s">
        <v>159</v>
      </c>
      <c r="G48">
        <v>7</v>
      </c>
      <c r="H48">
        <v>202307</v>
      </c>
      <c r="I48" s="8">
        <v>140.30000000000001</v>
      </c>
      <c r="J48" s="8">
        <v>0.69</v>
      </c>
      <c r="K48" s="8">
        <v>2.1</v>
      </c>
      <c r="L48" s="8">
        <v>2.75</v>
      </c>
      <c r="M48" s="47" t="str">
        <f>INDEX(DNBDetails[], MATCH(ZACKS_Screener[Ticker], DNBDetails[Ticker],0), 6)</f>
        <v>Professional, Scientific, and Technical Services</v>
      </c>
      <c r="N48" s="6" t="str">
        <f>INDEX(DNBDetails[], MATCH(ZACKS_Screener[Ticker], DNBDetails[Ticker],0), 7)</f>
        <v>Computer Systems Design and Related Services</v>
      </c>
      <c r="O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2.0434782608695654</v>
      </c>
      <c r="P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0.30952380952380948</v>
      </c>
      <c r="Q48" s="17">
        <f>IFERROR(ZACKS_Screener[[#This Row],[Price]]/ZACKS_Screener[[#This Row],[EPS1]], "")</f>
        <v>66.80952380952381</v>
      </c>
      <c r="R48" s="17">
        <f>IFERROR(ZACKS_Screener[[#This Row],[Price]]/ZACKS_Screener[[#This Row],[EPS2]], "")</f>
        <v>51.018181818181823</v>
      </c>
      <c r="S48" s="17">
        <f>IFERROR(ZACKS_Screener[[#This Row],[PE1]]/(ZACKS_Screener[[#This Row],[EG1]]*100), "")</f>
        <v>0.32694022289766972</v>
      </c>
      <c r="T48" s="17">
        <f>IFERROR(ZACKS_Screener[[#This Row],[PE2]]/(ZACKS_Screener[[#This Row],[EG2]]*100), "")</f>
        <v>1.6482797202797206</v>
      </c>
      <c r="U48"/>
    </row>
    <row r="49" spans="1:21" hidden="1" x14ac:dyDescent="0.25">
      <c r="A49" s="20" t="s">
        <v>2596</v>
      </c>
      <c r="B49" s="20">
        <v>13754.05</v>
      </c>
      <c r="C49" s="33" t="s">
        <v>2595</v>
      </c>
      <c r="D49" s="6" t="s">
        <v>12</v>
      </c>
      <c r="E49" s="6" t="s">
        <v>13</v>
      </c>
      <c r="F49" s="6" t="s">
        <v>145</v>
      </c>
      <c r="G49">
        <v>12</v>
      </c>
      <c r="H49">
        <v>202212</v>
      </c>
      <c r="I49" s="8">
        <v>34.82</v>
      </c>
      <c r="J49" s="8">
        <v>0.53</v>
      </c>
      <c r="K49" s="8">
        <v>1.6</v>
      </c>
      <c r="L49" s="8">
        <v>2.0499999999999998</v>
      </c>
      <c r="M49" s="47" t="str">
        <f>INDEX(DNBDetails[], MATCH(ZACKS_Screener[Ticker], DNBDetails[Ticker],0), 6)</f>
        <v>Computer and Electronic Product Manufacturing</v>
      </c>
      <c r="N49" s="6" t="str">
        <f>INDEX(DNBDetails[], MATCH(ZACKS_Screener[Ticker], DNBDetails[Ticker],0), 7)</f>
        <v>Semiconductor and Other Electronic Component Manufacturing</v>
      </c>
      <c r="O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2.0188679245283021</v>
      </c>
      <c r="P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0.28124999999999983</v>
      </c>
      <c r="Q49" s="17">
        <f>IFERROR(ZACKS_Screener[[#This Row],[Price]]/ZACKS_Screener[[#This Row],[EPS1]], "")</f>
        <v>21.762499999999999</v>
      </c>
      <c r="R49" s="17">
        <f>IFERROR(ZACKS_Screener[[#This Row],[Price]]/ZACKS_Screener[[#This Row],[EPS2]], "")</f>
        <v>16.985365853658539</v>
      </c>
      <c r="S49" s="17">
        <f>IFERROR(ZACKS_Screener[[#This Row],[PE1]]/(ZACKS_Screener[[#This Row],[EG1]]*100), "")</f>
        <v>0.10779556074766354</v>
      </c>
      <c r="T49" s="17">
        <f>IFERROR(ZACKS_Screener[[#This Row],[PE2]]/(ZACKS_Screener[[#This Row],[EG2]]*100), "")</f>
        <v>0.60392411924119294</v>
      </c>
      <c r="U49"/>
    </row>
    <row r="50" spans="1:21" hidden="1" x14ac:dyDescent="0.25">
      <c r="A50" s="20" t="s">
        <v>3023</v>
      </c>
      <c r="B50" s="20">
        <v>2848.93</v>
      </c>
      <c r="C50" s="33" t="s">
        <v>3022</v>
      </c>
      <c r="D50" s="6" t="s">
        <v>12</v>
      </c>
      <c r="E50" s="6" t="s">
        <v>114</v>
      </c>
      <c r="F50" s="6" t="s">
        <v>295</v>
      </c>
      <c r="G50">
        <v>6</v>
      </c>
      <c r="H50">
        <v>202306</v>
      </c>
      <c r="I50" s="8">
        <v>57.11</v>
      </c>
      <c r="J50" s="8">
        <v>1.1399999999999999</v>
      </c>
      <c r="K50" s="8">
        <v>3.43</v>
      </c>
      <c r="L50" s="8">
        <v>3.09</v>
      </c>
      <c r="M50" s="47" t="str">
        <f>INDEX(DNBDetails[], MATCH(ZACKS_Screener[Ticker], DNBDetails[Ticker],0), 6)</f>
        <v>Primary Metal Manufacturing</v>
      </c>
      <c r="N50" s="6" t="str">
        <f>INDEX(DNBDetails[], MATCH(ZACKS_Screener[Ticker], DNBDetails[Ticker],0), 7)</f>
        <v>Iron and Steel Mills and Ferroalloy Manufacturing</v>
      </c>
      <c r="O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2.0087719298245617</v>
      </c>
      <c r="P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-9.9125364431486965E-2</v>
      </c>
      <c r="Q50" s="17">
        <f>IFERROR(ZACKS_Screener[[#This Row],[Price]]/ZACKS_Screener[[#This Row],[EPS1]], "")</f>
        <v>16.650145772594751</v>
      </c>
      <c r="R50" s="17">
        <f>IFERROR(ZACKS_Screener[[#This Row],[Price]]/ZACKS_Screener[[#This Row],[EPS2]], "")</f>
        <v>18.48220064724919</v>
      </c>
      <c r="S50" s="17">
        <f>IFERROR(ZACKS_Screener[[#This Row],[PE1]]/(ZACKS_Screener[[#This Row],[EG1]]*100), "")</f>
        <v>8.2887188562262071E-2</v>
      </c>
      <c r="T50" s="17">
        <f>IFERROR(ZACKS_Screener[[#This Row],[PE2]]/(ZACKS_Screener[[#This Row],[EG2]]*100), "")</f>
        <v>-1.8645278888254315</v>
      </c>
      <c r="U50"/>
    </row>
    <row r="51" spans="1:21" hidden="1" x14ac:dyDescent="0.25">
      <c r="A51" s="20" t="s">
        <v>1676</v>
      </c>
      <c r="B51" s="20">
        <v>6403.75</v>
      </c>
      <c r="C51" s="33" t="s">
        <v>1675</v>
      </c>
      <c r="D51" s="6" t="s">
        <v>12</v>
      </c>
      <c r="E51" s="6" t="s">
        <v>27</v>
      </c>
      <c r="F51" s="6" t="s">
        <v>717</v>
      </c>
      <c r="G51">
        <v>6</v>
      </c>
      <c r="H51">
        <v>202306</v>
      </c>
      <c r="I51" s="8">
        <v>20.53</v>
      </c>
      <c r="J51" s="8">
        <v>0.35</v>
      </c>
      <c r="K51" s="8">
        <v>1.02</v>
      </c>
      <c r="L51" s="8">
        <v>1.27</v>
      </c>
      <c r="M51" s="47" t="str">
        <f>INDEX(DNBDetails[], MATCH(ZACKS_Screener[Ticker], DNBDetails[Ticker],0), 6)</f>
        <v>Retail Trade</v>
      </c>
      <c r="N51" s="6" t="str">
        <f>INDEX(DNBDetails[], MATCH(ZACKS_Screener[Ticker], DNBDetails[Ticker],0), 7)</f>
        <v>Warehouse Clubs, Supercenters, and Other General Merchandise Retailers</v>
      </c>
      <c r="O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1.9142857142857146</v>
      </c>
      <c r="P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0.24509803921568626</v>
      </c>
      <c r="Q51" s="17">
        <f>IFERROR(ZACKS_Screener[[#This Row],[Price]]/ZACKS_Screener[[#This Row],[EPS1]], "")</f>
        <v>20.127450980392158</v>
      </c>
      <c r="R51" s="17">
        <f>IFERROR(ZACKS_Screener[[#This Row],[Price]]/ZACKS_Screener[[#This Row],[EPS2]], "")</f>
        <v>16.165354330708663</v>
      </c>
      <c r="S51" s="17">
        <f>IFERROR(ZACKS_Screener[[#This Row],[PE1]]/(ZACKS_Screener[[#This Row],[EG1]]*100), "")</f>
        <v>0.10514340064383962</v>
      </c>
      <c r="T51" s="17">
        <f>IFERROR(ZACKS_Screener[[#This Row],[PE2]]/(ZACKS_Screener[[#This Row],[EG2]]*100), "")</f>
        <v>0.65954645669291345</v>
      </c>
      <c r="U51"/>
    </row>
    <row r="52" spans="1:21" hidden="1" x14ac:dyDescent="0.25">
      <c r="A52" s="20" t="s">
        <v>99</v>
      </c>
      <c r="B52" s="20">
        <v>5815.19</v>
      </c>
      <c r="C52" s="33" t="s">
        <v>99</v>
      </c>
      <c r="D52" s="6" t="s">
        <v>12</v>
      </c>
      <c r="E52" s="6" t="s">
        <v>17</v>
      </c>
      <c r="F52" s="6" t="s">
        <v>100</v>
      </c>
      <c r="G52">
        <v>12</v>
      </c>
      <c r="H52">
        <v>202212</v>
      </c>
      <c r="I52" s="8">
        <v>6.48</v>
      </c>
      <c r="J52" s="8">
        <v>0.24</v>
      </c>
      <c r="K52" s="8">
        <v>0.69</v>
      </c>
      <c r="L52" s="8">
        <v>0.69</v>
      </c>
      <c r="M52" s="47" t="str">
        <f>INDEX(DNBDetails[], MATCH(ZACKS_Screener[Ticker], DNBDetails[Ticker],0), 6)</f>
        <v>Administrative and Support and Waste Management and Remediation Services</v>
      </c>
      <c r="N52" s="6" t="str">
        <f>INDEX(DNBDetails[], MATCH(ZACKS_Screener[Ticker], DNBDetails[Ticker],0), 7)</f>
        <v>Investigation and Security Services</v>
      </c>
      <c r="O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1.8749999999999998</v>
      </c>
      <c r="P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52" s="17">
        <f>IFERROR(ZACKS_Screener[[#This Row],[Price]]/ZACKS_Screener[[#This Row],[EPS1]], "")</f>
        <v>9.3913043478260878</v>
      </c>
      <c r="R52" s="17">
        <f>IFERROR(ZACKS_Screener[[#This Row],[Price]]/ZACKS_Screener[[#This Row],[EPS2]], "")</f>
        <v>9.3913043478260878</v>
      </c>
      <c r="S52" s="17">
        <f>IFERROR(ZACKS_Screener[[#This Row],[PE1]]/(ZACKS_Screener[[#This Row],[EG1]]*100), "")</f>
        <v>5.008695652173914E-2</v>
      </c>
      <c r="T52" s="17" t="str">
        <f>IFERROR(ZACKS_Screener[[#This Row],[PE2]]/(ZACKS_Screener[[#This Row],[EG2]]*100), "")</f>
        <v/>
      </c>
      <c r="U52"/>
    </row>
    <row r="53" spans="1:21" hidden="1" x14ac:dyDescent="0.25">
      <c r="A53" s="20" t="s">
        <v>1763</v>
      </c>
      <c r="B53" s="20">
        <v>22102</v>
      </c>
      <c r="C53" s="33" t="s">
        <v>1762</v>
      </c>
      <c r="D53" s="6" t="s">
        <v>12</v>
      </c>
      <c r="E53" s="6" t="s">
        <v>13</v>
      </c>
      <c r="F53" s="6" t="s">
        <v>175</v>
      </c>
      <c r="G53">
        <v>12</v>
      </c>
      <c r="H53">
        <v>202212</v>
      </c>
      <c r="I53" s="8">
        <v>63.59</v>
      </c>
      <c r="J53" s="8">
        <v>0.13</v>
      </c>
      <c r="K53" s="8">
        <v>0.37</v>
      </c>
      <c r="L53" s="8">
        <v>0.45</v>
      </c>
      <c r="M53" s="47" t="str">
        <f>INDEX(DNBDetails[], MATCH(ZACKS_Screener[Ticker], DNBDetails[Ticker],0), 6)</f>
        <v>Information</v>
      </c>
      <c r="N53" s="6" t="str">
        <f>INDEX(DNBDetails[], MATCH(ZACKS_Screener[Ticker], DNBDetails[Ticker],0), 7)</f>
        <v>Software Publishers</v>
      </c>
      <c r="O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1.846153846153846</v>
      </c>
      <c r="P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0.21621621621621626</v>
      </c>
      <c r="Q53" s="17">
        <f>IFERROR(ZACKS_Screener[[#This Row],[Price]]/ZACKS_Screener[[#This Row],[EPS1]], "")</f>
        <v>171.86486486486487</v>
      </c>
      <c r="R53" s="17">
        <f>IFERROR(ZACKS_Screener[[#This Row],[Price]]/ZACKS_Screener[[#This Row],[EPS2]], "")</f>
        <v>141.3111111111111</v>
      </c>
      <c r="S53" s="17">
        <f>IFERROR(ZACKS_Screener[[#This Row],[PE1]]/(ZACKS_Screener[[#This Row],[EG1]]*100), "")</f>
        <v>0.93093468468468477</v>
      </c>
      <c r="T53" s="17">
        <f>IFERROR(ZACKS_Screener[[#This Row],[PE2]]/(ZACKS_Screener[[#This Row],[EG2]]*100), "")</f>
        <v>6.5356388888888874</v>
      </c>
      <c r="U53"/>
    </row>
    <row r="54" spans="1:21" hidden="1" x14ac:dyDescent="0.25">
      <c r="A54" s="20" t="s">
        <v>2019</v>
      </c>
      <c r="B54" s="20">
        <v>5372.54</v>
      </c>
      <c r="C54" s="33" t="s">
        <v>2018</v>
      </c>
      <c r="D54" s="6" t="s">
        <v>12</v>
      </c>
      <c r="E54" s="6" t="s">
        <v>44</v>
      </c>
      <c r="F54" s="6" t="s">
        <v>262</v>
      </c>
      <c r="G54">
        <v>9</v>
      </c>
      <c r="H54">
        <v>202209</v>
      </c>
      <c r="I54" s="8">
        <v>88.54</v>
      </c>
      <c r="J54" s="8">
        <v>1.68</v>
      </c>
      <c r="K54" s="8">
        <v>4.78</v>
      </c>
      <c r="L54" s="8">
        <v>5.0599999999999996</v>
      </c>
      <c r="M54" s="47" t="str">
        <f>INDEX(DNBDetails[], MATCH(ZACKS_Screener[Ticker], DNBDetails[Ticker],0), 6)</f>
        <v>Food Manufacturing</v>
      </c>
      <c r="N54" s="6" t="str">
        <f>INDEX(DNBDetails[], MATCH(ZACKS_Screener[Ticker], DNBDetails[Ticker],0), 7)</f>
        <v>Fruit and Vegetable Preserving and Specialty Food Manufacturing</v>
      </c>
      <c r="O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1.8452380952380956</v>
      </c>
      <c r="P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5.8577405857740447E-2</v>
      </c>
      <c r="Q54" s="17">
        <f>IFERROR(ZACKS_Screener[[#This Row],[Price]]/ZACKS_Screener[[#This Row],[EPS1]], "")</f>
        <v>18.523012552301257</v>
      </c>
      <c r="R54" s="17">
        <f>IFERROR(ZACKS_Screener[[#This Row],[Price]]/ZACKS_Screener[[#This Row],[EPS2]], "")</f>
        <v>17.498023715415023</v>
      </c>
      <c r="S54" s="17">
        <f>IFERROR(ZACKS_Screener[[#This Row],[PE1]]/(ZACKS_Screener[[#This Row],[EG1]]*100), "")</f>
        <v>0.1003827777027939</v>
      </c>
      <c r="T54" s="17">
        <f>IFERROR(ZACKS_Screener[[#This Row],[PE2]]/(ZACKS_Screener[[#This Row],[EG2]]*100), "")</f>
        <v>2.9871626199887142</v>
      </c>
      <c r="U54"/>
    </row>
    <row r="55" spans="1:21" hidden="1" x14ac:dyDescent="0.25">
      <c r="A55" s="20" t="s">
        <v>1211</v>
      </c>
      <c r="B55" s="20">
        <v>7150.57</v>
      </c>
      <c r="C55" s="33" t="s">
        <v>1210</v>
      </c>
      <c r="D55" s="6" t="s">
        <v>20</v>
      </c>
      <c r="E55" s="6" t="s">
        <v>35</v>
      </c>
      <c r="F55" s="6" t="s">
        <v>271</v>
      </c>
      <c r="G55">
        <v>12</v>
      </c>
      <c r="H55">
        <v>202212</v>
      </c>
      <c r="I55" s="8">
        <v>10.08</v>
      </c>
      <c r="J55" s="8">
        <v>0.33</v>
      </c>
      <c r="K55" s="8">
        <v>0.92</v>
      </c>
      <c r="L55" s="8">
        <v>1.29</v>
      </c>
      <c r="M55" s="47" t="str">
        <f>INDEX(DNBDetails[], MATCH(ZACKS_Screener[Ticker], DNBDetails[Ticker],0), 6)</f>
        <v>Chemical Manufacturing</v>
      </c>
      <c r="N55" s="6" t="str">
        <f>INDEX(DNBDetails[], MATCH(ZACKS_Screener[Ticker], DNBDetails[Ticker],0), 7)</f>
        <v>Pharmaceutical and Medicine Manufacturing</v>
      </c>
      <c r="O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1.7878787878787881</v>
      </c>
      <c r="P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0.40217391304347822</v>
      </c>
      <c r="Q55" s="17">
        <f>IFERROR(ZACKS_Screener[[#This Row],[Price]]/ZACKS_Screener[[#This Row],[EPS1]], "")</f>
        <v>10.956521739130434</v>
      </c>
      <c r="R55" s="17">
        <f>IFERROR(ZACKS_Screener[[#This Row],[Price]]/ZACKS_Screener[[#This Row],[EPS2]], "")</f>
        <v>7.8139534883720927</v>
      </c>
      <c r="S55" s="17">
        <f>IFERROR(ZACKS_Screener[[#This Row],[PE1]]/(ZACKS_Screener[[#This Row],[EG1]]*100), "")</f>
        <v>6.128224023581428E-2</v>
      </c>
      <c r="T55" s="17">
        <f>IFERROR(ZACKS_Screener[[#This Row],[PE2]]/(ZACKS_Screener[[#This Row],[EG2]]*100), "")</f>
        <v>0.19429289754871151</v>
      </c>
      <c r="U55"/>
    </row>
    <row r="56" spans="1:21" hidden="1" x14ac:dyDescent="0.25">
      <c r="A56" s="20" t="s">
        <v>700</v>
      </c>
      <c r="B56" s="20">
        <v>3856.49</v>
      </c>
      <c r="C56" s="33" t="s">
        <v>699</v>
      </c>
      <c r="D56" s="6" t="s">
        <v>20</v>
      </c>
      <c r="E56" s="6" t="s">
        <v>32</v>
      </c>
      <c r="F56" s="6" t="s">
        <v>183</v>
      </c>
      <c r="G56">
        <v>12</v>
      </c>
      <c r="H56">
        <v>202212</v>
      </c>
      <c r="I56" s="8">
        <v>58.1</v>
      </c>
      <c r="J56" s="8">
        <v>2.2999999999999998</v>
      </c>
      <c r="K56" s="8">
        <v>6.32</v>
      </c>
      <c r="L56" s="8">
        <v>8.19</v>
      </c>
      <c r="M56" s="47" t="str">
        <f>INDEX(DNBDetails[], MATCH(ZACKS_Screener[Ticker], DNBDetails[Ticker],0), 6)</f>
        <v>Finance and Insurance</v>
      </c>
      <c r="N56" s="6" t="str">
        <f>INDEX(DNBDetails[], MATCH(ZACKS_Screener[Ticker], DNBDetails[Ticker],0), 7)</f>
        <v>Nondepository Credit Intermediation</v>
      </c>
      <c r="O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1.7478260869565221</v>
      </c>
      <c r="P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0.29588607594936694</v>
      </c>
      <c r="Q56" s="17">
        <f>IFERROR(ZACKS_Screener[[#This Row],[Price]]/ZACKS_Screener[[#This Row],[EPS1]], "")</f>
        <v>9.1930379746835449</v>
      </c>
      <c r="R56" s="17">
        <f>IFERROR(ZACKS_Screener[[#This Row],[Price]]/ZACKS_Screener[[#This Row],[EPS2]], "")</f>
        <v>7.0940170940170946</v>
      </c>
      <c r="S56" s="17">
        <f>IFERROR(ZACKS_Screener[[#This Row],[PE1]]/(ZACKS_Screener[[#This Row],[EG1]]*100), "")</f>
        <v>5.2596983437244151E-2</v>
      </c>
      <c r="T56" s="17">
        <f>IFERROR(ZACKS_Screener[[#This Row],[PE2]]/(ZACKS_Screener[[#This Row],[EG2]]*100), "")</f>
        <v>0.23975501622560461</v>
      </c>
      <c r="U56"/>
    </row>
    <row r="57" spans="1:21" hidden="1" x14ac:dyDescent="0.25">
      <c r="A57" s="20" t="s">
        <v>15745</v>
      </c>
      <c r="B57" s="20">
        <v>2059.19</v>
      </c>
      <c r="C57" s="33" t="s">
        <v>15746</v>
      </c>
      <c r="D57" s="6" t="s">
        <v>12</v>
      </c>
      <c r="E57" s="6" t="s">
        <v>76</v>
      </c>
      <c r="F57" s="6" t="s">
        <v>843</v>
      </c>
      <c r="G57">
        <v>12</v>
      </c>
      <c r="H57">
        <v>202212</v>
      </c>
      <c r="I57" s="8">
        <v>40.68</v>
      </c>
      <c r="J57" s="8">
        <v>4.47</v>
      </c>
      <c r="K57" s="8">
        <v>11.92</v>
      </c>
      <c r="L57" s="8">
        <v>9.08</v>
      </c>
      <c r="M57" s="47" t="str">
        <f>INDEX(DNBDetails[], MATCH(ZACKS_Screener[Ticker], DNBDetails[Ticker],0), 6)</f>
        <v>Finance and Insurance</v>
      </c>
      <c r="N57" s="6" t="str">
        <f>INDEX(DNBDetails[], MATCH(ZACKS_Screener[Ticker], DNBDetails[Ticker],0), 7)</f>
        <v>Activities Related to Credit Intermediation</v>
      </c>
      <c r="O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1.6666666666666667</v>
      </c>
      <c r="P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-0.23825503355704697</v>
      </c>
      <c r="Q57" s="17">
        <f>IFERROR(ZACKS_Screener[[#This Row],[Price]]/ZACKS_Screener[[#This Row],[EPS1]], "")</f>
        <v>3.412751677852349</v>
      </c>
      <c r="R57" s="17">
        <f>IFERROR(ZACKS_Screener[[#This Row],[Price]]/ZACKS_Screener[[#This Row],[EPS2]], "")</f>
        <v>4.4801762114537445</v>
      </c>
      <c r="S57" s="17">
        <f>IFERROR(ZACKS_Screener[[#This Row],[PE1]]/(ZACKS_Screener[[#This Row],[EG1]]*100), "")</f>
        <v>2.0476510067114092E-2</v>
      </c>
      <c r="T57" s="17">
        <f>IFERROR(ZACKS_Screener[[#This Row],[PE2]]/(ZACKS_Screener[[#This Row],[EG2]]*100), "")</f>
        <v>-0.18804119873425576</v>
      </c>
      <c r="U57"/>
    </row>
    <row r="58" spans="1:21" hidden="1" x14ac:dyDescent="0.25">
      <c r="A58" s="20" t="s">
        <v>396</v>
      </c>
      <c r="B58" s="20">
        <v>20800.03</v>
      </c>
      <c r="C58" s="33" t="s">
        <v>395</v>
      </c>
      <c r="D58" s="6" t="s">
        <v>12</v>
      </c>
      <c r="E58" s="6" t="s">
        <v>32</v>
      </c>
      <c r="F58" s="6" t="s">
        <v>397</v>
      </c>
      <c r="G58">
        <v>12</v>
      </c>
      <c r="H58">
        <v>202212</v>
      </c>
      <c r="I58" s="8">
        <v>16.61</v>
      </c>
      <c r="J58" s="8">
        <v>0.34</v>
      </c>
      <c r="K58" s="8">
        <v>0.9</v>
      </c>
      <c r="L58" s="8">
        <v>1.02</v>
      </c>
      <c r="M58" s="47" t="e">
        <f>INDEX(DNBDetails[], MATCH(ZACKS_Screener[Ticker], DNBDetails[Ticker],0), 6)</f>
        <v>#N/A</v>
      </c>
      <c r="N58" s="6" t="e">
        <f>INDEX(DNBDetails[], MATCH(ZACKS_Screener[Ticker], DNBDetails[Ticker],0), 7)</f>
        <v>#N/A</v>
      </c>
      <c r="O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1.6470588235294119</v>
      </c>
      <c r="P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0.13333333333333333</v>
      </c>
      <c r="Q58" s="17">
        <f>IFERROR(ZACKS_Screener[[#This Row],[Price]]/ZACKS_Screener[[#This Row],[EPS1]], "")</f>
        <v>18.455555555555556</v>
      </c>
      <c r="R58" s="17">
        <f>IFERROR(ZACKS_Screener[[#This Row],[Price]]/ZACKS_Screener[[#This Row],[EPS2]], "")</f>
        <v>16.284313725490197</v>
      </c>
      <c r="S58" s="17">
        <f>IFERROR(ZACKS_Screener[[#This Row],[PE1]]/(ZACKS_Screener[[#This Row],[EG1]]*100), "")</f>
        <v>0.11205158730158729</v>
      </c>
      <c r="T58" s="17">
        <f>IFERROR(ZACKS_Screener[[#This Row],[PE2]]/(ZACKS_Screener[[#This Row],[EG2]]*100), "")</f>
        <v>1.2213235294117648</v>
      </c>
      <c r="U58"/>
    </row>
    <row r="59" spans="1:21" hidden="1" x14ac:dyDescent="0.25">
      <c r="A59" s="20" t="s">
        <v>2726</v>
      </c>
      <c r="B59" s="20">
        <v>3595.83</v>
      </c>
      <c r="C59" s="33" t="s">
        <v>2725</v>
      </c>
      <c r="D59" s="6" t="s">
        <v>12</v>
      </c>
      <c r="E59" s="6" t="s">
        <v>17</v>
      </c>
      <c r="F59" s="6" t="s">
        <v>100</v>
      </c>
      <c r="G59">
        <v>12</v>
      </c>
      <c r="H59">
        <v>202212</v>
      </c>
      <c r="I59" s="8">
        <v>22.8</v>
      </c>
      <c r="J59" s="8">
        <v>0.16</v>
      </c>
      <c r="K59" s="8">
        <v>0.42</v>
      </c>
      <c r="L59" s="8">
        <v>0.54</v>
      </c>
      <c r="M59" s="47" t="str">
        <f>INDEX(DNBDetails[], MATCH(ZACKS_Screener[Ticker], DNBDetails[Ticker],0), 6)</f>
        <v>Information</v>
      </c>
      <c r="N59" s="6" t="str">
        <f>INDEX(DNBDetails[], MATCH(ZACKS_Screener[Ticker], DNBDetails[Ticker],0), 7)</f>
        <v>Software Publishers</v>
      </c>
      <c r="O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1.625</v>
      </c>
      <c r="P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0.28571428571428586</v>
      </c>
      <c r="Q59" s="17">
        <f>IFERROR(ZACKS_Screener[[#This Row],[Price]]/ZACKS_Screener[[#This Row],[EPS1]], "")</f>
        <v>54.285714285714292</v>
      </c>
      <c r="R59" s="17">
        <f>IFERROR(ZACKS_Screener[[#This Row],[Price]]/ZACKS_Screener[[#This Row],[EPS2]], "")</f>
        <v>42.222222222222221</v>
      </c>
      <c r="S59" s="17">
        <f>IFERROR(ZACKS_Screener[[#This Row],[PE1]]/(ZACKS_Screener[[#This Row],[EG1]]*100), "")</f>
        <v>0.3340659340659341</v>
      </c>
      <c r="T59" s="17">
        <f>IFERROR(ZACKS_Screener[[#This Row],[PE2]]/(ZACKS_Screener[[#This Row],[EG2]]*100), "")</f>
        <v>1.477777777777777</v>
      </c>
      <c r="U59"/>
    </row>
    <row r="60" spans="1:21" hidden="1" x14ac:dyDescent="0.25">
      <c r="A60" s="20" t="s">
        <v>1767</v>
      </c>
      <c r="B60" s="20">
        <v>5905.96</v>
      </c>
      <c r="C60" s="33" t="s">
        <v>1766</v>
      </c>
      <c r="D60" s="6" t="s">
        <v>12</v>
      </c>
      <c r="E60" s="6" t="s">
        <v>13</v>
      </c>
      <c r="F60" s="6" t="s">
        <v>175</v>
      </c>
      <c r="G60">
        <v>3</v>
      </c>
      <c r="H60">
        <v>202303</v>
      </c>
      <c r="I60" s="8">
        <v>83.89</v>
      </c>
      <c r="J60" s="8">
        <v>0.63</v>
      </c>
      <c r="K60" s="8">
        <v>1.65</v>
      </c>
      <c r="L60" s="8">
        <v>1.99</v>
      </c>
      <c r="M60" s="47" t="str">
        <f>INDEX(DNBDetails[], MATCH(ZACKS_Screener[Ticker], DNBDetails[Ticker],0), 6)</f>
        <v>Information</v>
      </c>
      <c r="N60" s="6" t="str">
        <f>INDEX(DNBDetails[], MATCH(ZACKS_Screener[Ticker], DNBDetails[Ticker],0), 7)</f>
        <v>Software Publishers</v>
      </c>
      <c r="O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1.6190476190476191</v>
      </c>
      <c r="P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0.20606060606060611</v>
      </c>
      <c r="Q60" s="17">
        <f>IFERROR(ZACKS_Screener[[#This Row],[Price]]/ZACKS_Screener[[#This Row],[EPS1]], "")</f>
        <v>50.842424242424244</v>
      </c>
      <c r="R60" s="17">
        <f>IFERROR(ZACKS_Screener[[#This Row],[Price]]/ZACKS_Screener[[#This Row],[EPS2]], "")</f>
        <v>42.155778894472363</v>
      </c>
      <c r="S60" s="17">
        <f>IFERROR(ZACKS_Screener[[#This Row],[PE1]]/(ZACKS_Screener[[#This Row],[EG1]]*100), "")</f>
        <v>0.31402673796791447</v>
      </c>
      <c r="T60" s="17">
        <f>IFERROR(ZACKS_Screener[[#This Row],[PE2]]/(ZACKS_Screener[[#This Row],[EG2]]*100), "")</f>
        <v>2.0457951522317463</v>
      </c>
      <c r="U60"/>
    </row>
    <row r="61" spans="1:21" hidden="1" x14ac:dyDescent="0.25">
      <c r="A61" s="20" t="s">
        <v>3117</v>
      </c>
      <c r="B61" s="20">
        <v>3804.38</v>
      </c>
      <c r="C61" s="33" t="s">
        <v>3116</v>
      </c>
      <c r="D61" s="6" t="s">
        <v>20</v>
      </c>
      <c r="E61" s="6" t="s">
        <v>32</v>
      </c>
      <c r="F61" s="6" t="s">
        <v>397</v>
      </c>
      <c r="G61">
        <v>12</v>
      </c>
      <c r="H61">
        <v>202212</v>
      </c>
      <c r="I61" s="8">
        <v>23.71</v>
      </c>
      <c r="J61" s="8">
        <v>0.1</v>
      </c>
      <c r="K61" s="8">
        <v>0.26</v>
      </c>
      <c r="L61" s="8">
        <v>0.44</v>
      </c>
      <c r="M61" s="47" t="str">
        <f>INDEX(DNBDetails[], MATCH(ZACKS_Screener[Ticker], DNBDetails[Ticker],0), 6)</f>
        <v>Real Estate and Rental and Leasing</v>
      </c>
      <c r="N61" s="6" t="str">
        <f>INDEX(DNBDetails[], MATCH(ZACKS_Screener[Ticker], DNBDetails[Ticker],0), 7)</f>
        <v>Offices of Real Estate Agents and Brokers</v>
      </c>
      <c r="O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1.5999999999999999</v>
      </c>
      <c r="P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0.69230769230769229</v>
      </c>
      <c r="Q61" s="17">
        <f>IFERROR(ZACKS_Screener[[#This Row],[Price]]/ZACKS_Screener[[#This Row],[EPS1]], "")</f>
        <v>91.192307692307693</v>
      </c>
      <c r="R61" s="17">
        <f>IFERROR(ZACKS_Screener[[#This Row],[Price]]/ZACKS_Screener[[#This Row],[EPS2]], "")</f>
        <v>53.88636363636364</v>
      </c>
      <c r="S61" s="17">
        <f>IFERROR(ZACKS_Screener[[#This Row],[PE1]]/(ZACKS_Screener[[#This Row],[EG1]]*100), "")</f>
        <v>0.56995192307692311</v>
      </c>
      <c r="T61" s="17">
        <f>IFERROR(ZACKS_Screener[[#This Row],[PE2]]/(ZACKS_Screener[[#This Row],[EG2]]*100), "")</f>
        <v>0.77835858585858597</v>
      </c>
      <c r="U61"/>
    </row>
    <row r="62" spans="1:21" hidden="1" x14ac:dyDescent="0.25">
      <c r="A62" s="20" t="s">
        <v>3252</v>
      </c>
      <c r="B62" s="20">
        <v>2250.6799999999998</v>
      </c>
      <c r="C62" s="33" t="s">
        <v>3251</v>
      </c>
      <c r="D62" s="6" t="s">
        <v>20</v>
      </c>
      <c r="E62" s="6" t="s">
        <v>13</v>
      </c>
      <c r="F62" s="6" t="s">
        <v>969</v>
      </c>
      <c r="G62">
        <v>12</v>
      </c>
      <c r="H62">
        <v>202212</v>
      </c>
      <c r="I62" s="8">
        <v>84.79</v>
      </c>
      <c r="J62" s="8">
        <v>3.07</v>
      </c>
      <c r="K62" s="8">
        <v>7.98</v>
      </c>
      <c r="L62" s="8">
        <v>6.23</v>
      </c>
      <c r="M62" s="47" t="str">
        <f>INDEX(DNBDetails[], MATCH(ZACKS_Screener[Ticker], DNBDetails[Ticker],0), 6)</f>
        <v>Computer and Electronic Product Manufacturing</v>
      </c>
      <c r="N62" s="6" t="str">
        <f>INDEX(DNBDetails[], MATCH(ZACKS_Screener[Ticker], DNBDetails[Ticker],0), 7)</f>
        <v>Communications Equipment Manufacturing</v>
      </c>
      <c r="O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1.5993485342019544</v>
      </c>
      <c r="P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-0.21929824561403508</v>
      </c>
      <c r="Q62" s="17">
        <f>IFERROR(ZACKS_Screener[[#This Row],[Price]]/ZACKS_Screener[[#This Row],[EPS1]], "")</f>
        <v>10.625313283208021</v>
      </c>
      <c r="R62" s="17">
        <f>IFERROR(ZACKS_Screener[[#This Row],[Price]]/ZACKS_Screener[[#This Row],[EPS2]], "")</f>
        <v>13.609951845906902</v>
      </c>
      <c r="S62" s="17">
        <f>IFERROR(ZACKS_Screener[[#This Row],[PE1]]/(ZACKS_Screener[[#This Row],[EG1]]*100), "")</f>
        <v>6.6435258206616332E-2</v>
      </c>
      <c r="T62" s="17">
        <f>IFERROR(ZACKS_Screener[[#This Row],[PE2]]/(ZACKS_Screener[[#This Row],[EG2]]*100), "")</f>
        <v>-0.62061380417335477</v>
      </c>
      <c r="U62"/>
    </row>
    <row r="63" spans="1:21" hidden="1" x14ac:dyDescent="0.25">
      <c r="A63" s="20" t="s">
        <v>579</v>
      </c>
      <c r="B63" s="20">
        <v>2809.71</v>
      </c>
      <c r="C63" s="33" t="s">
        <v>578</v>
      </c>
      <c r="D63" s="6" t="s">
        <v>20</v>
      </c>
      <c r="E63" s="6" t="s">
        <v>13</v>
      </c>
      <c r="F63" s="6" t="s">
        <v>580</v>
      </c>
      <c r="G63">
        <v>12</v>
      </c>
      <c r="H63">
        <v>202212</v>
      </c>
      <c r="I63" s="8">
        <v>58.36</v>
      </c>
      <c r="J63" s="8">
        <v>0.16</v>
      </c>
      <c r="K63" s="8">
        <v>0.41</v>
      </c>
      <c r="L63" s="8">
        <v>1.83</v>
      </c>
      <c r="M63" s="47" t="str">
        <f>INDEX(DNBDetails[], MATCH(ZACKS_Screener[Ticker], DNBDetails[Ticker],0), 6)</f>
        <v>Information</v>
      </c>
      <c r="N63" s="6" t="str">
        <f>INDEX(DNBDetails[], MATCH(ZACKS_Screener[Ticker], DNBDetails[Ticker],0), 7)</f>
        <v>Wired and Wireless Telecommunications (except Satellite)</v>
      </c>
      <c r="O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1.5624999999999998</v>
      </c>
      <c r="P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3.4634146341463419</v>
      </c>
      <c r="Q63" s="17">
        <f>IFERROR(ZACKS_Screener[[#This Row],[Price]]/ZACKS_Screener[[#This Row],[EPS1]], "")</f>
        <v>142.34146341463415</v>
      </c>
      <c r="R63" s="17">
        <f>IFERROR(ZACKS_Screener[[#This Row],[Price]]/ZACKS_Screener[[#This Row],[EPS2]], "")</f>
        <v>31.89071038251366</v>
      </c>
      <c r="S63" s="17">
        <f>IFERROR(ZACKS_Screener[[#This Row],[PE1]]/(ZACKS_Screener[[#This Row],[EG1]]*100), "")</f>
        <v>0.91098536585365875</v>
      </c>
      <c r="T63" s="17">
        <f>IFERROR(ZACKS_Screener[[#This Row],[PE2]]/(ZACKS_Screener[[#This Row],[EG2]]*100), "")</f>
        <v>9.2078811667821128E-2</v>
      </c>
      <c r="U63"/>
    </row>
    <row r="64" spans="1:21" hidden="1" x14ac:dyDescent="0.25">
      <c r="A64" s="20" t="s">
        <v>1000</v>
      </c>
      <c r="B64" s="20">
        <v>4275.18</v>
      </c>
      <c r="C64" s="33" t="s">
        <v>999</v>
      </c>
      <c r="D64" s="6" t="s">
        <v>20</v>
      </c>
      <c r="E64" s="6" t="s">
        <v>35</v>
      </c>
      <c r="F64" s="6" t="s">
        <v>271</v>
      </c>
      <c r="G64">
        <v>12</v>
      </c>
      <c r="H64">
        <v>202212</v>
      </c>
      <c r="I64" s="8">
        <v>12.035</v>
      </c>
      <c r="J64" s="8">
        <v>0.02</v>
      </c>
      <c r="K64" s="8">
        <v>0.05</v>
      </c>
      <c r="L64" s="8">
        <v>0.31</v>
      </c>
      <c r="M64" s="47" t="str">
        <f>INDEX(DNBDetails[], MATCH(ZACKS_Screener[Ticker], DNBDetails[Ticker],0), 6)</f>
        <v>Professional, Scientific, and Technical Services</v>
      </c>
      <c r="N64" s="6" t="str">
        <f>INDEX(DNBDetails[], MATCH(ZACKS_Screener[Ticker], DNBDetails[Ticker],0), 7)</f>
        <v>Scientific Research and Development Services</v>
      </c>
      <c r="O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v>
      </c>
      <c r="P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v>
      </c>
      <c r="Q64" s="17">
        <f>IFERROR(ZACKS_Screener[[#This Row],[Price]]/ZACKS_Screener[[#This Row],[EPS1]], "")</f>
        <v>240.7</v>
      </c>
      <c r="R64" s="17">
        <f>IFERROR(ZACKS_Screener[[#This Row],[Price]]/ZACKS_Screener[[#This Row],[EPS2]], "")</f>
        <v>38.822580645161288</v>
      </c>
      <c r="S64" s="17">
        <f>IFERROR(ZACKS_Screener[[#This Row],[PE1]]/(ZACKS_Screener[[#This Row],[EG1]]*100), "")</f>
        <v>1.6046666666666667</v>
      </c>
      <c r="T64" s="17">
        <f>IFERROR(ZACKS_Screener[[#This Row],[PE2]]/(ZACKS_Screener[[#This Row],[EG2]]*100), "")</f>
        <v>7.4658808933002474E-2</v>
      </c>
      <c r="U64"/>
    </row>
    <row r="65" spans="1:21" hidden="1" x14ac:dyDescent="0.25">
      <c r="A65" s="20" t="s">
        <v>6180</v>
      </c>
      <c r="B65" s="20">
        <v>2576.41</v>
      </c>
      <c r="C65" s="33" t="s">
        <v>6179</v>
      </c>
      <c r="D65" s="6" t="s">
        <v>12</v>
      </c>
      <c r="E65" s="6" t="s">
        <v>94</v>
      </c>
      <c r="F65" s="6" t="s">
        <v>95</v>
      </c>
      <c r="G65">
        <v>12</v>
      </c>
      <c r="H65">
        <v>202212</v>
      </c>
      <c r="I65" s="8">
        <v>17.68</v>
      </c>
      <c r="J65" s="8">
        <v>0.37</v>
      </c>
      <c r="K65" s="8">
        <v>0.92</v>
      </c>
      <c r="L65" s="8">
        <v>1.5</v>
      </c>
      <c r="M65" s="47" t="str">
        <f>INDEX(DNBDetails[], MATCH(ZACKS_Screener[Ticker], DNBDetails[Ticker],0), 6)</f>
        <v>Transportation Equipment Manufacturing</v>
      </c>
      <c r="N65" s="6" t="str">
        <f>INDEX(DNBDetails[], MATCH(ZACKS_Screener[Ticker], DNBDetails[Ticker],0), 7)</f>
        <v>Motor Vehicle Parts Manufacturing</v>
      </c>
      <c r="O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1.4864864864864866</v>
      </c>
      <c r="P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0.63043478260869557</v>
      </c>
      <c r="Q65" s="17">
        <f>IFERROR(ZACKS_Screener[[#This Row],[Price]]/ZACKS_Screener[[#This Row],[EPS1]], "")</f>
        <v>19.217391304347824</v>
      </c>
      <c r="R65" s="17">
        <f>IFERROR(ZACKS_Screener[[#This Row],[Price]]/ZACKS_Screener[[#This Row],[EPS2]], "")</f>
        <v>11.786666666666667</v>
      </c>
      <c r="S65" s="17">
        <f>IFERROR(ZACKS_Screener[[#This Row],[PE1]]/(ZACKS_Screener[[#This Row],[EG1]]*100), "")</f>
        <v>0.12928063241106716</v>
      </c>
      <c r="T65" s="17">
        <f>IFERROR(ZACKS_Screener[[#This Row],[PE2]]/(ZACKS_Screener[[#This Row],[EG2]]*100), "")</f>
        <v>0.18696091954022992</v>
      </c>
      <c r="U65"/>
    </row>
    <row r="66" spans="1:21" hidden="1" x14ac:dyDescent="0.25">
      <c r="A66" s="20" t="s">
        <v>3570</v>
      </c>
      <c r="B66" s="20">
        <v>2401.41</v>
      </c>
      <c r="C66" s="33" t="s">
        <v>3569</v>
      </c>
      <c r="D66" s="6" t="s">
        <v>20</v>
      </c>
      <c r="E66" s="6" t="s">
        <v>13</v>
      </c>
      <c r="F66" s="6" t="s">
        <v>175</v>
      </c>
      <c r="G66">
        <v>12</v>
      </c>
      <c r="H66">
        <v>202212</v>
      </c>
      <c r="I66" s="8">
        <v>46</v>
      </c>
      <c r="J66" s="8">
        <v>0.35</v>
      </c>
      <c r="K66" s="8">
        <v>0.86</v>
      </c>
      <c r="L66" s="8">
        <v>1.21</v>
      </c>
      <c r="M66" s="47" t="str">
        <f>INDEX(DNBDetails[], MATCH(ZACKS_Screener[Ticker], DNBDetails[Ticker],0), 6)</f>
        <v>Information</v>
      </c>
      <c r="N66" s="6" t="str">
        <f>INDEX(DNBDetails[], MATCH(ZACKS_Screener[Ticker], DNBDetails[Ticker],0), 7)</f>
        <v>Software Publishers</v>
      </c>
      <c r="O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1.4571428571428573</v>
      </c>
      <c r="P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0.40697674418604651</v>
      </c>
      <c r="Q66" s="17">
        <f>IFERROR(ZACKS_Screener[[#This Row],[Price]]/ZACKS_Screener[[#This Row],[EPS1]], "")</f>
        <v>53.488372093023258</v>
      </c>
      <c r="R66" s="17">
        <f>IFERROR(ZACKS_Screener[[#This Row],[Price]]/ZACKS_Screener[[#This Row],[EPS2]], "")</f>
        <v>38.016528925619838</v>
      </c>
      <c r="S66" s="17">
        <f>IFERROR(ZACKS_Screener[[#This Row],[PE1]]/(ZACKS_Screener[[#This Row],[EG1]]*100), "")</f>
        <v>0.36707706338349294</v>
      </c>
      <c r="T66" s="17">
        <f>IFERROR(ZACKS_Screener[[#This Row],[PE2]]/(ZACKS_Screener[[#This Row],[EG2]]*100), "")</f>
        <v>0.93412042502951609</v>
      </c>
      <c r="U66"/>
    </row>
    <row r="67" spans="1:21" hidden="1" x14ac:dyDescent="0.25">
      <c r="A67" s="20" t="s">
        <v>1159</v>
      </c>
      <c r="B67" s="20">
        <v>12385.56</v>
      </c>
      <c r="C67" s="33" t="s">
        <v>1158</v>
      </c>
      <c r="D67" s="6" t="s">
        <v>12</v>
      </c>
      <c r="E67" s="6" t="s">
        <v>76</v>
      </c>
      <c r="F67" s="6" t="s">
        <v>647</v>
      </c>
      <c r="G67">
        <v>12</v>
      </c>
      <c r="H67">
        <v>202212</v>
      </c>
      <c r="I67" s="8">
        <v>33.08</v>
      </c>
      <c r="J67" s="8">
        <v>0.36</v>
      </c>
      <c r="K67" s="8">
        <v>0.88</v>
      </c>
      <c r="L67" s="8">
        <v>0.88</v>
      </c>
      <c r="M67" s="47" t="str">
        <f>INDEX(DNBDetails[], MATCH(ZACKS_Screener[Ticker], DNBDetails[Ticker],0), 6)</f>
        <v>Administrative and Support and Waste Management and Remediation Services</v>
      </c>
      <c r="N67" s="6" t="str">
        <f>INDEX(DNBDetails[], MATCH(ZACKS_Screener[Ticker], DNBDetails[Ticker],0), 7)</f>
        <v>Waste Collection</v>
      </c>
      <c r="O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1.4444444444444446</v>
      </c>
      <c r="P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67" s="17">
        <f>IFERROR(ZACKS_Screener[[#This Row],[Price]]/ZACKS_Screener[[#This Row],[EPS1]], "")</f>
        <v>37.590909090909086</v>
      </c>
      <c r="R67" s="17">
        <f>IFERROR(ZACKS_Screener[[#This Row],[Price]]/ZACKS_Screener[[#This Row],[EPS2]], "")</f>
        <v>37.590909090909086</v>
      </c>
      <c r="S67" s="17">
        <f>IFERROR(ZACKS_Screener[[#This Row],[PE1]]/(ZACKS_Screener[[#This Row],[EG1]]*100), "")</f>
        <v>0.26024475524475521</v>
      </c>
      <c r="T67" s="17" t="str">
        <f>IFERROR(ZACKS_Screener[[#This Row],[PE2]]/(ZACKS_Screener[[#This Row],[EG2]]*100), "")</f>
        <v/>
      </c>
      <c r="U67"/>
    </row>
    <row r="68" spans="1:21" hidden="1" x14ac:dyDescent="0.25">
      <c r="A68" s="20" t="s">
        <v>3537</v>
      </c>
      <c r="B68" s="20">
        <v>3155.26</v>
      </c>
      <c r="C68" s="33" t="s">
        <v>3536</v>
      </c>
      <c r="D68" s="6" t="s">
        <v>20</v>
      </c>
      <c r="E68" s="6" t="s">
        <v>194</v>
      </c>
      <c r="F68" s="6" t="s">
        <v>1285</v>
      </c>
      <c r="G68">
        <v>12</v>
      </c>
      <c r="H68">
        <v>202212</v>
      </c>
      <c r="I68" s="8">
        <v>15.32</v>
      </c>
      <c r="J68" s="8">
        <v>0.65</v>
      </c>
      <c r="K68" s="8">
        <v>1.56</v>
      </c>
      <c r="L68" s="8">
        <v>1.38</v>
      </c>
      <c r="M68" s="47" t="str">
        <f>INDEX(DNBDetails[], MATCH(ZACKS_Screener[Ticker], DNBDetails[Ticker],0), 6)</f>
        <v>Mining, Quarrying, and Oil and Gas Extraction</v>
      </c>
      <c r="N68" s="6" t="str">
        <f>INDEX(DNBDetails[], MATCH(ZACKS_Screener[Ticker], DNBDetails[Ticker],0), 7)</f>
        <v>Support Activities for Mining</v>
      </c>
      <c r="O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v>
      </c>
      <c r="P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-0.11538461538461549</v>
      </c>
      <c r="Q68" s="17">
        <f>IFERROR(ZACKS_Screener[[#This Row],[Price]]/ZACKS_Screener[[#This Row],[EPS1]], "")</f>
        <v>9.8205128205128212</v>
      </c>
      <c r="R68" s="17">
        <f>IFERROR(ZACKS_Screener[[#This Row],[Price]]/ZACKS_Screener[[#This Row],[EPS2]], "")</f>
        <v>11.10144927536232</v>
      </c>
      <c r="S68" s="17">
        <f>IFERROR(ZACKS_Screener[[#This Row],[PE1]]/(ZACKS_Screener[[#This Row],[EG1]]*100), "")</f>
        <v>7.0146520146520147E-2</v>
      </c>
      <c r="T68" s="17">
        <f>IFERROR(ZACKS_Screener[[#This Row],[PE2]]/(ZACKS_Screener[[#This Row],[EG2]]*100), "")</f>
        <v>-0.96212560386473356</v>
      </c>
      <c r="U68"/>
    </row>
    <row r="69" spans="1:21" hidden="1" x14ac:dyDescent="0.25">
      <c r="A69" s="20" t="s">
        <v>2856</v>
      </c>
      <c r="B69" s="20">
        <v>2757.44</v>
      </c>
      <c r="C69" s="33" t="s">
        <v>2855</v>
      </c>
      <c r="D69" s="6" t="s">
        <v>20</v>
      </c>
      <c r="E69" s="6" t="s">
        <v>284</v>
      </c>
      <c r="F69" s="6" t="s">
        <v>577</v>
      </c>
      <c r="G69">
        <v>12</v>
      </c>
      <c r="H69">
        <v>202212</v>
      </c>
      <c r="I69" s="8">
        <v>21.16</v>
      </c>
      <c r="J69" s="8">
        <v>0.3</v>
      </c>
      <c r="K69" s="8">
        <v>0.71</v>
      </c>
      <c r="L69" s="8">
        <v>1.33</v>
      </c>
      <c r="M69" s="47" t="e">
        <f>INDEX(DNBDetails[], MATCH(ZACKS_Screener[Ticker], DNBDetails[Ticker],0), 6)</f>
        <v>#N/A</v>
      </c>
      <c r="N69" s="6" t="e">
        <f>INDEX(DNBDetails[], MATCH(ZACKS_Screener[Ticker], DNBDetails[Ticker],0), 7)</f>
        <v>#N/A</v>
      </c>
      <c r="O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1.3666666666666667</v>
      </c>
      <c r="P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0.87323943661971848</v>
      </c>
      <c r="Q69" s="17">
        <f>IFERROR(ZACKS_Screener[[#This Row],[Price]]/ZACKS_Screener[[#This Row],[EPS1]], "")</f>
        <v>29.802816901408452</v>
      </c>
      <c r="R69" s="17">
        <f>IFERROR(ZACKS_Screener[[#This Row],[Price]]/ZACKS_Screener[[#This Row],[EPS2]], "")</f>
        <v>15.909774436090224</v>
      </c>
      <c r="S69" s="17">
        <f>IFERROR(ZACKS_Screener[[#This Row],[PE1]]/(ZACKS_Screener[[#This Row],[EG1]]*100), "")</f>
        <v>0.21806939196152528</v>
      </c>
      <c r="T69" s="17">
        <f>IFERROR(ZACKS_Screener[[#This Row],[PE2]]/(ZACKS_Screener[[#This Row],[EG2]]*100), "")</f>
        <v>0.18219257821974283</v>
      </c>
      <c r="U69"/>
    </row>
    <row r="70" spans="1:21" hidden="1" x14ac:dyDescent="0.25">
      <c r="A70" s="20" t="s">
        <v>1935</v>
      </c>
      <c r="B70" s="20">
        <v>8883.2000000000007</v>
      </c>
      <c r="C70" s="33" t="s">
        <v>1934</v>
      </c>
      <c r="D70" s="6" t="s">
        <v>12</v>
      </c>
      <c r="E70" s="6" t="s">
        <v>76</v>
      </c>
      <c r="F70" s="6" t="s">
        <v>242</v>
      </c>
      <c r="G70">
        <v>1</v>
      </c>
      <c r="H70">
        <v>202301</v>
      </c>
      <c r="I70" s="8">
        <v>15.47</v>
      </c>
      <c r="J70" s="8">
        <v>0.14000000000000001</v>
      </c>
      <c r="K70" s="8">
        <v>0.33</v>
      </c>
      <c r="L70" s="8">
        <v>0.36</v>
      </c>
      <c r="M70" s="47" t="str">
        <f>INDEX(DNBDetails[], MATCH(ZACKS_Screener[Ticker], DNBDetails[Ticker],0), 6)</f>
        <v>Information</v>
      </c>
      <c r="N70" s="6" t="str">
        <f>INDEX(DNBDetails[], MATCH(ZACKS_Screener[Ticker], DNBDetails[Ticker],0), 7)</f>
        <v>Software Publishers</v>
      </c>
      <c r="O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1.357142857142857</v>
      </c>
      <c r="P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9.0909090909090814E-2</v>
      </c>
      <c r="Q70" s="17">
        <f>IFERROR(ZACKS_Screener[[#This Row],[Price]]/ZACKS_Screener[[#This Row],[EPS1]], "")</f>
        <v>46.878787878787875</v>
      </c>
      <c r="R70" s="17">
        <f>IFERROR(ZACKS_Screener[[#This Row],[Price]]/ZACKS_Screener[[#This Row],[EPS2]], "")</f>
        <v>42.972222222222229</v>
      </c>
      <c r="S70" s="17">
        <f>IFERROR(ZACKS_Screener[[#This Row],[PE1]]/(ZACKS_Screener[[#This Row],[EG1]]*100), "")</f>
        <v>0.34542264752791069</v>
      </c>
      <c r="T70" s="17">
        <f>IFERROR(ZACKS_Screener[[#This Row],[PE2]]/(ZACKS_Screener[[#This Row],[EG2]]*100), "")</f>
        <v>4.7269444444444506</v>
      </c>
      <c r="U70"/>
    </row>
    <row r="71" spans="1:21" hidden="1" x14ac:dyDescent="0.25">
      <c r="A71" s="20" t="s">
        <v>3369</v>
      </c>
      <c r="B71" s="20">
        <v>2933.66</v>
      </c>
      <c r="C71" s="33" t="s">
        <v>3368</v>
      </c>
      <c r="D71" s="6" t="s">
        <v>20</v>
      </c>
      <c r="E71" s="6" t="s">
        <v>17</v>
      </c>
      <c r="F71" s="6" t="s">
        <v>1230</v>
      </c>
      <c r="G71">
        <v>12</v>
      </c>
      <c r="H71">
        <v>202212</v>
      </c>
      <c r="I71" s="8">
        <v>12.21</v>
      </c>
      <c r="J71" s="8">
        <v>0.16</v>
      </c>
      <c r="K71" s="8">
        <v>0.37</v>
      </c>
      <c r="L71" s="8">
        <v>0.48</v>
      </c>
      <c r="M71" s="47" t="str">
        <f>INDEX(DNBDetails[], MATCH(ZACKS_Screener[Ticker], DNBDetails[Ticker],0), 6)</f>
        <v>Information</v>
      </c>
      <c r="N71" s="6" t="str">
        <f>INDEX(DNBDetails[], MATCH(ZACKS_Screener[Ticker], DNBDetails[Ticker],0), 7)</f>
        <v>Computing Infrastructure Providers, Data Processing, Web Hosting, and Related Services</v>
      </c>
      <c r="O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1.3125</v>
      </c>
      <c r="P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0.29729729729729726</v>
      </c>
      <c r="Q71" s="17">
        <f>IFERROR(ZACKS_Screener[[#This Row],[Price]]/ZACKS_Screener[[#This Row],[EPS1]], "")</f>
        <v>33</v>
      </c>
      <c r="R71" s="17">
        <f>IFERROR(ZACKS_Screener[[#This Row],[Price]]/ZACKS_Screener[[#This Row],[EPS2]], "")</f>
        <v>25.437500000000004</v>
      </c>
      <c r="S71" s="17">
        <f>IFERROR(ZACKS_Screener[[#This Row],[PE1]]/(ZACKS_Screener[[#This Row],[EG1]]*100), "")</f>
        <v>0.25142857142857145</v>
      </c>
      <c r="T71" s="17">
        <f>IFERROR(ZACKS_Screener[[#This Row],[PE2]]/(ZACKS_Screener[[#This Row],[EG2]]*100), "")</f>
        <v>0.85562500000000019</v>
      </c>
      <c r="U71"/>
    </row>
    <row r="72" spans="1:21" hidden="1" x14ac:dyDescent="0.25">
      <c r="A72" s="20" t="s">
        <v>264</v>
      </c>
      <c r="B72" s="20">
        <v>2697.25</v>
      </c>
      <c r="C72" s="33" t="s">
        <v>263</v>
      </c>
      <c r="D72" s="6" t="s">
        <v>20</v>
      </c>
      <c r="E72" s="6" t="s">
        <v>194</v>
      </c>
      <c r="F72" s="6" t="s">
        <v>265</v>
      </c>
      <c r="G72">
        <v>12</v>
      </c>
      <c r="H72">
        <v>202212</v>
      </c>
      <c r="I72" s="8">
        <v>22.18</v>
      </c>
      <c r="J72" s="8">
        <v>0.38</v>
      </c>
      <c r="K72" s="8">
        <v>0.87</v>
      </c>
      <c r="L72" s="8">
        <v>1.26</v>
      </c>
      <c r="M72" s="47" t="str">
        <f>INDEX(DNBDetails[], MATCH(ZACKS_Screener[Ticker], DNBDetails[Ticker],0), 6)</f>
        <v>Computer and Electronic Product Manufacturing</v>
      </c>
      <c r="N72" s="6" t="str">
        <f>INDEX(DNBDetails[], MATCH(ZACKS_Screener[Ticker], DNBDetails[Ticker],0), 7)</f>
        <v>Navigational, Measuring, Electromedical, and Control Instruments Manufacturing</v>
      </c>
      <c r="O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1.2894736842105263</v>
      </c>
      <c r="P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0.44827586206896552</v>
      </c>
      <c r="Q72" s="17">
        <f>IFERROR(ZACKS_Screener[[#This Row],[Price]]/ZACKS_Screener[[#This Row],[EPS1]], "")</f>
        <v>25.494252873563219</v>
      </c>
      <c r="R72" s="17">
        <f>IFERROR(ZACKS_Screener[[#This Row],[Price]]/ZACKS_Screener[[#This Row],[EPS2]], "")</f>
        <v>17.603174603174605</v>
      </c>
      <c r="S72" s="17">
        <f>IFERROR(ZACKS_Screener[[#This Row],[PE1]]/(ZACKS_Screener[[#This Row],[EG1]]*100), "")</f>
        <v>0.19771053248885762</v>
      </c>
      <c r="T72" s="17">
        <f>IFERROR(ZACKS_Screener[[#This Row],[PE2]]/(ZACKS_Screener[[#This Row],[EG2]]*100), "")</f>
        <v>0.39268620268620269</v>
      </c>
      <c r="U72"/>
    </row>
    <row r="73" spans="1:21" hidden="1" x14ac:dyDescent="0.25">
      <c r="A73" s="20" t="s">
        <v>15743</v>
      </c>
      <c r="B73" s="20">
        <v>2020.41</v>
      </c>
      <c r="C73" s="33" t="s">
        <v>15744</v>
      </c>
      <c r="D73" s="6" t="s">
        <v>12</v>
      </c>
      <c r="E73" s="6" t="s">
        <v>194</v>
      </c>
      <c r="F73" s="6" t="s">
        <v>442</v>
      </c>
      <c r="G73">
        <v>12</v>
      </c>
      <c r="H73">
        <v>202212</v>
      </c>
      <c r="I73" s="8">
        <v>13.16</v>
      </c>
      <c r="J73" s="8">
        <v>0.28000000000000003</v>
      </c>
      <c r="K73" s="8">
        <v>0.64</v>
      </c>
      <c r="L73" s="8">
        <v>0.79</v>
      </c>
      <c r="M73" s="47" t="e">
        <f>INDEX(DNBDetails[], MATCH(ZACKS_Screener[Ticker], DNBDetails[Ticker],0), 6)</f>
        <v>#N/A</v>
      </c>
      <c r="N73" s="6" t="e">
        <f>INDEX(DNBDetails[], MATCH(ZACKS_Screener[Ticker], DNBDetails[Ticker],0), 7)</f>
        <v>#N/A</v>
      </c>
      <c r="O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1.2857142857142856</v>
      </c>
      <c r="P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0.23437500000000003</v>
      </c>
      <c r="Q73" s="17">
        <f>IFERROR(ZACKS_Screener[[#This Row],[Price]]/ZACKS_Screener[[#This Row],[EPS1]], "")</f>
        <v>20.5625</v>
      </c>
      <c r="R73" s="17">
        <f>IFERROR(ZACKS_Screener[[#This Row],[Price]]/ZACKS_Screener[[#This Row],[EPS2]], "")</f>
        <v>16.658227848101266</v>
      </c>
      <c r="S73" s="17">
        <f>IFERROR(ZACKS_Screener[[#This Row],[PE1]]/(ZACKS_Screener[[#This Row],[EG1]]*100), "")</f>
        <v>0.15993055555555558</v>
      </c>
      <c r="T73" s="17">
        <f>IFERROR(ZACKS_Screener[[#This Row],[PE2]]/(ZACKS_Screener[[#This Row],[EG2]]*100), "")</f>
        <v>0.7107510548523206</v>
      </c>
      <c r="U73"/>
    </row>
    <row r="74" spans="1:21" hidden="1" x14ac:dyDescent="0.25">
      <c r="A74" s="20" t="s">
        <v>779</v>
      </c>
      <c r="B74" s="20">
        <v>11474.33</v>
      </c>
      <c r="C74" s="33" t="s">
        <v>778</v>
      </c>
      <c r="D74" s="6" t="s">
        <v>12</v>
      </c>
      <c r="E74" s="6" t="s">
        <v>24</v>
      </c>
      <c r="F74" s="6" t="s">
        <v>780</v>
      </c>
      <c r="G74">
        <v>12</v>
      </c>
      <c r="H74">
        <v>202212</v>
      </c>
      <c r="I74" s="8">
        <v>7.93</v>
      </c>
      <c r="J74" s="8">
        <v>0.36</v>
      </c>
      <c r="K74" s="8">
        <v>0.81</v>
      </c>
      <c r="L74" s="8">
        <v>0.9</v>
      </c>
      <c r="M74" s="47" t="str">
        <f>INDEX(DNBDetails[], MATCH(ZACKS_Screener[Ticker], DNBDetails[Ticker],0), 6)</f>
        <v>Nonmetallic Mineral Product Manufacturing</v>
      </c>
      <c r="N74" s="6" t="str">
        <f>INDEX(DNBDetails[], MATCH(ZACKS_Screener[Ticker], DNBDetails[Ticker],0), 7)</f>
        <v>Cement and Concrete Product Manufacturing</v>
      </c>
      <c r="O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1.2500000000000002</v>
      </c>
      <c r="P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0.11111111111111106</v>
      </c>
      <c r="Q74" s="17">
        <f>IFERROR(ZACKS_Screener[[#This Row],[Price]]/ZACKS_Screener[[#This Row],[EPS1]], "")</f>
        <v>9.7901234567901216</v>
      </c>
      <c r="R74" s="17">
        <f>IFERROR(ZACKS_Screener[[#This Row],[Price]]/ZACKS_Screener[[#This Row],[EPS2]], "")</f>
        <v>8.81111111111111</v>
      </c>
      <c r="S74" s="17">
        <f>IFERROR(ZACKS_Screener[[#This Row],[PE1]]/(ZACKS_Screener[[#This Row],[EG1]]*100), "")</f>
        <v>7.8320987654320953E-2</v>
      </c>
      <c r="T74" s="17">
        <f>IFERROR(ZACKS_Screener[[#This Row],[PE2]]/(ZACKS_Screener[[#This Row],[EG2]]*100), "")</f>
        <v>0.79300000000000015</v>
      </c>
      <c r="U74"/>
    </row>
    <row r="75" spans="1:21" hidden="1" x14ac:dyDescent="0.25">
      <c r="A75" s="20" t="s">
        <v>3087</v>
      </c>
      <c r="B75" s="20">
        <v>2110.54</v>
      </c>
      <c r="C75" s="33" t="s">
        <v>3086</v>
      </c>
      <c r="D75" s="6" t="s">
        <v>20</v>
      </c>
      <c r="E75" s="6" t="s">
        <v>194</v>
      </c>
      <c r="F75" s="6" t="s">
        <v>403</v>
      </c>
      <c r="G75">
        <v>12</v>
      </c>
      <c r="H75">
        <v>202212</v>
      </c>
      <c r="I75" s="8">
        <v>17.7</v>
      </c>
      <c r="J75" s="8">
        <v>0.25</v>
      </c>
      <c r="K75" s="8">
        <v>0.56000000000000005</v>
      </c>
      <c r="L75" s="8">
        <v>0.7</v>
      </c>
      <c r="M75" s="47" t="e">
        <f>INDEX(DNBDetails[], MATCH(ZACKS_Screener[Ticker], DNBDetails[Ticker],0), 6)</f>
        <v>#N/A</v>
      </c>
      <c r="N75" s="6" t="e">
        <f>INDEX(DNBDetails[], MATCH(ZACKS_Screener[Ticker], DNBDetails[Ticker],0), 7)</f>
        <v>#N/A</v>
      </c>
      <c r="O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1.2400000000000002</v>
      </c>
      <c r="P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0.24999999999999981</v>
      </c>
      <c r="Q75" s="17">
        <f>IFERROR(ZACKS_Screener[[#This Row],[Price]]/ZACKS_Screener[[#This Row],[EPS1]], "")</f>
        <v>31.607142857142854</v>
      </c>
      <c r="R75" s="17">
        <f>IFERROR(ZACKS_Screener[[#This Row],[Price]]/ZACKS_Screener[[#This Row],[EPS2]], "")</f>
        <v>25.285714285714285</v>
      </c>
      <c r="S75" s="17">
        <f>IFERROR(ZACKS_Screener[[#This Row],[PE1]]/(ZACKS_Screener[[#This Row],[EG1]]*100), "")</f>
        <v>0.25489631336405522</v>
      </c>
      <c r="T75" s="17">
        <f>IFERROR(ZACKS_Screener[[#This Row],[PE2]]/(ZACKS_Screener[[#This Row],[EG2]]*100), "")</f>
        <v>1.011428571428572</v>
      </c>
      <c r="U75"/>
    </row>
    <row r="76" spans="1:21" hidden="1" x14ac:dyDescent="0.25">
      <c r="A76" s="20" t="s">
        <v>1737</v>
      </c>
      <c r="B76" s="20">
        <v>96224.88</v>
      </c>
      <c r="C76" s="33" t="s">
        <v>1736</v>
      </c>
      <c r="D76" s="6" t="s">
        <v>12</v>
      </c>
      <c r="E76" s="6" t="s">
        <v>32</v>
      </c>
      <c r="F76" s="6" t="s">
        <v>360</v>
      </c>
      <c r="G76">
        <v>3</v>
      </c>
      <c r="H76">
        <v>202303</v>
      </c>
      <c r="I76" s="8">
        <v>7.63</v>
      </c>
      <c r="J76" s="8">
        <v>0.34</v>
      </c>
      <c r="K76" s="8">
        <v>0.76</v>
      </c>
      <c r="L76" s="8">
        <v>0.84</v>
      </c>
      <c r="M76" s="47" t="e">
        <f>INDEX(DNBDetails[], MATCH(ZACKS_Screener[Ticker], DNBDetails[Ticker],0), 6)</f>
        <v>#N/A</v>
      </c>
      <c r="N76" s="6" t="e">
        <f>INDEX(DNBDetails[], MATCH(ZACKS_Screener[Ticker], DNBDetails[Ticker],0), 7)</f>
        <v>#N/A</v>
      </c>
      <c r="O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1.2352941176470587</v>
      </c>
      <c r="P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0.10526315789473679</v>
      </c>
      <c r="Q76" s="17">
        <f>IFERROR(ZACKS_Screener[[#This Row],[Price]]/ZACKS_Screener[[#This Row],[EPS1]], "")</f>
        <v>10.039473684210526</v>
      </c>
      <c r="R76" s="17">
        <f>IFERROR(ZACKS_Screener[[#This Row],[Price]]/ZACKS_Screener[[#This Row],[EPS2]], "")</f>
        <v>9.0833333333333339</v>
      </c>
      <c r="S76" s="17">
        <f>IFERROR(ZACKS_Screener[[#This Row],[PE1]]/(ZACKS_Screener[[#This Row],[EG1]]*100), "")</f>
        <v>8.1271929824561412E-2</v>
      </c>
      <c r="T76" s="17">
        <f>IFERROR(ZACKS_Screener[[#This Row],[PE2]]/(ZACKS_Screener[[#This Row],[EG2]]*100), "")</f>
        <v>0.86291666666666711</v>
      </c>
      <c r="U76"/>
    </row>
    <row r="77" spans="1:21" hidden="1" x14ac:dyDescent="0.25">
      <c r="A77" s="20" t="s">
        <v>1374</v>
      </c>
      <c r="B77" s="20">
        <v>54407.48</v>
      </c>
      <c r="C77" s="33" t="s">
        <v>1373</v>
      </c>
      <c r="D77" s="6" t="s">
        <v>12</v>
      </c>
      <c r="E77" s="6" t="s">
        <v>32</v>
      </c>
      <c r="F77" s="6" t="s">
        <v>360</v>
      </c>
      <c r="G77">
        <v>12</v>
      </c>
      <c r="H77">
        <v>202212</v>
      </c>
      <c r="I77" s="8">
        <v>14.55</v>
      </c>
      <c r="J77" s="8">
        <v>1.03</v>
      </c>
      <c r="K77" s="8">
        <v>2.2999999999999998</v>
      </c>
      <c r="L77" s="8">
        <v>2.4700000000000002</v>
      </c>
      <c r="M77" s="47" t="str">
        <f>INDEX(DNBDetails[], MATCH(ZACKS_Screener[Ticker], DNBDetails[Ticker],0), 6)</f>
        <v>Fabricated Metal Product Manufacturing</v>
      </c>
      <c r="N77" s="6" t="str">
        <f>INDEX(DNBDetails[], MATCH(ZACKS_Screener[Ticker], DNBDetails[Ticker],0), 7)</f>
        <v>Other Fabricated Metal Product Manufacturing</v>
      </c>
      <c r="O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1.2330097087378638</v>
      </c>
      <c r="P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7.391304347826104E-2</v>
      </c>
      <c r="Q77" s="17">
        <f>IFERROR(ZACKS_Screener[[#This Row],[Price]]/ZACKS_Screener[[#This Row],[EPS1]], "")</f>
        <v>6.3260869565217401</v>
      </c>
      <c r="R77" s="17">
        <f>IFERROR(ZACKS_Screener[[#This Row],[Price]]/ZACKS_Screener[[#This Row],[EPS2]], "")</f>
        <v>5.8906882591093117</v>
      </c>
      <c r="S77" s="17">
        <f>IFERROR(ZACKS_Screener[[#This Row],[PE1]]/(ZACKS_Screener[[#This Row],[EG1]]*100), "")</f>
        <v>5.1306059568640899E-2</v>
      </c>
      <c r="T77" s="17">
        <f>IFERROR(ZACKS_Screener[[#This Row],[PE2]]/(ZACKS_Screener[[#This Row],[EG2]]*100), "")</f>
        <v>0.79697547035008154</v>
      </c>
      <c r="U77"/>
    </row>
    <row r="78" spans="1:21" hidden="1" x14ac:dyDescent="0.25">
      <c r="A78" s="20" t="s">
        <v>3688</v>
      </c>
      <c r="B78" s="20">
        <v>2641.9</v>
      </c>
      <c r="C78" s="33" t="s">
        <v>3687</v>
      </c>
      <c r="D78" s="6" t="s">
        <v>12</v>
      </c>
      <c r="E78" s="6" t="s">
        <v>44</v>
      </c>
      <c r="F78" s="6" t="s">
        <v>262</v>
      </c>
      <c r="G78">
        <v>12</v>
      </c>
      <c r="H78">
        <v>202212</v>
      </c>
      <c r="I78" s="8">
        <v>45.57</v>
      </c>
      <c r="J78" s="8">
        <v>1.17</v>
      </c>
      <c r="K78" s="8">
        <v>2.61</v>
      </c>
      <c r="L78" s="8">
        <v>3.05</v>
      </c>
      <c r="M78" s="47" t="str">
        <f>INDEX(DNBDetails[], MATCH(ZACKS_Screener[Ticker], DNBDetails[Ticker],0), 6)</f>
        <v>Food Manufacturing</v>
      </c>
      <c r="N78" s="6" t="str">
        <f>INDEX(DNBDetails[], MATCH(ZACKS_Screener[Ticker], DNBDetails[Ticker],0), 7)</f>
        <v>Other Food Manufacturing</v>
      </c>
      <c r="O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1.2307692307692308</v>
      </c>
      <c r="P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0.16858237547892718</v>
      </c>
      <c r="Q78" s="17">
        <f>IFERROR(ZACKS_Screener[[#This Row],[Price]]/ZACKS_Screener[[#This Row],[EPS1]], "")</f>
        <v>17.459770114942529</v>
      </c>
      <c r="R78" s="17">
        <f>IFERROR(ZACKS_Screener[[#This Row],[Price]]/ZACKS_Screener[[#This Row],[EPS2]], "")</f>
        <v>14.940983606557378</v>
      </c>
      <c r="S78" s="17">
        <f>IFERROR(ZACKS_Screener[[#This Row],[PE1]]/(ZACKS_Screener[[#This Row],[EG1]]*100), "")</f>
        <v>0.14186063218390804</v>
      </c>
      <c r="T78" s="17">
        <f>IFERROR(ZACKS_Screener[[#This Row],[PE2]]/(ZACKS_Screener[[#This Row],[EG2]]*100), "")</f>
        <v>0.88627198211624458</v>
      </c>
      <c r="U78"/>
    </row>
    <row r="79" spans="1:21" hidden="1" x14ac:dyDescent="0.25">
      <c r="A79" s="20" t="s">
        <v>2870</v>
      </c>
      <c r="B79" s="20">
        <v>2539.15</v>
      </c>
      <c r="C79" s="33" t="s">
        <v>2869</v>
      </c>
      <c r="D79" s="6" t="s">
        <v>20</v>
      </c>
      <c r="E79" s="6" t="s">
        <v>156</v>
      </c>
      <c r="F79" s="6" t="s">
        <v>157</v>
      </c>
      <c r="G79">
        <v>4</v>
      </c>
      <c r="H79">
        <v>202304</v>
      </c>
      <c r="I79" s="8">
        <v>97.11</v>
      </c>
      <c r="J79" s="8">
        <v>1.26</v>
      </c>
      <c r="K79" s="8">
        <v>2.79</v>
      </c>
      <c r="L79" s="8">
        <v>3.11</v>
      </c>
      <c r="M79" s="47" t="str">
        <f>INDEX(DNBDetails[], MATCH(ZACKS_Screener[Ticker], DNBDetails[Ticker],0), 6)</f>
        <v>Transportation Equipment Manufacturing</v>
      </c>
      <c r="N79" s="6" t="str">
        <f>INDEX(DNBDetails[], MATCH(ZACKS_Screener[Ticker], DNBDetails[Ticker],0), 7)</f>
        <v>Aerospace Product and Parts Manufacturing</v>
      </c>
      <c r="O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1.2142857142857142</v>
      </c>
      <c r="P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0.11469534050179206</v>
      </c>
      <c r="Q79" s="17">
        <f>IFERROR(ZACKS_Screener[[#This Row],[Price]]/ZACKS_Screener[[#This Row],[EPS1]], "")</f>
        <v>34.806451612903224</v>
      </c>
      <c r="R79" s="17">
        <f>IFERROR(ZACKS_Screener[[#This Row],[Price]]/ZACKS_Screener[[#This Row],[EPS2]], "")</f>
        <v>31.225080385852092</v>
      </c>
      <c r="S79" s="17">
        <f>IFERROR(ZACKS_Screener[[#This Row],[PE1]]/(ZACKS_Screener[[#This Row],[EG1]]*100), "")</f>
        <v>0.28664136622390896</v>
      </c>
      <c r="T79" s="17">
        <f>IFERROR(ZACKS_Screener[[#This Row],[PE2]]/(ZACKS_Screener[[#This Row],[EG2]]*100), "")</f>
        <v>2.7224366961414805</v>
      </c>
      <c r="U79"/>
    </row>
    <row r="80" spans="1:21" hidden="1" x14ac:dyDescent="0.25">
      <c r="A80" s="20" t="s">
        <v>1396</v>
      </c>
      <c r="B80" s="20">
        <v>5216.53</v>
      </c>
      <c r="C80" s="33" t="s">
        <v>1395</v>
      </c>
      <c r="D80" s="6" t="s">
        <v>20</v>
      </c>
      <c r="E80" s="6" t="s">
        <v>13</v>
      </c>
      <c r="F80" s="6" t="s">
        <v>1397</v>
      </c>
      <c r="G80">
        <v>12</v>
      </c>
      <c r="H80">
        <v>202212</v>
      </c>
      <c r="I80" s="8">
        <v>107.4</v>
      </c>
      <c r="J80" s="8">
        <v>2.16</v>
      </c>
      <c r="K80" s="8">
        <v>4.74</v>
      </c>
      <c r="L80" s="8">
        <v>5.7</v>
      </c>
      <c r="M80" s="47" t="str">
        <f>INDEX(DNBDetails[], MATCH(ZACKS_Screener[Ticker], DNBDetails[Ticker],0), 6)</f>
        <v>Electrical Equipment, Appliance, and Component Manufacturing</v>
      </c>
      <c r="N80" s="6" t="str">
        <f>INDEX(DNBDetails[], MATCH(ZACKS_Screener[Ticker], DNBDetails[Ticker],0), 7)</f>
        <v>Other Electrical Equipment and Component Manufacturing</v>
      </c>
      <c r="O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1.1944444444444444</v>
      </c>
      <c r="P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0.20253164556962025</v>
      </c>
      <c r="Q80" s="17">
        <f>IFERROR(ZACKS_Screener[[#This Row],[Price]]/ZACKS_Screener[[#This Row],[EPS1]], "")</f>
        <v>22.658227848101266</v>
      </c>
      <c r="R80" s="17">
        <f>IFERROR(ZACKS_Screener[[#This Row],[Price]]/ZACKS_Screener[[#This Row],[EPS2]], "")</f>
        <v>18.842105263157894</v>
      </c>
      <c r="S80" s="17">
        <f>IFERROR(ZACKS_Screener[[#This Row],[PE1]]/(ZACKS_Screener[[#This Row],[EG1]]*100), "")</f>
        <v>0.18969679128642922</v>
      </c>
      <c r="T80" s="17">
        <f>IFERROR(ZACKS_Screener[[#This Row],[PE2]]/(ZACKS_Screener[[#This Row],[EG2]]*100), "")</f>
        <v>0.93032894736842098</v>
      </c>
      <c r="U80"/>
    </row>
    <row r="81" spans="1:21" hidden="1" x14ac:dyDescent="0.25">
      <c r="A81" s="20" t="s">
        <v>2351</v>
      </c>
      <c r="B81" s="20">
        <v>4303.5600000000004</v>
      </c>
      <c r="C81" s="33" t="s">
        <v>2350</v>
      </c>
      <c r="D81" s="6" t="s">
        <v>20</v>
      </c>
      <c r="E81" s="6" t="s">
        <v>13</v>
      </c>
      <c r="F81" s="6" t="s">
        <v>175</v>
      </c>
      <c r="G81">
        <v>12</v>
      </c>
      <c r="H81">
        <v>202212</v>
      </c>
      <c r="I81" s="8">
        <v>13.63</v>
      </c>
      <c r="J81" s="8">
        <v>0.33</v>
      </c>
      <c r="K81" s="8">
        <v>0.71</v>
      </c>
      <c r="L81" s="8">
        <v>0.84</v>
      </c>
      <c r="M81" s="47" t="e">
        <f>INDEX(DNBDetails[], MATCH(ZACKS_Screener[Ticker], DNBDetails[Ticker],0), 6)</f>
        <v>#N/A</v>
      </c>
      <c r="N81" s="6" t="e">
        <f>INDEX(DNBDetails[], MATCH(ZACKS_Screener[Ticker], DNBDetails[Ticker],0), 7)</f>
        <v>#N/A</v>
      </c>
      <c r="O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1.1515151515151514</v>
      </c>
      <c r="P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0.18309859154929578</v>
      </c>
      <c r="Q81" s="17">
        <f>IFERROR(ZACKS_Screener[[#This Row],[Price]]/ZACKS_Screener[[#This Row],[EPS1]], "")</f>
        <v>19.197183098591552</v>
      </c>
      <c r="R81" s="17">
        <f>IFERROR(ZACKS_Screener[[#This Row],[Price]]/ZACKS_Screener[[#This Row],[EPS2]], "")</f>
        <v>16.226190476190478</v>
      </c>
      <c r="S81" s="17">
        <f>IFERROR(ZACKS_Screener[[#This Row],[PE1]]/(ZACKS_Screener[[#This Row],[EG1]]*100), "")</f>
        <v>0.16671237954040033</v>
      </c>
      <c r="T81" s="17">
        <f>IFERROR(ZACKS_Screener[[#This Row],[PE2]]/(ZACKS_Screener[[#This Row],[EG2]]*100), "")</f>
        <v>0.88619963369963373</v>
      </c>
      <c r="U81"/>
    </row>
    <row r="82" spans="1:21" x14ac:dyDescent="0.25">
      <c r="A82" s="20" t="s">
        <v>1076</v>
      </c>
      <c r="B82" s="20">
        <v>5073.8100000000004</v>
      </c>
      <c r="C82" s="33" t="s">
        <v>1075</v>
      </c>
      <c r="D82" s="6" t="s">
        <v>12</v>
      </c>
      <c r="E82" s="6" t="s">
        <v>24</v>
      </c>
      <c r="F82" s="6" t="s">
        <v>74</v>
      </c>
      <c r="G82">
        <v>12</v>
      </c>
      <c r="H82">
        <v>202212</v>
      </c>
      <c r="I82" s="8">
        <v>35.340000000000003</v>
      </c>
      <c r="J82" s="8">
        <v>0.82</v>
      </c>
      <c r="K82" s="8">
        <v>1.76</v>
      </c>
      <c r="L82" s="8">
        <v>2.38</v>
      </c>
      <c r="M82" s="47" t="str">
        <f>INDEX(DNBDetails[], MATCH(ZACKS_Screener[Ticker], DNBDetails[Ticker],0), 6)</f>
        <v>Construction</v>
      </c>
      <c r="N82" s="6" t="str">
        <f>INDEX(DNBDetails[], MATCH(ZACKS_Screener[Ticker], DNBDetails[Ticker],0), 7)</f>
        <v>Utility System Construction</v>
      </c>
      <c r="O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1.1463414634146343</v>
      </c>
      <c r="P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0.35227272727272718</v>
      </c>
      <c r="Q82" s="17">
        <f>IFERROR(ZACKS_Screener[[#This Row],[Price]]/ZACKS_Screener[[#This Row],[EPS1]], "")</f>
        <v>20.079545454545457</v>
      </c>
      <c r="R82" s="17">
        <f>IFERROR(ZACKS_Screener[[#This Row],[Price]]/ZACKS_Screener[[#This Row],[EPS2]], "")</f>
        <v>14.848739495798322</v>
      </c>
      <c r="S82" s="17">
        <f>IFERROR(ZACKS_Screener[[#This Row],[PE1]]/(ZACKS_Screener[[#This Row],[EG1]]*100), "")</f>
        <v>0.17516199226305609</v>
      </c>
      <c r="T82" s="17">
        <f>IFERROR(ZACKS_Screener[[#This Row],[PE2]]/(ZACKS_Screener[[#This Row],[EG2]]*100), "")</f>
        <v>0.42151260504201699</v>
      </c>
      <c r="U82"/>
    </row>
    <row r="83" spans="1:21" hidden="1" x14ac:dyDescent="0.25">
      <c r="A83" s="20" t="s">
        <v>1904</v>
      </c>
      <c r="B83" s="20">
        <v>6816.13</v>
      </c>
      <c r="C83" s="33" t="s">
        <v>1903</v>
      </c>
      <c r="D83" s="6" t="s">
        <v>12</v>
      </c>
      <c r="E83" s="6" t="s">
        <v>94</v>
      </c>
      <c r="F83" s="6" t="s">
        <v>95</v>
      </c>
      <c r="G83">
        <v>12</v>
      </c>
      <c r="H83">
        <v>202212</v>
      </c>
      <c r="I83" s="8">
        <v>104.14</v>
      </c>
      <c r="J83" s="8">
        <v>3.46</v>
      </c>
      <c r="K83" s="8">
        <v>7.38</v>
      </c>
      <c r="L83" s="8">
        <v>8.75</v>
      </c>
      <c r="M83" s="47" t="str">
        <f>INDEX(DNBDetails[], MATCH(ZACKS_Screener[Ticker], DNBDetails[Ticker],0), 6)</f>
        <v>Transportation Equipment Manufacturing</v>
      </c>
      <c r="N83" s="6" t="str">
        <f>INDEX(DNBDetails[], MATCH(ZACKS_Screener[Ticker], DNBDetails[Ticker],0), 7)</f>
        <v>Motor Vehicle Manufacturing</v>
      </c>
      <c r="O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1.1329479768786128</v>
      </c>
      <c r="P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0.1856368563685637</v>
      </c>
      <c r="Q83" s="17">
        <f>IFERROR(ZACKS_Screener[[#This Row],[Price]]/ZACKS_Screener[[#This Row],[EPS1]], "")</f>
        <v>14.111111111111111</v>
      </c>
      <c r="R83" s="17">
        <f>IFERROR(ZACKS_Screener[[#This Row],[Price]]/ZACKS_Screener[[#This Row],[EPS2]], "")</f>
        <v>11.901714285714286</v>
      </c>
      <c r="S83" s="17">
        <f>IFERROR(ZACKS_Screener[[#This Row],[PE1]]/(ZACKS_Screener[[#This Row],[EG1]]*100), "")</f>
        <v>0.12455215419501132</v>
      </c>
      <c r="T83" s="17">
        <f>IFERROR(ZACKS_Screener[[#This Row],[PE2]]/(ZACKS_Screener[[#This Row],[EG2]]*100), "")</f>
        <v>0.64112884254431701</v>
      </c>
      <c r="U83"/>
    </row>
    <row r="84" spans="1:21" hidden="1" x14ac:dyDescent="0.25">
      <c r="A84" s="20" t="s">
        <v>1889</v>
      </c>
      <c r="B84" s="20">
        <v>22398.68</v>
      </c>
      <c r="C84" s="33" t="s">
        <v>1888</v>
      </c>
      <c r="D84" s="6" t="s">
        <v>12</v>
      </c>
      <c r="E84" s="6" t="s">
        <v>284</v>
      </c>
      <c r="F84" s="6" t="s">
        <v>285</v>
      </c>
      <c r="G84">
        <v>12</v>
      </c>
      <c r="H84">
        <v>202212</v>
      </c>
      <c r="I84" s="8">
        <v>36.51</v>
      </c>
      <c r="J84" s="8">
        <v>0.28999999999999998</v>
      </c>
      <c r="K84" s="8">
        <v>0.61</v>
      </c>
      <c r="L84" s="8">
        <v>0.82</v>
      </c>
      <c r="M84" s="47" t="e">
        <f>INDEX(DNBDetails[], MATCH(ZACKS_Screener[Ticker], DNBDetails[Ticker],0), 6)</f>
        <v>#N/A</v>
      </c>
      <c r="N84" s="6" t="e">
        <f>INDEX(DNBDetails[], MATCH(ZACKS_Screener[Ticker], DNBDetails[Ticker],0), 7)</f>
        <v>#N/A</v>
      </c>
      <c r="O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1.1034482758620692</v>
      </c>
      <c r="P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0.34426229508196715</v>
      </c>
      <c r="Q84" s="17">
        <f>IFERROR(ZACKS_Screener[[#This Row],[Price]]/ZACKS_Screener[[#This Row],[EPS1]], "")</f>
        <v>59.852459016393439</v>
      </c>
      <c r="R84" s="17">
        <f>IFERROR(ZACKS_Screener[[#This Row],[Price]]/ZACKS_Screener[[#This Row],[EPS2]], "")</f>
        <v>44.524390243902438</v>
      </c>
      <c r="S84" s="17">
        <f>IFERROR(ZACKS_Screener[[#This Row],[PE1]]/(ZACKS_Screener[[#This Row],[EG1]]*100), "")</f>
        <v>0.54241290983606538</v>
      </c>
      <c r="T84" s="17">
        <f>IFERROR(ZACKS_Screener[[#This Row],[PE2]]/(ZACKS_Screener[[#This Row],[EG2]]*100), "")</f>
        <v>1.2933275261324044</v>
      </c>
      <c r="U84"/>
    </row>
    <row r="85" spans="1:21" hidden="1" x14ac:dyDescent="0.25">
      <c r="A85" s="20" t="s">
        <v>2059</v>
      </c>
      <c r="B85" s="20">
        <v>4196.24</v>
      </c>
      <c r="C85" s="33" t="s">
        <v>2058</v>
      </c>
      <c r="D85" s="6" t="s">
        <v>20</v>
      </c>
      <c r="E85" s="6" t="s">
        <v>13</v>
      </c>
      <c r="F85" s="6" t="s">
        <v>175</v>
      </c>
      <c r="G85">
        <v>6</v>
      </c>
      <c r="H85">
        <v>202306</v>
      </c>
      <c r="I85" s="8">
        <v>23.39</v>
      </c>
      <c r="J85" s="8">
        <v>0.21</v>
      </c>
      <c r="K85" s="8">
        <v>0.44</v>
      </c>
      <c r="L85" s="8">
        <v>0.54</v>
      </c>
      <c r="M85" s="47" t="str">
        <f>INDEX(DNBDetails[], MATCH(ZACKS_Screener[Ticker], DNBDetails[Ticker],0), 6)</f>
        <v>Information</v>
      </c>
      <c r="N85" s="6" t="str">
        <f>INDEX(DNBDetails[], MATCH(ZACKS_Screener[Ticker], DNBDetails[Ticker],0), 7)</f>
        <v>Software Publishers</v>
      </c>
      <c r="O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1.0952380952380953</v>
      </c>
      <c r="P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0.22727272727272735</v>
      </c>
      <c r="Q85" s="17">
        <f>IFERROR(ZACKS_Screener[[#This Row],[Price]]/ZACKS_Screener[[#This Row],[EPS1]], "")</f>
        <v>53.159090909090914</v>
      </c>
      <c r="R85" s="17">
        <f>IFERROR(ZACKS_Screener[[#This Row],[Price]]/ZACKS_Screener[[#This Row],[EPS2]], "")</f>
        <v>43.31481481481481</v>
      </c>
      <c r="S85" s="17">
        <f>IFERROR(ZACKS_Screener[[#This Row],[PE1]]/(ZACKS_Screener[[#This Row],[EG1]]*100), "")</f>
        <v>0.48536561264822137</v>
      </c>
      <c r="T85" s="17">
        <f>IFERROR(ZACKS_Screener[[#This Row],[PE2]]/(ZACKS_Screener[[#This Row],[EG2]]*100), "")</f>
        <v>1.905851851851851</v>
      </c>
      <c r="U85"/>
    </row>
    <row r="86" spans="1:21" hidden="1" x14ac:dyDescent="0.25">
      <c r="A86" s="20" t="s">
        <v>904</v>
      </c>
      <c r="B86" s="20">
        <v>16579.419999999998</v>
      </c>
      <c r="C86" s="33" t="s">
        <v>903</v>
      </c>
      <c r="D86" s="6" t="s">
        <v>12</v>
      </c>
      <c r="E86" s="6" t="s">
        <v>284</v>
      </c>
      <c r="F86" s="6" t="s">
        <v>831</v>
      </c>
      <c r="G86">
        <v>12</v>
      </c>
      <c r="H86">
        <v>202212</v>
      </c>
      <c r="I86" s="8">
        <v>25.03</v>
      </c>
      <c r="J86" s="8">
        <v>0.69</v>
      </c>
      <c r="K86" s="8">
        <v>1.44</v>
      </c>
      <c r="L86" s="8">
        <v>1.49</v>
      </c>
      <c r="M86" s="47" t="str">
        <f>INDEX(DNBDetails[], MATCH(ZACKS_Screener[Ticker], DNBDetails[Ticker],0), 6)</f>
        <v>Arts, Entertainment, and Recreation</v>
      </c>
      <c r="N86" s="6" t="str">
        <f>INDEX(DNBDetails[], MATCH(ZACKS_Screener[Ticker], DNBDetails[Ticker],0), 7)</f>
        <v>Promoters of Performing Arts, Sports, and Similar Events</v>
      </c>
      <c r="O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1.0869565217391306</v>
      </c>
      <c r="P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3.4722222222222252E-2</v>
      </c>
      <c r="Q86" s="17">
        <f>IFERROR(ZACKS_Screener[[#This Row],[Price]]/ZACKS_Screener[[#This Row],[EPS1]], "")</f>
        <v>17.381944444444446</v>
      </c>
      <c r="R86" s="17">
        <f>IFERROR(ZACKS_Screener[[#This Row],[Price]]/ZACKS_Screener[[#This Row],[EPS2]], "")</f>
        <v>16.798657718120808</v>
      </c>
      <c r="S86" s="17">
        <f>IFERROR(ZACKS_Screener[[#This Row],[PE1]]/(ZACKS_Screener[[#This Row],[EG1]]*100), "")</f>
        <v>0.15991388888888888</v>
      </c>
      <c r="T86" s="17">
        <f>IFERROR(ZACKS_Screener[[#This Row],[PE2]]/(ZACKS_Screener[[#This Row],[EG2]]*100), "")</f>
        <v>4.838013422818789</v>
      </c>
      <c r="U86"/>
    </row>
    <row r="87" spans="1:21" hidden="1" x14ac:dyDescent="0.25">
      <c r="A87" s="20" t="s">
        <v>1040</v>
      </c>
      <c r="B87" s="20">
        <v>21613.01</v>
      </c>
      <c r="C87" s="33" t="s">
        <v>1039</v>
      </c>
      <c r="D87" s="6" t="s">
        <v>20</v>
      </c>
      <c r="E87" s="6" t="s">
        <v>32</v>
      </c>
      <c r="F87" s="6" t="s">
        <v>478</v>
      </c>
      <c r="G87">
        <v>12</v>
      </c>
      <c r="H87">
        <v>202212</v>
      </c>
      <c r="I87" s="8">
        <v>1456.5</v>
      </c>
      <c r="J87" s="8">
        <v>77.239999999999995</v>
      </c>
      <c r="K87" s="8">
        <v>160.36000000000001</v>
      </c>
      <c r="L87" s="8">
        <v>184.36</v>
      </c>
      <c r="M87" s="47" t="str">
        <f>INDEX(DNBDetails[], MATCH(ZACKS_Screener[Ticker], DNBDetails[Ticker],0), 6)</f>
        <v>Finance and Insurance</v>
      </c>
      <c r="N87" s="6" t="str">
        <f>INDEX(DNBDetails[], MATCH(ZACKS_Screener[Ticker], DNBDetails[Ticker],0), 7)</f>
        <v>Depository Credit Intermediation</v>
      </c>
      <c r="O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1.0761263593992754</v>
      </c>
      <c r="P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0.14966325767024194</v>
      </c>
      <c r="Q87" s="17">
        <f>IFERROR(ZACKS_Screener[[#This Row],[Price]]/ZACKS_Screener[[#This Row],[EPS1]], "")</f>
        <v>9.0826889498628081</v>
      </c>
      <c r="R87" s="17">
        <f>IFERROR(ZACKS_Screener[[#This Row],[Price]]/ZACKS_Screener[[#This Row],[EPS2]], "")</f>
        <v>7.9003037535257103</v>
      </c>
      <c r="S87" s="17">
        <f>IFERROR(ZACKS_Screener[[#This Row],[PE1]]/(ZACKS_Screener[[#This Row],[EG1]]*100), "")</f>
        <v>8.4401695679427693E-2</v>
      </c>
      <c r="T87" s="17">
        <f>IFERROR(ZACKS_Screener[[#This Row],[PE2]]/(ZACKS_Screener[[#This Row],[EG2]]*100), "")</f>
        <v>0.52787196246474288</v>
      </c>
      <c r="U87"/>
    </row>
    <row r="88" spans="1:21" hidden="1" x14ac:dyDescent="0.25">
      <c r="A88" s="20" t="s">
        <v>2283</v>
      </c>
      <c r="B88" s="20">
        <v>50947.95</v>
      </c>
      <c r="C88" s="33" t="s">
        <v>2282</v>
      </c>
      <c r="D88" s="6" t="s">
        <v>12</v>
      </c>
      <c r="E88" s="6" t="s">
        <v>13</v>
      </c>
      <c r="F88" s="6" t="s">
        <v>175</v>
      </c>
      <c r="G88">
        <v>1</v>
      </c>
      <c r="H88">
        <v>202301</v>
      </c>
      <c r="I88" s="8">
        <v>154.07</v>
      </c>
      <c r="J88" s="8">
        <v>0.25</v>
      </c>
      <c r="K88" s="8">
        <v>0.51</v>
      </c>
      <c r="L88" s="8">
        <v>0.86</v>
      </c>
      <c r="M88" s="47" t="str">
        <f>INDEX(DNBDetails[], MATCH(ZACKS_Screener[Ticker], DNBDetails[Ticker],0), 6)</f>
        <v>Information</v>
      </c>
      <c r="N88" s="6" t="str">
        <f>INDEX(DNBDetails[], MATCH(ZACKS_Screener[Ticker], DNBDetails[Ticker],0), 7)</f>
        <v>Software Publishers</v>
      </c>
      <c r="O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1.04</v>
      </c>
      <c r="P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0.68627450980392146</v>
      </c>
      <c r="Q88" s="17">
        <f>IFERROR(ZACKS_Screener[[#This Row],[Price]]/ZACKS_Screener[[#This Row],[EPS1]], "")</f>
        <v>302.09803921568624</v>
      </c>
      <c r="R88" s="17">
        <f>IFERROR(ZACKS_Screener[[#This Row],[Price]]/ZACKS_Screener[[#This Row],[EPS2]], "")</f>
        <v>179.15116279069767</v>
      </c>
      <c r="S88" s="17">
        <f>IFERROR(ZACKS_Screener[[#This Row],[PE1]]/(ZACKS_Screener[[#This Row],[EG1]]*100), "")</f>
        <v>2.9047888386123679</v>
      </c>
      <c r="T88" s="17">
        <f>IFERROR(ZACKS_Screener[[#This Row],[PE2]]/(ZACKS_Screener[[#This Row],[EG2]]*100), "")</f>
        <v>2.6104883720930236</v>
      </c>
      <c r="U88"/>
    </row>
    <row r="89" spans="1:21" hidden="1" x14ac:dyDescent="0.25">
      <c r="A89" s="20" t="s">
        <v>3222</v>
      </c>
      <c r="B89" s="20">
        <v>2429.02</v>
      </c>
      <c r="C89" s="33" t="s">
        <v>3221</v>
      </c>
      <c r="D89" s="6" t="s">
        <v>12</v>
      </c>
      <c r="E89" s="6" t="s">
        <v>114</v>
      </c>
      <c r="F89" s="6" t="s">
        <v>115</v>
      </c>
      <c r="G89">
        <v>6</v>
      </c>
      <c r="H89">
        <v>202306</v>
      </c>
      <c r="I89" s="8">
        <v>3.92</v>
      </c>
      <c r="J89" s="8">
        <v>0.33</v>
      </c>
      <c r="K89" s="8">
        <v>0.67</v>
      </c>
      <c r="L89" s="8">
        <v>1.19</v>
      </c>
      <c r="M89" s="47" t="str">
        <f>INDEX(DNBDetails[], MATCH(ZACKS_Screener[Ticker], DNBDetails[Ticker],0), 6)</f>
        <v>Mining, Quarrying, and Oil and Gas Extraction</v>
      </c>
      <c r="N89" s="6" t="str">
        <f>INDEX(DNBDetails[], MATCH(ZACKS_Screener[Ticker], DNBDetails[Ticker],0), 7)</f>
        <v>Metal Ore Mining</v>
      </c>
      <c r="O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1.0303030303030303</v>
      </c>
      <c r="P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0.77611940298507442</v>
      </c>
      <c r="Q89" s="17">
        <f>IFERROR(ZACKS_Screener[[#This Row],[Price]]/ZACKS_Screener[[#This Row],[EPS1]], "")</f>
        <v>5.8507462686567155</v>
      </c>
      <c r="R89" s="17">
        <f>IFERROR(ZACKS_Screener[[#This Row],[Price]]/ZACKS_Screener[[#This Row],[EPS2]], "")</f>
        <v>3.2941176470588238</v>
      </c>
      <c r="S89" s="17">
        <f>IFERROR(ZACKS_Screener[[#This Row],[PE1]]/(ZACKS_Screener[[#This Row],[EG1]]*100), "")</f>
        <v>5.678665496049165E-2</v>
      </c>
      <c r="T89" s="17">
        <f>IFERROR(ZACKS_Screener[[#This Row],[PE2]]/(ZACKS_Screener[[#This Row],[EG2]]*100), "")</f>
        <v>4.244343891402716E-2</v>
      </c>
      <c r="U89"/>
    </row>
    <row r="90" spans="1:21" hidden="1" x14ac:dyDescent="0.25">
      <c r="A90" s="20" t="s">
        <v>1962</v>
      </c>
      <c r="B90" s="20">
        <v>3913.49</v>
      </c>
      <c r="C90" s="33" t="s">
        <v>1961</v>
      </c>
      <c r="D90" s="6" t="s">
        <v>20</v>
      </c>
      <c r="E90" s="6" t="s">
        <v>13</v>
      </c>
      <c r="F90" s="6" t="s">
        <v>85</v>
      </c>
      <c r="G90">
        <v>12</v>
      </c>
      <c r="H90">
        <v>202212</v>
      </c>
      <c r="I90" s="8">
        <v>46.88</v>
      </c>
      <c r="J90" s="8">
        <v>0.72</v>
      </c>
      <c r="K90" s="8">
        <v>1.46</v>
      </c>
      <c r="L90" s="8">
        <v>2.08</v>
      </c>
      <c r="M90" s="47" t="str">
        <f>INDEX(DNBDetails[], MATCH(ZACKS_Screener[Ticker], DNBDetails[Ticker],0), 6)</f>
        <v>Professional, Scientific, and Technical Services</v>
      </c>
      <c r="N90" s="6" t="str">
        <f>INDEX(DNBDetails[], MATCH(ZACKS_Screener[Ticker], DNBDetails[Ticker],0), 7)</f>
        <v>Computer Systems Design and Related Services</v>
      </c>
      <c r="O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1.0277777777777779</v>
      </c>
      <c r="P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0.42465753424657543</v>
      </c>
      <c r="Q90" s="17">
        <f>IFERROR(ZACKS_Screener[[#This Row],[Price]]/ZACKS_Screener[[#This Row],[EPS1]], "")</f>
        <v>32.109589041095894</v>
      </c>
      <c r="R90" s="17">
        <f>IFERROR(ZACKS_Screener[[#This Row],[Price]]/ZACKS_Screener[[#This Row],[EPS2]], "")</f>
        <v>22.53846153846154</v>
      </c>
      <c r="S90" s="17">
        <f>IFERROR(ZACKS_Screener[[#This Row],[PE1]]/(ZACKS_Screener[[#This Row],[EG1]]*100), "")</f>
        <v>0.31241762310255461</v>
      </c>
      <c r="T90" s="17">
        <f>IFERROR(ZACKS_Screener[[#This Row],[PE2]]/(ZACKS_Screener[[#This Row],[EG2]]*100), "")</f>
        <v>0.53074441687344909</v>
      </c>
      <c r="U90"/>
    </row>
    <row r="91" spans="1:21" hidden="1" x14ac:dyDescent="0.25">
      <c r="A91" s="20" t="s">
        <v>161</v>
      </c>
      <c r="B91" s="20">
        <v>4682.0200000000004</v>
      </c>
      <c r="C91" s="33" t="s">
        <v>160</v>
      </c>
      <c r="D91" s="6" t="s">
        <v>12</v>
      </c>
      <c r="E91" s="6" t="s">
        <v>21</v>
      </c>
      <c r="F91" s="6" t="s">
        <v>162</v>
      </c>
      <c r="G91">
        <v>12</v>
      </c>
      <c r="H91">
        <v>202212</v>
      </c>
      <c r="I91" s="8">
        <v>41.25</v>
      </c>
      <c r="J91" s="8">
        <v>-1.24</v>
      </c>
      <c r="K91" s="8">
        <v>4.67</v>
      </c>
      <c r="L91" s="8">
        <v>5.7</v>
      </c>
      <c r="M91" s="47" t="str">
        <f>INDEX(DNBDetails[], MATCH(ZACKS_Screener[Ticker], DNBDetails[Ticker],0), 6)</f>
        <v>Real Estate and Rental and Leasing</v>
      </c>
      <c r="N91" s="6" t="str">
        <f>INDEX(DNBDetails[], MATCH(ZACKS_Screener[Ticker], DNBDetails[Ticker],0), 7)</f>
        <v>Commercial and Industrial Machinery and Equipment Rental and Leasing</v>
      </c>
      <c r="O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0.2205567451820129</v>
      </c>
      <c r="Q91" s="17">
        <f>IFERROR(ZACKS_Screener[[#This Row],[Price]]/ZACKS_Screener[[#This Row],[EPS1]], "")</f>
        <v>8.8329764453961452</v>
      </c>
      <c r="R91" s="17">
        <f>IFERROR(ZACKS_Screener[[#This Row],[Price]]/ZACKS_Screener[[#This Row],[EPS2]], "")</f>
        <v>7.2368421052631575</v>
      </c>
      <c r="S91" s="17">
        <f>IFERROR(ZACKS_Screener[[#This Row],[PE1]]/(ZACKS_Screener[[#This Row],[EG1]]*100), "")</f>
        <v>8.8329764453961457E-2</v>
      </c>
      <c r="T91" s="17">
        <f>IFERROR(ZACKS_Screener[[#This Row],[PE2]]/(ZACKS_Screener[[#This Row],[EG2]]*100), "")</f>
        <v>0.32811701584057223</v>
      </c>
      <c r="U91"/>
    </row>
    <row r="92" spans="1:21" hidden="1" x14ac:dyDescent="0.25">
      <c r="A92" s="20" t="s">
        <v>244</v>
      </c>
      <c r="B92" s="20">
        <v>6243.49</v>
      </c>
      <c r="C92" s="33" t="s">
        <v>243</v>
      </c>
      <c r="D92" s="6" t="s">
        <v>20</v>
      </c>
      <c r="E92" s="6" t="s">
        <v>13</v>
      </c>
      <c r="F92" s="6" t="s">
        <v>175</v>
      </c>
      <c r="G92">
        <v>12</v>
      </c>
      <c r="H92">
        <v>202212</v>
      </c>
      <c r="I92" s="8">
        <v>173.96</v>
      </c>
      <c r="J92" s="8">
        <v>-0.02</v>
      </c>
      <c r="K92" s="8">
        <v>1.04</v>
      </c>
      <c r="L92" s="8">
        <v>1.89</v>
      </c>
      <c r="M92" s="47" t="str">
        <f>INDEX(DNBDetails[], MATCH(ZACKS_Screener[Ticker], DNBDetails[Ticker],0), 6)</f>
        <v>Information</v>
      </c>
      <c r="N92" s="6" t="str">
        <f>INDEX(DNBDetails[], MATCH(ZACKS_Screener[Ticker], DNBDetails[Ticker],0), 7)</f>
        <v>Software Publishers</v>
      </c>
      <c r="O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0.81730769230769218</v>
      </c>
      <c r="Q92" s="17">
        <f>IFERROR(ZACKS_Screener[[#This Row],[Price]]/ZACKS_Screener[[#This Row],[EPS1]], "")</f>
        <v>167.26923076923077</v>
      </c>
      <c r="R92" s="17">
        <f>IFERROR(ZACKS_Screener[[#This Row],[Price]]/ZACKS_Screener[[#This Row],[EPS2]], "")</f>
        <v>92.042328042328052</v>
      </c>
      <c r="S92" s="17">
        <f>IFERROR(ZACKS_Screener[[#This Row],[PE1]]/(ZACKS_Screener[[#This Row],[EG1]]*100), "")</f>
        <v>1.6726923076923077</v>
      </c>
      <c r="T92" s="17">
        <f>IFERROR(ZACKS_Screener[[#This Row],[PE2]]/(ZACKS_Screener[[#This Row],[EG2]]*100), "")</f>
        <v>1.1261649548708377</v>
      </c>
      <c r="U92"/>
    </row>
    <row r="93" spans="1:21" hidden="1" x14ac:dyDescent="0.25">
      <c r="A93" s="20" t="s">
        <v>6176</v>
      </c>
      <c r="B93" s="20">
        <v>4767.0600000000004</v>
      </c>
      <c r="C93" s="33" t="s">
        <v>6175</v>
      </c>
      <c r="D93" s="6" t="s">
        <v>20</v>
      </c>
      <c r="E93" s="6" t="s">
        <v>76</v>
      </c>
      <c r="F93" s="6" t="s">
        <v>242</v>
      </c>
      <c r="G93">
        <v>12</v>
      </c>
      <c r="H93">
        <v>202212</v>
      </c>
      <c r="I93" s="8">
        <v>3.12</v>
      </c>
      <c r="J93" s="8">
        <v>-0.54</v>
      </c>
      <c r="M93" s="47" t="e">
        <f>INDEX(DNBDetails[], MATCH(ZACKS_Screener[Ticker], DNBDetails[Ticker],0), 6)</f>
        <v>#N/A</v>
      </c>
      <c r="N93" s="6" t="e">
        <f>INDEX(DNBDetails[], MATCH(ZACKS_Screener[Ticker], DNBDetails[Ticker],0), 7)</f>
        <v>#N/A</v>
      </c>
      <c r="O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93" s="17" t="str">
        <f>IFERROR(ZACKS_Screener[[#This Row],[Price]]/ZACKS_Screener[[#This Row],[EPS1]], "")</f>
        <v/>
      </c>
      <c r="R93" s="17" t="str">
        <f>IFERROR(ZACKS_Screener[[#This Row],[Price]]/ZACKS_Screener[[#This Row],[EPS2]], "")</f>
        <v/>
      </c>
      <c r="S93" s="17" t="str">
        <f>IFERROR(ZACKS_Screener[[#This Row],[PE1]]/(ZACKS_Screener[[#This Row],[EG1]]*100), "")</f>
        <v/>
      </c>
      <c r="T93" s="17" t="str">
        <f>IFERROR(ZACKS_Screener[[#This Row],[PE2]]/(ZACKS_Screener[[#This Row],[EG2]]*100), "")</f>
        <v/>
      </c>
      <c r="U93"/>
    </row>
    <row r="94" spans="1:21" hidden="1" x14ac:dyDescent="0.25">
      <c r="A94" s="20" t="s">
        <v>2884</v>
      </c>
      <c r="B94" s="20">
        <v>2527.94</v>
      </c>
      <c r="C94" s="33" t="s">
        <v>2883</v>
      </c>
      <c r="D94" s="6" t="s">
        <v>20</v>
      </c>
      <c r="E94" s="6" t="s">
        <v>194</v>
      </c>
      <c r="F94" s="6" t="s">
        <v>403</v>
      </c>
      <c r="G94">
        <v>12</v>
      </c>
      <c r="H94">
        <v>202212</v>
      </c>
      <c r="I94" s="8">
        <v>22.71</v>
      </c>
      <c r="J94" s="8">
        <v>-0.05</v>
      </c>
      <c r="K94" s="8">
        <v>0.41</v>
      </c>
      <c r="L94" s="8">
        <v>0.56000000000000005</v>
      </c>
      <c r="M94" s="47" t="str">
        <f>INDEX(DNBDetails[], MATCH(ZACKS_Screener[Ticker], DNBDetails[Ticker],0), 6)</f>
        <v>Utilities</v>
      </c>
      <c r="N94" s="6" t="str">
        <f>INDEX(DNBDetails[], MATCH(ZACKS_Screener[Ticker], DNBDetails[Ticker],0), 7)</f>
        <v>Electric Power Generation, Transmission and Distribution</v>
      </c>
      <c r="O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0.36585365853658558</v>
      </c>
      <c r="Q94" s="17">
        <f>IFERROR(ZACKS_Screener[[#This Row],[Price]]/ZACKS_Screener[[#This Row],[EPS1]], "")</f>
        <v>55.390243902439032</v>
      </c>
      <c r="R94" s="17">
        <f>IFERROR(ZACKS_Screener[[#This Row],[Price]]/ZACKS_Screener[[#This Row],[EPS2]], "")</f>
        <v>40.553571428571423</v>
      </c>
      <c r="S94" s="17">
        <f>IFERROR(ZACKS_Screener[[#This Row],[PE1]]/(ZACKS_Screener[[#This Row],[EG1]]*100), "")</f>
        <v>0.55390243902439029</v>
      </c>
      <c r="T94" s="17">
        <f>IFERROR(ZACKS_Screener[[#This Row],[PE2]]/(ZACKS_Screener[[#This Row],[EG2]]*100), "")</f>
        <v>1.108464285714285</v>
      </c>
      <c r="U94"/>
    </row>
    <row r="95" spans="1:21" hidden="1" x14ac:dyDescent="0.25">
      <c r="A95" s="20" t="s">
        <v>363</v>
      </c>
      <c r="B95" s="20">
        <v>2707.42</v>
      </c>
      <c r="C95" s="33" t="s">
        <v>362</v>
      </c>
      <c r="D95" s="6" t="s">
        <v>12</v>
      </c>
      <c r="E95" s="6" t="s">
        <v>13</v>
      </c>
      <c r="F95" s="6" t="s">
        <v>85</v>
      </c>
      <c r="G95">
        <v>2</v>
      </c>
      <c r="H95">
        <v>202302</v>
      </c>
      <c r="I95" s="8">
        <v>4.58</v>
      </c>
      <c r="J95" s="8">
        <v>-0.18</v>
      </c>
      <c r="K95" s="8">
        <v>0.05</v>
      </c>
      <c r="L95" s="8">
        <v>0.01</v>
      </c>
      <c r="M95" s="47" t="str">
        <f>INDEX(DNBDetails[], MATCH(ZACKS_Screener[Ticker], DNBDetails[Ticker],0), 6)</f>
        <v>Professional, Scientific, and Technical Services</v>
      </c>
      <c r="N95" s="6" t="str">
        <f>INDEX(DNBDetails[], MATCH(ZACKS_Screener[Ticker], DNBDetails[Ticker],0), 7)</f>
        <v>Computer Systems Design and Related Services</v>
      </c>
      <c r="O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-0.79999999999999993</v>
      </c>
      <c r="Q95" s="17">
        <f>IFERROR(ZACKS_Screener[[#This Row],[Price]]/ZACKS_Screener[[#This Row],[EPS1]], "")</f>
        <v>91.6</v>
      </c>
      <c r="R95" s="17">
        <f>IFERROR(ZACKS_Screener[[#This Row],[Price]]/ZACKS_Screener[[#This Row],[EPS2]], "")</f>
        <v>458</v>
      </c>
      <c r="S95" s="17">
        <f>IFERROR(ZACKS_Screener[[#This Row],[PE1]]/(ZACKS_Screener[[#This Row],[EG1]]*100), "")</f>
        <v>0.91599999999999993</v>
      </c>
      <c r="T95" s="17">
        <f>IFERROR(ZACKS_Screener[[#This Row],[PE2]]/(ZACKS_Screener[[#This Row],[EG2]]*100), "")</f>
        <v>-5.7249999999999996</v>
      </c>
      <c r="U95"/>
    </row>
    <row r="96" spans="1:21" hidden="1" x14ac:dyDescent="0.25">
      <c r="A96" s="20" t="s">
        <v>2906</v>
      </c>
      <c r="B96" s="20">
        <v>2194.4299999999998</v>
      </c>
      <c r="C96" s="33" t="s">
        <v>2905</v>
      </c>
      <c r="D96" s="6" t="s">
        <v>12</v>
      </c>
      <c r="E96" s="6" t="s">
        <v>27</v>
      </c>
      <c r="F96" s="6" t="s">
        <v>660</v>
      </c>
      <c r="G96">
        <v>12</v>
      </c>
      <c r="H96">
        <v>202212</v>
      </c>
      <c r="I96" s="8">
        <v>964.37</v>
      </c>
      <c r="J96" s="8">
        <v>-107.43</v>
      </c>
      <c r="M96" s="47" t="str">
        <f>INDEX(DNBDetails[], MATCH(ZACKS_Screener[Ticker], DNBDetails[Ticker],0), 6)</f>
        <v>Accommodation and Food Services</v>
      </c>
      <c r="N96" s="6" t="str">
        <f>INDEX(DNBDetails[], MATCH(ZACKS_Screener[Ticker], DNBDetails[Ticker],0), 7)</f>
        <v>Restaurants and Other Eating Places</v>
      </c>
      <c r="O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96" s="17" t="str">
        <f>IFERROR(ZACKS_Screener[[#This Row],[Price]]/ZACKS_Screener[[#This Row],[EPS1]], "")</f>
        <v/>
      </c>
      <c r="R96" s="17" t="str">
        <f>IFERROR(ZACKS_Screener[[#This Row],[Price]]/ZACKS_Screener[[#This Row],[EPS2]], "")</f>
        <v/>
      </c>
      <c r="S96" s="17" t="str">
        <f>IFERROR(ZACKS_Screener[[#This Row],[PE1]]/(ZACKS_Screener[[#This Row],[EG1]]*100), "")</f>
        <v/>
      </c>
      <c r="T96" s="17" t="str">
        <f>IFERROR(ZACKS_Screener[[#This Row],[PE2]]/(ZACKS_Screener[[#This Row],[EG2]]*100), "")</f>
        <v/>
      </c>
      <c r="U96"/>
    </row>
    <row r="97" spans="1:21" hidden="1" x14ac:dyDescent="0.25">
      <c r="A97" s="20" t="s">
        <v>423</v>
      </c>
      <c r="B97" s="20">
        <v>11619.43</v>
      </c>
      <c r="C97" s="33" t="s">
        <v>422</v>
      </c>
      <c r="D97" s="6" t="s">
        <v>12</v>
      </c>
      <c r="E97" s="6" t="s">
        <v>13</v>
      </c>
      <c r="F97" s="6" t="s">
        <v>175</v>
      </c>
      <c r="G97">
        <v>6</v>
      </c>
      <c r="H97">
        <v>202306</v>
      </c>
      <c r="I97" s="8">
        <v>107.65</v>
      </c>
      <c r="J97" s="8">
        <v>-0.24</v>
      </c>
      <c r="K97" s="8">
        <v>1.72</v>
      </c>
      <c r="L97" s="8">
        <v>2.19</v>
      </c>
      <c r="M97" s="47" t="str">
        <f>INDEX(DNBDetails[], MATCH(ZACKS_Screener[Ticker], DNBDetails[Ticker],0), 6)</f>
        <v>Information</v>
      </c>
      <c r="N97" s="6" t="str">
        <f>INDEX(DNBDetails[], MATCH(ZACKS_Screener[Ticker], DNBDetails[Ticker],0), 7)</f>
        <v>Software Publishers</v>
      </c>
      <c r="O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0.27325581395348836</v>
      </c>
      <c r="Q97" s="17">
        <f>IFERROR(ZACKS_Screener[[#This Row],[Price]]/ZACKS_Screener[[#This Row],[EPS1]], "")</f>
        <v>62.587209302325583</v>
      </c>
      <c r="R97" s="17">
        <f>IFERROR(ZACKS_Screener[[#This Row],[Price]]/ZACKS_Screener[[#This Row],[EPS2]], "")</f>
        <v>49.155251141552512</v>
      </c>
      <c r="S97" s="17">
        <f>IFERROR(ZACKS_Screener[[#This Row],[PE1]]/(ZACKS_Screener[[#This Row],[EG1]]*100), "")</f>
        <v>0.62587209302325586</v>
      </c>
      <c r="T97" s="17">
        <f>IFERROR(ZACKS_Screener[[#This Row],[PE2]]/(ZACKS_Screener[[#This Row],[EG2]]*100), "")</f>
        <v>1.7988730204993688</v>
      </c>
      <c r="U97"/>
    </row>
    <row r="98" spans="1:21" hidden="1" x14ac:dyDescent="0.25">
      <c r="A98" s="20" t="s">
        <v>15753</v>
      </c>
      <c r="B98" s="20">
        <v>2229.9</v>
      </c>
      <c r="C98" s="33" t="s">
        <v>15754</v>
      </c>
      <c r="D98" s="6" t="s">
        <v>12</v>
      </c>
      <c r="E98" s="6" t="s">
        <v>44</v>
      </c>
      <c r="F98" s="6" t="s">
        <v>262</v>
      </c>
      <c r="G98">
        <v>12</v>
      </c>
      <c r="H98">
        <v>202212</v>
      </c>
      <c r="I98" s="8">
        <v>1.98</v>
      </c>
      <c r="J98" s="8">
        <v>-0.56000000000000005</v>
      </c>
      <c r="K98" s="8">
        <v>1.4</v>
      </c>
      <c r="L98" s="8">
        <v>1.65</v>
      </c>
      <c r="M98" s="47" t="str">
        <f>INDEX(DNBDetails[], MATCH(ZACKS_Screener[Ticker], DNBDetails[Ticker],0), 6)</f>
        <v>Professional, Scientific, and Technical Services</v>
      </c>
      <c r="N98" s="6" t="str">
        <f>INDEX(DNBDetails[], MATCH(ZACKS_Screener[Ticker], DNBDetails[Ticker],0), 7)</f>
        <v>Other Professional, Scientific, and Technical Services</v>
      </c>
      <c r="O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0.17857142857142858</v>
      </c>
      <c r="Q98" s="17">
        <f>IFERROR(ZACKS_Screener[[#This Row],[Price]]/ZACKS_Screener[[#This Row],[EPS1]], "")</f>
        <v>1.4142857142857144</v>
      </c>
      <c r="R98" s="17">
        <f>IFERROR(ZACKS_Screener[[#This Row],[Price]]/ZACKS_Screener[[#This Row],[EPS2]], "")</f>
        <v>1.2</v>
      </c>
      <c r="S98" s="17">
        <f>IFERROR(ZACKS_Screener[[#This Row],[PE1]]/(ZACKS_Screener[[#This Row],[EG1]]*100), "")</f>
        <v>1.4142857142857145E-2</v>
      </c>
      <c r="T98" s="17">
        <f>IFERROR(ZACKS_Screener[[#This Row],[PE2]]/(ZACKS_Screener[[#This Row],[EG2]]*100), "")</f>
        <v>6.7199999999999996E-2</v>
      </c>
      <c r="U98"/>
    </row>
    <row r="99" spans="1:21" hidden="1" x14ac:dyDescent="0.25">
      <c r="A99" s="20" t="s">
        <v>588</v>
      </c>
      <c r="B99" s="20">
        <v>11008.5</v>
      </c>
      <c r="C99" s="33" t="s">
        <v>587</v>
      </c>
      <c r="D99" s="6" t="s">
        <v>20</v>
      </c>
      <c r="E99" s="6" t="s">
        <v>44</v>
      </c>
      <c r="F99" s="6" t="s">
        <v>262</v>
      </c>
      <c r="G99">
        <v>12</v>
      </c>
      <c r="H99">
        <v>202212</v>
      </c>
      <c r="I99" s="8">
        <v>172.67</v>
      </c>
      <c r="J99" s="8">
        <v>-2.63</v>
      </c>
      <c r="K99" s="8">
        <v>1.39</v>
      </c>
      <c r="L99" s="8">
        <v>2.2400000000000002</v>
      </c>
      <c r="M99" s="47" t="str">
        <f>INDEX(DNBDetails[], MATCH(ZACKS_Screener[Ticker], DNBDetails[Ticker],0), 6)</f>
        <v>Beverage and Tobacco Product Manufacturing</v>
      </c>
      <c r="N99" s="6" t="str">
        <f>INDEX(DNBDetails[], MATCH(ZACKS_Screener[Ticker], DNBDetails[Ticker],0), 7)</f>
        <v>Beverage Manufacturing</v>
      </c>
      <c r="O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0.61151079136690678</v>
      </c>
      <c r="Q99" s="17">
        <f>IFERROR(ZACKS_Screener[[#This Row],[Price]]/ZACKS_Screener[[#This Row],[EPS1]], "")</f>
        <v>124.22302158273381</v>
      </c>
      <c r="R99" s="17">
        <f>IFERROR(ZACKS_Screener[[#This Row],[Price]]/ZACKS_Screener[[#This Row],[EPS2]], "")</f>
        <v>77.084821428571416</v>
      </c>
      <c r="S99" s="17">
        <f>IFERROR(ZACKS_Screener[[#This Row],[PE1]]/(ZACKS_Screener[[#This Row],[EG1]]*100), "")</f>
        <v>1.2422302158273382</v>
      </c>
      <c r="T99" s="17">
        <f>IFERROR(ZACKS_Screener[[#This Row],[PE2]]/(ZACKS_Screener[[#This Row],[EG2]]*100), "")</f>
        <v>1.2605635504201673</v>
      </c>
      <c r="U99"/>
    </row>
    <row r="100" spans="1:21" hidden="1" x14ac:dyDescent="0.25">
      <c r="A100" s="20" t="s">
        <v>2978</v>
      </c>
      <c r="B100" s="20">
        <v>2741.56</v>
      </c>
      <c r="C100" s="33" t="s">
        <v>2977</v>
      </c>
      <c r="D100" s="6" t="s">
        <v>12</v>
      </c>
      <c r="E100" s="6" t="s">
        <v>194</v>
      </c>
      <c r="F100" s="6" t="s">
        <v>954</v>
      </c>
      <c r="G100">
        <v>12</v>
      </c>
      <c r="H100">
        <v>202212</v>
      </c>
      <c r="I100" s="8">
        <v>25.93</v>
      </c>
      <c r="J100" s="8">
        <v>-0.28999999999999998</v>
      </c>
      <c r="K100" s="8">
        <v>1.56</v>
      </c>
      <c r="L100" s="8">
        <v>1.96</v>
      </c>
      <c r="M100" s="47" t="str">
        <f>INDEX(DNBDetails[], MATCH(ZACKS_Screener[Ticker], DNBDetails[Ticker],0), 6)</f>
        <v>Wholesale Trade</v>
      </c>
      <c r="N100" s="6" t="str">
        <f>INDEX(DNBDetails[], MATCH(ZACKS_Screener[Ticker], DNBDetails[Ticker],0), 7)</f>
        <v>Petroleum and Petroleum Products Merchant Wholesalers</v>
      </c>
      <c r="O1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0.25641025641025633</v>
      </c>
      <c r="Q100" s="17">
        <f>IFERROR(ZACKS_Screener[[#This Row],[Price]]/ZACKS_Screener[[#This Row],[EPS1]], "")</f>
        <v>16.621794871794872</v>
      </c>
      <c r="R100" s="17">
        <f>IFERROR(ZACKS_Screener[[#This Row],[Price]]/ZACKS_Screener[[#This Row],[EPS2]], "")</f>
        <v>13.229591836734693</v>
      </c>
      <c r="S100" s="17">
        <f>IFERROR(ZACKS_Screener[[#This Row],[PE1]]/(ZACKS_Screener[[#This Row],[EG1]]*100), "")</f>
        <v>0.16621794871794873</v>
      </c>
      <c r="T100" s="17">
        <f>IFERROR(ZACKS_Screener[[#This Row],[PE2]]/(ZACKS_Screener[[#This Row],[EG2]]*100), "")</f>
        <v>0.51595408163265322</v>
      </c>
      <c r="U100"/>
    </row>
    <row r="101" spans="1:21" hidden="1" x14ac:dyDescent="0.25">
      <c r="A101" s="20" t="s">
        <v>15766</v>
      </c>
      <c r="B101" s="20">
        <v>2233.19</v>
      </c>
      <c r="C101" s="33" t="s">
        <v>15767</v>
      </c>
      <c r="D101" s="6" t="s">
        <v>12</v>
      </c>
      <c r="E101" s="6" t="s">
        <v>284</v>
      </c>
      <c r="F101" s="6" t="s">
        <v>577</v>
      </c>
      <c r="G101">
        <v>12</v>
      </c>
      <c r="H101">
        <v>202212</v>
      </c>
      <c r="I101" s="8">
        <v>17.53</v>
      </c>
      <c r="J101" s="8">
        <v>-2.2599999999999998</v>
      </c>
      <c r="K101" s="8">
        <v>0.94</v>
      </c>
      <c r="L101" s="8">
        <v>1.1000000000000001</v>
      </c>
      <c r="M101" s="47" t="str">
        <f>INDEX(DNBDetails[], MATCH(ZACKS_Screener[Ticker], DNBDetails[Ticker],0), 6)</f>
        <v>Information</v>
      </c>
      <c r="N101" s="6" t="str">
        <f>INDEX(DNBDetails[], MATCH(ZACKS_Screener[Ticker], DNBDetails[Ticker],0), 7)</f>
        <v>Motion Picture and Video Industries</v>
      </c>
      <c r="O1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0.17021276595744697</v>
      </c>
      <c r="Q101" s="17">
        <f>IFERROR(ZACKS_Screener[[#This Row],[Price]]/ZACKS_Screener[[#This Row],[EPS1]], "")</f>
        <v>18.648936170212767</v>
      </c>
      <c r="R101" s="17">
        <f>IFERROR(ZACKS_Screener[[#This Row],[Price]]/ZACKS_Screener[[#This Row],[EPS2]], "")</f>
        <v>15.936363636363636</v>
      </c>
      <c r="S101" s="17">
        <f>IFERROR(ZACKS_Screener[[#This Row],[PE1]]/(ZACKS_Screener[[#This Row],[EG1]]*100), "")</f>
        <v>0.18648936170212768</v>
      </c>
      <c r="T101" s="17">
        <f>IFERROR(ZACKS_Screener[[#This Row],[PE2]]/(ZACKS_Screener[[#This Row],[EG2]]*100), "")</f>
        <v>0.93626136363636259</v>
      </c>
      <c r="U101"/>
    </row>
    <row r="102" spans="1:21" hidden="1" x14ac:dyDescent="0.25">
      <c r="A102" s="20" t="s">
        <v>714</v>
      </c>
      <c r="B102" s="20">
        <v>31823.94</v>
      </c>
      <c r="C102" s="33" t="s">
        <v>713</v>
      </c>
      <c r="D102" s="6" t="s">
        <v>12</v>
      </c>
      <c r="E102" s="6" t="s">
        <v>27</v>
      </c>
      <c r="F102" s="6" t="s">
        <v>219</v>
      </c>
      <c r="G102">
        <v>12</v>
      </c>
      <c r="H102">
        <v>202212</v>
      </c>
      <c r="I102" s="8">
        <v>19.3</v>
      </c>
      <c r="J102" s="8">
        <v>-0.05</v>
      </c>
      <c r="K102" s="8">
        <v>0.25</v>
      </c>
      <c r="L102" s="8">
        <v>0.46</v>
      </c>
      <c r="M102" s="47" t="str">
        <f>INDEX(DNBDetails[], MATCH(ZACKS_Screener[Ticker], DNBDetails[Ticker],0), 6)</f>
        <v>Retail Trade</v>
      </c>
      <c r="N102" s="6" t="str">
        <f>INDEX(DNBDetails[], MATCH(ZACKS_Screener[Ticker], DNBDetails[Ticker],0), 7)</f>
        <v>Other Miscellaneous Retailers</v>
      </c>
      <c r="O1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0.84000000000000008</v>
      </c>
      <c r="Q102" s="17">
        <f>IFERROR(ZACKS_Screener[[#This Row],[Price]]/ZACKS_Screener[[#This Row],[EPS1]], "")</f>
        <v>77.2</v>
      </c>
      <c r="R102" s="17">
        <f>IFERROR(ZACKS_Screener[[#This Row],[Price]]/ZACKS_Screener[[#This Row],[EPS2]], "")</f>
        <v>41.956521739130437</v>
      </c>
      <c r="S102" s="17">
        <f>IFERROR(ZACKS_Screener[[#This Row],[PE1]]/(ZACKS_Screener[[#This Row],[EG1]]*100), "")</f>
        <v>0.77200000000000002</v>
      </c>
      <c r="T102" s="17">
        <f>IFERROR(ZACKS_Screener[[#This Row],[PE2]]/(ZACKS_Screener[[#This Row],[EG2]]*100), "")</f>
        <v>0.49948240165631463</v>
      </c>
      <c r="U102"/>
    </row>
    <row r="103" spans="1:21" hidden="1" x14ac:dyDescent="0.25">
      <c r="A103" s="6" t="s">
        <v>771</v>
      </c>
      <c r="B103" s="20">
        <v>4940.74</v>
      </c>
      <c r="C103" s="33" t="s">
        <v>770</v>
      </c>
      <c r="D103" s="6" t="s">
        <v>12</v>
      </c>
      <c r="E103" s="6" t="s">
        <v>194</v>
      </c>
      <c r="F103" s="6" t="s">
        <v>403</v>
      </c>
      <c r="G103">
        <v>12</v>
      </c>
      <c r="H103">
        <v>202212</v>
      </c>
      <c r="I103" s="8">
        <v>25.25</v>
      </c>
      <c r="J103" s="8">
        <v>-3.73</v>
      </c>
      <c r="K103" s="8">
        <v>1.29</v>
      </c>
      <c r="L103" s="8">
        <v>1.47</v>
      </c>
      <c r="M103" s="47" t="str">
        <f>INDEX(DNBDetails[], MATCH(ZACKS_Screener[Ticker], DNBDetails[Ticker],0), 6)</f>
        <v>Utilities</v>
      </c>
      <c r="N103" s="6" t="str">
        <f>INDEX(DNBDetails[], MATCH(ZACKS_Screener[Ticker], DNBDetails[Ticker],0), 7)</f>
        <v>Electric Power Generation, Transmission and Distribution</v>
      </c>
      <c r="O1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0.13953488372093018</v>
      </c>
      <c r="Q103" s="17">
        <f>IFERROR(ZACKS_Screener[[#This Row],[Price]]/ZACKS_Screener[[#This Row],[EPS1]], "")</f>
        <v>19.573643410852714</v>
      </c>
      <c r="R103" s="17">
        <f>IFERROR(ZACKS_Screener[[#This Row],[Price]]/ZACKS_Screener[[#This Row],[EPS2]], "")</f>
        <v>17.176870748299319</v>
      </c>
      <c r="S103" s="17">
        <f>IFERROR(ZACKS_Screener[[#This Row],[PE1]]/(ZACKS_Screener[[#This Row],[EG1]]*100), "")</f>
        <v>0.19573643410852715</v>
      </c>
      <c r="T103" s="17">
        <f>IFERROR(ZACKS_Screener[[#This Row],[PE2]]/(ZACKS_Screener[[#This Row],[EG2]]*100), "")</f>
        <v>1.2310090702947849</v>
      </c>
      <c r="U103"/>
    </row>
    <row r="104" spans="1:21" hidden="1" x14ac:dyDescent="0.25">
      <c r="A104" s="20" t="s">
        <v>772</v>
      </c>
      <c r="B104" s="20">
        <v>4621.46</v>
      </c>
      <c r="C104" s="33" t="s">
        <v>770</v>
      </c>
      <c r="D104" s="6" t="s">
        <v>12</v>
      </c>
      <c r="E104" s="6" t="s">
        <v>194</v>
      </c>
      <c r="F104" s="6" t="s">
        <v>403</v>
      </c>
      <c r="G104">
        <v>12</v>
      </c>
      <c r="H104">
        <v>202212</v>
      </c>
      <c r="I104" s="8">
        <v>23.73</v>
      </c>
      <c r="J104" s="8">
        <v>-3.73</v>
      </c>
      <c r="K104" s="8">
        <v>1.83</v>
      </c>
      <c r="L104" s="8">
        <v>2.35</v>
      </c>
      <c r="M104" s="47" t="str">
        <f>INDEX(DNBDetails[], MATCH(ZACKS_Screener[Ticker], DNBDetails[Ticker],0), 6)</f>
        <v>Utilities</v>
      </c>
      <c r="N104" s="6" t="str">
        <f>INDEX(DNBDetails[], MATCH(ZACKS_Screener[Ticker], DNBDetails[Ticker],0), 7)</f>
        <v>Electric Power Generation, Transmission and Distribution</v>
      </c>
      <c r="O1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0.28415300546448086</v>
      </c>
      <c r="Q104" s="17">
        <f>IFERROR(ZACKS_Screener[[#This Row],[Price]]/ZACKS_Screener[[#This Row],[EPS1]], "")</f>
        <v>12.967213114754099</v>
      </c>
      <c r="R104" s="17">
        <f>IFERROR(ZACKS_Screener[[#This Row],[Price]]/ZACKS_Screener[[#This Row],[EPS2]], "")</f>
        <v>10.097872340425532</v>
      </c>
      <c r="S104" s="17">
        <f>IFERROR(ZACKS_Screener[[#This Row],[PE1]]/(ZACKS_Screener[[#This Row],[EG1]]*100), "")</f>
        <v>0.12967213114754098</v>
      </c>
      <c r="T104" s="17">
        <f>IFERROR(ZACKS_Screener[[#This Row],[PE2]]/(ZACKS_Screener[[#This Row],[EG2]]*100), "")</f>
        <v>0.35536743044189856</v>
      </c>
      <c r="U104"/>
    </row>
    <row r="105" spans="1:21" hidden="1" x14ac:dyDescent="0.25">
      <c r="A105" s="20" t="s">
        <v>786</v>
      </c>
      <c r="B105" s="20">
        <v>6040.9</v>
      </c>
      <c r="C105" s="33" t="s">
        <v>785</v>
      </c>
      <c r="D105" s="6" t="s">
        <v>20</v>
      </c>
      <c r="E105" s="6" t="s">
        <v>13</v>
      </c>
      <c r="F105" s="6" t="s">
        <v>145</v>
      </c>
      <c r="G105">
        <v>12</v>
      </c>
      <c r="H105">
        <v>202212</v>
      </c>
      <c r="I105" s="8">
        <v>143.38</v>
      </c>
      <c r="J105" s="8">
        <v>-0.44</v>
      </c>
      <c r="K105" s="8">
        <v>0.28000000000000003</v>
      </c>
      <c r="L105" s="8">
        <v>1.22</v>
      </c>
      <c r="M105" s="47" t="str">
        <f>INDEX(DNBDetails[], MATCH(ZACKS_Screener[Ticker], DNBDetails[Ticker],0), 6)</f>
        <v>Information</v>
      </c>
      <c r="N105" s="6" t="str">
        <f>INDEX(DNBDetails[], MATCH(ZACKS_Screener[Ticker], DNBDetails[Ticker],0), 7)</f>
        <v>Software Publishers</v>
      </c>
      <c r="O1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3.3571428571428568</v>
      </c>
      <c r="Q105" s="17">
        <f>IFERROR(ZACKS_Screener[[#This Row],[Price]]/ZACKS_Screener[[#This Row],[EPS1]], "")</f>
        <v>512.07142857142856</v>
      </c>
      <c r="R105" s="17">
        <f>IFERROR(ZACKS_Screener[[#This Row],[Price]]/ZACKS_Screener[[#This Row],[EPS2]], "")</f>
        <v>117.52459016393442</v>
      </c>
      <c r="S105" s="17">
        <f>IFERROR(ZACKS_Screener[[#This Row],[PE1]]/(ZACKS_Screener[[#This Row],[EG1]]*100), "")</f>
        <v>5.1207142857142856</v>
      </c>
      <c r="T105" s="17">
        <f>IFERROR(ZACKS_Screener[[#This Row],[PE2]]/(ZACKS_Screener[[#This Row],[EG2]]*100), "")</f>
        <v>0.35007324729682598</v>
      </c>
      <c r="U105"/>
    </row>
    <row r="106" spans="1:21" hidden="1" x14ac:dyDescent="0.25">
      <c r="A106" s="20" t="s">
        <v>3100</v>
      </c>
      <c r="B106" s="20">
        <v>2134.2600000000002</v>
      </c>
      <c r="C106" s="33" t="s">
        <v>3099</v>
      </c>
      <c r="D106" s="6" t="s">
        <v>12</v>
      </c>
      <c r="E106" s="6" t="s">
        <v>32</v>
      </c>
      <c r="F106" s="6" t="s">
        <v>214</v>
      </c>
      <c r="G106">
        <v>12</v>
      </c>
      <c r="H106">
        <v>202212</v>
      </c>
      <c r="I106" s="8">
        <v>19.38</v>
      </c>
      <c r="J106" s="8">
        <v>0.42</v>
      </c>
      <c r="K106" s="8">
        <v>0.84</v>
      </c>
      <c r="L106" s="8">
        <v>0.75</v>
      </c>
      <c r="M106" s="47" t="str">
        <f>INDEX(DNBDetails[], MATCH(ZACKS_Screener[Ticker], DNBDetails[Ticker],0), 6)</f>
        <v>Real Estate and Rental and Leasing</v>
      </c>
      <c r="N106" s="6" t="str">
        <f>INDEX(DNBDetails[], MATCH(ZACKS_Screener[Ticker], DNBDetails[Ticker],0), 7)</f>
        <v>Lessors of Real Estate</v>
      </c>
      <c r="O1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-0.10714285714285711</v>
      </c>
      <c r="Q106" s="17">
        <f>IFERROR(ZACKS_Screener[[#This Row],[Price]]/ZACKS_Screener[[#This Row],[EPS1]], "")</f>
        <v>23.071428571428569</v>
      </c>
      <c r="R106" s="17">
        <f>IFERROR(ZACKS_Screener[[#This Row],[Price]]/ZACKS_Screener[[#This Row],[EPS2]], "")</f>
        <v>25.84</v>
      </c>
      <c r="S106" s="17">
        <f>IFERROR(ZACKS_Screener[[#This Row],[PE1]]/(ZACKS_Screener[[#This Row],[EG1]]*100), "")</f>
        <v>0.23071428571428571</v>
      </c>
      <c r="T106" s="17">
        <f>IFERROR(ZACKS_Screener[[#This Row],[PE2]]/(ZACKS_Screener[[#This Row],[EG2]]*100), "")</f>
        <v>-2.4117333333333337</v>
      </c>
      <c r="U106"/>
    </row>
    <row r="107" spans="1:21" hidden="1" x14ac:dyDescent="0.25">
      <c r="A107" s="20" t="s">
        <v>976</v>
      </c>
      <c r="B107" s="20">
        <v>4082.55</v>
      </c>
      <c r="C107" s="33" t="s">
        <v>975</v>
      </c>
      <c r="D107" s="6" t="s">
        <v>20</v>
      </c>
      <c r="E107" s="6" t="s">
        <v>32</v>
      </c>
      <c r="F107" s="6" t="s">
        <v>80</v>
      </c>
      <c r="G107">
        <v>12</v>
      </c>
      <c r="H107">
        <v>202212</v>
      </c>
      <c r="I107" s="8">
        <v>257.43</v>
      </c>
      <c r="J107" s="8">
        <v>-3.87</v>
      </c>
      <c r="M107" s="47" t="str">
        <f>INDEX(DNBDetails[], MATCH(ZACKS_Screener[Ticker], DNBDetails[Ticker],0), 6)</f>
        <v>Finance and Insurance</v>
      </c>
      <c r="N107" s="6" t="str">
        <f>INDEX(DNBDetails[], MATCH(ZACKS_Screener[Ticker], DNBDetails[Ticker],0), 7)</f>
        <v>Nondepository Credit Intermediation</v>
      </c>
      <c r="O1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07" s="17" t="str">
        <f>IFERROR(ZACKS_Screener[[#This Row],[Price]]/ZACKS_Screener[[#This Row],[EPS1]], "")</f>
        <v/>
      </c>
      <c r="R107" s="17" t="str">
        <f>IFERROR(ZACKS_Screener[[#This Row],[Price]]/ZACKS_Screener[[#This Row],[EPS2]], "")</f>
        <v/>
      </c>
      <c r="S107" s="17" t="str">
        <f>IFERROR(ZACKS_Screener[[#This Row],[PE1]]/(ZACKS_Screener[[#This Row],[EG1]]*100), "")</f>
        <v/>
      </c>
      <c r="T107" s="17" t="str">
        <f>IFERROR(ZACKS_Screener[[#This Row],[PE2]]/(ZACKS_Screener[[#This Row],[EG2]]*100), "")</f>
        <v/>
      </c>
      <c r="U107"/>
    </row>
    <row r="108" spans="1:21" hidden="1" x14ac:dyDescent="0.25">
      <c r="A108" s="20" t="s">
        <v>1115</v>
      </c>
      <c r="B108" s="20">
        <v>6245.01</v>
      </c>
      <c r="C108" s="33" t="s">
        <v>1114</v>
      </c>
      <c r="D108" s="6" t="s">
        <v>20</v>
      </c>
      <c r="E108" s="6" t="s">
        <v>13</v>
      </c>
      <c r="F108" s="6" t="s">
        <v>175</v>
      </c>
      <c r="G108">
        <v>12</v>
      </c>
      <c r="H108">
        <v>202212</v>
      </c>
      <c r="I108" s="8">
        <v>21.9</v>
      </c>
      <c r="J108" s="8">
        <v>-7.0000000000000007E-2</v>
      </c>
      <c r="K108" s="8">
        <v>0.19</v>
      </c>
      <c r="L108" s="8">
        <v>0.24</v>
      </c>
      <c r="M108" s="47" t="str">
        <f>INDEX(DNBDetails[], MATCH(ZACKS_Screener[Ticker], DNBDetails[Ticker],0), 6)</f>
        <v>Information</v>
      </c>
      <c r="N108" s="6" t="str">
        <f>INDEX(DNBDetails[], MATCH(ZACKS_Screener[Ticker], DNBDetails[Ticker],0), 7)</f>
        <v>Software Publishers</v>
      </c>
      <c r="O1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0.26315789473684204</v>
      </c>
      <c r="Q108" s="17">
        <f>IFERROR(ZACKS_Screener[[#This Row],[Price]]/ZACKS_Screener[[#This Row],[EPS1]], "")</f>
        <v>115.26315789473684</v>
      </c>
      <c r="R108" s="17">
        <f>IFERROR(ZACKS_Screener[[#This Row],[Price]]/ZACKS_Screener[[#This Row],[EPS2]], "")</f>
        <v>91.25</v>
      </c>
      <c r="S108" s="17">
        <f>IFERROR(ZACKS_Screener[[#This Row],[PE1]]/(ZACKS_Screener[[#This Row],[EG1]]*100), "")</f>
        <v>1.1526315789473685</v>
      </c>
      <c r="T108" s="17">
        <f>IFERROR(ZACKS_Screener[[#This Row],[PE2]]/(ZACKS_Screener[[#This Row],[EG2]]*100), "")</f>
        <v>3.4675000000000007</v>
      </c>
      <c r="U108"/>
    </row>
    <row r="109" spans="1:21" hidden="1" x14ac:dyDescent="0.25">
      <c r="A109" s="6" t="s">
        <v>3148</v>
      </c>
      <c r="B109" s="20">
        <v>3500.77</v>
      </c>
      <c r="C109" s="33" t="s">
        <v>3147</v>
      </c>
      <c r="D109" s="6" t="s">
        <v>20</v>
      </c>
      <c r="E109" s="6" t="s">
        <v>156</v>
      </c>
      <c r="F109" s="6" t="s">
        <v>157</v>
      </c>
      <c r="G109">
        <v>12</v>
      </c>
      <c r="H109">
        <v>202212</v>
      </c>
      <c r="I109" s="8">
        <v>34.93</v>
      </c>
      <c r="J109" s="8">
        <v>-0.1</v>
      </c>
      <c r="K109" s="8">
        <v>1.47</v>
      </c>
      <c r="L109" s="8">
        <v>2.0299999999999998</v>
      </c>
      <c r="M109" s="47" t="str">
        <f>INDEX(DNBDetails[], MATCH(ZACKS_Screener[Ticker], DNBDetails[Ticker],0), 6)</f>
        <v>Real Estate and Rental and Leasing</v>
      </c>
      <c r="N109" s="6" t="str">
        <f>INDEX(DNBDetails[], MATCH(ZACKS_Screener[Ticker], DNBDetails[Ticker],0), 7)</f>
        <v>Commercial and Industrial Machinery and Equipment Rental and Leasing</v>
      </c>
      <c r="O1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0.38095238095238082</v>
      </c>
      <c r="Q109" s="17">
        <f>IFERROR(ZACKS_Screener[[#This Row],[Price]]/ZACKS_Screener[[#This Row],[EPS1]], "")</f>
        <v>23.761904761904763</v>
      </c>
      <c r="R109" s="17">
        <f>IFERROR(ZACKS_Screener[[#This Row],[Price]]/ZACKS_Screener[[#This Row],[EPS2]], "")</f>
        <v>17.206896551724139</v>
      </c>
      <c r="S109" s="17">
        <f>IFERROR(ZACKS_Screener[[#This Row],[PE1]]/(ZACKS_Screener[[#This Row],[EG1]]*100), "")</f>
        <v>0.23761904761904762</v>
      </c>
      <c r="T109" s="17">
        <f>IFERROR(ZACKS_Screener[[#This Row],[PE2]]/(ZACKS_Screener[[#This Row],[EG2]]*100), "")</f>
        <v>0.45168103448275881</v>
      </c>
      <c r="U109"/>
    </row>
    <row r="110" spans="1:21" hidden="1" x14ac:dyDescent="0.25">
      <c r="A110" s="20" t="s">
        <v>1126</v>
      </c>
      <c r="B110" s="20">
        <v>7929.04</v>
      </c>
      <c r="C110" s="33" t="s">
        <v>1125</v>
      </c>
      <c r="D110" s="6" t="s">
        <v>12</v>
      </c>
      <c r="E110" s="6" t="s">
        <v>194</v>
      </c>
      <c r="F110" s="6" t="s">
        <v>442</v>
      </c>
      <c r="G110">
        <v>12</v>
      </c>
      <c r="H110">
        <v>202212</v>
      </c>
      <c r="I110" s="8">
        <v>18.29</v>
      </c>
      <c r="J110" s="8">
        <v>-0.03</v>
      </c>
      <c r="K110" s="8">
        <v>0.45</v>
      </c>
      <c r="L110" s="8">
        <v>1.04</v>
      </c>
      <c r="M110" s="47" t="str">
        <f>INDEX(DNBDetails[], MATCH(ZACKS_Screener[Ticker], DNBDetails[Ticker],0), 6)</f>
        <v>Mining, Quarrying, and Oil and Gas Extraction</v>
      </c>
      <c r="N110" s="6" t="str">
        <f>INDEX(DNBDetails[], MATCH(ZACKS_Screener[Ticker], DNBDetails[Ticker],0), 7)</f>
        <v>Support Activities for Mining</v>
      </c>
      <c r="O1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1.3111111111111113</v>
      </c>
      <c r="Q110" s="17">
        <f>IFERROR(ZACKS_Screener[[#This Row],[Price]]/ZACKS_Screener[[#This Row],[EPS1]], "")</f>
        <v>40.644444444444439</v>
      </c>
      <c r="R110" s="17">
        <f>IFERROR(ZACKS_Screener[[#This Row],[Price]]/ZACKS_Screener[[#This Row],[EPS2]], "")</f>
        <v>17.58653846153846</v>
      </c>
      <c r="S110" s="17">
        <f>IFERROR(ZACKS_Screener[[#This Row],[PE1]]/(ZACKS_Screener[[#This Row],[EG1]]*100), "")</f>
        <v>0.40644444444444439</v>
      </c>
      <c r="T110" s="17">
        <f>IFERROR(ZACKS_Screener[[#This Row],[PE2]]/(ZACKS_Screener[[#This Row],[EG2]]*100), "")</f>
        <v>0.13413461538461535</v>
      </c>
      <c r="U110"/>
    </row>
    <row r="111" spans="1:21" hidden="1" x14ac:dyDescent="0.25">
      <c r="A111" s="20" t="s">
        <v>1207</v>
      </c>
      <c r="B111" s="20">
        <v>3860.91</v>
      </c>
      <c r="C111" s="33" t="s">
        <v>1206</v>
      </c>
      <c r="D111" s="6" t="s">
        <v>12</v>
      </c>
      <c r="E111" s="6" t="s">
        <v>27</v>
      </c>
      <c r="F111" s="6" t="s">
        <v>717</v>
      </c>
      <c r="G111">
        <v>1</v>
      </c>
      <c r="H111">
        <v>202301</v>
      </c>
      <c r="I111" s="8">
        <v>10.4</v>
      </c>
      <c r="J111" s="8">
        <v>-0.4</v>
      </c>
      <c r="K111" s="8">
        <v>0.67</v>
      </c>
      <c r="L111" s="8">
        <v>0.8</v>
      </c>
      <c r="M111" s="47" t="str">
        <f>INDEX(DNBDetails[], MATCH(ZACKS_Screener[Ticker], DNBDetails[Ticker],0), 6)</f>
        <v>Retail Trade</v>
      </c>
      <c r="N111" s="6" t="str">
        <f>INDEX(DNBDetails[], MATCH(ZACKS_Screener[Ticker], DNBDetails[Ticker],0), 7)</f>
        <v>Clothing and Clothing Accessories Retailers</v>
      </c>
      <c r="O1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0.19402985074626866</v>
      </c>
      <c r="Q111" s="17">
        <f>IFERROR(ZACKS_Screener[[#This Row],[Price]]/ZACKS_Screener[[#This Row],[EPS1]], "")</f>
        <v>15.522388059701493</v>
      </c>
      <c r="R111" s="17">
        <f>IFERROR(ZACKS_Screener[[#This Row],[Price]]/ZACKS_Screener[[#This Row],[EPS2]], "")</f>
        <v>13</v>
      </c>
      <c r="S111" s="17">
        <f>IFERROR(ZACKS_Screener[[#This Row],[PE1]]/(ZACKS_Screener[[#This Row],[EG1]]*100), "")</f>
        <v>0.15522388059701492</v>
      </c>
      <c r="T111" s="17">
        <f>IFERROR(ZACKS_Screener[[#This Row],[PE2]]/(ZACKS_Screener[[#This Row],[EG2]]*100), "")</f>
        <v>0.67</v>
      </c>
      <c r="U111"/>
    </row>
    <row r="112" spans="1:21" hidden="1" x14ac:dyDescent="0.25">
      <c r="A112" s="20" t="s">
        <v>1228</v>
      </c>
      <c r="B112" s="20">
        <v>6655.68</v>
      </c>
      <c r="C112" s="33" t="s">
        <v>1227</v>
      </c>
      <c r="D112" s="6" t="s">
        <v>12</v>
      </c>
      <c r="E112" s="6" t="s">
        <v>13</v>
      </c>
      <c r="F112" s="6" t="s">
        <v>753</v>
      </c>
      <c r="G112">
        <v>7</v>
      </c>
      <c r="H112">
        <v>202307</v>
      </c>
      <c r="I112" s="8">
        <v>81.900000000000006</v>
      </c>
      <c r="J112" s="8">
        <v>-0.51</v>
      </c>
      <c r="K112" s="8">
        <v>0.5</v>
      </c>
      <c r="L112" s="8">
        <v>1.1000000000000001</v>
      </c>
      <c r="M112" s="47" t="str">
        <f>INDEX(DNBDetails[], MATCH(ZACKS_Screener[Ticker], DNBDetails[Ticker],0), 6)</f>
        <v>Information</v>
      </c>
      <c r="N112" s="6" t="str">
        <f>INDEX(DNBDetails[], MATCH(ZACKS_Screener[Ticker], DNBDetails[Ticker],0), 7)</f>
        <v>Software Publishers</v>
      </c>
      <c r="O1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1.2000000000000002</v>
      </c>
      <c r="Q112" s="17">
        <f>IFERROR(ZACKS_Screener[[#This Row],[Price]]/ZACKS_Screener[[#This Row],[EPS1]], "")</f>
        <v>163.80000000000001</v>
      </c>
      <c r="R112" s="17">
        <f>IFERROR(ZACKS_Screener[[#This Row],[Price]]/ZACKS_Screener[[#This Row],[EPS2]], "")</f>
        <v>74.454545454545453</v>
      </c>
      <c r="S112" s="17">
        <f>IFERROR(ZACKS_Screener[[#This Row],[PE1]]/(ZACKS_Screener[[#This Row],[EG1]]*100), "")</f>
        <v>1.6380000000000001</v>
      </c>
      <c r="T112" s="17">
        <f>IFERROR(ZACKS_Screener[[#This Row],[PE2]]/(ZACKS_Screener[[#This Row],[EG2]]*100), "")</f>
        <v>0.62045454545454537</v>
      </c>
      <c r="U112"/>
    </row>
    <row r="113" spans="1:21" hidden="1" x14ac:dyDescent="0.25">
      <c r="A113" s="20" t="s">
        <v>1234</v>
      </c>
      <c r="B113" s="20">
        <v>12208.38</v>
      </c>
      <c r="C113" s="33" t="s">
        <v>1233</v>
      </c>
      <c r="D113" s="6" t="s">
        <v>12</v>
      </c>
      <c r="E113" s="6" t="s">
        <v>284</v>
      </c>
      <c r="F113" s="6" t="s">
        <v>614</v>
      </c>
      <c r="G113">
        <v>12</v>
      </c>
      <c r="H113">
        <v>202212</v>
      </c>
      <c r="I113" s="8">
        <v>115.52</v>
      </c>
      <c r="J113" s="8">
        <v>-0.81</v>
      </c>
      <c r="K113" s="8">
        <v>2.4500000000000002</v>
      </c>
      <c r="L113" s="8">
        <v>3.29</v>
      </c>
      <c r="M113" s="47" t="str">
        <f>INDEX(DNBDetails[], MATCH(ZACKS_Screener[Ticker], DNBDetails[Ticker],0), 6)</f>
        <v>Accommodation and Food Services</v>
      </c>
      <c r="N113" s="6" t="str">
        <f>INDEX(DNBDetails[], MATCH(ZACKS_Screener[Ticker], DNBDetails[Ticker],0), 7)</f>
        <v>Traveler Accommodation</v>
      </c>
      <c r="O1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0.34285714285714275</v>
      </c>
      <c r="Q113" s="17">
        <f>IFERROR(ZACKS_Screener[[#This Row],[Price]]/ZACKS_Screener[[#This Row],[EPS1]], "")</f>
        <v>47.151020408163262</v>
      </c>
      <c r="R113" s="17">
        <f>IFERROR(ZACKS_Screener[[#This Row],[Price]]/ZACKS_Screener[[#This Row],[EPS2]], "")</f>
        <v>35.112462006079028</v>
      </c>
      <c r="S113" s="17">
        <f>IFERROR(ZACKS_Screener[[#This Row],[PE1]]/(ZACKS_Screener[[#This Row],[EG1]]*100), "")</f>
        <v>0.47151020408163263</v>
      </c>
      <c r="T113" s="17">
        <f>IFERROR(ZACKS_Screener[[#This Row],[PE2]]/(ZACKS_Screener[[#This Row],[EG2]]*100), "")</f>
        <v>1.0241134751773051</v>
      </c>
      <c r="U113"/>
    </row>
    <row r="114" spans="1:21" hidden="1" x14ac:dyDescent="0.25">
      <c r="A114" s="20" t="s">
        <v>3214</v>
      </c>
      <c r="B114" s="20">
        <v>2854.38</v>
      </c>
      <c r="C114" s="33" t="s">
        <v>3213</v>
      </c>
      <c r="D114" s="6" t="s">
        <v>12</v>
      </c>
      <c r="E114" s="6" t="s">
        <v>27</v>
      </c>
      <c r="F114" s="6" t="s">
        <v>28</v>
      </c>
      <c r="G114">
        <v>12</v>
      </c>
      <c r="H114">
        <v>202212</v>
      </c>
      <c r="I114" s="8">
        <v>8.7200000000000006</v>
      </c>
      <c r="J114" s="8">
        <v>-0.2</v>
      </c>
      <c r="K114" s="8">
        <v>0.01</v>
      </c>
      <c r="L114" s="8">
        <v>0.11</v>
      </c>
      <c r="M114" s="47" t="str">
        <f>INDEX(DNBDetails[], MATCH(ZACKS_Screener[Ticker], DNBDetails[Ticker],0), 6)</f>
        <v>Finance and Insurance</v>
      </c>
      <c r="N114" s="6" t="str">
        <f>INDEX(DNBDetails[], MATCH(ZACKS_Screener[Ticker], DNBDetails[Ticker],0), 7)</f>
        <v>Agencies, Brokerages, and Other Insurance Related Activities</v>
      </c>
      <c r="O1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v>
      </c>
      <c r="Q114" s="17">
        <f>IFERROR(ZACKS_Screener[[#This Row],[Price]]/ZACKS_Screener[[#This Row],[EPS1]], "")</f>
        <v>872</v>
      </c>
      <c r="R114" s="17">
        <f>IFERROR(ZACKS_Screener[[#This Row],[Price]]/ZACKS_Screener[[#This Row],[EPS2]], "")</f>
        <v>79.27272727272728</v>
      </c>
      <c r="S114" s="17">
        <f>IFERROR(ZACKS_Screener[[#This Row],[PE1]]/(ZACKS_Screener[[#This Row],[EG1]]*100), "")</f>
        <v>8.7200000000000006</v>
      </c>
      <c r="T114" s="17">
        <f>IFERROR(ZACKS_Screener[[#This Row],[PE2]]/(ZACKS_Screener[[#This Row],[EG2]]*100), "")</f>
        <v>7.9272727272727286E-2</v>
      </c>
      <c r="U114"/>
    </row>
    <row r="115" spans="1:21" hidden="1" x14ac:dyDescent="0.25">
      <c r="A115" s="20" t="s">
        <v>1303</v>
      </c>
      <c r="B115" s="20">
        <v>15259.37</v>
      </c>
      <c r="C115" s="33" t="s">
        <v>6196</v>
      </c>
      <c r="D115" s="6" t="s">
        <v>20</v>
      </c>
      <c r="E115" s="6" t="s">
        <v>284</v>
      </c>
      <c r="F115" s="6" t="s">
        <v>614</v>
      </c>
      <c r="G115">
        <v>12</v>
      </c>
      <c r="H115">
        <v>202212</v>
      </c>
      <c r="I115" s="8">
        <v>47.79</v>
      </c>
      <c r="J115" s="8">
        <v>-0.85</v>
      </c>
      <c r="K115" s="8">
        <v>1.48</v>
      </c>
      <c r="L115" s="8">
        <v>1.8</v>
      </c>
      <c r="M115" s="47" t="e">
        <f>INDEX(DNBDetails[], MATCH(ZACKS_Screener[Ticker], DNBDetails[Ticker],0), 6)</f>
        <v>#N/A</v>
      </c>
      <c r="N115" s="6" t="e">
        <f>INDEX(DNBDetails[], MATCH(ZACKS_Screener[Ticker], DNBDetails[Ticker],0), 7)</f>
        <v>#N/A</v>
      </c>
      <c r="O1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0.21621621621621626</v>
      </c>
      <c r="Q115" s="17">
        <f>IFERROR(ZACKS_Screener[[#This Row],[Price]]/ZACKS_Screener[[#This Row],[EPS1]], "")</f>
        <v>32.29054054054054</v>
      </c>
      <c r="R115" s="17">
        <f>IFERROR(ZACKS_Screener[[#This Row],[Price]]/ZACKS_Screener[[#This Row],[EPS2]], "")</f>
        <v>26.549999999999997</v>
      </c>
      <c r="S115" s="17">
        <f>IFERROR(ZACKS_Screener[[#This Row],[PE1]]/(ZACKS_Screener[[#This Row],[EG1]]*100), "")</f>
        <v>0.32290540540540541</v>
      </c>
      <c r="T115" s="17">
        <f>IFERROR(ZACKS_Screener[[#This Row],[PE2]]/(ZACKS_Screener[[#This Row],[EG2]]*100), "")</f>
        <v>1.2279374999999997</v>
      </c>
      <c r="U115"/>
    </row>
    <row r="116" spans="1:21" hidden="1" x14ac:dyDescent="0.25">
      <c r="A116" s="20" t="s">
        <v>1323</v>
      </c>
      <c r="B116" s="20">
        <v>5370.79</v>
      </c>
      <c r="C116" s="33" t="s">
        <v>1322</v>
      </c>
      <c r="D116" s="6" t="s">
        <v>20</v>
      </c>
      <c r="E116" s="6" t="s">
        <v>745</v>
      </c>
      <c r="F116" s="6" t="s">
        <v>746</v>
      </c>
      <c r="G116">
        <v>12</v>
      </c>
      <c r="H116">
        <v>202212</v>
      </c>
      <c r="I116" s="8">
        <v>56.134999999999998</v>
      </c>
      <c r="J116" s="8">
        <v>-13.58</v>
      </c>
      <c r="K116" s="8">
        <v>3.44</v>
      </c>
      <c r="L116" s="8">
        <v>-0.88</v>
      </c>
      <c r="M116" s="47" t="str">
        <f>INDEX(DNBDetails[], MATCH(ZACKS_Screener[Ticker], DNBDetails[Ticker],0), 6)</f>
        <v>Information</v>
      </c>
      <c r="N116" s="6" t="str">
        <f>INDEX(DNBDetails[], MATCH(ZACKS_Screener[Ticker], DNBDetails[Ticker],0), 7)</f>
        <v>Software Publishers</v>
      </c>
      <c r="O1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16" s="17">
        <f>IFERROR(ZACKS_Screener[[#This Row],[Price]]/ZACKS_Screener[[#This Row],[EPS1]], "")</f>
        <v>16.318313953488371</v>
      </c>
      <c r="R116" s="17">
        <f>IFERROR(ZACKS_Screener[[#This Row],[Price]]/ZACKS_Screener[[#This Row],[EPS2]], "")</f>
        <v>-63.789772727272727</v>
      </c>
      <c r="S116" s="17">
        <f>IFERROR(ZACKS_Screener[[#This Row],[PE1]]/(ZACKS_Screener[[#This Row],[EG1]]*100), "")</f>
        <v>0.1631831395348837</v>
      </c>
      <c r="T116" s="17">
        <f>IFERROR(ZACKS_Screener[[#This Row],[PE2]]/(ZACKS_Screener[[#This Row],[EG2]]*100), "")</f>
        <v>0.63789772727272731</v>
      </c>
      <c r="U116"/>
    </row>
    <row r="117" spans="1:21" hidden="1" x14ac:dyDescent="0.25">
      <c r="A117" s="20" t="s">
        <v>3257</v>
      </c>
      <c r="B117" s="20">
        <v>2559.1</v>
      </c>
      <c r="C117" s="33" t="s">
        <v>3256</v>
      </c>
      <c r="D117" s="6" t="s">
        <v>12</v>
      </c>
      <c r="E117" s="6" t="s">
        <v>13</v>
      </c>
      <c r="F117" s="6" t="s">
        <v>3258</v>
      </c>
      <c r="G117">
        <v>12</v>
      </c>
      <c r="H117">
        <v>202212</v>
      </c>
      <c r="I117" s="8">
        <v>7.66</v>
      </c>
      <c r="J117" s="8">
        <v>-1.39</v>
      </c>
      <c r="K117" s="8">
        <v>0.54</v>
      </c>
      <c r="L117" s="8">
        <v>0.83</v>
      </c>
      <c r="M117" s="47" t="e">
        <f>INDEX(DNBDetails[], MATCH(ZACKS_Screener[Ticker], DNBDetails[Ticker],0), 6)</f>
        <v>#N/A</v>
      </c>
      <c r="N117" s="6" t="e">
        <f>INDEX(DNBDetails[], MATCH(ZACKS_Screener[Ticker], DNBDetails[Ticker],0), 7)</f>
        <v>#N/A</v>
      </c>
      <c r="O1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0.53703703703703687</v>
      </c>
      <c r="Q117" s="17">
        <f>IFERROR(ZACKS_Screener[[#This Row],[Price]]/ZACKS_Screener[[#This Row],[EPS1]], "")</f>
        <v>14.185185185185185</v>
      </c>
      <c r="R117" s="17">
        <f>IFERROR(ZACKS_Screener[[#This Row],[Price]]/ZACKS_Screener[[#This Row],[EPS2]], "")</f>
        <v>9.2289156626506035</v>
      </c>
      <c r="S117" s="17">
        <f>IFERROR(ZACKS_Screener[[#This Row],[PE1]]/(ZACKS_Screener[[#This Row],[EG1]]*100), "")</f>
        <v>0.14185185185185184</v>
      </c>
      <c r="T117" s="17">
        <f>IFERROR(ZACKS_Screener[[#This Row],[PE2]]/(ZACKS_Screener[[#This Row],[EG2]]*100), "")</f>
        <v>0.1718487744079768</v>
      </c>
      <c r="U117"/>
    </row>
    <row r="118" spans="1:21" hidden="1" x14ac:dyDescent="0.25">
      <c r="A118" s="20" t="s">
        <v>3274</v>
      </c>
      <c r="B118" s="20">
        <v>2250.44</v>
      </c>
      <c r="C118" s="33" t="s">
        <v>3273</v>
      </c>
      <c r="D118" s="6" t="s">
        <v>20</v>
      </c>
      <c r="E118" s="6" t="s">
        <v>13</v>
      </c>
      <c r="F118" s="6" t="s">
        <v>175</v>
      </c>
      <c r="G118">
        <v>6</v>
      </c>
      <c r="H118">
        <v>202306</v>
      </c>
      <c r="I118" s="8">
        <v>33.51</v>
      </c>
      <c r="J118" s="8">
        <v>-0.12</v>
      </c>
      <c r="K118" s="8">
        <v>0.17</v>
      </c>
      <c r="L118" s="8">
        <v>0.3</v>
      </c>
      <c r="M118" s="47" t="str">
        <f>INDEX(DNBDetails[], MATCH(ZACKS_Screener[Ticker], DNBDetails[Ticker],0), 6)</f>
        <v>Information</v>
      </c>
      <c r="N118" s="6" t="str">
        <f>INDEX(DNBDetails[], MATCH(ZACKS_Screener[Ticker], DNBDetails[Ticker],0), 7)</f>
        <v>Software Publishers</v>
      </c>
      <c r="O1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0.76470588235294101</v>
      </c>
      <c r="Q118" s="17">
        <f>IFERROR(ZACKS_Screener[[#This Row],[Price]]/ZACKS_Screener[[#This Row],[EPS1]], "")</f>
        <v>197.11764705882351</v>
      </c>
      <c r="R118" s="17">
        <f>IFERROR(ZACKS_Screener[[#This Row],[Price]]/ZACKS_Screener[[#This Row],[EPS2]], "")</f>
        <v>111.7</v>
      </c>
      <c r="S118" s="17">
        <f>IFERROR(ZACKS_Screener[[#This Row],[PE1]]/(ZACKS_Screener[[#This Row],[EG1]]*100), "")</f>
        <v>1.9711764705882351</v>
      </c>
      <c r="T118" s="17">
        <f>IFERROR(ZACKS_Screener[[#This Row],[PE2]]/(ZACKS_Screener[[#This Row],[EG2]]*100), "")</f>
        <v>1.460692307692308</v>
      </c>
      <c r="U118"/>
    </row>
    <row r="119" spans="1:21" hidden="1" x14ac:dyDescent="0.25">
      <c r="A119" s="20" t="s">
        <v>1399</v>
      </c>
      <c r="B119" s="20">
        <v>5621.13</v>
      </c>
      <c r="C119" s="33" t="s">
        <v>1398</v>
      </c>
      <c r="D119" s="6" t="s">
        <v>20</v>
      </c>
      <c r="E119" s="6" t="s">
        <v>284</v>
      </c>
      <c r="F119" s="6" t="s">
        <v>1400</v>
      </c>
      <c r="G119">
        <v>12</v>
      </c>
      <c r="H119">
        <v>202212</v>
      </c>
      <c r="I119" s="8">
        <v>5.96</v>
      </c>
      <c r="J119" s="8">
        <v>-0.02</v>
      </c>
      <c r="K119" s="8">
        <v>0.27</v>
      </c>
      <c r="L119" s="8">
        <v>0.52</v>
      </c>
      <c r="M119" s="47" t="str">
        <f>INDEX(DNBDetails[], MATCH(ZACKS_Screener[Ticker], DNBDetails[Ticker],0), 6)</f>
        <v>Administrative and Support and Waste Management and Remediation Services</v>
      </c>
      <c r="N119" s="6" t="str">
        <f>INDEX(DNBDetails[], MATCH(ZACKS_Screener[Ticker], DNBDetails[Ticker],0), 7)</f>
        <v>Business Support Services</v>
      </c>
      <c r="O1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0.92592592592592582</v>
      </c>
      <c r="Q119" s="17">
        <f>IFERROR(ZACKS_Screener[[#This Row],[Price]]/ZACKS_Screener[[#This Row],[EPS1]], "")</f>
        <v>22.074074074074073</v>
      </c>
      <c r="R119" s="17">
        <f>IFERROR(ZACKS_Screener[[#This Row],[Price]]/ZACKS_Screener[[#This Row],[EPS2]], "")</f>
        <v>11.461538461538462</v>
      </c>
      <c r="S119" s="17">
        <f>IFERROR(ZACKS_Screener[[#This Row],[PE1]]/(ZACKS_Screener[[#This Row],[EG1]]*100), "")</f>
        <v>0.22074074074074074</v>
      </c>
      <c r="T119" s="17">
        <f>IFERROR(ZACKS_Screener[[#This Row],[PE2]]/(ZACKS_Screener[[#This Row],[EG2]]*100), "")</f>
        <v>0.1237846153846154</v>
      </c>
      <c r="U119"/>
    </row>
    <row r="120" spans="1:21" hidden="1" x14ac:dyDescent="0.25">
      <c r="A120" s="20" t="s">
        <v>3288</v>
      </c>
      <c r="B120" s="20">
        <v>2186.12</v>
      </c>
      <c r="C120" s="33" t="s">
        <v>3287</v>
      </c>
      <c r="D120" s="6" t="s">
        <v>20</v>
      </c>
      <c r="E120" s="6" t="s">
        <v>21</v>
      </c>
      <c r="F120" s="6" t="s">
        <v>22</v>
      </c>
      <c r="G120">
        <v>12</v>
      </c>
      <c r="H120">
        <v>202212</v>
      </c>
      <c r="I120" s="8">
        <v>6.48</v>
      </c>
      <c r="J120" s="8">
        <v>-0.8</v>
      </c>
      <c r="K120" s="8">
        <v>0.23</v>
      </c>
      <c r="L120" s="8">
        <v>0.76</v>
      </c>
      <c r="M120" s="47" t="str">
        <f>INDEX(DNBDetails[], MATCH(ZACKS_Screener[Ticker], DNBDetails[Ticker],0), 6)</f>
        <v>Transportation and Warehousing</v>
      </c>
      <c r="N120" s="6" t="str">
        <f>INDEX(DNBDetails[], MATCH(ZACKS_Screener[Ticker], DNBDetails[Ticker],0), 7)</f>
        <v>Scheduled Air Transportation</v>
      </c>
      <c r="O1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2.3043478260869565</v>
      </c>
      <c r="Q120" s="17">
        <f>IFERROR(ZACKS_Screener[[#This Row],[Price]]/ZACKS_Screener[[#This Row],[EPS1]], "")</f>
        <v>28.173913043478262</v>
      </c>
      <c r="R120" s="17">
        <f>IFERROR(ZACKS_Screener[[#This Row],[Price]]/ZACKS_Screener[[#This Row],[EPS2]], "")</f>
        <v>8.526315789473685</v>
      </c>
      <c r="S120" s="17">
        <f>IFERROR(ZACKS_Screener[[#This Row],[PE1]]/(ZACKS_Screener[[#This Row],[EG1]]*100), "")</f>
        <v>0.2817391304347826</v>
      </c>
      <c r="T120" s="17">
        <f>IFERROR(ZACKS_Screener[[#This Row],[PE2]]/(ZACKS_Screener[[#This Row],[EG2]]*100), "")</f>
        <v>3.7000993048659385E-2</v>
      </c>
      <c r="U120"/>
    </row>
    <row r="121" spans="1:21" hidden="1" x14ac:dyDescent="0.25">
      <c r="A121" s="20" t="s">
        <v>1469</v>
      </c>
      <c r="B121" s="20">
        <v>9436.8700000000008</v>
      </c>
      <c r="C121" s="33" t="s">
        <v>1468</v>
      </c>
      <c r="D121" s="6" t="s">
        <v>12</v>
      </c>
      <c r="E121" s="6" t="s">
        <v>102</v>
      </c>
      <c r="F121" s="6" t="s">
        <v>103</v>
      </c>
      <c r="G121">
        <v>12</v>
      </c>
      <c r="H121">
        <v>202212</v>
      </c>
      <c r="I121" s="8">
        <v>7.35</v>
      </c>
      <c r="J121" s="8">
        <v>-14.75</v>
      </c>
      <c r="M121" s="47" t="str">
        <f>INDEX(DNBDetails[], MATCH(ZACKS_Screener[Ticker], DNBDetails[Ticker],0), 6)</f>
        <v>Utilities</v>
      </c>
      <c r="N121" s="6" t="str">
        <f>INDEX(DNBDetails[], MATCH(ZACKS_Screener[Ticker], DNBDetails[Ticker],0), 7)</f>
        <v>Electric Power Generation, Transmission and Distribution</v>
      </c>
      <c r="O1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21" s="17" t="str">
        <f>IFERROR(ZACKS_Screener[[#This Row],[Price]]/ZACKS_Screener[[#This Row],[EPS1]], "")</f>
        <v/>
      </c>
      <c r="R121" s="17" t="str">
        <f>IFERROR(ZACKS_Screener[[#This Row],[Price]]/ZACKS_Screener[[#This Row],[EPS2]], "")</f>
        <v/>
      </c>
      <c r="S121" s="17" t="str">
        <f>IFERROR(ZACKS_Screener[[#This Row],[PE1]]/(ZACKS_Screener[[#This Row],[EG1]]*100), "")</f>
        <v/>
      </c>
      <c r="T121" s="17" t="str">
        <f>IFERROR(ZACKS_Screener[[#This Row],[PE2]]/(ZACKS_Screener[[#This Row],[EG2]]*100), "")</f>
        <v/>
      </c>
      <c r="U121"/>
    </row>
    <row r="122" spans="1:21" hidden="1" x14ac:dyDescent="0.25">
      <c r="A122" s="20" t="s">
        <v>1490</v>
      </c>
      <c r="B122" s="20">
        <v>4984.3500000000004</v>
      </c>
      <c r="C122" s="33" t="s">
        <v>1489</v>
      </c>
      <c r="D122" s="6" t="s">
        <v>12</v>
      </c>
      <c r="E122" s="6" t="s">
        <v>194</v>
      </c>
      <c r="F122" s="6" t="s">
        <v>442</v>
      </c>
      <c r="G122">
        <v>12</v>
      </c>
      <c r="H122">
        <v>202212</v>
      </c>
      <c r="I122" s="8">
        <v>34.92</v>
      </c>
      <c r="J122" s="8">
        <v>-0.23</v>
      </c>
      <c r="K122" s="8">
        <v>1.29</v>
      </c>
      <c r="L122" s="8">
        <v>3.86</v>
      </c>
      <c r="M122" s="47" t="str">
        <f>INDEX(DNBDetails[], MATCH(ZACKS_Screener[Ticker], DNBDetails[Ticker],0), 6)</f>
        <v>Mining, Quarrying, and Oil and Gas Extraction</v>
      </c>
      <c r="N122" s="6" t="str">
        <f>INDEX(DNBDetails[], MATCH(ZACKS_Screener[Ticker], DNBDetails[Ticker],0), 7)</f>
        <v>Support Activities for Mining</v>
      </c>
      <c r="O1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1.9922480620155036</v>
      </c>
      <c r="Q122" s="17">
        <f>IFERROR(ZACKS_Screener[[#This Row],[Price]]/ZACKS_Screener[[#This Row],[EPS1]], "")</f>
        <v>27.069767441860467</v>
      </c>
      <c r="R122" s="17">
        <f>IFERROR(ZACKS_Screener[[#This Row],[Price]]/ZACKS_Screener[[#This Row],[EPS2]], "")</f>
        <v>9.0466321243523318</v>
      </c>
      <c r="S122" s="17">
        <f>IFERROR(ZACKS_Screener[[#This Row],[PE1]]/(ZACKS_Screener[[#This Row],[EG1]]*100), "")</f>
        <v>0.27069767441860465</v>
      </c>
      <c r="T122" s="17">
        <f>IFERROR(ZACKS_Screener[[#This Row],[PE2]]/(ZACKS_Screener[[#This Row],[EG2]]*100), "")</f>
        <v>4.5409165137799648E-2</v>
      </c>
      <c r="U122"/>
    </row>
    <row r="123" spans="1:21" hidden="1" x14ac:dyDescent="0.25">
      <c r="A123" s="20" t="s">
        <v>3334</v>
      </c>
      <c r="B123" s="20">
        <v>3170.63</v>
      </c>
      <c r="C123" s="33" t="s">
        <v>3333</v>
      </c>
      <c r="D123" s="6" t="s">
        <v>12</v>
      </c>
      <c r="E123" s="6" t="s">
        <v>27</v>
      </c>
      <c r="F123" s="6" t="s">
        <v>807</v>
      </c>
      <c r="G123">
        <v>1</v>
      </c>
      <c r="H123">
        <v>202301</v>
      </c>
      <c r="I123" s="8">
        <v>27.8</v>
      </c>
      <c r="J123" s="8">
        <v>-0.15</v>
      </c>
      <c r="K123" s="8">
        <v>2.42</v>
      </c>
      <c r="L123" s="8">
        <v>2.92</v>
      </c>
      <c r="M123" s="47" t="str">
        <f>INDEX(DNBDetails[], MATCH(ZACKS_Screener[Ticker], DNBDetails[Ticker],0), 6)</f>
        <v>Retail Trade</v>
      </c>
      <c r="N123" s="6" t="str">
        <f>INDEX(DNBDetails[], MATCH(ZACKS_Screener[Ticker], DNBDetails[Ticker],0), 7)</f>
        <v>Department Stores</v>
      </c>
      <c r="O1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0.20661157024793389</v>
      </c>
      <c r="Q123" s="17">
        <f>IFERROR(ZACKS_Screener[[#This Row],[Price]]/ZACKS_Screener[[#This Row],[EPS1]], "")</f>
        <v>11.487603305785125</v>
      </c>
      <c r="R123" s="17">
        <f>IFERROR(ZACKS_Screener[[#This Row],[Price]]/ZACKS_Screener[[#This Row],[EPS2]], "")</f>
        <v>9.5205479452054806</v>
      </c>
      <c r="S123" s="17">
        <f>IFERROR(ZACKS_Screener[[#This Row],[PE1]]/(ZACKS_Screener[[#This Row],[EG1]]*100), "")</f>
        <v>0.11487603305785125</v>
      </c>
      <c r="T123" s="17">
        <f>IFERROR(ZACKS_Screener[[#This Row],[PE2]]/(ZACKS_Screener[[#This Row],[EG2]]*100), "")</f>
        <v>0.46079452054794523</v>
      </c>
      <c r="U123"/>
    </row>
    <row r="124" spans="1:21" hidden="1" x14ac:dyDescent="0.25">
      <c r="A124" s="20" t="s">
        <v>1508</v>
      </c>
      <c r="B124" s="20">
        <v>2982.49</v>
      </c>
      <c r="C124" s="33" t="s">
        <v>1507</v>
      </c>
      <c r="D124" s="6" t="s">
        <v>12</v>
      </c>
      <c r="E124" s="6" t="s">
        <v>114</v>
      </c>
      <c r="F124" s="6" t="s">
        <v>416</v>
      </c>
      <c r="G124">
        <v>12</v>
      </c>
      <c r="H124">
        <v>202212</v>
      </c>
      <c r="I124" s="8">
        <v>18.739999999999998</v>
      </c>
      <c r="J124" s="8">
        <v>-0.85</v>
      </c>
      <c r="K124" s="8">
        <v>0.28999999999999998</v>
      </c>
      <c r="L124" s="8">
        <v>1.24</v>
      </c>
      <c r="M124" s="47" t="str">
        <f>INDEX(DNBDetails[], MATCH(ZACKS_Screener[Ticker], DNBDetails[Ticker],0), 6)</f>
        <v>Mining, Quarrying, and Oil and Gas Extraction</v>
      </c>
      <c r="N124" s="6" t="str">
        <f>INDEX(DNBDetails[], MATCH(ZACKS_Screener[Ticker], DNBDetails[Ticker],0), 7)</f>
        <v>Nonmetallic Mineral Mining and Quarrying</v>
      </c>
      <c r="O1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3.2758620689655173</v>
      </c>
      <c r="Q124" s="17">
        <f>IFERROR(ZACKS_Screener[[#This Row],[Price]]/ZACKS_Screener[[#This Row],[EPS1]], "")</f>
        <v>64.620689655172413</v>
      </c>
      <c r="R124" s="17">
        <f>IFERROR(ZACKS_Screener[[#This Row],[Price]]/ZACKS_Screener[[#This Row],[EPS2]], "")</f>
        <v>15.11290322580645</v>
      </c>
      <c r="S124" s="17">
        <f>IFERROR(ZACKS_Screener[[#This Row],[PE1]]/(ZACKS_Screener[[#This Row],[EG1]]*100), "")</f>
        <v>0.64620689655172414</v>
      </c>
      <c r="T124" s="17">
        <f>IFERROR(ZACKS_Screener[[#This Row],[PE2]]/(ZACKS_Screener[[#This Row],[EG2]]*100), "")</f>
        <v>4.6134125636672317E-2</v>
      </c>
      <c r="U124"/>
    </row>
    <row r="125" spans="1:21" hidden="1" x14ac:dyDescent="0.25">
      <c r="A125" s="20" t="s">
        <v>1565</v>
      </c>
      <c r="B125" s="20">
        <v>6483.08</v>
      </c>
      <c r="C125" s="33" t="s">
        <v>1564</v>
      </c>
      <c r="D125" s="6" t="s">
        <v>20</v>
      </c>
      <c r="E125" s="6" t="s">
        <v>284</v>
      </c>
      <c r="F125" s="6" t="s">
        <v>527</v>
      </c>
      <c r="G125">
        <v>12</v>
      </c>
      <c r="H125">
        <v>202212</v>
      </c>
      <c r="I125" s="8">
        <v>73.510000000000005</v>
      </c>
      <c r="J125" s="8">
        <v>-0.54</v>
      </c>
      <c r="K125" s="8">
        <v>1.39</v>
      </c>
      <c r="L125" s="8">
        <v>2.4900000000000002</v>
      </c>
      <c r="M125" s="47" t="str">
        <f>INDEX(DNBDetails[], MATCH(ZACKS_Screener[Ticker], DNBDetails[Ticker],0), 6)</f>
        <v>Arts, Entertainment, and Recreation</v>
      </c>
      <c r="N125" s="6" t="str">
        <f>INDEX(DNBDetails[], MATCH(ZACKS_Screener[Ticker], DNBDetails[Ticker],0), 7)</f>
        <v>Amusement Parks and Arcades</v>
      </c>
      <c r="O1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0.79136690647482044</v>
      </c>
      <c r="Q125" s="17">
        <f>IFERROR(ZACKS_Screener[[#This Row],[Price]]/ZACKS_Screener[[#This Row],[EPS1]], "")</f>
        <v>52.884892086330943</v>
      </c>
      <c r="R125" s="17">
        <f>IFERROR(ZACKS_Screener[[#This Row],[Price]]/ZACKS_Screener[[#This Row],[EPS2]], "")</f>
        <v>29.522088353413654</v>
      </c>
      <c r="S125" s="17">
        <f>IFERROR(ZACKS_Screener[[#This Row],[PE1]]/(ZACKS_Screener[[#This Row],[EG1]]*100), "")</f>
        <v>0.52884892086330948</v>
      </c>
      <c r="T125" s="17">
        <f>IFERROR(ZACKS_Screener[[#This Row],[PE2]]/(ZACKS_Screener[[#This Row],[EG2]]*100), "")</f>
        <v>0.37305184373859057</v>
      </c>
      <c r="U125"/>
    </row>
    <row r="126" spans="1:21" hidden="1" x14ac:dyDescent="0.25">
      <c r="A126" s="20" t="s">
        <v>3359</v>
      </c>
      <c r="B126" s="20">
        <v>2562.67</v>
      </c>
      <c r="C126" s="33" t="s">
        <v>3358</v>
      </c>
      <c r="D126" s="6" t="s">
        <v>12</v>
      </c>
      <c r="E126" s="6" t="s">
        <v>76</v>
      </c>
      <c r="F126" s="6" t="s">
        <v>242</v>
      </c>
      <c r="G126">
        <v>3</v>
      </c>
      <c r="H126">
        <v>202303</v>
      </c>
      <c r="I126" s="8">
        <v>16.71</v>
      </c>
      <c r="J126" s="8">
        <v>-0.17</v>
      </c>
      <c r="K126" s="8">
        <v>0</v>
      </c>
      <c r="L126" s="8">
        <v>0.19</v>
      </c>
      <c r="M126" s="47" t="str">
        <f>INDEX(DNBDetails[], MATCH(ZACKS_Screener[Ticker], DNBDetails[Ticker],0), 6)</f>
        <v>Information</v>
      </c>
      <c r="N126" s="6" t="str">
        <f>INDEX(DNBDetails[], MATCH(ZACKS_Screener[Ticker], DNBDetails[Ticker],0), 7)</f>
        <v>Software Publishers</v>
      </c>
      <c r="O1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26" s="17" t="str">
        <f>IFERROR(ZACKS_Screener[[#This Row],[Price]]/ZACKS_Screener[[#This Row],[EPS1]], "")</f>
        <v/>
      </c>
      <c r="R126" s="17">
        <f>IFERROR(ZACKS_Screener[[#This Row],[Price]]/ZACKS_Screener[[#This Row],[EPS2]], "")</f>
        <v>87.94736842105263</v>
      </c>
      <c r="S126" s="17" t="str">
        <f>IFERROR(ZACKS_Screener[[#This Row],[PE1]]/(ZACKS_Screener[[#This Row],[EG1]]*100), "")</f>
        <v/>
      </c>
      <c r="T126" s="17" t="str">
        <f>IFERROR(ZACKS_Screener[[#This Row],[PE2]]/(ZACKS_Screener[[#This Row],[EG2]]*100), "")</f>
        <v/>
      </c>
      <c r="U126"/>
    </row>
    <row r="127" spans="1:21" hidden="1" x14ac:dyDescent="0.25">
      <c r="A127" s="20" t="s">
        <v>1585</v>
      </c>
      <c r="B127" s="20">
        <v>3349.45</v>
      </c>
      <c r="C127" s="33" t="s">
        <v>1584</v>
      </c>
      <c r="D127" s="6" t="s">
        <v>12</v>
      </c>
      <c r="E127" s="6" t="s">
        <v>35</v>
      </c>
      <c r="F127" s="6" t="s">
        <v>135</v>
      </c>
      <c r="G127">
        <v>12</v>
      </c>
      <c r="H127">
        <v>202212</v>
      </c>
      <c r="I127" s="8">
        <v>16.89</v>
      </c>
      <c r="J127" s="8">
        <v>-0.18</v>
      </c>
      <c r="K127" s="8">
        <v>0.44</v>
      </c>
      <c r="L127" s="8">
        <v>0.65</v>
      </c>
      <c r="M127" s="47" t="str">
        <f>INDEX(DNBDetails[], MATCH(ZACKS_Screener[Ticker], DNBDetails[Ticker],0), 6)</f>
        <v>Arts, Entertainment, and Recreation</v>
      </c>
      <c r="N127" s="6" t="str">
        <f>INDEX(DNBDetails[], MATCH(ZACKS_Screener[Ticker], DNBDetails[Ticker],0), 7)</f>
        <v>Other Amusement and Recreation Industries</v>
      </c>
      <c r="O1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0.47727272727272729</v>
      </c>
      <c r="Q127" s="17">
        <f>IFERROR(ZACKS_Screener[[#This Row],[Price]]/ZACKS_Screener[[#This Row],[EPS1]], "")</f>
        <v>38.38636363636364</v>
      </c>
      <c r="R127" s="17">
        <f>IFERROR(ZACKS_Screener[[#This Row],[Price]]/ZACKS_Screener[[#This Row],[EPS2]], "")</f>
        <v>25.984615384615385</v>
      </c>
      <c r="S127" s="17">
        <f>IFERROR(ZACKS_Screener[[#This Row],[PE1]]/(ZACKS_Screener[[#This Row],[EG1]]*100), "")</f>
        <v>0.38386363636363641</v>
      </c>
      <c r="T127" s="17">
        <f>IFERROR(ZACKS_Screener[[#This Row],[PE2]]/(ZACKS_Screener[[#This Row],[EG2]]*100), "")</f>
        <v>0.54443956043956043</v>
      </c>
      <c r="U127"/>
    </row>
    <row r="128" spans="1:21" hidden="1" x14ac:dyDescent="0.25">
      <c r="A128" s="20" t="s">
        <v>6208</v>
      </c>
      <c r="B128" s="20">
        <v>2404.5500000000002</v>
      </c>
      <c r="C128" s="33" t="s">
        <v>6207</v>
      </c>
      <c r="D128" s="6" t="s">
        <v>12</v>
      </c>
      <c r="E128" s="6" t="s">
        <v>94</v>
      </c>
      <c r="F128" s="6" t="s">
        <v>1027</v>
      </c>
      <c r="G128">
        <v>12</v>
      </c>
      <c r="H128">
        <v>202212</v>
      </c>
      <c r="I128" s="8">
        <v>11.95</v>
      </c>
      <c r="J128" s="8">
        <v>-0.46</v>
      </c>
      <c r="M128" s="47" t="str">
        <f>INDEX(DNBDetails[], MATCH(ZACKS_Screener[Ticker], DNBDetails[Ticker],0), 6)</f>
        <v>Transportation Equipment Manufacturing</v>
      </c>
      <c r="N128" s="6" t="str">
        <f>INDEX(DNBDetails[], MATCH(ZACKS_Screener[Ticker], DNBDetails[Ticker],0), 7)</f>
        <v>Other Transportation Equipment Manufacturing</v>
      </c>
      <c r="O1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28" s="17" t="str">
        <f>IFERROR(ZACKS_Screener[[#This Row],[Price]]/ZACKS_Screener[[#This Row],[EPS1]], "")</f>
        <v/>
      </c>
      <c r="R128" s="17" t="str">
        <f>IFERROR(ZACKS_Screener[[#This Row],[Price]]/ZACKS_Screener[[#This Row],[EPS2]], "")</f>
        <v/>
      </c>
      <c r="S128" s="17" t="str">
        <f>IFERROR(ZACKS_Screener[[#This Row],[PE1]]/(ZACKS_Screener[[#This Row],[EG1]]*100), "")</f>
        <v/>
      </c>
      <c r="T128" s="17" t="str">
        <f>IFERROR(ZACKS_Screener[[#This Row],[PE2]]/(ZACKS_Screener[[#This Row],[EG2]]*100), "")</f>
        <v/>
      </c>
      <c r="U128"/>
    </row>
    <row r="129" spans="1:21" hidden="1" x14ac:dyDescent="0.25">
      <c r="A129" s="20" t="s">
        <v>1595</v>
      </c>
      <c r="B129" s="20">
        <v>4370.6499999999996</v>
      </c>
      <c r="C129" s="33" t="s">
        <v>1594</v>
      </c>
      <c r="D129" s="6" t="s">
        <v>20</v>
      </c>
      <c r="E129" s="6" t="s">
        <v>13</v>
      </c>
      <c r="F129" s="6" t="s">
        <v>159</v>
      </c>
      <c r="G129">
        <v>12</v>
      </c>
      <c r="H129">
        <v>202212</v>
      </c>
      <c r="I129" s="8">
        <v>10.4</v>
      </c>
      <c r="J129" s="8">
        <v>-1.5</v>
      </c>
      <c r="K129" s="8">
        <v>0.18</v>
      </c>
      <c r="L129" s="8">
        <v>0.54</v>
      </c>
      <c r="M129" s="47" t="str">
        <f>INDEX(DNBDetails[], MATCH(ZACKS_Screener[Ticker], DNBDetails[Ticker],0), 6)</f>
        <v>Transportation and Warehousing</v>
      </c>
      <c r="N129" s="6" t="str">
        <f>INDEX(DNBDetails[], MATCH(ZACKS_Screener[Ticker], DNBDetails[Ticker],0), 7)</f>
        <v>Taxi and Limousine Service</v>
      </c>
      <c r="O1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2.0000000000000004</v>
      </c>
      <c r="Q129" s="17">
        <f>IFERROR(ZACKS_Screener[[#This Row],[Price]]/ZACKS_Screener[[#This Row],[EPS1]], "")</f>
        <v>57.777777777777779</v>
      </c>
      <c r="R129" s="17">
        <f>IFERROR(ZACKS_Screener[[#This Row],[Price]]/ZACKS_Screener[[#This Row],[EPS2]], "")</f>
        <v>19.25925925925926</v>
      </c>
      <c r="S129" s="17">
        <f>IFERROR(ZACKS_Screener[[#This Row],[PE1]]/(ZACKS_Screener[[#This Row],[EG1]]*100), "")</f>
        <v>0.57777777777777783</v>
      </c>
      <c r="T129" s="17">
        <f>IFERROR(ZACKS_Screener[[#This Row],[PE2]]/(ZACKS_Screener[[#This Row],[EG2]]*100), "")</f>
        <v>9.6296296296296269E-2</v>
      </c>
      <c r="U129"/>
    </row>
    <row r="130" spans="1:21" hidden="1" x14ac:dyDescent="0.25">
      <c r="A130" s="20" t="s">
        <v>15800</v>
      </c>
      <c r="B130" s="20">
        <v>2671.91</v>
      </c>
      <c r="C130" s="33" t="s">
        <v>15801</v>
      </c>
      <c r="D130" s="6" t="s">
        <v>20</v>
      </c>
      <c r="E130" s="6" t="s">
        <v>76</v>
      </c>
      <c r="F130" s="6" t="s">
        <v>242</v>
      </c>
      <c r="G130">
        <v>12</v>
      </c>
      <c r="H130">
        <v>202212</v>
      </c>
      <c r="I130" s="8">
        <v>15.51</v>
      </c>
      <c r="J130" s="8">
        <v>-1.83</v>
      </c>
      <c r="K130" s="8">
        <v>0.04</v>
      </c>
      <c r="L130" s="8">
        <v>0.18</v>
      </c>
      <c r="M130" s="47" t="str">
        <f>INDEX(DNBDetails[], MATCH(ZACKS_Screener[Ticker], DNBDetails[Ticker],0), 6)</f>
        <v>Information</v>
      </c>
      <c r="N130" s="6" t="str">
        <f>INDEX(DNBDetails[], MATCH(ZACKS_Screener[Ticker], DNBDetails[Ticker],0), 7)</f>
        <v>Computing Infrastructure Providers, Data Processing, Web Hosting, and Related Services</v>
      </c>
      <c r="O1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3.4999999999999996</v>
      </c>
      <c r="Q130" s="17">
        <f>IFERROR(ZACKS_Screener[[#This Row],[Price]]/ZACKS_Screener[[#This Row],[EPS1]], "")</f>
        <v>387.75</v>
      </c>
      <c r="R130" s="17">
        <f>IFERROR(ZACKS_Screener[[#This Row],[Price]]/ZACKS_Screener[[#This Row],[EPS2]], "")</f>
        <v>86.166666666666671</v>
      </c>
      <c r="S130" s="17">
        <f>IFERROR(ZACKS_Screener[[#This Row],[PE1]]/(ZACKS_Screener[[#This Row],[EG1]]*100), "")</f>
        <v>3.8774999999999999</v>
      </c>
      <c r="T130" s="17">
        <f>IFERROR(ZACKS_Screener[[#This Row],[PE2]]/(ZACKS_Screener[[#This Row],[EG2]]*100), "")</f>
        <v>0.24619047619047624</v>
      </c>
      <c r="U130"/>
    </row>
    <row r="131" spans="1:21" hidden="1" x14ac:dyDescent="0.25">
      <c r="A131" s="20" t="s">
        <v>1661</v>
      </c>
      <c r="B131" s="20">
        <v>5603.67</v>
      </c>
      <c r="C131" s="33" t="s">
        <v>1660</v>
      </c>
      <c r="D131" s="6" t="s">
        <v>20</v>
      </c>
      <c r="E131" s="6" t="s">
        <v>284</v>
      </c>
      <c r="F131" s="6" t="s">
        <v>527</v>
      </c>
      <c r="G131">
        <v>12</v>
      </c>
      <c r="H131">
        <v>202212</v>
      </c>
      <c r="I131" s="8">
        <v>12.62</v>
      </c>
      <c r="J131" s="8">
        <v>-1.91</v>
      </c>
      <c r="L131" s="8">
        <v>0.72</v>
      </c>
      <c r="M131" s="47" t="str">
        <f>INDEX(DNBDetails[], MATCH(ZACKS_Screener[Ticker], DNBDetails[Ticker],0), 6)</f>
        <v>Accommodation and Food Services</v>
      </c>
      <c r="N131" s="6" t="str">
        <f>INDEX(DNBDetails[], MATCH(ZACKS_Screener[Ticker], DNBDetails[Ticker],0), 7)</f>
        <v>Traveler Accommodation</v>
      </c>
      <c r="O1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 s="17" t="str">
        <f>IFERROR(ZACKS_Screener[[#This Row],[Price]]/ZACKS_Screener[[#This Row],[EPS1]], "")</f>
        <v/>
      </c>
      <c r="R131" s="17">
        <f>IFERROR(ZACKS_Screener[[#This Row],[Price]]/ZACKS_Screener[[#This Row],[EPS2]], "")</f>
        <v>17.527777777777779</v>
      </c>
      <c r="S131" s="17" t="str">
        <f>IFERROR(ZACKS_Screener[[#This Row],[PE1]]/(ZACKS_Screener[[#This Row],[EG1]]*100), "")</f>
        <v/>
      </c>
      <c r="T131" s="17" t="str">
        <f>IFERROR(ZACKS_Screener[[#This Row],[PE2]]/(ZACKS_Screener[[#This Row],[EG2]]*100), "")</f>
        <v/>
      </c>
      <c r="U131"/>
    </row>
    <row r="132" spans="1:21" hidden="1" x14ac:dyDescent="0.25">
      <c r="A132" s="20" t="s">
        <v>1674</v>
      </c>
      <c r="B132" s="20">
        <v>6820.84</v>
      </c>
      <c r="C132" s="33" t="s">
        <v>1673</v>
      </c>
      <c r="D132" s="6" t="s">
        <v>20</v>
      </c>
      <c r="E132" s="6" t="s">
        <v>13</v>
      </c>
      <c r="F132" s="6" t="s">
        <v>175</v>
      </c>
      <c r="G132">
        <v>12</v>
      </c>
      <c r="H132">
        <v>202212</v>
      </c>
      <c r="I132" s="8">
        <v>152.49</v>
      </c>
      <c r="J132" s="8">
        <v>-0.73</v>
      </c>
      <c r="K132" s="8">
        <v>0.57999999999999996</v>
      </c>
      <c r="L132" s="8">
        <v>0.63</v>
      </c>
      <c r="M132" s="47" t="str">
        <f>INDEX(DNBDetails[], MATCH(ZACKS_Screener[Ticker], DNBDetails[Ticker],0), 6)</f>
        <v>Professional, Scientific, and Technical Services</v>
      </c>
      <c r="N132" s="6" t="str">
        <f>INDEX(DNBDetails[], MATCH(ZACKS_Screener[Ticker], DNBDetails[Ticker],0), 7)</f>
        <v>Computer Systems Design and Related Services</v>
      </c>
      <c r="O1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8.6206896551724227E-2</v>
      </c>
      <c r="Q132" s="17">
        <f>IFERROR(ZACKS_Screener[[#This Row],[Price]]/ZACKS_Screener[[#This Row],[EPS1]], "")</f>
        <v>262.91379310344831</v>
      </c>
      <c r="R132" s="17">
        <f>IFERROR(ZACKS_Screener[[#This Row],[Price]]/ZACKS_Screener[[#This Row],[EPS2]], "")</f>
        <v>242.04761904761907</v>
      </c>
      <c r="S132" s="17">
        <f>IFERROR(ZACKS_Screener[[#This Row],[PE1]]/(ZACKS_Screener[[#This Row],[EG1]]*100), "")</f>
        <v>2.6291379310344833</v>
      </c>
      <c r="T132" s="17">
        <f>IFERROR(ZACKS_Screener[[#This Row],[PE2]]/(ZACKS_Screener[[#This Row],[EG2]]*100), "")</f>
        <v>28.077523809523779</v>
      </c>
      <c r="U132"/>
    </row>
    <row r="133" spans="1:21" hidden="1" x14ac:dyDescent="0.25">
      <c r="A133" s="20" t="s">
        <v>1716</v>
      </c>
      <c r="B133" s="20">
        <v>5047.13</v>
      </c>
      <c r="C133" s="33" t="s">
        <v>1715</v>
      </c>
      <c r="D133" s="6" t="s">
        <v>20</v>
      </c>
      <c r="E133" s="6" t="s">
        <v>13</v>
      </c>
      <c r="F133" s="6" t="s">
        <v>85</v>
      </c>
      <c r="G133">
        <v>12</v>
      </c>
      <c r="H133">
        <v>202212</v>
      </c>
      <c r="I133" s="8">
        <v>377.84</v>
      </c>
      <c r="J133" s="8">
        <v>-124.61</v>
      </c>
      <c r="K133" s="8">
        <v>31.05</v>
      </c>
      <c r="L133" s="8">
        <v>2.1</v>
      </c>
      <c r="M133" s="47" t="str">
        <f>INDEX(DNBDetails[], MATCH(ZACKS_Screener[Ticker], DNBDetails[Ticker],0), 6)</f>
        <v>Professional, Scientific, and Technical Services</v>
      </c>
      <c r="N133" s="6" t="str">
        <f>INDEX(DNBDetails[], MATCH(ZACKS_Screener[Ticker], DNBDetails[Ticker],0), 7)</f>
        <v>Computer Systems Design and Related Services</v>
      </c>
      <c r="O1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-0.93236714975845403</v>
      </c>
      <c r="Q133" s="17">
        <f>IFERROR(ZACKS_Screener[[#This Row],[Price]]/ZACKS_Screener[[#This Row],[EPS1]], "")</f>
        <v>12.168760064412238</v>
      </c>
      <c r="R133" s="17">
        <f>IFERROR(ZACKS_Screener[[#This Row],[Price]]/ZACKS_Screener[[#This Row],[EPS2]], "")</f>
        <v>179.9238095238095</v>
      </c>
      <c r="S133" s="17">
        <f>IFERROR(ZACKS_Screener[[#This Row],[PE1]]/(ZACKS_Screener[[#This Row],[EG1]]*100), "")</f>
        <v>0.12168760064412237</v>
      </c>
      <c r="T133" s="17">
        <f>IFERROR(ZACKS_Screener[[#This Row],[PE2]]/(ZACKS_Screener[[#This Row],[EG2]]*100), "")</f>
        <v>-1.9297527757216875</v>
      </c>
      <c r="U133"/>
    </row>
    <row r="134" spans="1:21" hidden="1" x14ac:dyDescent="0.25">
      <c r="A134" s="20" t="s">
        <v>1750</v>
      </c>
      <c r="B134" s="20">
        <v>3355.26</v>
      </c>
      <c r="C134" s="33" t="s">
        <v>1749</v>
      </c>
      <c r="D134" s="6" t="s">
        <v>20</v>
      </c>
      <c r="E134" s="6" t="s">
        <v>13</v>
      </c>
      <c r="F134" s="6" t="s">
        <v>175</v>
      </c>
      <c r="G134">
        <v>1</v>
      </c>
      <c r="H134">
        <v>202301</v>
      </c>
      <c r="I134" s="8">
        <v>29.59</v>
      </c>
      <c r="J134" s="8">
        <v>-7.0000000000000007E-2</v>
      </c>
      <c r="K134" s="8">
        <v>0.38</v>
      </c>
      <c r="L134" s="8">
        <v>0.53</v>
      </c>
      <c r="M134" s="47" t="str">
        <f>INDEX(DNBDetails[], MATCH(ZACKS_Screener[Ticker], DNBDetails[Ticker],0), 6)</f>
        <v>Information</v>
      </c>
      <c r="N134" s="6" t="str">
        <f>INDEX(DNBDetails[], MATCH(ZACKS_Screener[Ticker], DNBDetails[Ticker],0), 7)</f>
        <v>Software Publishers</v>
      </c>
      <c r="O1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0.39473684210526322</v>
      </c>
      <c r="Q134" s="17">
        <f>IFERROR(ZACKS_Screener[[#This Row],[Price]]/ZACKS_Screener[[#This Row],[EPS1]], "")</f>
        <v>77.868421052631575</v>
      </c>
      <c r="R134" s="17">
        <f>IFERROR(ZACKS_Screener[[#This Row],[Price]]/ZACKS_Screener[[#This Row],[EPS2]], "")</f>
        <v>55.830188679245282</v>
      </c>
      <c r="S134" s="17">
        <f>IFERROR(ZACKS_Screener[[#This Row],[PE1]]/(ZACKS_Screener[[#This Row],[EG1]]*100), "")</f>
        <v>0.77868421052631576</v>
      </c>
      <c r="T134" s="17">
        <f>IFERROR(ZACKS_Screener[[#This Row],[PE2]]/(ZACKS_Screener[[#This Row],[EG2]]*100), "")</f>
        <v>1.4143647798742136</v>
      </c>
      <c r="U134"/>
    </row>
    <row r="135" spans="1:21" hidden="1" x14ac:dyDescent="0.25">
      <c r="A135" s="20" t="s">
        <v>1809</v>
      </c>
      <c r="B135" s="20">
        <v>4882.53</v>
      </c>
      <c r="C135" s="33" t="s">
        <v>1808</v>
      </c>
      <c r="D135" s="6" t="s">
        <v>12</v>
      </c>
      <c r="E135" s="6" t="s">
        <v>44</v>
      </c>
      <c r="F135" s="6" t="s">
        <v>705</v>
      </c>
      <c r="G135">
        <v>12</v>
      </c>
      <c r="H135">
        <v>202212</v>
      </c>
      <c r="I135" s="8">
        <v>6.93</v>
      </c>
      <c r="J135" s="8">
        <v>-0.53</v>
      </c>
      <c r="K135" s="8">
        <v>0.95</v>
      </c>
      <c r="L135" s="8">
        <v>0.33</v>
      </c>
      <c r="M135" s="47" t="e">
        <f>INDEX(DNBDetails[], MATCH(ZACKS_Screener[Ticker], DNBDetails[Ticker],0), 6)</f>
        <v>#N/A</v>
      </c>
      <c r="N135" s="6" t="e">
        <f>INDEX(DNBDetails[], MATCH(ZACKS_Screener[Ticker], DNBDetails[Ticker],0), 7)</f>
        <v>#N/A</v>
      </c>
      <c r="O1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-0.65263157894736834</v>
      </c>
      <c r="Q135" s="17">
        <f>IFERROR(ZACKS_Screener[[#This Row],[Price]]/ZACKS_Screener[[#This Row],[EPS1]], "")</f>
        <v>7.2947368421052632</v>
      </c>
      <c r="R135" s="17">
        <f>IFERROR(ZACKS_Screener[[#This Row],[Price]]/ZACKS_Screener[[#This Row],[EPS2]], "")</f>
        <v>20.999999999999996</v>
      </c>
      <c r="S135" s="17">
        <f>IFERROR(ZACKS_Screener[[#This Row],[PE1]]/(ZACKS_Screener[[#This Row],[EG1]]*100), "")</f>
        <v>7.2947368421052636E-2</v>
      </c>
      <c r="T135" s="17">
        <f>IFERROR(ZACKS_Screener[[#This Row],[PE2]]/(ZACKS_Screener[[#This Row],[EG2]]*100), "")</f>
        <v>-0.3217741935483871</v>
      </c>
      <c r="U135"/>
    </row>
    <row r="136" spans="1:21" hidden="1" x14ac:dyDescent="0.25">
      <c r="A136" s="20" t="s">
        <v>1815</v>
      </c>
      <c r="B136" s="20">
        <v>6983.19</v>
      </c>
      <c r="C136" s="33" t="s">
        <v>1814</v>
      </c>
      <c r="D136" s="6" t="s">
        <v>20</v>
      </c>
      <c r="E136" s="6" t="s">
        <v>13</v>
      </c>
      <c r="F136" s="6" t="s">
        <v>145</v>
      </c>
      <c r="G136">
        <v>7</v>
      </c>
      <c r="H136">
        <v>202307</v>
      </c>
      <c r="I136" s="8">
        <v>29.58</v>
      </c>
      <c r="J136" s="8">
        <v>-0.46</v>
      </c>
      <c r="K136" s="8">
        <v>0.69</v>
      </c>
      <c r="L136" s="8">
        <v>0.81</v>
      </c>
      <c r="M136" s="47" t="str">
        <f>INDEX(DNBDetails[], MATCH(ZACKS_Screener[Ticker], DNBDetails[Ticker],0), 6)</f>
        <v>Information</v>
      </c>
      <c r="N136" s="6" t="str">
        <f>INDEX(DNBDetails[], MATCH(ZACKS_Screener[Ticker], DNBDetails[Ticker],0), 7)</f>
        <v>Software Publishers</v>
      </c>
      <c r="O1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0.17391304347826103</v>
      </c>
      <c r="Q136" s="17">
        <f>IFERROR(ZACKS_Screener[[#This Row],[Price]]/ZACKS_Screener[[#This Row],[EPS1]], "")</f>
        <v>42.869565217391305</v>
      </c>
      <c r="R136" s="17">
        <f>IFERROR(ZACKS_Screener[[#This Row],[Price]]/ZACKS_Screener[[#This Row],[EPS2]], "")</f>
        <v>36.518518518518512</v>
      </c>
      <c r="S136" s="17">
        <f>IFERROR(ZACKS_Screener[[#This Row],[PE1]]/(ZACKS_Screener[[#This Row],[EG1]]*100), "")</f>
        <v>0.42869565217391303</v>
      </c>
      <c r="T136" s="17">
        <f>IFERROR(ZACKS_Screener[[#This Row],[PE2]]/(ZACKS_Screener[[#This Row],[EG2]]*100), "")</f>
        <v>2.0998148148148124</v>
      </c>
      <c r="U136"/>
    </row>
    <row r="137" spans="1:21" hidden="1" x14ac:dyDescent="0.25">
      <c r="A137" s="20" t="s">
        <v>3472</v>
      </c>
      <c r="B137" s="20">
        <v>2847.55</v>
      </c>
      <c r="C137" s="33" t="s">
        <v>3471</v>
      </c>
      <c r="D137" s="6" t="s">
        <v>20</v>
      </c>
      <c r="E137" s="6" t="s">
        <v>76</v>
      </c>
      <c r="F137" s="6" t="s">
        <v>242</v>
      </c>
      <c r="G137">
        <v>12</v>
      </c>
      <c r="H137">
        <v>202212</v>
      </c>
      <c r="I137" s="8">
        <v>9.8800000000000008</v>
      </c>
      <c r="J137" s="8">
        <v>-0.17</v>
      </c>
      <c r="M137" s="47" t="e">
        <f>INDEX(DNBDetails[], MATCH(ZACKS_Screener[Ticker], DNBDetails[Ticker],0), 6)</f>
        <v>#N/A</v>
      </c>
      <c r="N137" s="6" t="e">
        <f>INDEX(DNBDetails[], MATCH(ZACKS_Screener[Ticker], DNBDetails[Ticker],0), 7)</f>
        <v>#N/A</v>
      </c>
      <c r="O1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 s="17" t="str">
        <f>IFERROR(ZACKS_Screener[[#This Row],[Price]]/ZACKS_Screener[[#This Row],[EPS1]], "")</f>
        <v/>
      </c>
      <c r="R137" s="17" t="str">
        <f>IFERROR(ZACKS_Screener[[#This Row],[Price]]/ZACKS_Screener[[#This Row],[EPS2]], "")</f>
        <v/>
      </c>
      <c r="S137" s="17" t="str">
        <f>IFERROR(ZACKS_Screener[[#This Row],[PE1]]/(ZACKS_Screener[[#This Row],[EG1]]*100), "")</f>
        <v/>
      </c>
      <c r="T137" s="17" t="str">
        <f>IFERROR(ZACKS_Screener[[#This Row],[PE2]]/(ZACKS_Screener[[#This Row],[EG2]]*100), "")</f>
        <v/>
      </c>
      <c r="U137"/>
    </row>
    <row r="138" spans="1:21" hidden="1" x14ac:dyDescent="0.25">
      <c r="A138" s="20" t="s">
        <v>1871</v>
      </c>
      <c r="B138" s="20">
        <v>11605.5</v>
      </c>
      <c r="C138" s="33" t="s">
        <v>1870</v>
      </c>
      <c r="D138" s="6" t="s">
        <v>20</v>
      </c>
      <c r="E138" s="6" t="s">
        <v>13</v>
      </c>
      <c r="F138" s="6" t="s">
        <v>1178</v>
      </c>
      <c r="G138">
        <v>1</v>
      </c>
      <c r="H138">
        <v>202301</v>
      </c>
      <c r="I138" s="8">
        <v>69.95</v>
      </c>
      <c r="J138" s="8">
        <v>-0.04</v>
      </c>
      <c r="K138" s="8">
        <v>0.91</v>
      </c>
      <c r="L138" s="8">
        <v>1.29</v>
      </c>
      <c r="M138" s="47" t="str">
        <f>INDEX(DNBDetails[], MATCH(ZACKS_Screener[Ticker], DNBDetails[Ticker],0), 6)</f>
        <v>Information</v>
      </c>
      <c r="N138" s="6" t="str">
        <f>INDEX(DNBDetails[], MATCH(ZACKS_Screener[Ticker], DNBDetails[Ticker],0), 7)</f>
        <v>Software Publishers</v>
      </c>
      <c r="O1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0.4175824175824176</v>
      </c>
      <c r="Q138" s="17">
        <f>IFERROR(ZACKS_Screener[[#This Row],[Price]]/ZACKS_Screener[[#This Row],[EPS1]], "")</f>
        <v>76.868131868131869</v>
      </c>
      <c r="R138" s="17">
        <f>IFERROR(ZACKS_Screener[[#This Row],[Price]]/ZACKS_Screener[[#This Row],[EPS2]], "")</f>
        <v>54.224806201550386</v>
      </c>
      <c r="S138" s="17">
        <f>IFERROR(ZACKS_Screener[[#This Row],[PE1]]/(ZACKS_Screener[[#This Row],[EG1]]*100), "")</f>
        <v>0.76868131868131873</v>
      </c>
      <c r="T138" s="17">
        <f>IFERROR(ZACKS_Screener[[#This Row],[PE2]]/(ZACKS_Screener[[#This Row],[EG2]]*100), "")</f>
        <v>1.2985414116687066</v>
      </c>
      <c r="U138"/>
    </row>
    <row r="139" spans="1:21" hidden="1" x14ac:dyDescent="0.25">
      <c r="A139" s="20" t="s">
        <v>3496</v>
      </c>
      <c r="B139" s="20">
        <v>2510.4</v>
      </c>
      <c r="C139" s="33" t="s">
        <v>3495</v>
      </c>
      <c r="D139" s="6" t="s">
        <v>20</v>
      </c>
      <c r="E139" s="6" t="s">
        <v>284</v>
      </c>
      <c r="F139" s="6" t="s">
        <v>2103</v>
      </c>
      <c r="G139">
        <v>12</v>
      </c>
      <c r="H139">
        <v>202212</v>
      </c>
      <c r="I139" s="8">
        <v>11.6</v>
      </c>
      <c r="J139" s="8">
        <v>-4.13</v>
      </c>
      <c r="M139" s="47" t="str">
        <f>INDEX(DNBDetails[], MATCH(ZACKS_Screener[Ticker], DNBDetails[Ticker],0), 6)</f>
        <v>Retail Trade</v>
      </c>
      <c r="N139" s="6" t="str">
        <f>INDEX(DNBDetails[], MATCH(ZACKS_Screener[Ticker], DNBDetails[Ticker],0), 7)</f>
        <v>Clothing and Clothing Accessories Retailers</v>
      </c>
      <c r="O1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9" s="17" t="str">
        <f>IFERROR(ZACKS_Screener[[#This Row],[Price]]/ZACKS_Screener[[#This Row],[EPS1]], "")</f>
        <v/>
      </c>
      <c r="R139" s="17" t="str">
        <f>IFERROR(ZACKS_Screener[[#This Row],[Price]]/ZACKS_Screener[[#This Row],[EPS2]], "")</f>
        <v/>
      </c>
      <c r="S139" s="17" t="str">
        <f>IFERROR(ZACKS_Screener[[#This Row],[PE1]]/(ZACKS_Screener[[#This Row],[EG1]]*100), "")</f>
        <v/>
      </c>
      <c r="T139" s="17" t="str">
        <f>IFERROR(ZACKS_Screener[[#This Row],[PE2]]/(ZACKS_Screener[[#This Row],[EG2]]*100), "")</f>
        <v/>
      </c>
      <c r="U139"/>
    </row>
    <row r="140" spans="1:21" hidden="1" x14ac:dyDescent="0.25">
      <c r="A140" s="20" t="s">
        <v>15820</v>
      </c>
      <c r="B140" s="20">
        <v>2032.38</v>
      </c>
      <c r="C140" s="33" t="s">
        <v>15821</v>
      </c>
      <c r="D140" s="6" t="s">
        <v>20</v>
      </c>
      <c r="E140" s="6" t="s">
        <v>76</v>
      </c>
      <c r="F140" s="6" t="s">
        <v>242</v>
      </c>
      <c r="G140">
        <v>12</v>
      </c>
      <c r="H140">
        <v>202212</v>
      </c>
      <c r="I140" s="8">
        <v>5.77</v>
      </c>
      <c r="J140" s="8">
        <v>-0.03</v>
      </c>
      <c r="K140" s="8">
        <v>0.12</v>
      </c>
      <c r="L140" s="8">
        <v>0.19</v>
      </c>
      <c r="M140" s="47" t="e">
        <f>INDEX(DNBDetails[], MATCH(ZACKS_Screener[Ticker], DNBDetails[Ticker],0), 6)</f>
        <v>#N/A</v>
      </c>
      <c r="N140" s="6" t="e">
        <f>INDEX(DNBDetails[], MATCH(ZACKS_Screener[Ticker], DNBDetails[Ticker],0), 7)</f>
        <v>#N/A</v>
      </c>
      <c r="O1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0.58333333333333337</v>
      </c>
      <c r="Q140" s="17">
        <f>IFERROR(ZACKS_Screener[[#This Row],[Price]]/ZACKS_Screener[[#This Row],[EPS1]], "")</f>
        <v>48.083333333333329</v>
      </c>
      <c r="R140" s="17">
        <f>IFERROR(ZACKS_Screener[[#This Row],[Price]]/ZACKS_Screener[[#This Row],[EPS2]], "")</f>
        <v>30.368421052631575</v>
      </c>
      <c r="S140" s="17">
        <f>IFERROR(ZACKS_Screener[[#This Row],[PE1]]/(ZACKS_Screener[[#This Row],[EG1]]*100), "")</f>
        <v>0.48083333333333328</v>
      </c>
      <c r="T140" s="17">
        <f>IFERROR(ZACKS_Screener[[#This Row],[PE2]]/(ZACKS_Screener[[#This Row],[EG2]]*100), "")</f>
        <v>0.5206015037593984</v>
      </c>
      <c r="U140"/>
    </row>
    <row r="141" spans="1:21" hidden="1" x14ac:dyDescent="0.25">
      <c r="A141" s="20" t="s">
        <v>3529</v>
      </c>
      <c r="B141" s="20">
        <v>3121.86</v>
      </c>
      <c r="C141" s="33" t="s">
        <v>3528</v>
      </c>
      <c r="D141" s="6" t="s">
        <v>20</v>
      </c>
      <c r="E141" s="6" t="s">
        <v>35</v>
      </c>
      <c r="F141" s="6" t="s">
        <v>1154</v>
      </c>
      <c r="G141">
        <v>12</v>
      </c>
      <c r="H141">
        <v>202212</v>
      </c>
      <c r="I141" s="8">
        <v>26.62</v>
      </c>
      <c r="J141" s="8">
        <v>-0.08</v>
      </c>
      <c r="K141" s="8">
        <v>0.22</v>
      </c>
      <c r="L141" s="8">
        <v>0.3</v>
      </c>
      <c r="M141" s="47" t="str">
        <f>INDEX(DNBDetails[], MATCH(ZACKS_Screener[Ticker], DNBDetails[Ticker],0), 6)</f>
        <v>Health Care and Social Assistance</v>
      </c>
      <c r="N141" s="6" t="str">
        <f>INDEX(DNBDetails[], MATCH(ZACKS_Screener[Ticker], DNBDetails[Ticker],0), 7)</f>
        <v>Other Ambulatory Health Care Services</v>
      </c>
      <c r="O1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0.36363636363636359</v>
      </c>
      <c r="Q141" s="17">
        <f>IFERROR(ZACKS_Screener[[#This Row],[Price]]/ZACKS_Screener[[#This Row],[EPS1]], "")</f>
        <v>121</v>
      </c>
      <c r="R141" s="17">
        <f>IFERROR(ZACKS_Screener[[#This Row],[Price]]/ZACKS_Screener[[#This Row],[EPS2]], "")</f>
        <v>88.733333333333334</v>
      </c>
      <c r="S141" s="17">
        <f>IFERROR(ZACKS_Screener[[#This Row],[PE1]]/(ZACKS_Screener[[#This Row],[EG1]]*100), "")</f>
        <v>1.21</v>
      </c>
      <c r="T141" s="17">
        <f>IFERROR(ZACKS_Screener[[#This Row],[PE2]]/(ZACKS_Screener[[#This Row],[EG2]]*100), "")</f>
        <v>2.4401666666666668</v>
      </c>
      <c r="U141"/>
    </row>
    <row r="142" spans="1:21" hidden="1" x14ac:dyDescent="0.25">
      <c r="A142" s="20" t="s">
        <v>2086</v>
      </c>
      <c r="B142" s="20">
        <v>7218.65</v>
      </c>
      <c r="C142" s="33" t="s">
        <v>2085</v>
      </c>
      <c r="D142" s="6" t="s">
        <v>20</v>
      </c>
      <c r="E142" s="6" t="s">
        <v>76</v>
      </c>
      <c r="F142" s="6" t="s">
        <v>242</v>
      </c>
      <c r="G142">
        <v>12</v>
      </c>
      <c r="H142">
        <v>202212</v>
      </c>
      <c r="I142" s="8">
        <v>16.54</v>
      </c>
      <c r="J142" s="8">
        <v>-0.16</v>
      </c>
      <c r="K142" s="8">
        <v>7.0000000000000007E-2</v>
      </c>
      <c r="L142" s="8">
        <v>0.25</v>
      </c>
      <c r="M142" s="47" t="str">
        <f>INDEX(DNBDetails[], MATCH(ZACKS_Screener[Ticker], DNBDetails[Ticker],0), 6)</f>
        <v>Administrative and Support and Waste Management and Remediation Services</v>
      </c>
      <c r="N142" s="6" t="str">
        <f>INDEX(DNBDetails[], MATCH(ZACKS_Screener[Ticker], DNBDetails[Ticker],0), 7)</f>
        <v>Office Administrative Services</v>
      </c>
      <c r="O1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2.5714285714285712</v>
      </c>
      <c r="Q142" s="17">
        <f>IFERROR(ZACKS_Screener[[#This Row],[Price]]/ZACKS_Screener[[#This Row],[EPS1]], "")</f>
        <v>236.28571428571425</v>
      </c>
      <c r="R142" s="17">
        <f>IFERROR(ZACKS_Screener[[#This Row],[Price]]/ZACKS_Screener[[#This Row],[EPS2]], "")</f>
        <v>66.16</v>
      </c>
      <c r="S142" s="17">
        <f>IFERROR(ZACKS_Screener[[#This Row],[PE1]]/(ZACKS_Screener[[#This Row],[EG1]]*100), "")</f>
        <v>2.3628571428571425</v>
      </c>
      <c r="T142" s="17">
        <f>IFERROR(ZACKS_Screener[[#This Row],[PE2]]/(ZACKS_Screener[[#This Row],[EG2]]*100), "")</f>
        <v>0.2572888888888889</v>
      </c>
      <c r="U142"/>
    </row>
    <row r="143" spans="1:21" hidden="1" x14ac:dyDescent="0.25">
      <c r="A143" s="20" t="s">
        <v>3593</v>
      </c>
      <c r="B143" s="20">
        <v>2741.93</v>
      </c>
      <c r="C143" s="33" t="s">
        <v>3592</v>
      </c>
      <c r="D143" s="6" t="s">
        <v>20</v>
      </c>
      <c r="E143" s="6" t="s">
        <v>35</v>
      </c>
      <c r="F143" s="6" t="s">
        <v>1154</v>
      </c>
      <c r="G143">
        <v>12</v>
      </c>
      <c r="H143">
        <v>202212</v>
      </c>
      <c r="I143" s="8">
        <v>39.89</v>
      </c>
      <c r="J143" s="8">
        <v>-2.1</v>
      </c>
      <c r="K143" s="8">
        <v>0.74</v>
      </c>
      <c r="L143" s="8">
        <v>-1.52</v>
      </c>
      <c r="M143" s="47" t="str">
        <f>INDEX(DNBDetails[], MATCH(ZACKS_Screener[Ticker], DNBDetails[Ticker],0), 6)</f>
        <v>Administrative and Support and Waste Management and Remediation Services</v>
      </c>
      <c r="N143" s="6" t="str">
        <f>INDEX(DNBDetails[], MATCH(ZACKS_Screener[Ticker], DNBDetails[Ticker],0), 7)</f>
        <v>Business Support Services</v>
      </c>
      <c r="O1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43" s="17">
        <f>IFERROR(ZACKS_Screener[[#This Row],[Price]]/ZACKS_Screener[[#This Row],[EPS1]], "")</f>
        <v>53.905405405405403</v>
      </c>
      <c r="R143" s="17">
        <f>IFERROR(ZACKS_Screener[[#This Row],[Price]]/ZACKS_Screener[[#This Row],[EPS2]], "")</f>
        <v>-26.243421052631579</v>
      </c>
      <c r="S143" s="17">
        <f>IFERROR(ZACKS_Screener[[#This Row],[PE1]]/(ZACKS_Screener[[#This Row],[EG1]]*100), "")</f>
        <v>0.53905405405405404</v>
      </c>
      <c r="T143" s="17">
        <f>IFERROR(ZACKS_Screener[[#This Row],[PE2]]/(ZACKS_Screener[[#This Row],[EG2]]*100), "")</f>
        <v>0.26243421052631577</v>
      </c>
      <c r="U143"/>
    </row>
    <row r="144" spans="1:21" hidden="1" x14ac:dyDescent="0.25">
      <c r="A144" s="20" t="s">
        <v>2203</v>
      </c>
      <c r="B144" s="20">
        <v>32377.63</v>
      </c>
      <c r="C144" s="33" t="s">
        <v>2202</v>
      </c>
      <c r="D144" s="6" t="s">
        <v>12</v>
      </c>
      <c r="E144" s="6" t="s">
        <v>13</v>
      </c>
      <c r="F144" s="6" t="s">
        <v>175</v>
      </c>
      <c r="G144">
        <v>12</v>
      </c>
      <c r="H144">
        <v>202212</v>
      </c>
      <c r="I144" s="8">
        <v>56.31</v>
      </c>
      <c r="J144" s="8">
        <v>-1.29</v>
      </c>
      <c r="K144" s="8">
        <v>2.76</v>
      </c>
      <c r="L144" s="8">
        <v>3.56</v>
      </c>
      <c r="M144" s="47" t="e">
        <f>INDEX(DNBDetails[], MATCH(ZACKS_Screener[Ticker], DNBDetails[Ticker],0), 6)</f>
        <v>#N/A</v>
      </c>
      <c r="N144" s="6" t="e">
        <f>INDEX(DNBDetails[], MATCH(ZACKS_Screener[Ticker], DNBDetails[Ticker],0), 7)</f>
        <v>#N/A</v>
      </c>
      <c r="O1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0.28985507246376824</v>
      </c>
      <c r="Q144" s="17">
        <f>IFERROR(ZACKS_Screener[[#This Row],[Price]]/ZACKS_Screener[[#This Row],[EPS1]], "")</f>
        <v>20.40217391304348</v>
      </c>
      <c r="R144" s="17">
        <f>IFERROR(ZACKS_Screener[[#This Row],[Price]]/ZACKS_Screener[[#This Row],[EPS2]], "")</f>
        <v>15.817415730337078</v>
      </c>
      <c r="S144" s="17">
        <f>IFERROR(ZACKS_Screener[[#This Row],[PE1]]/(ZACKS_Screener[[#This Row],[EG1]]*100), "")</f>
        <v>0.20402173913043481</v>
      </c>
      <c r="T144" s="17">
        <f>IFERROR(ZACKS_Screener[[#This Row],[PE2]]/(ZACKS_Screener[[#This Row],[EG2]]*100), "")</f>
        <v>0.545700842696629</v>
      </c>
      <c r="U144"/>
    </row>
    <row r="145" spans="1:21" hidden="1" x14ac:dyDescent="0.25">
      <c r="A145" s="20" t="s">
        <v>2221</v>
      </c>
      <c r="B145" s="20">
        <v>3985.09</v>
      </c>
      <c r="C145" s="33" t="s">
        <v>2220</v>
      </c>
      <c r="D145" s="6" t="s">
        <v>20</v>
      </c>
      <c r="E145" s="6" t="s">
        <v>13</v>
      </c>
      <c r="F145" s="6" t="s">
        <v>547</v>
      </c>
      <c r="G145">
        <v>12</v>
      </c>
      <c r="H145">
        <v>202212</v>
      </c>
      <c r="I145" s="8">
        <v>36.119999999999997</v>
      </c>
      <c r="J145" s="8">
        <v>-0.97</v>
      </c>
      <c r="K145" s="8">
        <v>2.59</v>
      </c>
      <c r="L145" s="8">
        <v>8.66</v>
      </c>
      <c r="M145" s="47" t="e">
        <f>INDEX(DNBDetails[], MATCH(ZACKS_Screener[Ticker], DNBDetails[Ticker],0), 6)</f>
        <v>#N/A</v>
      </c>
      <c r="N145" s="6" t="e">
        <f>INDEX(DNBDetails[], MATCH(ZACKS_Screener[Ticker], DNBDetails[Ticker],0), 7)</f>
        <v>#N/A</v>
      </c>
      <c r="O1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2.3436293436293441</v>
      </c>
      <c r="Q145" s="17">
        <f>IFERROR(ZACKS_Screener[[#This Row],[Price]]/ZACKS_Screener[[#This Row],[EPS1]], "")</f>
        <v>13.945945945945946</v>
      </c>
      <c r="R145" s="17">
        <f>IFERROR(ZACKS_Screener[[#This Row],[Price]]/ZACKS_Screener[[#This Row],[EPS2]], "")</f>
        <v>4.1709006928406467</v>
      </c>
      <c r="S145" s="17">
        <f>IFERROR(ZACKS_Screener[[#This Row],[PE1]]/(ZACKS_Screener[[#This Row],[EG1]]*100), "")</f>
        <v>0.13945945945945945</v>
      </c>
      <c r="T145" s="17">
        <f>IFERROR(ZACKS_Screener[[#This Row],[PE2]]/(ZACKS_Screener[[#This Row],[EG2]]*100), "")</f>
        <v>1.7796759134196496E-2</v>
      </c>
      <c r="U145"/>
    </row>
    <row r="146" spans="1:21" hidden="1" x14ac:dyDescent="0.25">
      <c r="A146" s="20" t="s">
        <v>3610</v>
      </c>
      <c r="B146" s="20">
        <v>3330.71</v>
      </c>
      <c r="C146" s="33" t="s">
        <v>3609</v>
      </c>
      <c r="D146" s="6" t="s">
        <v>12</v>
      </c>
      <c r="E146" s="6" t="s">
        <v>27</v>
      </c>
      <c r="F146" s="6" t="s">
        <v>660</v>
      </c>
      <c r="G146">
        <v>12</v>
      </c>
      <c r="H146">
        <v>202212</v>
      </c>
      <c r="I146" s="8">
        <v>75.599999999999994</v>
      </c>
      <c r="J146" s="8">
        <v>-0.31</v>
      </c>
      <c r="K146" s="8">
        <v>0.23</v>
      </c>
      <c r="L146" s="8">
        <v>0.35</v>
      </c>
      <c r="M146" s="47" t="str">
        <f>INDEX(DNBDetails[], MATCH(ZACKS_Screener[Ticker], DNBDetails[Ticker],0), 6)</f>
        <v>Accommodation and Food Services</v>
      </c>
      <c r="N146" s="6" t="str">
        <f>INDEX(DNBDetails[], MATCH(ZACKS_Screener[Ticker], DNBDetails[Ticker],0), 7)</f>
        <v>Restaurants and Other Eating Places</v>
      </c>
      <c r="O1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0.52173913043478248</v>
      </c>
      <c r="Q146" s="17">
        <f>IFERROR(ZACKS_Screener[[#This Row],[Price]]/ZACKS_Screener[[#This Row],[EPS1]], "")</f>
        <v>328.695652173913</v>
      </c>
      <c r="R146" s="17">
        <f>IFERROR(ZACKS_Screener[[#This Row],[Price]]/ZACKS_Screener[[#This Row],[EPS2]], "")</f>
        <v>216</v>
      </c>
      <c r="S146" s="17">
        <f>IFERROR(ZACKS_Screener[[#This Row],[PE1]]/(ZACKS_Screener[[#This Row],[EG1]]*100), "")</f>
        <v>3.2869565217391301</v>
      </c>
      <c r="T146" s="17">
        <f>IFERROR(ZACKS_Screener[[#This Row],[PE2]]/(ZACKS_Screener[[#This Row],[EG2]]*100), "")</f>
        <v>4.1400000000000006</v>
      </c>
      <c r="U146"/>
    </row>
    <row r="147" spans="1:21" hidden="1" x14ac:dyDescent="0.25">
      <c r="A147" s="20" t="s">
        <v>2265</v>
      </c>
      <c r="B147" s="20">
        <v>5437.86</v>
      </c>
      <c r="C147" s="33" t="s">
        <v>2264</v>
      </c>
      <c r="D147" s="6" t="s">
        <v>12</v>
      </c>
      <c r="E147" s="6" t="s">
        <v>13</v>
      </c>
      <c r="F147" s="6" t="s">
        <v>175</v>
      </c>
      <c r="G147">
        <v>1</v>
      </c>
      <c r="H147">
        <v>202301</v>
      </c>
      <c r="I147" s="8">
        <v>40</v>
      </c>
      <c r="J147" s="8">
        <v>-0.22</v>
      </c>
      <c r="K147" s="8">
        <v>0.41</v>
      </c>
      <c r="L147" s="8">
        <v>0.57999999999999996</v>
      </c>
      <c r="M147" s="47" t="str">
        <f>INDEX(DNBDetails[], MATCH(ZACKS_Screener[Ticker], DNBDetails[Ticker],0), 6)</f>
        <v>Information</v>
      </c>
      <c r="N147" s="6" t="str">
        <f>INDEX(DNBDetails[], MATCH(ZACKS_Screener[Ticker], DNBDetails[Ticker],0), 7)</f>
        <v>Software Publishers</v>
      </c>
      <c r="O1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0.41463414634146339</v>
      </c>
      <c r="Q147" s="17">
        <f>IFERROR(ZACKS_Screener[[#This Row],[Price]]/ZACKS_Screener[[#This Row],[EPS1]], "")</f>
        <v>97.560975609756099</v>
      </c>
      <c r="R147" s="17">
        <f>IFERROR(ZACKS_Screener[[#This Row],[Price]]/ZACKS_Screener[[#This Row],[EPS2]], "")</f>
        <v>68.965517241379317</v>
      </c>
      <c r="S147" s="17">
        <f>IFERROR(ZACKS_Screener[[#This Row],[PE1]]/(ZACKS_Screener[[#This Row],[EG1]]*100), "")</f>
        <v>0.97560975609756095</v>
      </c>
      <c r="T147" s="17">
        <f>IFERROR(ZACKS_Screener[[#This Row],[PE2]]/(ZACKS_Screener[[#This Row],[EG2]]*100), "")</f>
        <v>1.6632860040567954</v>
      </c>
      <c r="U147"/>
    </row>
    <row r="148" spans="1:21" hidden="1" x14ac:dyDescent="0.25">
      <c r="A148" s="20" t="s">
        <v>3651</v>
      </c>
      <c r="B148" s="20">
        <v>2585.41</v>
      </c>
      <c r="C148" s="33" t="s">
        <v>3650</v>
      </c>
      <c r="D148" s="6" t="s">
        <v>20</v>
      </c>
      <c r="E148" s="6" t="s">
        <v>13</v>
      </c>
      <c r="F148" s="6" t="s">
        <v>159</v>
      </c>
      <c r="G148">
        <v>12</v>
      </c>
      <c r="H148">
        <v>202212</v>
      </c>
      <c r="I148" s="8">
        <v>44.33</v>
      </c>
      <c r="J148" s="8">
        <v>-0.05</v>
      </c>
      <c r="K148" s="8">
        <v>0.08</v>
      </c>
      <c r="L148" s="8">
        <v>0.22</v>
      </c>
      <c r="M148" s="47" t="str">
        <f>INDEX(DNBDetails[], MATCH(ZACKS_Screener[Ticker], DNBDetails[Ticker],0), 6)</f>
        <v>Information</v>
      </c>
      <c r="N148" s="6" t="str">
        <f>INDEX(DNBDetails[], MATCH(ZACKS_Screener[Ticker], DNBDetails[Ticker],0), 7)</f>
        <v>Software Publishers</v>
      </c>
      <c r="O1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1.7500000000000002</v>
      </c>
      <c r="Q148" s="17">
        <f>IFERROR(ZACKS_Screener[[#This Row],[Price]]/ZACKS_Screener[[#This Row],[EPS1]], "")</f>
        <v>554.125</v>
      </c>
      <c r="R148" s="17">
        <f>IFERROR(ZACKS_Screener[[#This Row],[Price]]/ZACKS_Screener[[#This Row],[EPS2]], "")</f>
        <v>201.5</v>
      </c>
      <c r="S148" s="17">
        <f>IFERROR(ZACKS_Screener[[#This Row],[PE1]]/(ZACKS_Screener[[#This Row],[EG1]]*100), "")</f>
        <v>5.5412499999999998</v>
      </c>
      <c r="T148" s="17">
        <f>IFERROR(ZACKS_Screener[[#This Row],[PE2]]/(ZACKS_Screener[[#This Row],[EG2]]*100), "")</f>
        <v>1.1514285714285712</v>
      </c>
      <c r="U148"/>
    </row>
    <row r="149" spans="1:21" hidden="1" x14ac:dyDescent="0.25">
      <c r="A149" s="20" t="s">
        <v>2317</v>
      </c>
      <c r="B149" s="20">
        <v>4151.49</v>
      </c>
      <c r="C149" s="33" t="s">
        <v>2316</v>
      </c>
      <c r="D149" s="6" t="s">
        <v>12</v>
      </c>
      <c r="E149" s="6" t="s">
        <v>13</v>
      </c>
      <c r="F149" s="6" t="s">
        <v>1178</v>
      </c>
      <c r="G149">
        <v>12</v>
      </c>
      <c r="H149">
        <v>202212</v>
      </c>
      <c r="I149" s="8">
        <v>31.08</v>
      </c>
      <c r="J149" s="8">
        <v>-0.19</v>
      </c>
      <c r="K149" s="8">
        <v>0.34</v>
      </c>
      <c r="L149" s="8">
        <v>0.44</v>
      </c>
      <c r="M149" s="47" t="str">
        <f>INDEX(DNBDetails[], MATCH(ZACKS_Screener[Ticker], DNBDetails[Ticker],0), 6)</f>
        <v>Information</v>
      </c>
      <c r="N149" s="6" t="str">
        <f>INDEX(DNBDetails[], MATCH(ZACKS_Screener[Ticker], DNBDetails[Ticker],0), 7)</f>
        <v>Software Publishers</v>
      </c>
      <c r="O1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0.29411764705882343</v>
      </c>
      <c r="Q149" s="17">
        <f>IFERROR(ZACKS_Screener[[#This Row],[Price]]/ZACKS_Screener[[#This Row],[EPS1]], "")</f>
        <v>91.411764705882348</v>
      </c>
      <c r="R149" s="17">
        <f>IFERROR(ZACKS_Screener[[#This Row],[Price]]/ZACKS_Screener[[#This Row],[EPS2]], "")</f>
        <v>70.636363636363626</v>
      </c>
      <c r="S149" s="17">
        <f>IFERROR(ZACKS_Screener[[#This Row],[PE1]]/(ZACKS_Screener[[#This Row],[EG1]]*100), "")</f>
        <v>0.91411764705882348</v>
      </c>
      <c r="T149" s="17">
        <f>IFERROR(ZACKS_Screener[[#This Row],[PE2]]/(ZACKS_Screener[[#This Row],[EG2]]*100), "")</f>
        <v>2.401636363636364</v>
      </c>
      <c r="U149"/>
    </row>
    <row r="150" spans="1:21" hidden="1" x14ac:dyDescent="0.25">
      <c r="A150" s="20" t="s">
        <v>2353</v>
      </c>
      <c r="B150" s="20">
        <v>4212.34</v>
      </c>
      <c r="C150" s="33" t="s">
        <v>2352</v>
      </c>
      <c r="D150" s="6" t="s">
        <v>12</v>
      </c>
      <c r="E150" s="6" t="s">
        <v>194</v>
      </c>
      <c r="F150" s="6" t="s">
        <v>2354</v>
      </c>
      <c r="G150">
        <v>12</v>
      </c>
      <c r="H150">
        <v>202212</v>
      </c>
      <c r="I150" s="8">
        <v>26.16</v>
      </c>
      <c r="J150" s="8">
        <v>-7.0000000000000007E-2</v>
      </c>
      <c r="K150" s="8">
        <v>0.92</v>
      </c>
      <c r="L150" s="8">
        <v>1.21</v>
      </c>
      <c r="M150" s="47" t="str">
        <f>INDEX(DNBDetails[], MATCH(ZACKS_Screener[Ticker], DNBDetails[Ticker],0), 6)</f>
        <v>Mining, Quarrying, and Oil and Gas Extraction</v>
      </c>
      <c r="N150" s="6" t="str">
        <f>INDEX(DNBDetails[], MATCH(ZACKS_Screener[Ticker], DNBDetails[Ticker],0), 7)</f>
        <v>Oil and Gas Extraction</v>
      </c>
      <c r="O1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0.31521739130434773</v>
      </c>
      <c r="Q150" s="17">
        <f>IFERROR(ZACKS_Screener[[#This Row],[Price]]/ZACKS_Screener[[#This Row],[EPS1]], "")</f>
        <v>28.434782608695652</v>
      </c>
      <c r="R150" s="17">
        <f>IFERROR(ZACKS_Screener[[#This Row],[Price]]/ZACKS_Screener[[#This Row],[EPS2]], "")</f>
        <v>21.619834710743802</v>
      </c>
      <c r="S150" s="17">
        <f>IFERROR(ZACKS_Screener[[#This Row],[PE1]]/(ZACKS_Screener[[#This Row],[EG1]]*100), "")</f>
        <v>0.28434782608695652</v>
      </c>
      <c r="T150" s="17">
        <f>IFERROR(ZACKS_Screener[[#This Row],[PE2]]/(ZACKS_Screener[[#This Row],[EG2]]*100), "")</f>
        <v>0.68587061840980357</v>
      </c>
      <c r="U150"/>
    </row>
    <row r="151" spans="1:21" hidden="1" x14ac:dyDescent="0.25">
      <c r="A151" s="20" t="s">
        <v>3675</v>
      </c>
      <c r="B151" s="20">
        <v>2683.81</v>
      </c>
      <c r="C151" s="33" t="s">
        <v>3674</v>
      </c>
      <c r="D151" s="6" t="s">
        <v>12</v>
      </c>
      <c r="E151" s="6" t="s">
        <v>102</v>
      </c>
      <c r="F151" s="6" t="s">
        <v>103</v>
      </c>
      <c r="G151">
        <v>12</v>
      </c>
      <c r="H151">
        <v>202212</v>
      </c>
      <c r="I151" s="8">
        <v>10.16</v>
      </c>
      <c r="J151" s="8">
        <v>-0.08</v>
      </c>
      <c r="K151" s="8">
        <v>1.1000000000000001</v>
      </c>
      <c r="L151" s="8">
        <v>0.55000000000000004</v>
      </c>
      <c r="M151" s="47" t="str">
        <f>INDEX(DNBDetails[], MATCH(ZACKS_Screener[Ticker], DNBDetails[Ticker],0), 6)</f>
        <v>Utilities</v>
      </c>
      <c r="N151" s="6" t="str">
        <f>INDEX(DNBDetails[], MATCH(ZACKS_Screener[Ticker], DNBDetails[Ticker],0), 7)</f>
        <v>Electric Power Generation, Transmission and Distribution</v>
      </c>
      <c r="O1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151" s="17">
        <f>IFERROR(ZACKS_Screener[[#This Row],[Price]]/ZACKS_Screener[[#This Row],[EPS1]], "")</f>
        <v>9.2363636363636363</v>
      </c>
      <c r="R151" s="17">
        <f>IFERROR(ZACKS_Screener[[#This Row],[Price]]/ZACKS_Screener[[#This Row],[EPS2]], "")</f>
        <v>18.472727272727273</v>
      </c>
      <c r="S151" s="17">
        <f>IFERROR(ZACKS_Screener[[#This Row],[PE1]]/(ZACKS_Screener[[#This Row],[EG1]]*100), "")</f>
        <v>9.236363636363637E-2</v>
      </c>
      <c r="T151" s="17">
        <f>IFERROR(ZACKS_Screener[[#This Row],[PE2]]/(ZACKS_Screener[[#This Row],[EG2]]*100), "")</f>
        <v>-0.36945454545454548</v>
      </c>
      <c r="U151"/>
    </row>
    <row r="152" spans="1:21" hidden="1" x14ac:dyDescent="0.25">
      <c r="A152" s="20" t="s">
        <v>3717</v>
      </c>
      <c r="B152" s="20">
        <v>2773.66</v>
      </c>
      <c r="C152" s="33" t="s">
        <v>3716</v>
      </c>
      <c r="D152" s="6" t="s">
        <v>12</v>
      </c>
      <c r="E152" s="6" t="s">
        <v>284</v>
      </c>
      <c r="F152" s="6" t="s">
        <v>1102</v>
      </c>
      <c r="G152">
        <v>12</v>
      </c>
      <c r="H152">
        <v>202212</v>
      </c>
      <c r="I152" s="8">
        <v>4.93</v>
      </c>
      <c r="J152" s="8">
        <v>-1.1200000000000001</v>
      </c>
      <c r="K152" s="8">
        <v>0.09</v>
      </c>
      <c r="L152" s="8">
        <v>0.49</v>
      </c>
      <c r="M152" s="47" t="e">
        <f>INDEX(DNBDetails[], MATCH(ZACKS_Screener[Ticker], DNBDetails[Ticker],0), 6)</f>
        <v>#N/A</v>
      </c>
      <c r="N152" s="6" t="e">
        <f>INDEX(DNBDetails[], MATCH(ZACKS_Screener[Ticker], DNBDetails[Ticker],0), 7)</f>
        <v>#N/A</v>
      </c>
      <c r="O1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4.4444444444444446</v>
      </c>
      <c r="Q152" s="17">
        <f>IFERROR(ZACKS_Screener[[#This Row],[Price]]/ZACKS_Screener[[#This Row],[EPS1]], "")</f>
        <v>54.777777777777779</v>
      </c>
      <c r="R152" s="17">
        <f>IFERROR(ZACKS_Screener[[#This Row],[Price]]/ZACKS_Screener[[#This Row],[EPS2]], "")</f>
        <v>10.061224489795919</v>
      </c>
      <c r="S152" s="17">
        <f>IFERROR(ZACKS_Screener[[#This Row],[PE1]]/(ZACKS_Screener[[#This Row],[EG1]]*100), "")</f>
        <v>0.54777777777777781</v>
      </c>
      <c r="T152" s="17">
        <f>IFERROR(ZACKS_Screener[[#This Row],[PE2]]/(ZACKS_Screener[[#This Row],[EG2]]*100), "")</f>
        <v>2.2637755102040816E-2</v>
      </c>
      <c r="U152"/>
    </row>
    <row r="153" spans="1:21" hidden="1" x14ac:dyDescent="0.25">
      <c r="A153" s="20" t="s">
        <v>2504</v>
      </c>
      <c r="B153" s="20">
        <v>10741.6</v>
      </c>
      <c r="C153" s="33" t="s">
        <v>2503</v>
      </c>
      <c r="D153" s="6" t="s">
        <v>12</v>
      </c>
      <c r="E153" s="6" t="s">
        <v>13</v>
      </c>
      <c r="F153" s="6" t="s">
        <v>175</v>
      </c>
      <c r="G153">
        <v>12</v>
      </c>
      <c r="H153">
        <v>202212</v>
      </c>
      <c r="I153" s="8">
        <v>59.69</v>
      </c>
      <c r="J153" s="8">
        <v>-0.15</v>
      </c>
      <c r="K153" s="8">
        <v>1.38</v>
      </c>
      <c r="L153" s="8">
        <v>1.68</v>
      </c>
      <c r="M153" s="47" t="str">
        <f>INDEX(DNBDetails[], MATCH(ZACKS_Screener[Ticker], DNBDetails[Ticker],0), 6)</f>
        <v>Information</v>
      </c>
      <c r="N153" s="6" t="str">
        <f>INDEX(DNBDetails[], MATCH(ZACKS_Screener[Ticker], DNBDetails[Ticker],0), 7)</f>
        <v>Software Publishers</v>
      </c>
      <c r="O1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0.21739130434782614</v>
      </c>
      <c r="Q153" s="17">
        <f>IFERROR(ZACKS_Screener[[#This Row],[Price]]/ZACKS_Screener[[#This Row],[EPS1]], "")</f>
        <v>43.253623188405797</v>
      </c>
      <c r="R153" s="17">
        <f>IFERROR(ZACKS_Screener[[#This Row],[Price]]/ZACKS_Screener[[#This Row],[EPS2]], "")</f>
        <v>35.529761904761905</v>
      </c>
      <c r="S153" s="17">
        <f>IFERROR(ZACKS_Screener[[#This Row],[PE1]]/(ZACKS_Screener[[#This Row],[EG1]]*100), "")</f>
        <v>0.43253623188405799</v>
      </c>
      <c r="T153" s="17">
        <f>IFERROR(ZACKS_Screener[[#This Row],[PE2]]/(ZACKS_Screener[[#This Row],[EG2]]*100), "")</f>
        <v>1.6343690476190473</v>
      </c>
      <c r="U153"/>
    </row>
    <row r="154" spans="1:21" hidden="1" x14ac:dyDescent="0.25">
      <c r="A154" s="20" t="s">
        <v>2515</v>
      </c>
      <c r="B154" s="20">
        <v>14912.65</v>
      </c>
      <c r="C154" s="33" t="s">
        <v>2514</v>
      </c>
      <c r="D154" s="6" t="s">
        <v>12</v>
      </c>
      <c r="E154" s="6" t="s">
        <v>13</v>
      </c>
      <c r="F154" s="6" t="s">
        <v>175</v>
      </c>
      <c r="G154">
        <v>12</v>
      </c>
      <c r="H154">
        <v>202212</v>
      </c>
      <c r="I154" s="8">
        <v>37.56</v>
      </c>
      <c r="J154" s="8">
        <v>-0.41</v>
      </c>
      <c r="K154" s="8">
        <v>0.59</v>
      </c>
      <c r="L154" s="8">
        <v>0.94</v>
      </c>
      <c r="M154" s="47" t="str">
        <f>INDEX(DNBDetails[], MATCH(ZACKS_Screener[Ticker], DNBDetails[Ticker],0), 6)</f>
        <v>Professional, Scientific, and Technical Services</v>
      </c>
      <c r="N154" s="6" t="str">
        <f>INDEX(DNBDetails[], MATCH(ZACKS_Screener[Ticker], DNBDetails[Ticker],0), 7)</f>
        <v>Computer Systems Design and Related Services</v>
      </c>
      <c r="O1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0.59322033898305082</v>
      </c>
      <c r="Q154" s="17">
        <f>IFERROR(ZACKS_Screener[[#This Row],[Price]]/ZACKS_Screener[[#This Row],[EPS1]], "")</f>
        <v>63.661016949152547</v>
      </c>
      <c r="R154" s="17">
        <f>IFERROR(ZACKS_Screener[[#This Row],[Price]]/ZACKS_Screener[[#This Row],[EPS2]], "")</f>
        <v>39.957446808510646</v>
      </c>
      <c r="S154" s="17">
        <f>IFERROR(ZACKS_Screener[[#This Row],[PE1]]/(ZACKS_Screener[[#This Row],[EG1]]*100), "")</f>
        <v>0.63661016949152549</v>
      </c>
      <c r="T154" s="17">
        <f>IFERROR(ZACKS_Screener[[#This Row],[PE2]]/(ZACKS_Screener[[#This Row],[EG2]]*100), "")</f>
        <v>0.67356838905775096</v>
      </c>
      <c r="U154"/>
    </row>
    <row r="155" spans="1:21" hidden="1" x14ac:dyDescent="0.25">
      <c r="A155" s="20" t="s">
        <v>2520</v>
      </c>
      <c r="B155" s="20">
        <v>92285.48</v>
      </c>
      <c r="C155" s="33" t="s">
        <v>2519</v>
      </c>
      <c r="D155" s="6" t="s">
        <v>12</v>
      </c>
      <c r="E155" s="6" t="s">
        <v>13</v>
      </c>
      <c r="F155" s="6" t="s">
        <v>159</v>
      </c>
      <c r="G155">
        <v>12</v>
      </c>
      <c r="H155">
        <v>202212</v>
      </c>
      <c r="I155" s="8">
        <v>44.11</v>
      </c>
      <c r="J155" s="8">
        <v>-4.6500000000000004</v>
      </c>
      <c r="K155" s="8">
        <v>0.42</v>
      </c>
      <c r="L155" s="8">
        <v>1.05</v>
      </c>
      <c r="M155" s="47" t="str">
        <f>INDEX(DNBDetails[], MATCH(ZACKS_Screener[Ticker], DNBDetails[Ticker],0), 6)</f>
        <v>Administrative and Support and Waste Management and Remediation Services</v>
      </c>
      <c r="N155" s="6" t="str">
        <f>INDEX(DNBDetails[], MATCH(ZACKS_Screener[Ticker], DNBDetails[Ticker],0), 7)</f>
        <v>Other Support Services</v>
      </c>
      <c r="O1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1.5000000000000002</v>
      </c>
      <c r="Q155" s="17">
        <f>IFERROR(ZACKS_Screener[[#This Row],[Price]]/ZACKS_Screener[[#This Row],[EPS1]], "")</f>
        <v>105.02380952380953</v>
      </c>
      <c r="R155" s="17">
        <f>IFERROR(ZACKS_Screener[[#This Row],[Price]]/ZACKS_Screener[[#This Row],[EPS2]], "")</f>
        <v>42.009523809523806</v>
      </c>
      <c r="S155" s="17">
        <f>IFERROR(ZACKS_Screener[[#This Row],[PE1]]/(ZACKS_Screener[[#This Row],[EG1]]*100), "")</f>
        <v>1.0502380952380954</v>
      </c>
      <c r="T155" s="17">
        <f>IFERROR(ZACKS_Screener[[#This Row],[PE2]]/(ZACKS_Screener[[#This Row],[EG2]]*100), "")</f>
        <v>0.28006349206349196</v>
      </c>
      <c r="U155"/>
    </row>
    <row r="156" spans="1:21" hidden="1" x14ac:dyDescent="0.25">
      <c r="A156" s="20" t="s">
        <v>2599</v>
      </c>
      <c r="B156" s="20">
        <v>2257.38</v>
      </c>
      <c r="C156" s="33" t="s">
        <v>2598</v>
      </c>
      <c r="D156" s="6" t="s">
        <v>20</v>
      </c>
      <c r="E156" s="6" t="s">
        <v>13</v>
      </c>
      <c r="F156" s="6" t="s">
        <v>969</v>
      </c>
      <c r="G156">
        <v>3</v>
      </c>
      <c r="H156">
        <v>202303</v>
      </c>
      <c r="I156" s="8">
        <v>28.2</v>
      </c>
      <c r="J156" s="8">
        <v>-2.87</v>
      </c>
      <c r="K156" s="8">
        <v>1.1100000000000001</v>
      </c>
      <c r="L156" s="8">
        <v>1.44</v>
      </c>
      <c r="M156" s="47" t="str">
        <f>INDEX(DNBDetails[], MATCH(ZACKS_Screener[Ticker], DNBDetails[Ticker],0), 6)</f>
        <v>Computer and Electronic Product Manufacturing</v>
      </c>
      <c r="N156" s="6" t="str">
        <f>INDEX(DNBDetails[], MATCH(ZACKS_Screener[Ticker], DNBDetails[Ticker],0), 7)</f>
        <v>Communications Equipment Manufacturing</v>
      </c>
      <c r="O1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0.29729729729729715</v>
      </c>
      <c r="Q156" s="17">
        <f>IFERROR(ZACKS_Screener[[#This Row],[Price]]/ZACKS_Screener[[#This Row],[EPS1]], "")</f>
        <v>25.405405405405403</v>
      </c>
      <c r="R156" s="17">
        <f>IFERROR(ZACKS_Screener[[#This Row],[Price]]/ZACKS_Screener[[#This Row],[EPS2]], "")</f>
        <v>19.583333333333332</v>
      </c>
      <c r="S156" s="17">
        <f>IFERROR(ZACKS_Screener[[#This Row],[PE1]]/(ZACKS_Screener[[#This Row],[EG1]]*100), "")</f>
        <v>0.25405405405405401</v>
      </c>
      <c r="T156" s="17">
        <f>IFERROR(ZACKS_Screener[[#This Row],[PE2]]/(ZACKS_Screener[[#This Row],[EG2]]*100), "")</f>
        <v>0.65871212121212153</v>
      </c>
      <c r="U156"/>
    </row>
    <row r="157" spans="1:21" hidden="1" x14ac:dyDescent="0.25">
      <c r="A157" s="20" t="s">
        <v>2604</v>
      </c>
      <c r="B157" s="20">
        <v>10750.65</v>
      </c>
      <c r="C157" s="33" t="s">
        <v>2603</v>
      </c>
      <c r="D157" s="6" t="s">
        <v>12</v>
      </c>
      <c r="E157" s="6" t="s">
        <v>102</v>
      </c>
      <c r="F157" s="6" t="s">
        <v>103</v>
      </c>
      <c r="G157">
        <v>12</v>
      </c>
      <c r="H157">
        <v>202212</v>
      </c>
      <c r="I157" s="8">
        <v>30.31</v>
      </c>
      <c r="J157" s="8">
        <v>-2.94</v>
      </c>
      <c r="K157" s="8">
        <v>3.11</v>
      </c>
      <c r="L157" s="8">
        <v>3.93</v>
      </c>
      <c r="M157" s="47" t="str">
        <f>INDEX(DNBDetails[], MATCH(ZACKS_Screener[Ticker], DNBDetails[Ticker],0), 6)</f>
        <v>Utilities</v>
      </c>
      <c r="N157" s="6" t="str">
        <f>INDEX(DNBDetails[], MATCH(ZACKS_Screener[Ticker], DNBDetails[Ticker],0), 7)</f>
        <v>Electric Power Generation, Transmission and Distribution</v>
      </c>
      <c r="O1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0.26366559485530555</v>
      </c>
      <c r="Q157" s="17">
        <f>IFERROR(ZACKS_Screener[[#This Row],[Price]]/ZACKS_Screener[[#This Row],[EPS1]], "")</f>
        <v>9.745980707395498</v>
      </c>
      <c r="R157" s="17">
        <f>IFERROR(ZACKS_Screener[[#This Row],[Price]]/ZACKS_Screener[[#This Row],[EPS2]], "")</f>
        <v>7.7124681933842236</v>
      </c>
      <c r="S157" s="17">
        <f>IFERROR(ZACKS_Screener[[#This Row],[PE1]]/(ZACKS_Screener[[#This Row],[EG1]]*100), "")</f>
        <v>9.7459807073954977E-2</v>
      </c>
      <c r="T157" s="17">
        <f>IFERROR(ZACKS_Screener[[#This Row],[PE2]]/(ZACKS_Screener[[#This Row],[EG2]]*100), "")</f>
        <v>0.29250946440762104</v>
      </c>
      <c r="U157"/>
    </row>
    <row r="158" spans="1:21" hidden="1" x14ac:dyDescent="0.25">
      <c r="A158" s="20" t="s">
        <v>2655</v>
      </c>
      <c r="B158" s="20">
        <v>5166.5600000000004</v>
      </c>
      <c r="C158" s="33" t="s">
        <v>2654</v>
      </c>
      <c r="D158" s="6" t="s">
        <v>20</v>
      </c>
      <c r="E158" s="6" t="s">
        <v>13</v>
      </c>
      <c r="F158" s="6" t="s">
        <v>145</v>
      </c>
      <c r="G158">
        <v>12</v>
      </c>
      <c r="H158">
        <v>202212</v>
      </c>
      <c r="I158" s="8">
        <v>90.41</v>
      </c>
      <c r="J158" s="8">
        <v>-0.17</v>
      </c>
      <c r="K158" s="8">
        <v>2.98</v>
      </c>
      <c r="L158" s="8">
        <v>3.22</v>
      </c>
      <c r="M158" s="47" t="str">
        <f>INDEX(DNBDetails[], MATCH(ZACKS_Screener[Ticker], DNBDetails[Ticker],0), 6)</f>
        <v>Professional, Scientific, and Technical Services</v>
      </c>
      <c r="N158" s="6" t="str">
        <f>INDEX(DNBDetails[], MATCH(ZACKS_Screener[Ticker], DNBDetails[Ticker],0), 7)</f>
        <v>Computer Systems Design and Related Services</v>
      </c>
      <c r="O1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8.053691275167793E-2</v>
      </c>
      <c r="Q158" s="17">
        <f>IFERROR(ZACKS_Screener[[#This Row],[Price]]/ZACKS_Screener[[#This Row],[EPS1]], "")</f>
        <v>30.338926174496642</v>
      </c>
      <c r="R158" s="17">
        <f>IFERROR(ZACKS_Screener[[#This Row],[Price]]/ZACKS_Screener[[#This Row],[EPS2]], "")</f>
        <v>28.077639751552791</v>
      </c>
      <c r="S158" s="17">
        <f>IFERROR(ZACKS_Screener[[#This Row],[PE1]]/(ZACKS_Screener[[#This Row],[EG1]]*100), "")</f>
        <v>0.30338926174496644</v>
      </c>
      <c r="T158" s="17">
        <f>IFERROR(ZACKS_Screener[[#This Row],[PE2]]/(ZACKS_Screener[[#This Row],[EG2]]*100), "")</f>
        <v>3.4863069358178014</v>
      </c>
      <c r="U158"/>
    </row>
    <row r="159" spans="1:21" hidden="1" x14ac:dyDescent="0.25">
      <c r="A159" s="20" t="s">
        <v>2657</v>
      </c>
      <c r="B159" s="20">
        <v>5701.54</v>
      </c>
      <c r="C159" s="33" t="s">
        <v>2656</v>
      </c>
      <c r="D159" s="6" t="s">
        <v>12</v>
      </c>
      <c r="E159" s="6" t="s">
        <v>13</v>
      </c>
      <c r="F159" s="6" t="s">
        <v>175</v>
      </c>
      <c r="G159">
        <v>12</v>
      </c>
      <c r="H159">
        <v>202212</v>
      </c>
      <c r="I159" s="8">
        <v>103.97</v>
      </c>
      <c r="J159" s="8">
        <v>-0.28999999999999998</v>
      </c>
      <c r="K159" s="8">
        <v>0.1</v>
      </c>
      <c r="L159" s="8">
        <v>0.48</v>
      </c>
      <c r="M159" s="47" t="str">
        <f>INDEX(DNBDetails[], MATCH(ZACKS_Screener[Ticker], DNBDetails[Ticker],0), 6)</f>
        <v>Information</v>
      </c>
      <c r="N159" s="6" t="str">
        <f>INDEX(DNBDetails[], MATCH(ZACKS_Screener[Ticker], DNBDetails[Ticker],0), 7)</f>
        <v>Software Publishers</v>
      </c>
      <c r="O1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v>
      </c>
      <c r="Q159" s="17">
        <f>IFERROR(ZACKS_Screener[[#This Row],[Price]]/ZACKS_Screener[[#This Row],[EPS1]], "")</f>
        <v>1039.6999999999998</v>
      </c>
      <c r="R159" s="17">
        <f>IFERROR(ZACKS_Screener[[#This Row],[Price]]/ZACKS_Screener[[#This Row],[EPS2]], "")</f>
        <v>216.60416666666669</v>
      </c>
      <c r="S159" s="17">
        <f>IFERROR(ZACKS_Screener[[#This Row],[PE1]]/(ZACKS_Screener[[#This Row],[EG1]]*100), "")</f>
        <v>10.396999999999998</v>
      </c>
      <c r="T159" s="17">
        <f>IFERROR(ZACKS_Screener[[#This Row],[PE2]]/(ZACKS_Screener[[#This Row],[EG2]]*100), "")</f>
        <v>0.57001096491228076</v>
      </c>
      <c r="U159"/>
    </row>
    <row r="160" spans="1:21" hidden="1" x14ac:dyDescent="0.25">
      <c r="A160" s="20" t="s">
        <v>2690</v>
      </c>
      <c r="B160" s="20">
        <v>3992.26</v>
      </c>
      <c r="C160" s="33" t="s">
        <v>2689</v>
      </c>
      <c r="D160" s="6" t="s">
        <v>12</v>
      </c>
      <c r="E160" s="6" t="s">
        <v>32</v>
      </c>
      <c r="F160" s="6" t="s">
        <v>62</v>
      </c>
      <c r="G160">
        <v>12</v>
      </c>
      <c r="H160">
        <v>202212</v>
      </c>
      <c r="I160" s="8">
        <v>1548.88</v>
      </c>
      <c r="J160" s="8">
        <v>-3.93</v>
      </c>
      <c r="M160" s="47" t="str">
        <f>INDEX(DNBDetails[], MATCH(ZACKS_Screener[Ticker], DNBDetails[Ticker],0), 6)</f>
        <v>Finance and Insurance</v>
      </c>
      <c r="N160" s="6" t="str">
        <f>INDEX(DNBDetails[], MATCH(ZACKS_Screener[Ticker], DNBDetails[Ticker],0), 7)</f>
        <v>Agencies, Brokerages, and Other Insurance Related Activities</v>
      </c>
      <c r="O1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60" s="17" t="str">
        <f>IFERROR(ZACKS_Screener[[#This Row],[Price]]/ZACKS_Screener[[#This Row],[EPS1]], "")</f>
        <v/>
      </c>
      <c r="R160" s="17" t="str">
        <f>IFERROR(ZACKS_Screener[[#This Row],[Price]]/ZACKS_Screener[[#This Row],[EPS2]], "")</f>
        <v/>
      </c>
      <c r="S160" s="17" t="str">
        <f>IFERROR(ZACKS_Screener[[#This Row],[PE1]]/(ZACKS_Screener[[#This Row],[EG1]]*100), "")</f>
        <v/>
      </c>
      <c r="T160" s="17" t="str">
        <f>IFERROR(ZACKS_Screener[[#This Row],[PE2]]/(ZACKS_Screener[[#This Row],[EG2]]*100), "")</f>
        <v/>
      </c>
      <c r="U160"/>
    </row>
    <row r="161" spans="1:21" hidden="1" x14ac:dyDescent="0.25">
      <c r="A161" s="20" t="s">
        <v>15877</v>
      </c>
      <c r="B161" s="20">
        <v>2533.85</v>
      </c>
      <c r="C161" s="33" t="s">
        <v>15878</v>
      </c>
      <c r="D161" s="6" t="s">
        <v>12</v>
      </c>
      <c r="E161" s="6" t="s">
        <v>194</v>
      </c>
      <c r="F161" s="6" t="s">
        <v>722</v>
      </c>
      <c r="G161">
        <v>12</v>
      </c>
      <c r="H161">
        <v>202212</v>
      </c>
      <c r="I161" s="8">
        <v>23.34</v>
      </c>
      <c r="J161" s="8">
        <v>-0.18</v>
      </c>
      <c r="K161" s="8">
        <v>1.07</v>
      </c>
      <c r="L161" s="8">
        <v>2.06</v>
      </c>
      <c r="M161" s="47" t="str">
        <f>INDEX(DNBDetails[], MATCH(ZACKS_Screener[Ticker], DNBDetails[Ticker],0), 6)</f>
        <v>Mining, Quarrying, and Oil and Gas Extraction</v>
      </c>
      <c r="N161" s="6" t="str">
        <f>INDEX(DNBDetails[], MATCH(ZACKS_Screener[Ticker], DNBDetails[Ticker],0), 7)</f>
        <v>Support Activities for Mining</v>
      </c>
      <c r="O1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0.92523364485981308</v>
      </c>
      <c r="Q161" s="17">
        <f>IFERROR(ZACKS_Screener[[#This Row],[Price]]/ZACKS_Screener[[#This Row],[EPS1]], "")</f>
        <v>21.813084112149532</v>
      </c>
      <c r="R161" s="17">
        <f>IFERROR(ZACKS_Screener[[#This Row],[Price]]/ZACKS_Screener[[#This Row],[EPS2]], "")</f>
        <v>11.33009708737864</v>
      </c>
      <c r="S161" s="17">
        <f>IFERROR(ZACKS_Screener[[#This Row],[PE1]]/(ZACKS_Screener[[#This Row],[EG1]]*100), "")</f>
        <v>0.21813084112149533</v>
      </c>
      <c r="T161" s="17">
        <f>IFERROR(ZACKS_Screener[[#This Row],[PE2]]/(ZACKS_Screener[[#This Row],[EG2]]*100), "")</f>
        <v>0.12245660488378934</v>
      </c>
      <c r="U161"/>
    </row>
    <row r="162" spans="1:21" hidden="1" x14ac:dyDescent="0.25">
      <c r="A162" s="20" t="s">
        <v>2405</v>
      </c>
      <c r="B162" s="20">
        <v>4277.21</v>
      </c>
      <c r="C162" s="33" t="s">
        <v>2404</v>
      </c>
      <c r="D162" s="6" t="s">
        <v>12</v>
      </c>
      <c r="E162" s="6" t="s">
        <v>35</v>
      </c>
      <c r="F162" s="6" t="s">
        <v>135</v>
      </c>
      <c r="G162">
        <v>12</v>
      </c>
      <c r="H162">
        <v>202212</v>
      </c>
      <c r="I162" s="8">
        <v>24.97</v>
      </c>
      <c r="J162" s="8">
        <v>-84.6</v>
      </c>
      <c r="K162" s="8">
        <v>-1.37</v>
      </c>
      <c r="L162" s="8">
        <v>-1.1499999999999999</v>
      </c>
      <c r="M162" s="47" t="str">
        <f>INDEX(DNBDetails[], MATCH(ZACKS_Screener[Ticker], DNBDetails[Ticker],0), 6)</f>
        <v>Health Care and Social Assistance</v>
      </c>
      <c r="N162" s="6" t="str">
        <f>INDEX(DNBDetails[], MATCH(ZACKS_Screener[Ticker], DNBDetails[Ticker],0), 7)</f>
        <v>Offices of Physicians</v>
      </c>
      <c r="O1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0.98380614657210397</v>
      </c>
      <c r="P1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0.16058394160583955</v>
      </c>
      <c r="Q162" s="17">
        <f>IFERROR(ZACKS_Screener[[#This Row],[Price]]/ZACKS_Screener[[#This Row],[EPS1]], "")</f>
        <v>-18.226277372262771</v>
      </c>
      <c r="R162" s="17">
        <f>IFERROR(ZACKS_Screener[[#This Row],[Price]]/ZACKS_Screener[[#This Row],[EPS2]], "")</f>
        <v>-21.713043478260872</v>
      </c>
      <c r="S162" s="17">
        <f>IFERROR(ZACKS_Screener[[#This Row],[PE1]]/(ZACKS_Screener[[#This Row],[EG1]]*100), "")</f>
        <v>-0.18526289387161246</v>
      </c>
      <c r="T162" s="17">
        <f>IFERROR(ZACKS_Screener[[#This Row],[PE2]]/(ZACKS_Screener[[#This Row],[EG2]]*100), "")</f>
        <v>-1.3521304347826077</v>
      </c>
      <c r="U162"/>
    </row>
    <row r="163" spans="1:21" hidden="1" x14ac:dyDescent="0.25">
      <c r="A163" s="20" t="s">
        <v>1743</v>
      </c>
      <c r="B163" s="20">
        <v>3545.52</v>
      </c>
      <c r="C163" s="33" t="s">
        <v>1742</v>
      </c>
      <c r="D163" s="6" t="s">
        <v>20</v>
      </c>
      <c r="E163" s="6" t="s">
        <v>35</v>
      </c>
      <c r="F163" s="6" t="s">
        <v>41</v>
      </c>
      <c r="G163">
        <v>12</v>
      </c>
      <c r="H163">
        <v>202212</v>
      </c>
      <c r="I163" s="8">
        <v>62.98</v>
      </c>
      <c r="J163" s="8">
        <v>-0.55000000000000004</v>
      </c>
      <c r="K163" s="8">
        <v>-0.01</v>
      </c>
      <c r="L163" s="8">
        <v>0.31</v>
      </c>
      <c r="M163" s="47" t="str">
        <f>INDEX(DNBDetails[], MATCH(ZACKS_Screener[Ticker], DNBDetails[Ticker],0), 6)</f>
        <v>Miscellaneous Manufacturing</v>
      </c>
      <c r="N163" s="6" t="str">
        <f>INDEX(DNBDetails[], MATCH(ZACKS_Screener[Ticker], DNBDetails[Ticker],0), 7)</f>
        <v>Medical Equipment and Supplies Manufacturing</v>
      </c>
      <c r="O1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0.98181818181818181</v>
      </c>
      <c r="P1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3" s="17">
        <f>IFERROR(ZACKS_Screener[[#This Row],[Price]]/ZACKS_Screener[[#This Row],[EPS1]], "")</f>
        <v>-6298</v>
      </c>
      <c r="R163" s="17">
        <f>IFERROR(ZACKS_Screener[[#This Row],[Price]]/ZACKS_Screener[[#This Row],[EPS2]], "")</f>
        <v>203.16129032258064</v>
      </c>
      <c r="S163" s="17">
        <f>IFERROR(ZACKS_Screener[[#This Row],[PE1]]/(ZACKS_Screener[[#This Row],[EG1]]*100), "")</f>
        <v>-64.146296296296299</v>
      </c>
      <c r="T163" s="17">
        <f>IFERROR(ZACKS_Screener[[#This Row],[PE2]]/(ZACKS_Screener[[#This Row],[EG2]]*100), "")</f>
        <v>2.0316129032258066</v>
      </c>
      <c r="U163"/>
    </row>
    <row r="164" spans="1:21" hidden="1" x14ac:dyDescent="0.25">
      <c r="A164" s="20" t="s">
        <v>3033</v>
      </c>
      <c r="B164" s="20">
        <v>3043.08</v>
      </c>
      <c r="C164" s="33" t="s">
        <v>575</v>
      </c>
      <c r="D164" s="6" t="s">
        <v>12</v>
      </c>
      <c r="E164" s="6" t="s">
        <v>284</v>
      </c>
      <c r="F164" s="6" t="s">
        <v>577</v>
      </c>
      <c r="G164">
        <v>11</v>
      </c>
      <c r="H164">
        <v>202211</v>
      </c>
      <c r="I164" s="8">
        <v>15.69</v>
      </c>
      <c r="J164" s="8">
        <v>-4.67</v>
      </c>
      <c r="K164" s="8">
        <v>-0.14000000000000001</v>
      </c>
      <c r="M164" s="47" t="str">
        <f>INDEX(DNBDetails[], MATCH(ZACKS_Screener[Ticker], DNBDetails[Ticker],0), 6)</f>
        <v>Transportation and Warehousing</v>
      </c>
      <c r="N164" s="6" t="str">
        <f>INDEX(DNBDetails[], MATCH(ZACKS_Screener[Ticker], DNBDetails[Ticker],0), 7)</f>
        <v>Deep Sea, Coastal, and Great Lakes Water Transportation</v>
      </c>
      <c r="O1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0.97002141327623137</v>
      </c>
      <c r="P1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4" s="17">
        <f>IFERROR(ZACKS_Screener[[#This Row],[Price]]/ZACKS_Screener[[#This Row],[EPS1]], "")</f>
        <v>-112.07142857142856</v>
      </c>
      <c r="R164" s="17" t="str">
        <f>IFERROR(ZACKS_Screener[[#This Row],[Price]]/ZACKS_Screener[[#This Row],[EPS2]], "")</f>
        <v/>
      </c>
      <c r="S164" s="17">
        <f>IFERROR(ZACKS_Screener[[#This Row],[PE1]]/(ZACKS_Screener[[#This Row],[EG1]]*100), "")</f>
        <v>-1.1553500473036895</v>
      </c>
      <c r="T164" s="17" t="str">
        <f>IFERROR(ZACKS_Screener[[#This Row],[PE2]]/(ZACKS_Screener[[#This Row],[EG2]]*100), "")</f>
        <v/>
      </c>
      <c r="U164"/>
    </row>
    <row r="165" spans="1:21" hidden="1" x14ac:dyDescent="0.25">
      <c r="A165" s="20" t="s">
        <v>444</v>
      </c>
      <c r="B165" s="20">
        <v>3174.41</v>
      </c>
      <c r="C165" s="33" t="s">
        <v>443</v>
      </c>
      <c r="D165" s="6" t="s">
        <v>20</v>
      </c>
      <c r="E165" s="6" t="s">
        <v>13</v>
      </c>
      <c r="F165" s="6" t="s">
        <v>175</v>
      </c>
      <c r="G165">
        <v>12</v>
      </c>
      <c r="H165">
        <v>202212</v>
      </c>
      <c r="I165" s="8">
        <v>48.93</v>
      </c>
      <c r="J165" s="8">
        <v>0.64</v>
      </c>
      <c r="K165" s="8">
        <v>1.26</v>
      </c>
      <c r="L165" s="8">
        <v>1.45</v>
      </c>
      <c r="M165" s="47" t="str">
        <f>INDEX(DNBDetails[], MATCH(ZACKS_Screener[Ticker], DNBDetails[Ticker],0), 6)</f>
        <v>Information</v>
      </c>
      <c r="N165" s="6" t="str">
        <f>INDEX(DNBDetails[], MATCH(ZACKS_Screener[Ticker], DNBDetails[Ticker],0), 7)</f>
        <v>Software Publishers</v>
      </c>
      <c r="O1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0.96875</v>
      </c>
      <c r="P1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0.15079365079365076</v>
      </c>
      <c r="Q165" s="17">
        <f>IFERROR(ZACKS_Screener[[#This Row],[Price]]/ZACKS_Screener[[#This Row],[EPS1]], "")</f>
        <v>38.833333333333336</v>
      </c>
      <c r="R165" s="17">
        <f>IFERROR(ZACKS_Screener[[#This Row],[Price]]/ZACKS_Screener[[#This Row],[EPS2]], "")</f>
        <v>33.744827586206895</v>
      </c>
      <c r="S165" s="17">
        <f>IFERROR(ZACKS_Screener[[#This Row],[PE1]]/(ZACKS_Screener[[#This Row],[EG1]]*100), "")</f>
        <v>0.40086021505376346</v>
      </c>
      <c r="T165" s="17">
        <f>IFERROR(ZACKS_Screener[[#This Row],[PE2]]/(ZACKS_Screener[[#This Row],[EG2]]*100), "")</f>
        <v>2.2378148820326684</v>
      </c>
      <c r="U165"/>
    </row>
    <row r="166" spans="1:21" hidden="1" x14ac:dyDescent="0.25">
      <c r="A166" s="20" t="s">
        <v>3204</v>
      </c>
      <c r="B166" s="20">
        <v>2485.88</v>
      </c>
      <c r="C166" s="33" t="s">
        <v>3203</v>
      </c>
      <c r="D166" s="6" t="s">
        <v>20</v>
      </c>
      <c r="E166" s="6" t="s">
        <v>35</v>
      </c>
      <c r="F166" s="6" t="s">
        <v>60</v>
      </c>
      <c r="G166">
        <v>12</v>
      </c>
      <c r="H166">
        <v>202212</v>
      </c>
      <c r="I166" s="8">
        <v>14.75</v>
      </c>
      <c r="J166" s="8">
        <v>-2.13</v>
      </c>
      <c r="K166" s="8">
        <v>-0.08</v>
      </c>
      <c r="L166" s="8">
        <v>-0.57999999999999996</v>
      </c>
      <c r="M166" s="47" t="e">
        <f>INDEX(DNBDetails[], MATCH(ZACKS_Screener[Ticker], DNBDetails[Ticker],0), 6)</f>
        <v>#N/A</v>
      </c>
      <c r="N166" s="6" t="e">
        <f>INDEX(DNBDetails[], MATCH(ZACKS_Screener[Ticker], DNBDetails[Ticker],0), 7)</f>
        <v>#N/A</v>
      </c>
      <c r="O1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0.96244131455399062</v>
      </c>
      <c r="P1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-6.2499999999999991</v>
      </c>
      <c r="Q166" s="17">
        <f>IFERROR(ZACKS_Screener[[#This Row],[Price]]/ZACKS_Screener[[#This Row],[EPS1]], "")</f>
        <v>-184.375</v>
      </c>
      <c r="R166" s="17">
        <f>IFERROR(ZACKS_Screener[[#This Row],[Price]]/ZACKS_Screener[[#This Row],[EPS2]], "")</f>
        <v>-25.431034482758623</v>
      </c>
      <c r="S166" s="17">
        <f>IFERROR(ZACKS_Screener[[#This Row],[PE1]]/(ZACKS_Screener[[#This Row],[EG1]]*100), "")</f>
        <v>-1.9157012195121952</v>
      </c>
      <c r="T166" s="17">
        <f>IFERROR(ZACKS_Screener[[#This Row],[PE2]]/(ZACKS_Screener[[#This Row],[EG2]]*100), "")</f>
        <v>4.0689655172413804E-2</v>
      </c>
      <c r="U166"/>
    </row>
    <row r="167" spans="1:21" hidden="1" x14ac:dyDescent="0.25">
      <c r="A167" s="20" t="s">
        <v>3794</v>
      </c>
      <c r="B167" s="20">
        <v>3030.95</v>
      </c>
      <c r="C167" s="33" t="s">
        <v>3793</v>
      </c>
      <c r="D167" s="6" t="s">
        <v>12</v>
      </c>
      <c r="E167" s="6" t="s">
        <v>13</v>
      </c>
      <c r="F167" s="6" t="s">
        <v>51</v>
      </c>
      <c r="G167">
        <v>12</v>
      </c>
      <c r="H167">
        <v>202212</v>
      </c>
      <c r="I167" s="8">
        <v>42.79</v>
      </c>
      <c r="J167" s="8">
        <v>0.5</v>
      </c>
      <c r="K167" s="8">
        <v>0.98</v>
      </c>
      <c r="L167" s="8">
        <v>1.82</v>
      </c>
      <c r="M167" s="47" t="str">
        <f>INDEX(DNBDetails[], MATCH(ZACKS_Screener[Ticker], DNBDetails[Ticker],0), 6)</f>
        <v>Information</v>
      </c>
      <c r="N167" s="6" t="str">
        <f>INDEX(DNBDetails[], MATCH(ZACKS_Screener[Ticker], DNBDetails[Ticker],0), 7)</f>
        <v>Web Search Portals, Libraries, Archives, and Other Information Services</v>
      </c>
      <c r="O1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0.96</v>
      </c>
      <c r="P1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0.85714285714285721</v>
      </c>
      <c r="Q167" s="17">
        <f>IFERROR(ZACKS_Screener[[#This Row],[Price]]/ZACKS_Screener[[#This Row],[EPS1]], "")</f>
        <v>43.663265306122447</v>
      </c>
      <c r="R167" s="17">
        <f>IFERROR(ZACKS_Screener[[#This Row],[Price]]/ZACKS_Screener[[#This Row],[EPS2]], "")</f>
        <v>23.510989010989011</v>
      </c>
      <c r="S167" s="17">
        <f>IFERROR(ZACKS_Screener[[#This Row],[PE1]]/(ZACKS_Screener[[#This Row],[EG1]]*100), "")</f>
        <v>0.45482568027210885</v>
      </c>
      <c r="T167" s="17">
        <f>IFERROR(ZACKS_Screener[[#This Row],[PE2]]/(ZACKS_Screener[[#This Row],[EG2]]*100), "")</f>
        <v>0.27429487179487178</v>
      </c>
      <c r="U167"/>
    </row>
    <row r="168" spans="1:21" hidden="1" x14ac:dyDescent="0.25">
      <c r="A168" s="20" t="s">
        <v>3802</v>
      </c>
      <c r="B168" s="20">
        <v>3841.14</v>
      </c>
      <c r="C168" s="33" t="s">
        <v>3801</v>
      </c>
      <c r="D168" s="6" t="s">
        <v>12</v>
      </c>
      <c r="E168" s="6" t="s">
        <v>27</v>
      </c>
      <c r="F168" s="6" t="s">
        <v>717</v>
      </c>
      <c r="G168">
        <v>12</v>
      </c>
      <c r="H168">
        <v>202212</v>
      </c>
      <c r="I168" s="8">
        <v>15.95</v>
      </c>
      <c r="J168" s="8">
        <v>0.22</v>
      </c>
      <c r="K168" s="8">
        <v>0.43</v>
      </c>
      <c r="L168" s="8">
        <v>0.59</v>
      </c>
      <c r="M168" s="47" t="str">
        <f>INDEX(DNBDetails[], MATCH(ZACKS_Screener[Ticker], DNBDetails[Ticker],0), 6)</f>
        <v>Textile Mills</v>
      </c>
      <c r="N168" s="6" t="str">
        <f>INDEX(DNBDetails[], MATCH(ZACKS_Screener[Ticker], DNBDetails[Ticker],0), 7)</f>
        <v>Fabric Mills</v>
      </c>
      <c r="O1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0.95454545454545447</v>
      </c>
      <c r="P1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0.37209302325581389</v>
      </c>
      <c r="Q168" s="17">
        <f>IFERROR(ZACKS_Screener[[#This Row],[Price]]/ZACKS_Screener[[#This Row],[EPS1]], "")</f>
        <v>37.093023255813954</v>
      </c>
      <c r="R168" s="17">
        <f>IFERROR(ZACKS_Screener[[#This Row],[Price]]/ZACKS_Screener[[#This Row],[EPS2]], "")</f>
        <v>27.033898305084747</v>
      </c>
      <c r="S168" s="17">
        <f>IFERROR(ZACKS_Screener[[#This Row],[PE1]]/(ZACKS_Screener[[#This Row],[EG1]]*100), "")</f>
        <v>0.38859357696566998</v>
      </c>
      <c r="T168" s="17">
        <f>IFERROR(ZACKS_Screener[[#This Row],[PE2]]/(ZACKS_Screener[[#This Row],[EG2]]*100), "")</f>
        <v>0.72653601694915271</v>
      </c>
      <c r="U168"/>
    </row>
    <row r="169" spans="1:21" hidden="1" x14ac:dyDescent="0.25">
      <c r="A169" s="20" t="s">
        <v>3321</v>
      </c>
      <c r="B169" s="20">
        <v>3056.13</v>
      </c>
      <c r="C169" s="33" t="s">
        <v>3320</v>
      </c>
      <c r="D169" s="6" t="s">
        <v>12</v>
      </c>
      <c r="E169" s="6" t="s">
        <v>32</v>
      </c>
      <c r="F169" s="6" t="s">
        <v>80</v>
      </c>
      <c r="G169">
        <v>12</v>
      </c>
      <c r="H169">
        <v>202212</v>
      </c>
      <c r="I169" s="8">
        <v>47.6</v>
      </c>
      <c r="J169" s="8">
        <v>-2.46</v>
      </c>
      <c r="K169" s="8">
        <v>-0.12</v>
      </c>
      <c r="L169" s="8">
        <v>4.18</v>
      </c>
      <c r="M169" s="47" t="str">
        <f>INDEX(DNBDetails[], MATCH(ZACKS_Screener[Ticker], DNBDetails[Ticker],0), 6)</f>
        <v>Finance and Insurance</v>
      </c>
      <c r="N169" s="6" t="str">
        <f>INDEX(DNBDetails[], MATCH(ZACKS_Screener[Ticker], DNBDetails[Ticker],0), 7)</f>
        <v>Insurance Carriers</v>
      </c>
      <c r="O1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0.95121951219512191</v>
      </c>
      <c r="P1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69" s="17">
        <f>IFERROR(ZACKS_Screener[[#This Row],[Price]]/ZACKS_Screener[[#This Row],[EPS1]], "")</f>
        <v>-396.66666666666669</v>
      </c>
      <c r="R169" s="17">
        <f>IFERROR(ZACKS_Screener[[#This Row],[Price]]/ZACKS_Screener[[#This Row],[EPS2]], "")</f>
        <v>11.387559808612441</v>
      </c>
      <c r="S169" s="17">
        <f>IFERROR(ZACKS_Screener[[#This Row],[PE1]]/(ZACKS_Screener[[#This Row],[EG1]]*100), "")</f>
        <v>-4.1700854700854704</v>
      </c>
      <c r="T169" s="17">
        <f>IFERROR(ZACKS_Screener[[#This Row],[PE2]]/(ZACKS_Screener[[#This Row],[EG2]]*100), "")</f>
        <v>0.11387559808612441</v>
      </c>
      <c r="U169"/>
    </row>
    <row r="170" spans="1:21" hidden="1" x14ac:dyDescent="0.25">
      <c r="A170" s="20" t="s">
        <v>241</v>
      </c>
      <c r="B170" s="20">
        <v>10952.56</v>
      </c>
      <c r="C170" s="33" t="s">
        <v>240</v>
      </c>
      <c r="D170" s="6" t="s">
        <v>20</v>
      </c>
      <c r="E170" s="6" t="s">
        <v>76</v>
      </c>
      <c r="F170" s="6" t="s">
        <v>242</v>
      </c>
      <c r="G170">
        <v>12</v>
      </c>
      <c r="H170">
        <v>202212</v>
      </c>
      <c r="I170" s="8">
        <v>29.41</v>
      </c>
      <c r="J170" s="8">
        <v>0.18</v>
      </c>
      <c r="K170" s="8">
        <v>0.35</v>
      </c>
      <c r="L170" s="8">
        <v>0.61</v>
      </c>
      <c r="M170" s="47" t="str">
        <f>INDEX(DNBDetails[], MATCH(ZACKS_Screener[Ticker], DNBDetails[Ticker],0), 6)</f>
        <v>Information</v>
      </c>
      <c r="N170" s="6" t="str">
        <f>INDEX(DNBDetails[], MATCH(ZACKS_Screener[Ticker], DNBDetails[Ticker],0), 7)</f>
        <v>Software Publishers</v>
      </c>
      <c r="O1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0.94444444444444442</v>
      </c>
      <c r="P1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0.74285714285714288</v>
      </c>
      <c r="Q170" s="17">
        <f>IFERROR(ZACKS_Screener[[#This Row],[Price]]/ZACKS_Screener[[#This Row],[EPS1]], "")</f>
        <v>84.028571428571439</v>
      </c>
      <c r="R170" s="17">
        <f>IFERROR(ZACKS_Screener[[#This Row],[Price]]/ZACKS_Screener[[#This Row],[EPS2]], "")</f>
        <v>48.213114754098363</v>
      </c>
      <c r="S170" s="17">
        <f>IFERROR(ZACKS_Screener[[#This Row],[PE1]]/(ZACKS_Screener[[#This Row],[EG1]]*100), "")</f>
        <v>0.88971428571428579</v>
      </c>
      <c r="T170" s="17">
        <f>IFERROR(ZACKS_Screener[[#This Row],[PE2]]/(ZACKS_Screener[[#This Row],[EG2]]*100), "")</f>
        <v>0.64902269861286255</v>
      </c>
      <c r="U170"/>
    </row>
    <row r="171" spans="1:21" hidden="1" x14ac:dyDescent="0.25">
      <c r="A171" s="20" t="s">
        <v>2731</v>
      </c>
      <c r="B171" s="20">
        <v>23670.240000000002</v>
      </c>
      <c r="C171" s="33" t="s">
        <v>2730</v>
      </c>
      <c r="D171" s="6" t="s">
        <v>12</v>
      </c>
      <c r="E171" s="6" t="s">
        <v>27</v>
      </c>
      <c r="F171" s="6" t="s">
        <v>660</v>
      </c>
      <c r="G171">
        <v>12</v>
      </c>
      <c r="H171">
        <v>202212</v>
      </c>
      <c r="I171" s="8">
        <v>56.56</v>
      </c>
      <c r="J171" s="8">
        <v>1.05</v>
      </c>
      <c r="K171" s="8">
        <v>2.04</v>
      </c>
      <c r="L171" s="8">
        <v>2.44</v>
      </c>
      <c r="M171" s="47" t="str">
        <f>INDEX(DNBDetails[], MATCH(ZACKS_Screener[Ticker], DNBDetails[Ticker],0), 6)</f>
        <v>Accommodation and Food Services</v>
      </c>
      <c r="N171" s="6" t="str">
        <f>INDEX(DNBDetails[], MATCH(ZACKS_Screener[Ticker], DNBDetails[Ticker],0), 7)</f>
        <v>Restaurants and Other Eating Places</v>
      </c>
      <c r="O1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0.94285714285714284</v>
      </c>
      <c r="P1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0.19607843137254896</v>
      </c>
      <c r="Q171" s="17">
        <f>IFERROR(ZACKS_Screener[[#This Row],[Price]]/ZACKS_Screener[[#This Row],[EPS1]], "")</f>
        <v>27.725490196078432</v>
      </c>
      <c r="R171" s="17">
        <f>IFERROR(ZACKS_Screener[[#This Row],[Price]]/ZACKS_Screener[[#This Row],[EPS2]], "")</f>
        <v>23.180327868852462</v>
      </c>
      <c r="S171" s="17">
        <f>IFERROR(ZACKS_Screener[[#This Row],[PE1]]/(ZACKS_Screener[[#This Row],[EG1]]*100), "")</f>
        <v>0.29405822935234704</v>
      </c>
      <c r="T171" s="17">
        <f>IFERROR(ZACKS_Screener[[#This Row],[PE2]]/(ZACKS_Screener[[#This Row],[EG2]]*100), "")</f>
        <v>1.1821967213114759</v>
      </c>
      <c r="U171"/>
    </row>
    <row r="172" spans="1:21" hidden="1" x14ac:dyDescent="0.25">
      <c r="A172" s="20" t="s">
        <v>598</v>
      </c>
      <c r="B172" s="20">
        <v>10246.17</v>
      </c>
      <c r="C172" s="33" t="s">
        <v>597</v>
      </c>
      <c r="D172" s="6" t="s">
        <v>20</v>
      </c>
      <c r="E172" s="6" t="s">
        <v>76</v>
      </c>
      <c r="F172" s="6" t="s">
        <v>242</v>
      </c>
      <c r="G172">
        <v>12</v>
      </c>
      <c r="H172">
        <v>202212</v>
      </c>
      <c r="I172" s="8">
        <v>33.76</v>
      </c>
      <c r="J172" s="8">
        <v>-0.57999999999999996</v>
      </c>
      <c r="K172" s="8">
        <v>-0.04</v>
      </c>
      <c r="L172" s="8">
        <v>0.18</v>
      </c>
      <c r="M172" s="47" t="str">
        <f>INDEX(DNBDetails[], MATCH(ZACKS_Screener[Ticker], DNBDetails[Ticker],0), 6)</f>
        <v>Administrative and Support and Waste Management and Remediation Services</v>
      </c>
      <c r="N172" s="6" t="str">
        <f>INDEX(DNBDetails[], MATCH(ZACKS_Screener[Ticker], DNBDetails[Ticker],0), 7)</f>
        <v>Business Support Services</v>
      </c>
      <c r="O1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0.93103448275862066</v>
      </c>
      <c r="P1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72" s="17">
        <f>IFERROR(ZACKS_Screener[[#This Row],[Price]]/ZACKS_Screener[[#This Row],[EPS1]], "")</f>
        <v>-843.99999999999989</v>
      </c>
      <c r="R172" s="17">
        <f>IFERROR(ZACKS_Screener[[#This Row],[Price]]/ZACKS_Screener[[#This Row],[EPS2]], "")</f>
        <v>187.55555555555554</v>
      </c>
      <c r="S172" s="17">
        <f>IFERROR(ZACKS_Screener[[#This Row],[PE1]]/(ZACKS_Screener[[#This Row],[EG1]]*100), "")</f>
        <v>-9.0651851851851841</v>
      </c>
      <c r="T172" s="17">
        <f>IFERROR(ZACKS_Screener[[#This Row],[PE2]]/(ZACKS_Screener[[#This Row],[EG2]]*100), "")</f>
        <v>1.8755555555555554</v>
      </c>
      <c r="U172"/>
    </row>
    <row r="173" spans="1:21" hidden="1" x14ac:dyDescent="0.25">
      <c r="A173" s="20" t="s">
        <v>15788</v>
      </c>
      <c r="B173" s="20">
        <v>2250</v>
      </c>
      <c r="C173" s="33" t="s">
        <v>15789</v>
      </c>
      <c r="D173" s="6" t="s">
        <v>505</v>
      </c>
      <c r="E173" s="6" t="s">
        <v>13</v>
      </c>
      <c r="F173" s="6" t="s">
        <v>1405</v>
      </c>
      <c r="G173">
        <v>12</v>
      </c>
      <c r="H173">
        <v>202212</v>
      </c>
      <c r="I173" s="8">
        <v>1.21</v>
      </c>
      <c r="J173" s="8">
        <v>-0.14000000000000001</v>
      </c>
      <c r="K173" s="8">
        <v>-0.01</v>
      </c>
      <c r="L173" s="8">
        <v>-0.01</v>
      </c>
      <c r="M173" s="47" t="str">
        <f>INDEX(DNBDetails[], MATCH(ZACKS_Screener[Ticker], DNBDetails[Ticker],0), 6)</f>
        <v>Information</v>
      </c>
      <c r="N173" s="6" t="str">
        <f>INDEX(DNBDetails[], MATCH(ZACKS_Screener[Ticker], DNBDetails[Ticker],0), 7)</f>
        <v>Wired and Wireless Telecommunications (except Satellite)</v>
      </c>
      <c r="O1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0.92857142857142849</v>
      </c>
      <c r="P1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73" s="17">
        <f>IFERROR(ZACKS_Screener[[#This Row],[Price]]/ZACKS_Screener[[#This Row],[EPS1]], "")</f>
        <v>-121</v>
      </c>
      <c r="R173" s="17">
        <f>IFERROR(ZACKS_Screener[[#This Row],[Price]]/ZACKS_Screener[[#This Row],[EPS2]], "")</f>
        <v>-121</v>
      </c>
      <c r="S173" s="17">
        <f>IFERROR(ZACKS_Screener[[#This Row],[PE1]]/(ZACKS_Screener[[#This Row],[EG1]]*100), "")</f>
        <v>-1.3030769230769232</v>
      </c>
      <c r="T173" s="17" t="str">
        <f>IFERROR(ZACKS_Screener[[#This Row],[PE2]]/(ZACKS_Screener[[#This Row],[EG2]]*100), "")</f>
        <v/>
      </c>
      <c r="U173"/>
    </row>
    <row r="174" spans="1:21" hidden="1" x14ac:dyDescent="0.25">
      <c r="A174" s="20" t="s">
        <v>15798</v>
      </c>
      <c r="B174" s="20">
        <v>2198.86</v>
      </c>
      <c r="C174" s="33" t="s">
        <v>15799</v>
      </c>
      <c r="D174" s="6" t="s">
        <v>20</v>
      </c>
      <c r="E174" s="6" t="s">
        <v>284</v>
      </c>
      <c r="F174" s="6" t="s">
        <v>411</v>
      </c>
      <c r="G174">
        <v>12</v>
      </c>
      <c r="H174">
        <v>202212</v>
      </c>
      <c r="I174" s="8">
        <v>14.26</v>
      </c>
      <c r="J174" s="8">
        <v>0.36</v>
      </c>
      <c r="K174" s="8">
        <v>0.69</v>
      </c>
      <c r="L174" s="8">
        <v>0.99</v>
      </c>
      <c r="M174" s="47" t="str">
        <f>INDEX(DNBDetails[], MATCH(ZACKS_Screener[Ticker], DNBDetails[Ticker],0), 6)</f>
        <v>Educational Services</v>
      </c>
      <c r="N174" s="6" t="str">
        <f>INDEX(DNBDetails[], MATCH(ZACKS_Screener[Ticker], DNBDetails[Ticker],0), 7)</f>
        <v>Educational Support Services</v>
      </c>
      <c r="O1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0.91666666666666663</v>
      </c>
      <c r="P1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0.43478260869565227</v>
      </c>
      <c r="Q174" s="17">
        <f>IFERROR(ZACKS_Screener[[#This Row],[Price]]/ZACKS_Screener[[#This Row],[EPS1]], "")</f>
        <v>20.666666666666668</v>
      </c>
      <c r="R174" s="17">
        <f>IFERROR(ZACKS_Screener[[#This Row],[Price]]/ZACKS_Screener[[#This Row],[EPS2]], "")</f>
        <v>14.404040404040403</v>
      </c>
      <c r="S174" s="17">
        <f>IFERROR(ZACKS_Screener[[#This Row],[PE1]]/(ZACKS_Screener[[#This Row],[EG1]]*100), "")</f>
        <v>0.22545454545454549</v>
      </c>
      <c r="T174" s="17">
        <f>IFERROR(ZACKS_Screener[[#This Row],[PE2]]/(ZACKS_Screener[[#This Row],[EG2]]*100), "")</f>
        <v>0.33129292929292919</v>
      </c>
      <c r="U174"/>
    </row>
    <row r="175" spans="1:21" hidden="1" x14ac:dyDescent="0.25">
      <c r="A175" s="20" t="s">
        <v>709</v>
      </c>
      <c r="B175" s="20">
        <v>4294.75</v>
      </c>
      <c r="C175" s="33" t="s">
        <v>708</v>
      </c>
      <c r="D175" s="6" t="s">
        <v>12</v>
      </c>
      <c r="E175" s="6" t="s">
        <v>21</v>
      </c>
      <c r="F175" s="6" t="s">
        <v>22</v>
      </c>
      <c r="G175">
        <v>12</v>
      </c>
      <c r="H175">
        <v>202212</v>
      </c>
      <c r="I175" s="8">
        <v>105.42</v>
      </c>
      <c r="J175" s="8">
        <v>8.26</v>
      </c>
      <c r="K175" s="8">
        <v>15.52</v>
      </c>
      <c r="L175" s="8">
        <v>15.53</v>
      </c>
      <c r="M175" s="47" t="e">
        <f>INDEX(DNBDetails[], MATCH(ZACKS_Screener[Ticker], DNBDetails[Ticker],0), 6)</f>
        <v>#N/A</v>
      </c>
      <c r="N175" s="6" t="e">
        <f>INDEX(DNBDetails[], MATCH(ZACKS_Screener[Ticker], DNBDetails[Ticker],0), 7)</f>
        <v>#N/A</v>
      </c>
      <c r="O1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0.87893462469733652</v>
      </c>
      <c r="P1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6.4432989690720282E-4</v>
      </c>
      <c r="Q175" s="17">
        <f>IFERROR(ZACKS_Screener[[#This Row],[Price]]/ZACKS_Screener[[#This Row],[EPS1]], "")</f>
        <v>6.7925257731958766</v>
      </c>
      <c r="R175" s="17">
        <f>IFERROR(ZACKS_Screener[[#This Row],[Price]]/ZACKS_Screener[[#This Row],[EPS2]], "")</f>
        <v>6.7881519639407601</v>
      </c>
      <c r="S175" s="17">
        <f>IFERROR(ZACKS_Screener[[#This Row],[PE1]]/(ZACKS_Screener[[#This Row],[EG1]]*100), "")</f>
        <v>7.7281353838289185E-2</v>
      </c>
      <c r="T175" s="17">
        <f>IFERROR(ZACKS_Screener[[#This Row],[PE2]]/(ZACKS_Screener[[#This Row],[EG2]]*100), "")</f>
        <v>105.35211848036283</v>
      </c>
      <c r="U175"/>
    </row>
    <row r="176" spans="1:21" hidden="1" x14ac:dyDescent="0.25">
      <c r="A176" s="20" t="s">
        <v>6218</v>
      </c>
      <c r="B176" s="20">
        <v>2036.48</v>
      </c>
      <c r="C176" s="33" t="s">
        <v>6217</v>
      </c>
      <c r="D176" s="6" t="s">
        <v>20</v>
      </c>
      <c r="E176" s="6" t="s">
        <v>284</v>
      </c>
      <c r="F176" s="6" t="s">
        <v>840</v>
      </c>
      <c r="G176">
        <v>9</v>
      </c>
      <c r="H176">
        <v>202209</v>
      </c>
      <c r="I176" s="8">
        <v>15.64</v>
      </c>
      <c r="J176" s="8">
        <v>0.49</v>
      </c>
      <c r="K176" s="8">
        <v>0.92</v>
      </c>
      <c r="L176" s="8">
        <v>1.08</v>
      </c>
      <c r="M176" s="47" t="str">
        <f>INDEX(DNBDetails[], MATCH(ZACKS_Screener[Ticker], DNBDetails[Ticker],0), 6)</f>
        <v>Computer and Electronic Product Manufacturing</v>
      </c>
      <c r="N176" s="6" t="str">
        <f>INDEX(DNBDetails[], MATCH(ZACKS_Screener[Ticker], DNBDetails[Ticker],0), 7)</f>
        <v>Audio and Video Equipment Manufacturing</v>
      </c>
      <c r="O1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0.87755102040816335</v>
      </c>
      <c r="P1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0.17391304347826089</v>
      </c>
      <c r="Q176" s="17">
        <f>IFERROR(ZACKS_Screener[[#This Row],[Price]]/ZACKS_Screener[[#This Row],[EPS1]], "")</f>
        <v>17</v>
      </c>
      <c r="R176" s="17">
        <f>IFERROR(ZACKS_Screener[[#This Row],[Price]]/ZACKS_Screener[[#This Row],[EPS2]], "")</f>
        <v>14.481481481481481</v>
      </c>
      <c r="S176" s="17">
        <f>IFERROR(ZACKS_Screener[[#This Row],[PE1]]/(ZACKS_Screener[[#This Row],[EG1]]*100), "")</f>
        <v>0.1937209302325581</v>
      </c>
      <c r="T176" s="17">
        <f>IFERROR(ZACKS_Screener[[#This Row],[PE2]]/(ZACKS_Screener[[#This Row],[EG2]]*100), "")</f>
        <v>0.83268518518518508</v>
      </c>
      <c r="U176"/>
    </row>
    <row r="177" spans="1:21" hidden="1" x14ac:dyDescent="0.25">
      <c r="A177" s="20" t="s">
        <v>1310</v>
      </c>
      <c r="B177" s="20">
        <v>24212.92</v>
      </c>
      <c r="C177" s="33" t="s">
        <v>1309</v>
      </c>
      <c r="D177" s="6" t="s">
        <v>12</v>
      </c>
      <c r="E177" s="6" t="s">
        <v>13</v>
      </c>
      <c r="F177" s="6" t="s">
        <v>175</v>
      </c>
      <c r="G177">
        <v>12</v>
      </c>
      <c r="H177">
        <v>202212</v>
      </c>
      <c r="I177" s="8">
        <v>488.07</v>
      </c>
      <c r="J177" s="8">
        <v>2.78</v>
      </c>
      <c r="K177" s="8">
        <v>5.2</v>
      </c>
      <c r="L177" s="8">
        <v>6.17</v>
      </c>
      <c r="M177" s="47" t="str">
        <f>INDEX(DNBDetails[], MATCH(ZACKS_Screener[Ticker], DNBDetails[Ticker],0), 6)</f>
        <v>Information</v>
      </c>
      <c r="N177" s="6" t="str">
        <f>INDEX(DNBDetails[], MATCH(ZACKS_Screener[Ticker], DNBDetails[Ticker],0), 7)</f>
        <v>Software Publishers</v>
      </c>
      <c r="O1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0.87050359712230241</v>
      </c>
      <c r="P1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0.18653846153846149</v>
      </c>
      <c r="Q177" s="17">
        <f>IFERROR(ZACKS_Screener[[#This Row],[Price]]/ZACKS_Screener[[#This Row],[EPS1]], "")</f>
        <v>93.859615384615381</v>
      </c>
      <c r="R177" s="17">
        <f>IFERROR(ZACKS_Screener[[#This Row],[Price]]/ZACKS_Screener[[#This Row],[EPS2]], "")</f>
        <v>79.103727714748786</v>
      </c>
      <c r="S177" s="17">
        <f>IFERROR(ZACKS_Screener[[#This Row],[PE1]]/(ZACKS_Screener[[#This Row],[EG1]]*100), "")</f>
        <v>1.0782220279720276</v>
      </c>
      <c r="T177" s="17">
        <f>IFERROR(ZACKS_Screener[[#This Row],[PE2]]/(ZACKS_Screener[[#This Row],[EG2]]*100), "")</f>
        <v>4.2406122073885957</v>
      </c>
      <c r="U177"/>
    </row>
    <row r="178" spans="1:21" hidden="1" x14ac:dyDescent="0.25">
      <c r="A178" s="20" t="s">
        <v>1626</v>
      </c>
      <c r="B178" s="20">
        <v>26128.52</v>
      </c>
      <c r="C178" s="33" t="s">
        <v>1625</v>
      </c>
      <c r="D178" s="6" t="s">
        <v>20</v>
      </c>
      <c r="E178" s="6" t="s">
        <v>13</v>
      </c>
      <c r="F178" s="6" t="s">
        <v>175</v>
      </c>
      <c r="G178">
        <v>1</v>
      </c>
      <c r="H178">
        <v>202301</v>
      </c>
      <c r="I178" s="8">
        <v>360</v>
      </c>
      <c r="J178" s="8">
        <v>0.81</v>
      </c>
      <c r="K178" s="8">
        <v>1.51</v>
      </c>
      <c r="L178" s="8">
        <v>2.04</v>
      </c>
      <c r="M178" s="47" t="str">
        <f>INDEX(DNBDetails[], MATCH(ZACKS_Screener[Ticker], DNBDetails[Ticker],0), 6)</f>
        <v>Information</v>
      </c>
      <c r="N178" s="6" t="str">
        <f>INDEX(DNBDetails[], MATCH(ZACKS_Screener[Ticker], DNBDetails[Ticker],0), 7)</f>
        <v>Software Publishers</v>
      </c>
      <c r="O1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0.86419753086419737</v>
      </c>
      <c r="P1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0.35099337748344372</v>
      </c>
      <c r="Q178" s="17">
        <f>IFERROR(ZACKS_Screener[[#This Row],[Price]]/ZACKS_Screener[[#This Row],[EPS1]], "")</f>
        <v>238.41059602649005</v>
      </c>
      <c r="R178" s="17">
        <f>IFERROR(ZACKS_Screener[[#This Row],[Price]]/ZACKS_Screener[[#This Row],[EPS2]], "")</f>
        <v>176.47058823529412</v>
      </c>
      <c r="S178" s="17">
        <f>IFERROR(ZACKS_Screener[[#This Row],[PE1]]/(ZACKS_Screener[[#This Row],[EG1]]*100), "")</f>
        <v>2.7587511825922428</v>
      </c>
      <c r="T178" s="17">
        <f>IFERROR(ZACKS_Screener[[#This Row],[PE2]]/(ZACKS_Screener[[#This Row],[EG2]]*100), "")</f>
        <v>5.0277469478357375</v>
      </c>
      <c r="U178"/>
    </row>
    <row r="179" spans="1:21" hidden="1" x14ac:dyDescent="0.25">
      <c r="A179" s="20" t="s">
        <v>3658</v>
      </c>
      <c r="B179" s="20">
        <v>2952.05</v>
      </c>
      <c r="C179" s="33" t="s">
        <v>3657</v>
      </c>
      <c r="D179" s="6" t="s">
        <v>20</v>
      </c>
      <c r="E179" s="6" t="s">
        <v>114</v>
      </c>
      <c r="F179" s="6" t="s">
        <v>416</v>
      </c>
      <c r="G179">
        <v>12</v>
      </c>
      <c r="H179">
        <v>202212</v>
      </c>
      <c r="I179" s="8">
        <v>14.55</v>
      </c>
      <c r="J179" s="8">
        <v>0.67</v>
      </c>
      <c r="K179" s="8">
        <v>1.24</v>
      </c>
      <c r="L179" s="8">
        <v>0.97</v>
      </c>
      <c r="M179" s="47" t="str">
        <f>INDEX(DNBDetails[], MATCH(ZACKS_Screener[Ticker], DNBDetails[Ticker],0), 6)</f>
        <v>Mining, Quarrying, and Oil and Gas Extraction</v>
      </c>
      <c r="N179" s="6" t="str">
        <f>INDEX(DNBDetails[], MATCH(ZACKS_Screener[Ticker], DNBDetails[Ticker],0), 7)</f>
        <v>Metal Ore Mining</v>
      </c>
      <c r="O1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0.85074626865671632</v>
      </c>
      <c r="P1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-0.217741935483871</v>
      </c>
      <c r="Q179" s="17">
        <f>IFERROR(ZACKS_Screener[[#This Row],[Price]]/ZACKS_Screener[[#This Row],[EPS1]], "")</f>
        <v>11.733870967741936</v>
      </c>
      <c r="R179" s="17">
        <f>IFERROR(ZACKS_Screener[[#This Row],[Price]]/ZACKS_Screener[[#This Row],[EPS2]], "")</f>
        <v>15.000000000000002</v>
      </c>
      <c r="S179" s="17">
        <f>IFERROR(ZACKS_Screener[[#This Row],[PE1]]/(ZACKS_Screener[[#This Row],[EG1]]*100), "")</f>
        <v>0.1379244482173175</v>
      </c>
      <c r="T179" s="17">
        <f>IFERROR(ZACKS_Screener[[#This Row],[PE2]]/(ZACKS_Screener[[#This Row],[EG2]]*100), "")</f>
        <v>-0.68888888888888888</v>
      </c>
      <c r="U179"/>
    </row>
    <row r="180" spans="1:21" hidden="1" x14ac:dyDescent="0.25">
      <c r="A180" s="20" t="s">
        <v>687</v>
      </c>
      <c r="B180" s="20">
        <v>20650.84</v>
      </c>
      <c r="C180" s="33" t="s">
        <v>686</v>
      </c>
      <c r="D180" s="6" t="s">
        <v>20</v>
      </c>
      <c r="E180" s="6" t="s">
        <v>32</v>
      </c>
      <c r="F180" s="6" t="s">
        <v>555</v>
      </c>
      <c r="G180">
        <v>12</v>
      </c>
      <c r="H180">
        <v>202212</v>
      </c>
      <c r="I180" s="8">
        <v>84.34</v>
      </c>
      <c r="J180" s="8">
        <v>-11.83</v>
      </c>
      <c r="K180" s="8">
        <v>-1.8</v>
      </c>
      <c r="L180" s="8">
        <v>-1.56</v>
      </c>
      <c r="M180" s="47" t="str">
        <f>INDEX(DNBDetails[], MATCH(ZACKS_Screener[Ticker], DNBDetails[Ticker],0), 6)</f>
        <v>Finance and Insurance</v>
      </c>
      <c r="N180" s="6" t="str">
        <f>INDEX(DNBDetails[], MATCH(ZACKS_Screener[Ticker], DNBDetails[Ticker],0), 7)</f>
        <v>Activities Related to Credit Intermediation</v>
      </c>
      <c r="O1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0.84784446322907858</v>
      </c>
      <c r="P1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0.13333333333333333</v>
      </c>
      <c r="Q180" s="17">
        <f>IFERROR(ZACKS_Screener[[#This Row],[Price]]/ZACKS_Screener[[#This Row],[EPS1]], "")</f>
        <v>-46.855555555555554</v>
      </c>
      <c r="R180" s="17">
        <f>IFERROR(ZACKS_Screener[[#This Row],[Price]]/ZACKS_Screener[[#This Row],[EPS2]], "")</f>
        <v>-54.064102564102562</v>
      </c>
      <c r="S180" s="17">
        <f>IFERROR(ZACKS_Screener[[#This Row],[PE1]]/(ZACKS_Screener[[#This Row],[EG1]]*100), "")</f>
        <v>-0.55264329234518672</v>
      </c>
      <c r="T180" s="17">
        <f>IFERROR(ZACKS_Screener[[#This Row],[PE2]]/(ZACKS_Screener[[#This Row],[EG2]]*100), "")</f>
        <v>-4.0548076923076923</v>
      </c>
      <c r="U180"/>
    </row>
    <row r="181" spans="1:21" hidden="1" x14ac:dyDescent="0.25">
      <c r="A181" s="20" t="s">
        <v>1388</v>
      </c>
      <c r="B181" s="20">
        <v>13038.87</v>
      </c>
      <c r="C181" s="33" t="s">
        <v>1387</v>
      </c>
      <c r="D181" s="6" t="s">
        <v>12</v>
      </c>
      <c r="E181" s="6" t="s">
        <v>13</v>
      </c>
      <c r="F181" s="6" t="s">
        <v>175</v>
      </c>
      <c r="G181">
        <v>1</v>
      </c>
      <c r="H181">
        <v>202301</v>
      </c>
      <c r="I181" s="8">
        <v>23.75</v>
      </c>
      <c r="J181" s="8">
        <v>-0.13</v>
      </c>
      <c r="K181" s="8">
        <v>-0.02</v>
      </c>
      <c r="L181" s="8">
        <v>0.05</v>
      </c>
      <c r="M181" s="47" t="str">
        <f>INDEX(DNBDetails[], MATCH(ZACKS_Screener[Ticker], DNBDetails[Ticker],0), 6)</f>
        <v>Professional, Scientific, and Technical Services</v>
      </c>
      <c r="N181" s="6" t="str">
        <f>INDEX(DNBDetails[], MATCH(ZACKS_Screener[Ticker], DNBDetails[Ticker],0), 7)</f>
        <v>Computer Systems Design and Related Services</v>
      </c>
      <c r="O1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0.84615384615384615</v>
      </c>
      <c r="P1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81" s="17">
        <f>IFERROR(ZACKS_Screener[[#This Row],[Price]]/ZACKS_Screener[[#This Row],[EPS1]], "")</f>
        <v>-1187.5</v>
      </c>
      <c r="R181" s="17">
        <f>IFERROR(ZACKS_Screener[[#This Row],[Price]]/ZACKS_Screener[[#This Row],[EPS2]], "")</f>
        <v>475</v>
      </c>
      <c r="S181" s="17">
        <f>IFERROR(ZACKS_Screener[[#This Row],[PE1]]/(ZACKS_Screener[[#This Row],[EG1]]*100), "")</f>
        <v>-14.03409090909091</v>
      </c>
      <c r="T181" s="17">
        <f>IFERROR(ZACKS_Screener[[#This Row],[PE2]]/(ZACKS_Screener[[#This Row],[EG2]]*100), "")</f>
        <v>4.75</v>
      </c>
      <c r="U181"/>
    </row>
    <row r="182" spans="1:21" hidden="1" x14ac:dyDescent="0.25">
      <c r="A182" s="20" t="s">
        <v>1297</v>
      </c>
      <c r="B182" s="20">
        <v>164839.25</v>
      </c>
      <c r="C182" s="33" t="s">
        <v>1297</v>
      </c>
      <c r="D182" s="6" t="s">
        <v>12</v>
      </c>
      <c r="E182" s="6" t="s">
        <v>32</v>
      </c>
      <c r="F182" s="6" t="s">
        <v>360</v>
      </c>
      <c r="G182">
        <v>12</v>
      </c>
      <c r="H182">
        <v>202212</v>
      </c>
      <c r="I182" s="8">
        <v>40.79</v>
      </c>
      <c r="J182" s="8">
        <v>3.7</v>
      </c>
      <c r="K182" s="8">
        <v>6.82</v>
      </c>
      <c r="L182" s="8">
        <v>7.45</v>
      </c>
      <c r="M182" s="47" t="str">
        <f>INDEX(DNBDetails[], MATCH(ZACKS_Screener[Ticker], DNBDetails[Ticker],0), 6)</f>
        <v>Finance and Insurance</v>
      </c>
      <c r="N182" s="6" t="str">
        <f>INDEX(DNBDetails[], MATCH(ZACKS_Screener[Ticker], DNBDetails[Ticker],0), 7)</f>
        <v>Nondepository Credit Intermediation</v>
      </c>
      <c r="O1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0.84324324324324318</v>
      </c>
      <c r="P1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9.2375366568914943E-2</v>
      </c>
      <c r="Q182" s="17">
        <f>IFERROR(ZACKS_Screener[[#This Row],[Price]]/ZACKS_Screener[[#This Row],[EPS1]], "")</f>
        <v>5.980938416422287</v>
      </c>
      <c r="R182" s="17">
        <f>IFERROR(ZACKS_Screener[[#This Row],[Price]]/ZACKS_Screener[[#This Row],[EPS2]], "")</f>
        <v>5.4751677852348992</v>
      </c>
      <c r="S182" s="17">
        <f>IFERROR(ZACKS_Screener[[#This Row],[PE1]]/(ZACKS_Screener[[#This Row],[EG1]]*100), "")</f>
        <v>7.0927795322956608E-2</v>
      </c>
      <c r="T182" s="17">
        <f>IFERROR(ZACKS_Screener[[#This Row],[PE2]]/(ZACKS_Screener[[#This Row],[EG2]]*100), "")</f>
        <v>0.59270863960796849</v>
      </c>
      <c r="U182"/>
    </row>
    <row r="183" spans="1:21" hidden="1" x14ac:dyDescent="0.25">
      <c r="A183" s="20" t="s">
        <v>529</v>
      </c>
      <c r="B183" s="20">
        <v>6323.16</v>
      </c>
      <c r="C183" s="33" t="s">
        <v>528</v>
      </c>
      <c r="D183" s="6" t="s">
        <v>20</v>
      </c>
      <c r="E183" s="6" t="s">
        <v>13</v>
      </c>
      <c r="F183" s="6" t="s">
        <v>175</v>
      </c>
      <c r="G183">
        <v>12</v>
      </c>
      <c r="H183">
        <v>202212</v>
      </c>
      <c r="I183" s="8">
        <v>17.329999999999998</v>
      </c>
      <c r="J183" s="8">
        <v>0.25</v>
      </c>
      <c r="K183" s="8">
        <v>0.46</v>
      </c>
      <c r="L183" s="8">
        <v>0.62</v>
      </c>
      <c r="M183" s="47" t="str">
        <f>INDEX(DNBDetails[], MATCH(ZACKS_Screener[Ticker], DNBDetails[Ticker],0), 6)</f>
        <v>Administrative and Support and Waste Management and Remediation Services</v>
      </c>
      <c r="N183" s="6" t="str">
        <f>INDEX(DNBDetails[], MATCH(ZACKS_Screener[Ticker], DNBDetails[Ticker],0), 7)</f>
        <v>Business Support Services</v>
      </c>
      <c r="O1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0.84000000000000008</v>
      </c>
      <c r="P1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0.34782608695652167</v>
      </c>
      <c r="Q183" s="17">
        <f>IFERROR(ZACKS_Screener[[#This Row],[Price]]/ZACKS_Screener[[#This Row],[EPS1]], "")</f>
        <v>37.673913043478258</v>
      </c>
      <c r="R183" s="17">
        <f>IFERROR(ZACKS_Screener[[#This Row],[Price]]/ZACKS_Screener[[#This Row],[EPS2]], "")</f>
        <v>27.951612903225804</v>
      </c>
      <c r="S183" s="17">
        <f>IFERROR(ZACKS_Screener[[#This Row],[PE1]]/(ZACKS_Screener[[#This Row],[EG1]]*100), "")</f>
        <v>0.44849896480331253</v>
      </c>
      <c r="T183" s="17">
        <f>IFERROR(ZACKS_Screener[[#This Row],[PE2]]/(ZACKS_Screener[[#This Row],[EG2]]*100), "")</f>
        <v>0.80360887096774203</v>
      </c>
      <c r="U183"/>
    </row>
    <row r="184" spans="1:21" hidden="1" x14ac:dyDescent="0.25">
      <c r="A184" s="20" t="s">
        <v>856</v>
      </c>
      <c r="B184" s="20">
        <v>3203.47</v>
      </c>
      <c r="C184" s="33" t="s">
        <v>855</v>
      </c>
      <c r="D184" s="6" t="s">
        <v>12</v>
      </c>
      <c r="E184" s="6" t="s">
        <v>13</v>
      </c>
      <c r="F184" s="6" t="s">
        <v>175</v>
      </c>
      <c r="G184">
        <v>12</v>
      </c>
      <c r="H184">
        <v>202212</v>
      </c>
      <c r="I184" s="8">
        <v>35.909999999999997</v>
      </c>
      <c r="J184" s="8">
        <v>0.94</v>
      </c>
      <c r="K184" s="8">
        <v>1.72</v>
      </c>
      <c r="L184" s="8">
        <v>2.0499999999999998</v>
      </c>
      <c r="M184" s="47" t="str">
        <f>INDEX(DNBDetails[], MATCH(ZACKS_Screener[Ticker], DNBDetails[Ticker],0), 6)</f>
        <v>Professional, Scientific, and Technical Services</v>
      </c>
      <c r="N184" s="6" t="str">
        <f>INDEX(DNBDetails[], MATCH(ZACKS_Screener[Ticker], DNBDetails[Ticker],0), 7)</f>
        <v>Computer Systems Design and Related Services</v>
      </c>
      <c r="O1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0.82978723404255328</v>
      </c>
      <c r="P1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0.19186046511627899</v>
      </c>
      <c r="Q184" s="17">
        <f>IFERROR(ZACKS_Screener[[#This Row],[Price]]/ZACKS_Screener[[#This Row],[EPS1]], "")</f>
        <v>20.877906976744185</v>
      </c>
      <c r="R184" s="17">
        <f>IFERROR(ZACKS_Screener[[#This Row],[Price]]/ZACKS_Screener[[#This Row],[EPS2]], "")</f>
        <v>17.517073170731706</v>
      </c>
      <c r="S184" s="17">
        <f>IFERROR(ZACKS_Screener[[#This Row],[PE1]]/(ZACKS_Screener[[#This Row],[EG1]]*100), "")</f>
        <v>0.25160554561717347</v>
      </c>
      <c r="T184" s="17">
        <f>IFERROR(ZACKS_Screener[[#This Row],[PE2]]/(ZACKS_Screener[[#This Row],[EG2]]*100), "")</f>
        <v>0.91301108647450135</v>
      </c>
      <c r="U184"/>
    </row>
    <row r="185" spans="1:21" hidden="1" x14ac:dyDescent="0.25">
      <c r="A185" s="20" t="s">
        <v>1636</v>
      </c>
      <c r="B185" s="20">
        <v>66541.09</v>
      </c>
      <c r="C185" s="33" t="s">
        <v>1635</v>
      </c>
      <c r="D185" s="6" t="s">
        <v>20</v>
      </c>
      <c r="E185" s="6" t="s">
        <v>27</v>
      </c>
      <c r="F185" s="6" t="s">
        <v>219</v>
      </c>
      <c r="G185">
        <v>12</v>
      </c>
      <c r="H185">
        <v>202212</v>
      </c>
      <c r="I185" s="8">
        <v>1312.66</v>
      </c>
      <c r="J185" s="8">
        <v>9.5299999999999994</v>
      </c>
      <c r="K185" s="8">
        <v>17.37</v>
      </c>
      <c r="L185" s="8">
        <v>26.22</v>
      </c>
      <c r="M185" s="47" t="str">
        <f>INDEX(DNBDetails[], MATCH(ZACKS_Screener[Ticker], DNBDetails[Ticker],0), 6)</f>
        <v>Professional, Scientific, and Technical Services</v>
      </c>
      <c r="N185" s="6" t="str">
        <f>INDEX(DNBDetails[], MATCH(ZACKS_Screener[Ticker], DNBDetails[Ticker],0), 7)</f>
        <v>Advertising, Public Relations, and Related Services</v>
      </c>
      <c r="O1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0.82266526757607583</v>
      </c>
      <c r="P1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0.50949913644214151</v>
      </c>
      <c r="Q185" s="17">
        <f>IFERROR(ZACKS_Screener[[#This Row],[Price]]/ZACKS_Screener[[#This Row],[EPS1]], "")</f>
        <v>75.570523891767422</v>
      </c>
      <c r="R185" s="17">
        <f>IFERROR(ZACKS_Screener[[#This Row],[Price]]/ZACKS_Screener[[#This Row],[EPS2]], "")</f>
        <v>50.063310450038145</v>
      </c>
      <c r="S185" s="17">
        <f>IFERROR(ZACKS_Screener[[#This Row],[PE1]]/(ZACKS_Screener[[#This Row],[EG1]]*100), "")</f>
        <v>0.91860598557212159</v>
      </c>
      <c r="T185" s="17">
        <f>IFERROR(ZACKS_Screener[[#This Row],[PE2]]/(ZACKS_Screener[[#This Row],[EG2]]*100), "")</f>
        <v>0.98259853391769814</v>
      </c>
      <c r="U185"/>
    </row>
    <row r="186" spans="1:21" hidden="1" x14ac:dyDescent="0.25">
      <c r="A186" s="20" t="s">
        <v>2533</v>
      </c>
      <c r="B186" s="20">
        <v>10290.209999999999</v>
      </c>
      <c r="C186" s="33" t="s">
        <v>2532</v>
      </c>
      <c r="D186" s="6" t="s">
        <v>12</v>
      </c>
      <c r="E186" s="6" t="s">
        <v>13</v>
      </c>
      <c r="F186" s="6" t="s">
        <v>969</v>
      </c>
      <c r="G186">
        <v>6</v>
      </c>
      <c r="H186">
        <v>202306</v>
      </c>
      <c r="I186" s="8">
        <v>167.36</v>
      </c>
      <c r="J186" s="8">
        <v>6.13</v>
      </c>
      <c r="K186" s="8">
        <v>10.99</v>
      </c>
      <c r="L186" s="8">
        <v>13.71</v>
      </c>
      <c r="M186" s="47" t="str">
        <f>INDEX(DNBDetails[], MATCH(ZACKS_Screener[Ticker], DNBDetails[Ticker],0), 6)</f>
        <v>Professional, Scientific, and Technical Services</v>
      </c>
      <c r="N186" s="6" t="str">
        <f>INDEX(DNBDetails[], MATCH(ZACKS_Screener[Ticker], DNBDetails[Ticker],0), 7)</f>
        <v>Computer Systems Design and Related Services</v>
      </c>
      <c r="O1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0.79282218597063625</v>
      </c>
      <c r="P1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0.24749772520473162</v>
      </c>
      <c r="Q186" s="17">
        <f>IFERROR(ZACKS_Screener[[#This Row],[Price]]/ZACKS_Screener[[#This Row],[EPS1]], "")</f>
        <v>15.228389444949956</v>
      </c>
      <c r="R186" s="17">
        <f>IFERROR(ZACKS_Screener[[#This Row],[Price]]/ZACKS_Screener[[#This Row],[EPS2]], "")</f>
        <v>12.207148067104304</v>
      </c>
      <c r="S186" s="17">
        <f>IFERROR(ZACKS_Screener[[#This Row],[PE1]]/(ZACKS_Screener[[#This Row],[EG1]]*100), "")</f>
        <v>0.19207824546819596</v>
      </c>
      <c r="T186" s="17">
        <f>IFERROR(ZACKS_Screener[[#This Row],[PE2]]/(ZACKS_Screener[[#This Row],[EG2]]*100), "")</f>
        <v>0.49322263697601576</v>
      </c>
      <c r="U186"/>
    </row>
    <row r="187" spans="1:21" hidden="1" x14ac:dyDescent="0.25">
      <c r="A187" s="20" t="s">
        <v>2416</v>
      </c>
      <c r="B187" s="20">
        <v>5298.58</v>
      </c>
      <c r="C187" s="33" t="s">
        <v>2415</v>
      </c>
      <c r="D187" s="6" t="s">
        <v>20</v>
      </c>
      <c r="E187" s="6" t="s">
        <v>13</v>
      </c>
      <c r="F187" s="6" t="s">
        <v>175</v>
      </c>
      <c r="G187">
        <v>12</v>
      </c>
      <c r="H187">
        <v>202212</v>
      </c>
      <c r="I187" s="8">
        <v>46.22</v>
      </c>
      <c r="J187" s="8">
        <v>0.38</v>
      </c>
      <c r="K187" s="8">
        <v>0.68</v>
      </c>
      <c r="L187" s="8">
        <v>0.82</v>
      </c>
      <c r="M187" s="47" t="str">
        <f>INDEX(DNBDetails[], MATCH(ZACKS_Screener[Ticker], DNBDetails[Ticker],0), 6)</f>
        <v>Information</v>
      </c>
      <c r="N187" s="6" t="str">
        <f>INDEX(DNBDetails[], MATCH(ZACKS_Screener[Ticker], DNBDetails[Ticker],0), 7)</f>
        <v>Software Publishers</v>
      </c>
      <c r="O1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0.78947368421052644</v>
      </c>
      <c r="P1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0.20588235294117632</v>
      </c>
      <c r="Q187" s="17">
        <f>IFERROR(ZACKS_Screener[[#This Row],[Price]]/ZACKS_Screener[[#This Row],[EPS1]], "")</f>
        <v>67.970588235294116</v>
      </c>
      <c r="R187" s="17">
        <f>IFERROR(ZACKS_Screener[[#This Row],[Price]]/ZACKS_Screener[[#This Row],[EPS2]], "")</f>
        <v>56.365853658536587</v>
      </c>
      <c r="S187" s="17">
        <f>IFERROR(ZACKS_Screener[[#This Row],[PE1]]/(ZACKS_Screener[[#This Row],[EG1]]*100), "")</f>
        <v>0.86096078431372536</v>
      </c>
      <c r="T187" s="17">
        <f>IFERROR(ZACKS_Screener[[#This Row],[PE2]]/(ZACKS_Screener[[#This Row],[EG2]]*100), "")</f>
        <v>2.7377700348432077</v>
      </c>
      <c r="U187"/>
    </row>
    <row r="188" spans="1:21" hidden="1" x14ac:dyDescent="0.25">
      <c r="A188" s="20" t="s">
        <v>1111</v>
      </c>
      <c r="B188" s="20">
        <v>3846.92</v>
      </c>
      <c r="C188" s="33" t="s">
        <v>1110</v>
      </c>
      <c r="D188" s="6" t="s">
        <v>12</v>
      </c>
      <c r="E188" s="6" t="s">
        <v>21</v>
      </c>
      <c r="F188" s="6" t="s">
        <v>996</v>
      </c>
      <c r="G188">
        <v>12</v>
      </c>
      <c r="H188">
        <v>202212</v>
      </c>
      <c r="I188" s="8">
        <v>17.54</v>
      </c>
      <c r="J188" s="8">
        <v>1.58</v>
      </c>
      <c r="K188" s="8">
        <v>2.81</v>
      </c>
      <c r="L188" s="8">
        <v>2.29</v>
      </c>
      <c r="M188" s="47" t="str">
        <f>INDEX(DNBDetails[], MATCH(ZACKS_Screener[Ticker], DNBDetails[Ticker],0), 6)</f>
        <v>Transportation and Warehousing</v>
      </c>
      <c r="N188" s="6" t="str">
        <f>INDEX(DNBDetails[], MATCH(ZACKS_Screener[Ticker], DNBDetails[Ticker],0), 7)</f>
        <v>Other Support Activities for Transportation</v>
      </c>
      <c r="O1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0.77848101265822778</v>
      </c>
      <c r="P1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-0.18505338078291816</v>
      </c>
      <c r="Q188" s="17">
        <f>IFERROR(ZACKS_Screener[[#This Row],[Price]]/ZACKS_Screener[[#This Row],[EPS1]], "")</f>
        <v>6.2419928825622772</v>
      </c>
      <c r="R188" s="17">
        <f>IFERROR(ZACKS_Screener[[#This Row],[Price]]/ZACKS_Screener[[#This Row],[EPS2]], "")</f>
        <v>7.6593886462882095</v>
      </c>
      <c r="S188" s="17">
        <f>IFERROR(ZACKS_Screener[[#This Row],[PE1]]/(ZACKS_Screener[[#This Row],[EG1]]*100), "")</f>
        <v>8.0181697190637391E-2</v>
      </c>
      <c r="T188" s="17">
        <f>IFERROR(ZACKS_Screener[[#This Row],[PE2]]/(ZACKS_Screener[[#This Row],[EG2]]*100), "")</f>
        <v>-0.41390157877057432</v>
      </c>
      <c r="U188"/>
    </row>
    <row r="189" spans="1:21" hidden="1" x14ac:dyDescent="0.25">
      <c r="A189" s="20" t="s">
        <v>110</v>
      </c>
      <c r="B189" s="20">
        <v>4130.8900000000003</v>
      </c>
      <c r="C189" s="33" t="s">
        <v>109</v>
      </c>
      <c r="D189" s="6" t="s">
        <v>12</v>
      </c>
      <c r="E189" s="6" t="s">
        <v>32</v>
      </c>
      <c r="F189" s="6" t="s">
        <v>111</v>
      </c>
      <c r="G189">
        <v>12</v>
      </c>
      <c r="H189">
        <v>202212</v>
      </c>
      <c r="I189" s="8">
        <v>53.29</v>
      </c>
      <c r="J189" s="8">
        <v>3.67</v>
      </c>
      <c r="K189" s="8">
        <v>6.48</v>
      </c>
      <c r="L189" s="8">
        <v>6.71</v>
      </c>
      <c r="M189" s="47" t="str">
        <f>INDEX(DNBDetails[], MATCH(ZACKS_Screener[Ticker], DNBDetails[Ticker],0), 6)</f>
        <v>Finance and Insurance</v>
      </c>
      <c r="N189" s="6" t="str">
        <f>INDEX(DNBDetails[], MATCH(ZACKS_Screener[Ticker], DNBDetails[Ticker],0), 7)</f>
        <v>Insurance Carriers</v>
      </c>
      <c r="O1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0.76566757493188031</v>
      </c>
      <c r="P1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3.5493827160493756E-2</v>
      </c>
      <c r="Q189" s="17">
        <f>IFERROR(ZACKS_Screener[[#This Row],[Price]]/ZACKS_Screener[[#This Row],[EPS1]], "")</f>
        <v>8.2237654320987641</v>
      </c>
      <c r="R189" s="17">
        <f>IFERROR(ZACKS_Screener[[#This Row],[Price]]/ZACKS_Screener[[#This Row],[EPS2]], "")</f>
        <v>7.9418777943368104</v>
      </c>
      <c r="S189" s="17">
        <f>IFERROR(ZACKS_Screener[[#This Row],[PE1]]/(ZACKS_Screener[[#This Row],[EG1]]*100), "")</f>
        <v>0.1074064737928913</v>
      </c>
      <c r="T189" s="17">
        <f>IFERROR(ZACKS_Screener[[#This Row],[PE2]]/(ZACKS_Screener[[#This Row],[EG2]]*100), "")</f>
        <v>2.2375377437957669</v>
      </c>
      <c r="U189"/>
    </row>
    <row r="190" spans="1:21" hidden="1" x14ac:dyDescent="0.25">
      <c r="A190" s="20" t="s">
        <v>1952</v>
      </c>
      <c r="B190" s="20">
        <v>9239.31</v>
      </c>
      <c r="C190" s="33" t="s">
        <v>1951</v>
      </c>
      <c r="D190" s="6" t="s">
        <v>12</v>
      </c>
      <c r="E190" s="6" t="s">
        <v>76</v>
      </c>
      <c r="F190" s="6" t="s">
        <v>242</v>
      </c>
      <c r="G190">
        <v>12</v>
      </c>
      <c r="H190">
        <v>202212</v>
      </c>
      <c r="I190" s="8">
        <v>66</v>
      </c>
      <c r="J190" s="8">
        <v>-0.51</v>
      </c>
      <c r="K190" s="8">
        <v>-0.12</v>
      </c>
      <c r="L190" s="8">
        <v>-0.03</v>
      </c>
      <c r="M190" s="47" t="str">
        <f>INDEX(DNBDetails[], MATCH(ZACKS_Screener[Ticker], DNBDetails[Ticker],0), 6)</f>
        <v>Professional, Scientific, and Technical Services</v>
      </c>
      <c r="N190" s="6" t="str">
        <f>INDEX(DNBDetails[], MATCH(ZACKS_Screener[Ticker], DNBDetails[Ticker],0), 7)</f>
        <v>Computer Systems Design and Related Services</v>
      </c>
      <c r="O1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0.76470588235294124</v>
      </c>
      <c r="P1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v>
      </c>
      <c r="Q190" s="17">
        <f>IFERROR(ZACKS_Screener[[#This Row],[Price]]/ZACKS_Screener[[#This Row],[EPS1]], "")</f>
        <v>-550</v>
      </c>
      <c r="R190" s="17">
        <f>IFERROR(ZACKS_Screener[[#This Row],[Price]]/ZACKS_Screener[[#This Row],[EPS2]], "")</f>
        <v>-2200</v>
      </c>
      <c r="S190" s="17">
        <f>IFERROR(ZACKS_Screener[[#This Row],[PE1]]/(ZACKS_Screener[[#This Row],[EG1]]*100), "")</f>
        <v>-7.1923076923076907</v>
      </c>
      <c r="T190" s="17">
        <f>IFERROR(ZACKS_Screener[[#This Row],[PE2]]/(ZACKS_Screener[[#This Row],[EG2]]*100), "")</f>
        <v>-29.333333333333332</v>
      </c>
      <c r="U190"/>
    </row>
    <row r="191" spans="1:21" hidden="1" x14ac:dyDescent="0.25">
      <c r="A191" s="20" t="s">
        <v>1365</v>
      </c>
      <c r="B191" s="20">
        <v>3520.06</v>
      </c>
      <c r="C191" s="33" t="s">
        <v>1364</v>
      </c>
      <c r="D191" s="6" t="s">
        <v>20</v>
      </c>
      <c r="E191" s="6" t="s">
        <v>35</v>
      </c>
      <c r="F191" s="6" t="s">
        <v>271</v>
      </c>
      <c r="G191">
        <v>12</v>
      </c>
      <c r="H191">
        <v>202212</v>
      </c>
      <c r="I191" s="8">
        <v>14.38</v>
      </c>
      <c r="J191" s="8">
        <v>-0.88</v>
      </c>
      <c r="K191" s="8">
        <v>-0.21</v>
      </c>
      <c r="L191" s="8">
        <v>0.03</v>
      </c>
      <c r="M191" s="47" t="str">
        <f>INDEX(DNBDetails[], MATCH(ZACKS_Screener[Ticker], DNBDetails[Ticker],0), 6)</f>
        <v>Chemical Manufacturing</v>
      </c>
      <c r="N191" s="6" t="str">
        <f>INDEX(DNBDetails[], MATCH(ZACKS_Screener[Ticker], DNBDetails[Ticker],0), 7)</f>
        <v>Pharmaceutical and Medicine Manufacturing</v>
      </c>
      <c r="O1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0.76136363636363635</v>
      </c>
      <c r="P1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1" s="17">
        <f>IFERROR(ZACKS_Screener[[#This Row],[Price]]/ZACKS_Screener[[#This Row],[EPS1]], "")</f>
        <v>-68.476190476190482</v>
      </c>
      <c r="R191" s="17">
        <f>IFERROR(ZACKS_Screener[[#This Row],[Price]]/ZACKS_Screener[[#This Row],[EPS2]], "")</f>
        <v>479.33333333333337</v>
      </c>
      <c r="S191" s="17">
        <f>IFERROR(ZACKS_Screener[[#This Row],[PE1]]/(ZACKS_Screener[[#This Row],[EG1]]*100), "")</f>
        <v>-0.89938877043354659</v>
      </c>
      <c r="T191" s="17">
        <f>IFERROR(ZACKS_Screener[[#This Row],[PE2]]/(ZACKS_Screener[[#This Row],[EG2]]*100), "")</f>
        <v>4.7933333333333339</v>
      </c>
      <c r="U191"/>
    </row>
    <row r="192" spans="1:21" hidden="1" x14ac:dyDescent="0.25">
      <c r="A192" s="20" t="s">
        <v>1078</v>
      </c>
      <c r="B192" s="20">
        <v>5135.45</v>
      </c>
      <c r="C192" s="33" t="s">
        <v>1077</v>
      </c>
      <c r="D192" s="6" t="s">
        <v>12</v>
      </c>
      <c r="E192" s="6" t="s">
        <v>17</v>
      </c>
      <c r="F192" s="6" t="s">
        <v>152</v>
      </c>
      <c r="G192">
        <v>12</v>
      </c>
      <c r="H192">
        <v>202212</v>
      </c>
      <c r="I192" s="8">
        <v>39.159999999999997</v>
      </c>
      <c r="J192" s="8">
        <v>1.1000000000000001</v>
      </c>
      <c r="K192" s="8">
        <v>1.93</v>
      </c>
      <c r="L192" s="8">
        <v>2.36</v>
      </c>
      <c r="M192" s="47" t="str">
        <f>INDEX(DNBDetails[], MATCH(ZACKS_Screener[Ticker], DNBDetails[Ticker],0), 6)</f>
        <v>Machinery Manufacturing</v>
      </c>
      <c r="N192" s="6" t="str">
        <f>INDEX(DNBDetails[], MATCH(ZACKS_Screener[Ticker], DNBDetails[Ticker],0), 7)</f>
        <v>Other General Purpose Machinery Manufacturing</v>
      </c>
      <c r="O1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0.7545454545454543</v>
      </c>
      <c r="P1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0.22279792746113988</v>
      </c>
      <c r="Q192" s="17">
        <f>IFERROR(ZACKS_Screener[[#This Row],[Price]]/ZACKS_Screener[[#This Row],[EPS1]], "")</f>
        <v>20.290155440414505</v>
      </c>
      <c r="R192" s="17">
        <f>IFERROR(ZACKS_Screener[[#This Row],[Price]]/ZACKS_Screener[[#This Row],[EPS2]], "")</f>
        <v>16.593220338983052</v>
      </c>
      <c r="S192" s="17">
        <f>IFERROR(ZACKS_Screener[[#This Row],[PE1]]/(ZACKS_Screener[[#This Row],[EG1]]*100), "")</f>
        <v>0.26890567451151764</v>
      </c>
      <c r="T192" s="17">
        <f>IFERROR(ZACKS_Screener[[#This Row],[PE2]]/(ZACKS_Screener[[#This Row],[EG2]]*100), "")</f>
        <v>0.74476547102877433</v>
      </c>
      <c r="U192"/>
    </row>
    <row r="193" spans="1:21" hidden="1" x14ac:dyDescent="0.25">
      <c r="A193" s="20" t="s">
        <v>400</v>
      </c>
      <c r="B193" s="20">
        <v>7741.1</v>
      </c>
      <c r="C193" s="33" t="s">
        <v>399</v>
      </c>
      <c r="D193" s="6" t="s">
        <v>12</v>
      </c>
      <c r="E193" s="6" t="s">
        <v>102</v>
      </c>
      <c r="F193" s="6" t="s">
        <v>103</v>
      </c>
      <c r="G193">
        <v>12</v>
      </c>
      <c r="H193">
        <v>202212</v>
      </c>
      <c r="I193" s="8">
        <v>26.42</v>
      </c>
      <c r="J193" s="8">
        <v>-0.6</v>
      </c>
      <c r="K193" s="8">
        <v>-0.15</v>
      </c>
      <c r="L193" s="8">
        <v>0.11</v>
      </c>
      <c r="M193" s="47" t="e">
        <f>INDEX(DNBDetails[], MATCH(ZACKS_Screener[Ticker], DNBDetails[Ticker],0), 6)</f>
        <v>#N/A</v>
      </c>
      <c r="N193" s="6" t="e">
        <f>INDEX(DNBDetails[], MATCH(ZACKS_Screener[Ticker], DNBDetails[Ticker],0), 7)</f>
        <v>#N/A</v>
      </c>
      <c r="O1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0.75</v>
      </c>
      <c r="P1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3" s="17">
        <f>IFERROR(ZACKS_Screener[[#This Row],[Price]]/ZACKS_Screener[[#This Row],[EPS1]], "")</f>
        <v>-176.13333333333335</v>
      </c>
      <c r="R193" s="17">
        <f>IFERROR(ZACKS_Screener[[#This Row],[Price]]/ZACKS_Screener[[#This Row],[EPS2]], "")</f>
        <v>240.18181818181819</v>
      </c>
      <c r="S193" s="17">
        <f>IFERROR(ZACKS_Screener[[#This Row],[PE1]]/(ZACKS_Screener[[#This Row],[EG1]]*100), "")</f>
        <v>-2.3484444444444446</v>
      </c>
      <c r="T193" s="17">
        <f>IFERROR(ZACKS_Screener[[#This Row],[PE2]]/(ZACKS_Screener[[#This Row],[EG2]]*100), "")</f>
        <v>2.4018181818181819</v>
      </c>
      <c r="U193"/>
    </row>
    <row r="194" spans="1:21" hidden="1" x14ac:dyDescent="0.25">
      <c r="A194" s="20" t="s">
        <v>1471</v>
      </c>
      <c r="B194" s="20">
        <v>4836.16</v>
      </c>
      <c r="C194" s="33" t="s">
        <v>1470</v>
      </c>
      <c r="D194" s="6" t="s">
        <v>12</v>
      </c>
      <c r="E194" s="6" t="s">
        <v>21</v>
      </c>
      <c r="F194" s="6" t="s">
        <v>996</v>
      </c>
      <c r="G194">
        <v>12</v>
      </c>
      <c r="H194">
        <v>202212</v>
      </c>
      <c r="I194" s="8">
        <v>82.34</v>
      </c>
      <c r="J194" s="8">
        <v>2.1</v>
      </c>
      <c r="K194" s="8">
        <v>3.67</v>
      </c>
      <c r="L194" s="8">
        <v>4.8</v>
      </c>
      <c r="M194" s="47" t="str">
        <f>INDEX(DNBDetails[], MATCH(ZACKS_Screener[Ticker], DNBDetails[Ticker],0), 6)</f>
        <v>Transportation and Warehousing</v>
      </c>
      <c r="N194" s="6" t="str">
        <f>INDEX(DNBDetails[], MATCH(ZACKS_Screener[Ticker], DNBDetails[Ticker],0), 7)</f>
        <v>Inland Water Transportation</v>
      </c>
      <c r="O1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0.74761904761904752</v>
      </c>
      <c r="P1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0.30790190735694822</v>
      </c>
      <c r="Q194" s="17">
        <f>IFERROR(ZACKS_Screener[[#This Row],[Price]]/ZACKS_Screener[[#This Row],[EPS1]], "")</f>
        <v>22.435967302452319</v>
      </c>
      <c r="R194" s="17">
        <f>IFERROR(ZACKS_Screener[[#This Row],[Price]]/ZACKS_Screener[[#This Row],[EPS2]], "")</f>
        <v>17.154166666666669</v>
      </c>
      <c r="S194" s="17">
        <f>IFERROR(ZACKS_Screener[[#This Row],[PE1]]/(ZACKS_Screener[[#This Row],[EG1]]*100), "")</f>
        <v>0.30009892570159158</v>
      </c>
      <c r="T194" s="17">
        <f>IFERROR(ZACKS_Screener[[#This Row],[PE2]]/(ZACKS_Screener[[#This Row],[EG2]]*100), "")</f>
        <v>0.55713089970501484</v>
      </c>
      <c r="U194"/>
    </row>
    <row r="195" spans="1:21" hidden="1" x14ac:dyDescent="0.25">
      <c r="A195" s="20" t="s">
        <v>2613</v>
      </c>
      <c r="B195" s="20">
        <v>9180.9500000000007</v>
      </c>
      <c r="C195" s="33" t="s">
        <v>2612</v>
      </c>
      <c r="D195" s="6" t="s">
        <v>12</v>
      </c>
      <c r="E195" s="6" t="s">
        <v>27</v>
      </c>
      <c r="F195" s="6" t="s">
        <v>219</v>
      </c>
      <c r="G195">
        <v>12</v>
      </c>
      <c r="H195">
        <v>202212</v>
      </c>
      <c r="I195" s="8">
        <v>74.67</v>
      </c>
      <c r="J195" s="8">
        <v>-7.71</v>
      </c>
      <c r="K195" s="8">
        <v>-2.0099999999999998</v>
      </c>
      <c r="L195" s="8">
        <v>-0.36</v>
      </c>
      <c r="M195" s="47" t="str">
        <f>INDEX(DNBDetails[], MATCH(ZACKS_Screener[Ticker], DNBDetails[Ticker],0), 6)</f>
        <v>Retail Trade</v>
      </c>
      <c r="N195" s="6" t="str">
        <f>INDEX(DNBDetails[], MATCH(ZACKS_Screener[Ticker], DNBDetails[Ticker],0), 7)</f>
        <v>Other Miscellaneous Retailers</v>
      </c>
      <c r="O1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0.73929961089494167</v>
      </c>
      <c r="P1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0.82089552238805974</v>
      </c>
      <c r="Q195" s="17">
        <f>IFERROR(ZACKS_Screener[[#This Row],[Price]]/ZACKS_Screener[[#This Row],[EPS1]], "")</f>
        <v>-37.149253731343286</v>
      </c>
      <c r="R195" s="17">
        <f>IFERROR(ZACKS_Screener[[#This Row],[Price]]/ZACKS_Screener[[#This Row],[EPS2]], "")</f>
        <v>-207.41666666666669</v>
      </c>
      <c r="S195" s="17">
        <f>IFERROR(ZACKS_Screener[[#This Row],[PE1]]/(ZACKS_Screener[[#This Row],[EG1]]*100), "")</f>
        <v>-0.5024925373134328</v>
      </c>
      <c r="T195" s="17">
        <f>IFERROR(ZACKS_Screener[[#This Row],[PE2]]/(ZACKS_Screener[[#This Row],[EG2]]*100), "")</f>
        <v>-2.5267121212121211</v>
      </c>
      <c r="U195"/>
    </row>
    <row r="196" spans="1:21" hidden="1" x14ac:dyDescent="0.25">
      <c r="A196" s="20" t="s">
        <v>1100</v>
      </c>
      <c r="B196" s="20">
        <v>5392.67</v>
      </c>
      <c r="C196" s="33" t="s">
        <v>1099</v>
      </c>
      <c r="D196" s="6" t="s">
        <v>12</v>
      </c>
      <c r="E196" s="6" t="s">
        <v>76</v>
      </c>
      <c r="F196" s="6" t="s">
        <v>843</v>
      </c>
      <c r="G196">
        <v>12</v>
      </c>
      <c r="H196">
        <v>202212</v>
      </c>
      <c r="I196" s="8">
        <v>63.37</v>
      </c>
      <c r="J196" s="8">
        <v>1.39</v>
      </c>
      <c r="K196" s="8">
        <v>2.4</v>
      </c>
      <c r="L196" s="8">
        <v>3.1</v>
      </c>
      <c r="M196" s="47" t="str">
        <f>INDEX(DNBDetails[], MATCH(ZACKS_Screener[Ticker], DNBDetails[Ticker],0), 6)</f>
        <v>Administrative and Support and Waste Management and Remediation Services</v>
      </c>
      <c r="N196" s="6" t="str">
        <f>INDEX(DNBDetails[], MATCH(ZACKS_Screener[Ticker], DNBDetails[Ticker],0), 7)</f>
        <v>Other Support Services</v>
      </c>
      <c r="O1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0.72661870503597126</v>
      </c>
      <c r="P1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0.29166666666666674</v>
      </c>
      <c r="Q196" s="17">
        <f>IFERROR(ZACKS_Screener[[#This Row],[Price]]/ZACKS_Screener[[#This Row],[EPS1]], "")</f>
        <v>26.404166666666665</v>
      </c>
      <c r="R196" s="17">
        <f>IFERROR(ZACKS_Screener[[#This Row],[Price]]/ZACKS_Screener[[#This Row],[EPS2]], "")</f>
        <v>20.441935483870967</v>
      </c>
      <c r="S196" s="17">
        <f>IFERROR(ZACKS_Screener[[#This Row],[PE1]]/(ZACKS_Screener[[#This Row],[EG1]]*100), "")</f>
        <v>0.3633840759075907</v>
      </c>
      <c r="T196" s="17">
        <f>IFERROR(ZACKS_Screener[[#This Row],[PE2]]/(ZACKS_Screener[[#This Row],[EG2]]*100), "")</f>
        <v>0.70086635944700437</v>
      </c>
      <c r="U196"/>
    </row>
    <row r="197" spans="1:21" hidden="1" x14ac:dyDescent="0.25">
      <c r="A197" s="20" t="s">
        <v>2882</v>
      </c>
      <c r="B197" s="20">
        <v>2906.54</v>
      </c>
      <c r="C197" s="33" t="s">
        <v>2881</v>
      </c>
      <c r="D197" s="6" t="s">
        <v>20</v>
      </c>
      <c r="E197" s="6" t="s">
        <v>35</v>
      </c>
      <c r="F197" s="6" t="s">
        <v>1154</v>
      </c>
      <c r="G197">
        <v>12</v>
      </c>
      <c r="H197">
        <v>202212</v>
      </c>
      <c r="I197" s="8">
        <v>57.55</v>
      </c>
      <c r="J197" s="8">
        <v>-1.28</v>
      </c>
      <c r="K197" s="8">
        <v>-0.35</v>
      </c>
      <c r="L197" s="8">
        <v>0.08</v>
      </c>
      <c r="M197" s="47" t="str">
        <f>INDEX(DNBDetails[], MATCH(ZACKS_Screener[Ticker], DNBDetails[Ticker],0), 6)</f>
        <v>Professional, Scientific, and Technical Services</v>
      </c>
      <c r="N197" s="6" t="str">
        <f>INDEX(DNBDetails[], MATCH(ZACKS_Screener[Ticker], DNBDetails[Ticker],0), 7)</f>
        <v>Scientific Research and Development Services</v>
      </c>
      <c r="O1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0.7265625</v>
      </c>
      <c r="P1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7" s="17">
        <f>IFERROR(ZACKS_Screener[[#This Row],[Price]]/ZACKS_Screener[[#This Row],[EPS1]], "")</f>
        <v>-164.42857142857144</v>
      </c>
      <c r="R197" s="17">
        <f>IFERROR(ZACKS_Screener[[#This Row],[Price]]/ZACKS_Screener[[#This Row],[EPS2]], "")</f>
        <v>719.375</v>
      </c>
      <c r="S197" s="17">
        <f>IFERROR(ZACKS_Screener[[#This Row],[PE1]]/(ZACKS_Screener[[#This Row],[EG1]]*100), "")</f>
        <v>-2.2631029185867897</v>
      </c>
      <c r="T197" s="17">
        <f>IFERROR(ZACKS_Screener[[#This Row],[PE2]]/(ZACKS_Screener[[#This Row],[EG2]]*100), "")</f>
        <v>7.1937499999999996</v>
      </c>
      <c r="U197"/>
    </row>
    <row r="198" spans="1:21" hidden="1" x14ac:dyDescent="0.25">
      <c r="A198" s="20" t="s">
        <v>1072</v>
      </c>
      <c r="B198" s="20">
        <v>4847.78</v>
      </c>
      <c r="C198" s="33" t="s">
        <v>1071</v>
      </c>
      <c r="D198" s="6" t="s">
        <v>20</v>
      </c>
      <c r="E198" s="6" t="s">
        <v>194</v>
      </c>
      <c r="F198" s="6" t="s">
        <v>403</v>
      </c>
      <c r="G198">
        <v>9</v>
      </c>
      <c r="H198">
        <v>202209</v>
      </c>
      <c r="I198" s="8">
        <v>27.74</v>
      </c>
      <c r="J198" s="8">
        <v>-2.64</v>
      </c>
      <c r="K198" s="8">
        <v>-0.74</v>
      </c>
      <c r="L198" s="8">
        <v>0.03</v>
      </c>
      <c r="M198" s="47" t="str">
        <f>INDEX(DNBDetails[], MATCH(ZACKS_Screener[Ticker], DNBDetails[Ticker],0), 6)</f>
        <v>Electrical Equipment, Appliance, and Component Manufacturing</v>
      </c>
      <c r="N198" s="6" t="str">
        <f>INDEX(DNBDetails[], MATCH(ZACKS_Screener[Ticker], DNBDetails[Ticker],0), 7)</f>
        <v>Other Electrical Equipment and Component Manufacturing</v>
      </c>
      <c r="O1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0.71969696969696972</v>
      </c>
      <c r="P1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98" s="17">
        <f>IFERROR(ZACKS_Screener[[#This Row],[Price]]/ZACKS_Screener[[#This Row],[EPS1]], "")</f>
        <v>-37.486486486486484</v>
      </c>
      <c r="R198" s="17">
        <f>IFERROR(ZACKS_Screener[[#This Row],[Price]]/ZACKS_Screener[[#This Row],[EPS2]], "")</f>
        <v>924.66666666666663</v>
      </c>
      <c r="S198" s="17">
        <f>IFERROR(ZACKS_Screener[[#This Row],[PE1]]/(ZACKS_Screener[[#This Row],[EG1]]*100), "")</f>
        <v>-0.52086486486486483</v>
      </c>
      <c r="T198" s="17">
        <f>IFERROR(ZACKS_Screener[[#This Row],[PE2]]/(ZACKS_Screener[[#This Row],[EG2]]*100), "")</f>
        <v>9.2466666666666661</v>
      </c>
      <c r="U198"/>
    </row>
    <row r="199" spans="1:21" hidden="1" x14ac:dyDescent="0.25">
      <c r="A199" s="20" t="s">
        <v>2970</v>
      </c>
      <c r="B199" s="20">
        <v>2937.55</v>
      </c>
      <c r="C199" s="33" t="s">
        <v>2969</v>
      </c>
      <c r="D199" s="6" t="s">
        <v>12</v>
      </c>
      <c r="E199" s="6" t="s">
        <v>44</v>
      </c>
      <c r="F199" s="6" t="s">
        <v>45</v>
      </c>
      <c r="G199">
        <v>12</v>
      </c>
      <c r="H199">
        <v>202212</v>
      </c>
      <c r="I199" s="8">
        <v>15.86</v>
      </c>
      <c r="J199" s="8">
        <v>0.7</v>
      </c>
      <c r="K199" s="8">
        <v>1.2</v>
      </c>
      <c r="L199" s="8">
        <v>1.65</v>
      </c>
      <c r="M199" s="47" t="str">
        <f>INDEX(DNBDetails[], MATCH(ZACKS_Screener[Ticker], DNBDetails[Ticker],0), 6)</f>
        <v>Beverage and Tobacco Product Manufacturing</v>
      </c>
      <c r="N199" s="6" t="str">
        <f>INDEX(DNBDetails[], MATCH(ZACKS_Screener[Ticker], DNBDetails[Ticker],0), 7)</f>
        <v>Beverage Manufacturing</v>
      </c>
      <c r="O1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0.7142857142857143</v>
      </c>
      <c r="P1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v>
      </c>
      <c r="Q199" s="17">
        <f>IFERROR(ZACKS_Screener[[#This Row],[Price]]/ZACKS_Screener[[#This Row],[EPS1]], "")</f>
        <v>13.216666666666667</v>
      </c>
      <c r="R199" s="17">
        <f>IFERROR(ZACKS_Screener[[#This Row],[Price]]/ZACKS_Screener[[#This Row],[EPS2]], "")</f>
        <v>9.6121212121212132</v>
      </c>
      <c r="S199" s="17">
        <f>IFERROR(ZACKS_Screener[[#This Row],[PE1]]/(ZACKS_Screener[[#This Row],[EG1]]*100), "")</f>
        <v>0.18503333333333333</v>
      </c>
      <c r="T199" s="17">
        <f>IFERROR(ZACKS_Screener[[#This Row],[PE2]]/(ZACKS_Screener[[#This Row],[EG2]]*100), "")</f>
        <v>0.25632323232323234</v>
      </c>
      <c r="U199"/>
    </row>
    <row r="200" spans="1:21" hidden="1" x14ac:dyDescent="0.25">
      <c r="A200" s="20" t="s">
        <v>704</v>
      </c>
      <c r="B200" s="20">
        <v>10190.92</v>
      </c>
      <c r="C200" s="33" t="s">
        <v>703</v>
      </c>
      <c r="D200" s="6" t="s">
        <v>12</v>
      </c>
      <c r="E200" s="6" t="s">
        <v>44</v>
      </c>
      <c r="F200" s="6" t="s">
        <v>705</v>
      </c>
      <c r="G200">
        <v>6</v>
      </c>
      <c r="H200">
        <v>202306</v>
      </c>
      <c r="I200" s="8">
        <v>11.7</v>
      </c>
      <c r="J200" s="8">
        <v>0.28000000000000003</v>
      </c>
      <c r="K200" s="8">
        <v>0.48</v>
      </c>
      <c r="L200" s="8">
        <v>0.56000000000000005</v>
      </c>
      <c r="M200" s="47" t="str">
        <f>INDEX(DNBDetails[], MATCH(ZACKS_Screener[Ticker], DNBDetails[Ticker],0), 6)</f>
        <v>Chemical Manufacturing</v>
      </c>
      <c r="N200" s="6" t="str">
        <f>INDEX(DNBDetails[], MATCH(ZACKS_Screener[Ticker], DNBDetails[Ticker],0), 7)</f>
        <v>Soap, Cleaning Compound, and Toilet Preparation Manufacturing</v>
      </c>
      <c r="O2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0.71428571428571408</v>
      </c>
      <c r="P2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0.16666666666666682</v>
      </c>
      <c r="Q200" s="17">
        <f>IFERROR(ZACKS_Screener[[#This Row],[Price]]/ZACKS_Screener[[#This Row],[EPS1]], "")</f>
        <v>24.375</v>
      </c>
      <c r="R200" s="17">
        <f>IFERROR(ZACKS_Screener[[#This Row],[Price]]/ZACKS_Screener[[#This Row],[EPS2]], "")</f>
        <v>20.892857142857139</v>
      </c>
      <c r="S200" s="17">
        <f>IFERROR(ZACKS_Screener[[#This Row],[PE1]]/(ZACKS_Screener[[#This Row],[EG1]]*100), "")</f>
        <v>0.34125000000000011</v>
      </c>
      <c r="T200" s="17">
        <f>IFERROR(ZACKS_Screener[[#This Row],[PE2]]/(ZACKS_Screener[[#This Row],[EG2]]*100), "")</f>
        <v>1.2535714285714272</v>
      </c>
      <c r="U200"/>
    </row>
    <row r="201" spans="1:21" hidden="1" x14ac:dyDescent="0.25">
      <c r="A201" s="20" t="s">
        <v>3539</v>
      </c>
      <c r="B201" s="20">
        <v>3018.96</v>
      </c>
      <c r="C201" s="33" t="s">
        <v>3538</v>
      </c>
      <c r="D201" s="6" t="s">
        <v>20</v>
      </c>
      <c r="E201" s="6" t="s">
        <v>284</v>
      </c>
      <c r="F201" s="6" t="s">
        <v>285</v>
      </c>
      <c r="G201">
        <v>6</v>
      </c>
      <c r="H201">
        <v>202306</v>
      </c>
      <c r="I201" s="8">
        <v>8.19</v>
      </c>
      <c r="J201" s="8">
        <v>-4.6399999999999997</v>
      </c>
      <c r="K201" s="8">
        <v>-1.33</v>
      </c>
      <c r="L201" s="8">
        <v>-1.1299999999999999</v>
      </c>
      <c r="M201" s="47" t="str">
        <f>INDEX(DNBDetails[], MATCH(ZACKS_Screener[Ticker], DNBDetails[Ticker],0), 6)</f>
        <v>Miscellaneous Manufacturing</v>
      </c>
      <c r="N201" s="6" t="str">
        <f>INDEX(DNBDetails[], MATCH(ZACKS_Screener[Ticker], DNBDetails[Ticker],0), 7)</f>
        <v>Other Miscellaneous Manufacturing</v>
      </c>
      <c r="O2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0.71336206896551724</v>
      </c>
      <c r="P2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0.15037593984962419</v>
      </c>
      <c r="Q201" s="17">
        <f>IFERROR(ZACKS_Screener[[#This Row],[Price]]/ZACKS_Screener[[#This Row],[EPS1]], "")</f>
        <v>-6.1578947368421044</v>
      </c>
      <c r="R201" s="17">
        <f>IFERROR(ZACKS_Screener[[#This Row],[Price]]/ZACKS_Screener[[#This Row],[EPS2]], "")</f>
        <v>-7.2477876106194694</v>
      </c>
      <c r="S201" s="17">
        <f>IFERROR(ZACKS_Screener[[#This Row],[PE1]]/(ZACKS_Screener[[#This Row],[EG1]]*100), "")</f>
        <v>-8.6322149785339461E-2</v>
      </c>
      <c r="T201" s="17">
        <f>IFERROR(ZACKS_Screener[[#This Row],[PE2]]/(ZACKS_Screener[[#This Row],[EG2]]*100), "")</f>
        <v>-0.4819778761061943</v>
      </c>
      <c r="U201"/>
    </row>
    <row r="202" spans="1:21" hidden="1" x14ac:dyDescent="0.25">
      <c r="A202" s="20" t="s">
        <v>15768</v>
      </c>
      <c r="B202" s="20">
        <v>2365.12</v>
      </c>
      <c r="C202" s="33" t="s">
        <v>15769</v>
      </c>
      <c r="D202" s="6" t="s">
        <v>12</v>
      </c>
      <c r="E202" s="6" t="s">
        <v>76</v>
      </c>
      <c r="F202" s="6" t="s">
        <v>242</v>
      </c>
      <c r="G202">
        <v>12</v>
      </c>
      <c r="H202">
        <v>202212</v>
      </c>
      <c r="I202" s="8">
        <v>15.13</v>
      </c>
      <c r="J202" s="8">
        <v>-0.37</v>
      </c>
      <c r="K202" s="8">
        <v>-0.11</v>
      </c>
      <c r="L202" s="8">
        <v>0.04</v>
      </c>
      <c r="M202" s="47" t="str">
        <f>INDEX(DNBDetails[], MATCH(ZACKS_Screener[Ticker], DNBDetails[Ticker],0), 6)</f>
        <v>Information</v>
      </c>
      <c r="N202" s="6" t="str">
        <f>INDEX(DNBDetails[], MATCH(ZACKS_Screener[Ticker], DNBDetails[Ticker],0), 7)</f>
        <v>Software Publishers</v>
      </c>
      <c r="O2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0.70270270270270274</v>
      </c>
      <c r="P2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02" s="17">
        <f>IFERROR(ZACKS_Screener[[#This Row],[Price]]/ZACKS_Screener[[#This Row],[EPS1]], "")</f>
        <v>-137.54545454545456</v>
      </c>
      <c r="R202" s="17">
        <f>IFERROR(ZACKS_Screener[[#This Row],[Price]]/ZACKS_Screener[[#This Row],[EPS2]], "")</f>
        <v>378.25</v>
      </c>
      <c r="S202" s="17">
        <f>IFERROR(ZACKS_Screener[[#This Row],[PE1]]/(ZACKS_Screener[[#This Row],[EG1]]*100), "")</f>
        <v>-1.9573776223776225</v>
      </c>
      <c r="T202" s="17">
        <f>IFERROR(ZACKS_Screener[[#This Row],[PE2]]/(ZACKS_Screener[[#This Row],[EG2]]*100), "")</f>
        <v>3.7825000000000002</v>
      </c>
      <c r="U202"/>
    </row>
    <row r="203" spans="1:21" hidden="1" x14ac:dyDescent="0.25">
      <c r="A203" s="20" t="s">
        <v>1894</v>
      </c>
      <c r="B203" s="20">
        <v>6094.22</v>
      </c>
      <c r="C203" s="33" t="s">
        <v>1893</v>
      </c>
      <c r="D203" s="6" t="s">
        <v>20</v>
      </c>
      <c r="E203" s="6" t="s">
        <v>35</v>
      </c>
      <c r="F203" s="6" t="s">
        <v>611</v>
      </c>
      <c r="G203">
        <v>12</v>
      </c>
      <c r="H203">
        <v>202212</v>
      </c>
      <c r="I203" s="8">
        <v>34.020000000000003</v>
      </c>
      <c r="J203" s="8">
        <v>0.83</v>
      </c>
      <c r="K203" s="8">
        <v>1.41</v>
      </c>
      <c r="L203" s="8">
        <v>1.23</v>
      </c>
      <c r="M203" s="47" t="str">
        <f>INDEX(DNBDetails[], MATCH(ZACKS_Screener[Ticker], DNBDetails[Ticker],0), 6)</f>
        <v>Health Care and Social Assistance</v>
      </c>
      <c r="N203" s="6" t="str">
        <f>INDEX(DNBDetails[], MATCH(ZACKS_Screener[Ticker], DNBDetails[Ticker],0), 7)</f>
        <v>Home Health Care Services</v>
      </c>
      <c r="O2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0.6987951807228916</v>
      </c>
      <c r="P2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-0.12765957446808507</v>
      </c>
      <c r="Q203" s="17">
        <f>IFERROR(ZACKS_Screener[[#This Row],[Price]]/ZACKS_Screener[[#This Row],[EPS1]], "")</f>
        <v>24.12765957446809</v>
      </c>
      <c r="R203" s="17">
        <f>IFERROR(ZACKS_Screener[[#This Row],[Price]]/ZACKS_Screener[[#This Row],[EPS2]], "")</f>
        <v>27.658536585365855</v>
      </c>
      <c r="S203" s="17">
        <f>IFERROR(ZACKS_Screener[[#This Row],[PE1]]/(ZACKS_Screener[[#This Row],[EG1]]*100), "")</f>
        <v>0.34527512839325025</v>
      </c>
      <c r="T203" s="17">
        <f>IFERROR(ZACKS_Screener[[#This Row],[PE2]]/(ZACKS_Screener[[#This Row],[EG2]]*100), "")</f>
        <v>-2.1665853658536594</v>
      </c>
      <c r="U203"/>
    </row>
    <row r="204" spans="1:21" hidden="1" x14ac:dyDescent="0.25">
      <c r="A204" s="20" t="s">
        <v>59</v>
      </c>
      <c r="B204" s="20">
        <v>4374.83</v>
      </c>
      <c r="C204" s="33" t="s">
        <v>58</v>
      </c>
      <c r="D204" s="6" t="s">
        <v>20</v>
      </c>
      <c r="E204" s="6" t="s">
        <v>35</v>
      </c>
      <c r="F204" s="6" t="s">
        <v>60</v>
      </c>
      <c r="G204">
        <v>12</v>
      </c>
      <c r="H204">
        <v>202212</v>
      </c>
      <c r="I204" s="8">
        <v>26.59</v>
      </c>
      <c r="J204" s="8">
        <v>-1.34</v>
      </c>
      <c r="K204" s="8">
        <v>-0.41</v>
      </c>
      <c r="L204" s="8">
        <v>0.46</v>
      </c>
      <c r="M204" s="47" t="str">
        <f>INDEX(DNBDetails[], MATCH(ZACKS_Screener[Ticker], DNBDetails[Ticker],0), 6)</f>
        <v>Chemical Manufacturing</v>
      </c>
      <c r="N204" s="6" t="str">
        <f>INDEX(DNBDetails[], MATCH(ZACKS_Screener[Ticker], DNBDetails[Ticker],0), 7)</f>
        <v>Pharmaceutical and Medicine Manufacturing</v>
      </c>
      <c r="O2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0.69402985074626877</v>
      </c>
      <c r="P2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04" s="17">
        <f>IFERROR(ZACKS_Screener[[#This Row],[Price]]/ZACKS_Screener[[#This Row],[EPS1]], "")</f>
        <v>-64.853658536585371</v>
      </c>
      <c r="R204" s="17">
        <f>IFERROR(ZACKS_Screener[[#This Row],[Price]]/ZACKS_Screener[[#This Row],[EPS2]], "")</f>
        <v>57.804347826086953</v>
      </c>
      <c r="S204" s="17">
        <f>IFERROR(ZACKS_Screener[[#This Row],[PE1]]/(ZACKS_Screener[[#This Row],[EG1]]*100), "")</f>
        <v>-0.9344505638604772</v>
      </c>
      <c r="T204" s="17">
        <f>IFERROR(ZACKS_Screener[[#This Row],[PE2]]/(ZACKS_Screener[[#This Row],[EG2]]*100), "")</f>
        <v>0.57804347826086955</v>
      </c>
      <c r="U204"/>
    </row>
    <row r="205" spans="1:21" hidden="1" x14ac:dyDescent="0.25">
      <c r="A205" s="20" t="s">
        <v>3026</v>
      </c>
      <c r="B205" s="20">
        <v>2225.7600000000002</v>
      </c>
      <c r="C205" s="33" t="s">
        <v>3025</v>
      </c>
      <c r="D205" s="6" t="s">
        <v>20</v>
      </c>
      <c r="E205" s="6" t="s">
        <v>194</v>
      </c>
      <c r="F205" s="6" t="s">
        <v>265</v>
      </c>
      <c r="G205">
        <v>12</v>
      </c>
      <c r="H205">
        <v>202212</v>
      </c>
      <c r="I205" s="8">
        <v>34.549999999999997</v>
      </c>
      <c r="J205" s="8">
        <v>3.44</v>
      </c>
      <c r="K205" s="8">
        <v>5.76</v>
      </c>
      <c r="L205" s="8">
        <v>6.39</v>
      </c>
      <c r="M205" s="47" t="str">
        <f>INDEX(DNBDetails[], MATCH(ZACKS_Screener[Ticker], DNBDetails[Ticker],0), 6)</f>
        <v>Primary Metal Manufacturing</v>
      </c>
      <c r="N205" s="6" t="str">
        <f>INDEX(DNBDetails[], MATCH(ZACKS_Screener[Ticker], DNBDetails[Ticker],0), 7)</f>
        <v>Iron and Steel Mills and Ferroalloy Manufacturing</v>
      </c>
      <c r="O2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0.67441860465116277</v>
      </c>
      <c r="P2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0.10937499999999999</v>
      </c>
      <c r="Q205" s="17">
        <f>IFERROR(ZACKS_Screener[[#This Row],[Price]]/ZACKS_Screener[[#This Row],[EPS1]], "")</f>
        <v>5.9982638888888884</v>
      </c>
      <c r="R205" s="17">
        <f>IFERROR(ZACKS_Screener[[#This Row],[Price]]/ZACKS_Screener[[#This Row],[EPS2]], "")</f>
        <v>5.4068857589984347</v>
      </c>
      <c r="S205" s="17">
        <f>IFERROR(ZACKS_Screener[[#This Row],[PE1]]/(ZACKS_Screener[[#This Row],[EG1]]*100), "")</f>
        <v>8.893977490421455E-2</v>
      </c>
      <c r="T205" s="17">
        <f>IFERROR(ZACKS_Screener[[#This Row],[PE2]]/(ZACKS_Screener[[#This Row],[EG2]]*100), "")</f>
        <v>0.4943438408227141</v>
      </c>
      <c r="U205"/>
    </row>
    <row r="206" spans="1:21" hidden="1" x14ac:dyDescent="0.25">
      <c r="A206" s="20" t="s">
        <v>1187</v>
      </c>
      <c r="B206" s="20">
        <v>6320.54</v>
      </c>
      <c r="C206" s="33" t="s">
        <v>1186</v>
      </c>
      <c r="D206" s="6" t="s">
        <v>12</v>
      </c>
      <c r="E206" s="6" t="s">
        <v>27</v>
      </c>
      <c r="F206" s="6" t="s">
        <v>372</v>
      </c>
      <c r="G206">
        <v>1</v>
      </c>
      <c r="H206">
        <v>202301</v>
      </c>
      <c r="I206" s="8">
        <v>19.93</v>
      </c>
      <c r="J206" s="8">
        <v>-1.02</v>
      </c>
      <c r="K206" s="8">
        <v>-0.34</v>
      </c>
      <c r="L206" s="8">
        <v>-0.43</v>
      </c>
      <c r="M206" s="47" t="str">
        <f>INDEX(DNBDetails[], MATCH(ZACKS_Screener[Ticker], DNBDetails[Ticker],0), 6)</f>
        <v>Retail Trade</v>
      </c>
      <c r="N206" s="6" t="str">
        <f>INDEX(DNBDetails[], MATCH(ZACKS_Screener[Ticker], DNBDetails[Ticker],0), 7)</f>
        <v>Electronics and Appliance Retailers</v>
      </c>
      <c r="O2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0.66666666666666663</v>
      </c>
      <c r="P2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-0.26470588235294107</v>
      </c>
      <c r="Q206" s="17">
        <f>IFERROR(ZACKS_Screener[[#This Row],[Price]]/ZACKS_Screener[[#This Row],[EPS1]], "")</f>
        <v>-58.617647058823522</v>
      </c>
      <c r="R206" s="17">
        <f>IFERROR(ZACKS_Screener[[#This Row],[Price]]/ZACKS_Screener[[#This Row],[EPS2]], "")</f>
        <v>-46.348837209302324</v>
      </c>
      <c r="S206" s="17">
        <f>IFERROR(ZACKS_Screener[[#This Row],[PE1]]/(ZACKS_Screener[[#This Row],[EG1]]*100), "")</f>
        <v>-0.87926470588235295</v>
      </c>
      <c r="T206" s="17">
        <f>IFERROR(ZACKS_Screener[[#This Row],[PE2]]/(ZACKS_Screener[[#This Row],[EG2]]*100), "")</f>
        <v>1.7509560723514219</v>
      </c>
      <c r="U206"/>
    </row>
    <row r="207" spans="1:21" hidden="1" x14ac:dyDescent="0.25">
      <c r="A207" s="20" t="s">
        <v>23</v>
      </c>
      <c r="B207" s="20">
        <v>5244.23</v>
      </c>
      <c r="C207" s="33" t="s">
        <v>23</v>
      </c>
      <c r="D207" s="6" t="s">
        <v>20</v>
      </c>
      <c r="E207" s="6" t="s">
        <v>24</v>
      </c>
      <c r="F207" s="6" t="s">
        <v>25</v>
      </c>
      <c r="G207">
        <v>12</v>
      </c>
      <c r="H207">
        <v>202212</v>
      </c>
      <c r="I207" s="8">
        <v>94.83</v>
      </c>
      <c r="J207" s="8">
        <v>1.86</v>
      </c>
      <c r="K207" s="8">
        <v>3.08</v>
      </c>
      <c r="L207" s="8">
        <v>3.4</v>
      </c>
      <c r="M207" s="47" t="str">
        <f>INDEX(DNBDetails[], MATCH(ZACKS_Screener[Ticker], DNBDetails[Ticker],0), 6)</f>
        <v>Machinery Manufacturing</v>
      </c>
      <c r="N207" s="6" t="str">
        <f>INDEX(DNBDetails[], MATCH(ZACKS_Screener[Ticker], DNBDetails[Ticker],0), 7)</f>
        <v>Ventilation, Heating, Air-Conditioning, and Commercial Refrigeration Equipment Manufacturing</v>
      </c>
      <c r="O2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0.65591397849462363</v>
      </c>
      <c r="P2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0.10389610389610385</v>
      </c>
      <c r="Q207" s="17">
        <f>IFERROR(ZACKS_Screener[[#This Row],[Price]]/ZACKS_Screener[[#This Row],[EPS1]], "")</f>
        <v>30.788961038961038</v>
      </c>
      <c r="R207" s="17">
        <f>IFERROR(ZACKS_Screener[[#This Row],[Price]]/ZACKS_Screener[[#This Row],[EPS2]], "")</f>
        <v>27.891176470588235</v>
      </c>
      <c r="S207" s="17">
        <f>IFERROR(ZACKS_Screener[[#This Row],[PE1]]/(ZACKS_Screener[[#This Row],[EG1]]*100), "")</f>
        <v>0.46940547157760271</v>
      </c>
      <c r="T207" s="17">
        <f>IFERROR(ZACKS_Screener[[#This Row],[PE2]]/(ZACKS_Screener[[#This Row],[EG2]]*100), "")</f>
        <v>2.6845257352941192</v>
      </c>
      <c r="U207"/>
    </row>
    <row r="208" spans="1:21" hidden="1" x14ac:dyDescent="0.25">
      <c r="A208" s="20" t="s">
        <v>1972</v>
      </c>
      <c r="B208" s="20">
        <v>9173.58</v>
      </c>
      <c r="C208" s="33" t="s">
        <v>1971</v>
      </c>
      <c r="D208" s="6" t="s">
        <v>12</v>
      </c>
      <c r="E208" s="6" t="s">
        <v>27</v>
      </c>
      <c r="F208" s="6" t="s">
        <v>1973</v>
      </c>
      <c r="G208">
        <v>6</v>
      </c>
      <c r="H208">
        <v>202306</v>
      </c>
      <c r="I208" s="8">
        <v>58.9</v>
      </c>
      <c r="J208" s="8">
        <v>2.6</v>
      </c>
      <c r="K208" s="8">
        <v>4.3</v>
      </c>
      <c r="L208" s="8">
        <v>5.0599999999999996</v>
      </c>
      <c r="M208" s="47" t="str">
        <f>INDEX(DNBDetails[], MATCH(ZACKS_Screener[Ticker], DNBDetails[Ticker],0), 6)</f>
        <v>Wholesale Trade</v>
      </c>
      <c r="N208" s="6" t="str">
        <f>INDEX(DNBDetails[], MATCH(ZACKS_Screener[Ticker], DNBDetails[Ticker],0), 7)</f>
        <v>Grocery and Related Product Merchant Wholesalers</v>
      </c>
      <c r="O2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0.65384615384615374</v>
      </c>
      <c r="P2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0.1767441860465116</v>
      </c>
      <c r="Q208" s="17">
        <f>IFERROR(ZACKS_Screener[[#This Row],[Price]]/ZACKS_Screener[[#This Row],[EPS1]], "")</f>
        <v>13.697674418604651</v>
      </c>
      <c r="R208" s="17">
        <f>IFERROR(ZACKS_Screener[[#This Row],[Price]]/ZACKS_Screener[[#This Row],[EPS2]], "")</f>
        <v>11.640316205533598</v>
      </c>
      <c r="S208" s="17">
        <f>IFERROR(ZACKS_Screener[[#This Row],[PE1]]/(ZACKS_Screener[[#This Row],[EG1]]*100), "")</f>
        <v>0.20949384404924765</v>
      </c>
      <c r="T208" s="17">
        <f>IFERROR(ZACKS_Screener[[#This Row],[PE2]]/(ZACKS_Screener[[#This Row],[EG2]]*100), "")</f>
        <v>0.65859683794466428</v>
      </c>
      <c r="U208"/>
    </row>
    <row r="209" spans="1:21" hidden="1" x14ac:dyDescent="0.25">
      <c r="A209" s="20" t="s">
        <v>1224</v>
      </c>
      <c r="B209" s="20">
        <v>6944.76</v>
      </c>
      <c r="C209" s="33" t="s">
        <v>1223</v>
      </c>
      <c r="D209" s="6" t="s">
        <v>20</v>
      </c>
      <c r="E209" s="6" t="s">
        <v>13</v>
      </c>
      <c r="F209" s="6" t="s">
        <v>175</v>
      </c>
      <c r="G209">
        <v>1</v>
      </c>
      <c r="H209">
        <v>202301</v>
      </c>
      <c r="I209" s="8">
        <v>44.49</v>
      </c>
      <c r="J209" s="8">
        <v>-0.46</v>
      </c>
      <c r="K209" s="8">
        <v>-0.16</v>
      </c>
      <c r="L209" s="8">
        <v>0.02</v>
      </c>
      <c r="M209" s="47" t="str">
        <f>INDEX(DNBDetails[], MATCH(ZACKS_Screener[Ticker], DNBDetails[Ticker],0), 6)</f>
        <v>Information</v>
      </c>
      <c r="N209" s="6" t="str">
        <f>INDEX(DNBDetails[], MATCH(ZACKS_Screener[Ticker], DNBDetails[Ticker],0), 7)</f>
        <v>Software Publishers</v>
      </c>
      <c r="O2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0.65217391304347838</v>
      </c>
      <c r="P2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09" s="17">
        <f>IFERROR(ZACKS_Screener[[#This Row],[Price]]/ZACKS_Screener[[#This Row],[EPS1]], "")</f>
        <v>-278.0625</v>
      </c>
      <c r="R209" s="17">
        <f>IFERROR(ZACKS_Screener[[#This Row],[Price]]/ZACKS_Screener[[#This Row],[EPS2]], "")</f>
        <v>2224.5</v>
      </c>
      <c r="S209" s="17">
        <f>IFERROR(ZACKS_Screener[[#This Row],[PE1]]/(ZACKS_Screener[[#This Row],[EG1]]*100), "")</f>
        <v>-4.2636249999999993</v>
      </c>
      <c r="T209" s="17">
        <f>IFERROR(ZACKS_Screener[[#This Row],[PE2]]/(ZACKS_Screener[[#This Row],[EG2]]*100), "")</f>
        <v>22.245000000000001</v>
      </c>
      <c r="U209"/>
    </row>
    <row r="210" spans="1:21" hidden="1" x14ac:dyDescent="0.25">
      <c r="A210" s="20" t="s">
        <v>2313</v>
      </c>
      <c r="B210" s="20">
        <v>37733.39</v>
      </c>
      <c r="C210" s="33" t="s">
        <v>2312</v>
      </c>
      <c r="D210" s="6" t="s">
        <v>12</v>
      </c>
      <c r="E210" s="6" t="s">
        <v>76</v>
      </c>
      <c r="F210" s="6" t="s">
        <v>242</v>
      </c>
      <c r="G210">
        <v>12</v>
      </c>
      <c r="H210">
        <v>202212</v>
      </c>
      <c r="I210" s="8">
        <v>62.71</v>
      </c>
      <c r="J210" s="8">
        <v>1</v>
      </c>
      <c r="K210" s="8">
        <v>1.65</v>
      </c>
      <c r="L210" s="8">
        <v>2.27</v>
      </c>
      <c r="M210" s="47" t="str">
        <f>INDEX(DNBDetails[], MATCH(ZACKS_Screener[Ticker], DNBDetails[Ticker],0), 6)</f>
        <v>Information</v>
      </c>
      <c r="N210" s="6" t="str">
        <f>INDEX(DNBDetails[], MATCH(ZACKS_Screener[Ticker], DNBDetails[Ticker],0), 7)</f>
        <v>Software Publishers</v>
      </c>
      <c r="O2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0.64999999999999991</v>
      </c>
      <c r="P2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0.37575757575757585</v>
      </c>
      <c r="Q210" s="17">
        <f>IFERROR(ZACKS_Screener[[#This Row],[Price]]/ZACKS_Screener[[#This Row],[EPS1]], "")</f>
        <v>38.006060606060608</v>
      </c>
      <c r="R210" s="17">
        <f>IFERROR(ZACKS_Screener[[#This Row],[Price]]/ZACKS_Screener[[#This Row],[EPS2]], "")</f>
        <v>27.625550660792953</v>
      </c>
      <c r="S210" s="17">
        <f>IFERROR(ZACKS_Screener[[#This Row],[PE1]]/(ZACKS_Screener[[#This Row],[EG1]]*100), "")</f>
        <v>0.58470862470862484</v>
      </c>
      <c r="T210" s="17">
        <f>IFERROR(ZACKS_Screener[[#This Row],[PE2]]/(ZACKS_Screener[[#This Row],[EG2]]*100), "")</f>
        <v>0.73519610629529619</v>
      </c>
      <c r="U210"/>
    </row>
    <row r="211" spans="1:21" hidden="1" x14ac:dyDescent="0.25">
      <c r="A211" s="20" t="s">
        <v>1145</v>
      </c>
      <c r="B211" s="20">
        <v>3120.51</v>
      </c>
      <c r="C211" s="33" t="s">
        <v>1144</v>
      </c>
      <c r="D211" s="6" t="s">
        <v>12</v>
      </c>
      <c r="E211" s="6" t="s">
        <v>21</v>
      </c>
      <c r="F211" s="6" t="s">
        <v>288</v>
      </c>
      <c r="G211">
        <v>12</v>
      </c>
      <c r="H211">
        <v>202212</v>
      </c>
      <c r="I211" s="8">
        <v>6.37</v>
      </c>
      <c r="J211" s="8">
        <v>-0.51</v>
      </c>
      <c r="K211" s="8">
        <v>-0.18</v>
      </c>
      <c r="L211" s="8">
        <v>0.16</v>
      </c>
      <c r="M211" s="47" t="str">
        <f>INDEX(DNBDetails[], MATCH(ZACKS_Screener[Ticker], DNBDetails[Ticker],0), 6)</f>
        <v>Administrative and Support and Waste Management and Remediation Services</v>
      </c>
      <c r="N211" s="6" t="str">
        <f>INDEX(DNBDetails[], MATCH(ZACKS_Screener[Ticker], DNBDetails[Ticker],0), 7)</f>
        <v>Travel Arrangement and Reservation Services</v>
      </c>
      <c r="O2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0.6470588235294118</v>
      </c>
      <c r="P2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11" s="17">
        <f>IFERROR(ZACKS_Screener[[#This Row],[Price]]/ZACKS_Screener[[#This Row],[EPS1]], "")</f>
        <v>-35.388888888888893</v>
      </c>
      <c r="R211" s="17">
        <f>IFERROR(ZACKS_Screener[[#This Row],[Price]]/ZACKS_Screener[[#This Row],[EPS2]], "")</f>
        <v>39.8125</v>
      </c>
      <c r="S211" s="17">
        <f>IFERROR(ZACKS_Screener[[#This Row],[PE1]]/(ZACKS_Screener[[#This Row],[EG1]]*100), "")</f>
        <v>-0.54691919191919203</v>
      </c>
      <c r="T211" s="17">
        <f>IFERROR(ZACKS_Screener[[#This Row],[PE2]]/(ZACKS_Screener[[#This Row],[EG2]]*100), "")</f>
        <v>0.39812500000000001</v>
      </c>
      <c r="U211"/>
    </row>
    <row r="212" spans="1:21" hidden="1" x14ac:dyDescent="0.25">
      <c r="A212" s="20" t="s">
        <v>3050</v>
      </c>
      <c r="B212" s="20">
        <v>2772.69</v>
      </c>
      <c r="C212" s="33" t="s">
        <v>3049</v>
      </c>
      <c r="D212" s="6" t="s">
        <v>12</v>
      </c>
      <c r="E212" s="6" t="s">
        <v>32</v>
      </c>
      <c r="F212" s="6" t="s">
        <v>138</v>
      </c>
      <c r="G212">
        <v>12</v>
      </c>
      <c r="H212">
        <v>202212</v>
      </c>
      <c r="I212" s="8">
        <v>16.920000000000002</v>
      </c>
      <c r="J212" s="8">
        <v>0.22</v>
      </c>
      <c r="K212" s="8">
        <v>0.36</v>
      </c>
      <c r="L212" s="8">
        <v>0.73</v>
      </c>
      <c r="M212" s="47" t="str">
        <f>INDEX(DNBDetails[], MATCH(ZACKS_Screener[Ticker], DNBDetails[Ticker],0), 6)</f>
        <v>Real Estate and Rental and Leasing</v>
      </c>
      <c r="N212" s="6" t="str">
        <f>INDEX(DNBDetails[], MATCH(ZACKS_Screener[Ticker], DNBDetails[Ticker],0), 7)</f>
        <v>Lessors of Real Estate</v>
      </c>
      <c r="O2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0.63636363636363624</v>
      </c>
      <c r="P2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1.0277777777777779</v>
      </c>
      <c r="Q212" s="17">
        <f>IFERROR(ZACKS_Screener[[#This Row],[Price]]/ZACKS_Screener[[#This Row],[EPS1]], "")</f>
        <v>47.000000000000007</v>
      </c>
      <c r="R212" s="17">
        <f>IFERROR(ZACKS_Screener[[#This Row],[Price]]/ZACKS_Screener[[#This Row],[EPS2]], "")</f>
        <v>23.178082191780824</v>
      </c>
      <c r="S212" s="17">
        <f>IFERROR(ZACKS_Screener[[#This Row],[PE1]]/(ZACKS_Screener[[#This Row],[EG1]]*100), "")</f>
        <v>0.73857142857142877</v>
      </c>
      <c r="T212" s="17">
        <f>IFERROR(ZACKS_Screener[[#This Row],[PE2]]/(ZACKS_Screener[[#This Row],[EG2]]*100), "")</f>
        <v>0.22551647537948907</v>
      </c>
      <c r="U212"/>
    </row>
    <row r="213" spans="1:21" hidden="1" x14ac:dyDescent="0.25">
      <c r="A213" s="20" t="s">
        <v>1476</v>
      </c>
      <c r="B213" s="20">
        <v>6162.45</v>
      </c>
      <c r="C213" s="33" t="s">
        <v>1475</v>
      </c>
      <c r="D213" s="6" t="s">
        <v>12</v>
      </c>
      <c r="E213" s="6" t="s">
        <v>114</v>
      </c>
      <c r="F213" s="6" t="s">
        <v>115</v>
      </c>
      <c r="G213">
        <v>12</v>
      </c>
      <c r="H213">
        <v>202212</v>
      </c>
      <c r="I213" s="8">
        <v>5.03</v>
      </c>
      <c r="J213" s="8">
        <v>0.22</v>
      </c>
      <c r="K213" s="8">
        <v>0.36</v>
      </c>
      <c r="L213" s="8">
        <v>0.4</v>
      </c>
      <c r="M213" s="47" t="str">
        <f>INDEX(DNBDetails[], MATCH(ZACKS_Screener[Ticker], DNBDetails[Ticker],0), 6)</f>
        <v>Mining, Quarrying, and Oil and Gas Extraction</v>
      </c>
      <c r="N213" s="6" t="str">
        <f>INDEX(DNBDetails[], MATCH(ZACKS_Screener[Ticker], DNBDetails[Ticker],0), 7)</f>
        <v>Metal Ore Mining</v>
      </c>
      <c r="O2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0.63636363636363624</v>
      </c>
      <c r="P2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0.11111111111111122</v>
      </c>
      <c r="Q213" s="17">
        <f>IFERROR(ZACKS_Screener[[#This Row],[Price]]/ZACKS_Screener[[#This Row],[EPS1]], "")</f>
        <v>13.972222222222223</v>
      </c>
      <c r="R213" s="17">
        <f>IFERROR(ZACKS_Screener[[#This Row],[Price]]/ZACKS_Screener[[#This Row],[EPS2]], "")</f>
        <v>12.574999999999999</v>
      </c>
      <c r="S213" s="17">
        <f>IFERROR(ZACKS_Screener[[#This Row],[PE1]]/(ZACKS_Screener[[#This Row],[EG1]]*100), "")</f>
        <v>0.21956349206349213</v>
      </c>
      <c r="T213" s="17">
        <f>IFERROR(ZACKS_Screener[[#This Row],[PE2]]/(ZACKS_Screener[[#This Row],[EG2]]*100), "")</f>
        <v>1.1317499999999989</v>
      </c>
      <c r="U213"/>
    </row>
    <row r="214" spans="1:21" hidden="1" x14ac:dyDescent="0.25">
      <c r="A214" s="20" t="s">
        <v>847</v>
      </c>
      <c r="B214" s="20">
        <v>4337.84</v>
      </c>
      <c r="C214" s="33" t="s">
        <v>846</v>
      </c>
      <c r="D214" s="6" t="s">
        <v>12</v>
      </c>
      <c r="E214" s="6" t="s">
        <v>35</v>
      </c>
      <c r="F214" s="6" t="s">
        <v>60</v>
      </c>
      <c r="G214">
        <v>12</v>
      </c>
      <c r="H214">
        <v>202212</v>
      </c>
      <c r="I214" s="8">
        <v>2.0099999999999998</v>
      </c>
      <c r="J214" s="8">
        <v>-0.86</v>
      </c>
      <c r="K214" s="8">
        <v>-0.32</v>
      </c>
      <c r="L214" s="8">
        <v>-0.24</v>
      </c>
      <c r="M214" s="47" t="str">
        <f>INDEX(DNBDetails[], MATCH(ZACKS_Screener[Ticker], DNBDetails[Ticker],0), 6)</f>
        <v>Chemical Manufacturing</v>
      </c>
      <c r="N214" s="6" t="str">
        <f>INDEX(DNBDetails[], MATCH(ZACKS_Screener[Ticker], DNBDetails[Ticker],0), 7)</f>
        <v>Pharmaceutical and Medicine Manufacturing</v>
      </c>
      <c r="O2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0.62790697674418605</v>
      </c>
      <c r="P2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0.25000000000000006</v>
      </c>
      <c r="Q214" s="17">
        <f>IFERROR(ZACKS_Screener[[#This Row],[Price]]/ZACKS_Screener[[#This Row],[EPS1]], "")</f>
        <v>-6.2812499999999991</v>
      </c>
      <c r="R214" s="17">
        <f>IFERROR(ZACKS_Screener[[#This Row],[Price]]/ZACKS_Screener[[#This Row],[EPS2]], "")</f>
        <v>-8.375</v>
      </c>
      <c r="S214" s="17">
        <f>IFERROR(ZACKS_Screener[[#This Row],[PE1]]/(ZACKS_Screener[[#This Row],[EG1]]*100), "")</f>
        <v>-0.10003472222222221</v>
      </c>
      <c r="T214" s="17">
        <f>IFERROR(ZACKS_Screener[[#This Row],[PE2]]/(ZACKS_Screener[[#This Row],[EG2]]*100), "")</f>
        <v>-0.33499999999999991</v>
      </c>
      <c r="U214"/>
    </row>
    <row r="215" spans="1:21" hidden="1" x14ac:dyDescent="0.25">
      <c r="A215" s="20" t="s">
        <v>2779</v>
      </c>
      <c r="B215" s="20">
        <v>2659.58</v>
      </c>
      <c r="C215" s="33" t="s">
        <v>2778</v>
      </c>
      <c r="D215" s="6" t="s">
        <v>20</v>
      </c>
      <c r="E215" s="6" t="s">
        <v>27</v>
      </c>
      <c r="F215" s="6" t="s">
        <v>219</v>
      </c>
      <c r="G215">
        <v>12</v>
      </c>
      <c r="H215">
        <v>202212</v>
      </c>
      <c r="I215" s="8">
        <v>16.649999999999999</v>
      </c>
      <c r="J215" s="8">
        <v>-0.59</v>
      </c>
      <c r="K215" s="8">
        <v>-0.22</v>
      </c>
      <c r="L215" s="8">
        <v>0.14000000000000001</v>
      </c>
      <c r="M215" s="47" t="str">
        <f>INDEX(DNBDetails[], MATCH(ZACKS_Screener[Ticker], DNBDetails[Ticker],0), 6)</f>
        <v>Administrative and Support and Waste Management and Remediation Services</v>
      </c>
      <c r="N215" s="6" t="str">
        <f>INDEX(DNBDetails[], MATCH(ZACKS_Screener[Ticker], DNBDetails[Ticker],0), 7)</f>
        <v>Business Support Services</v>
      </c>
      <c r="O2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0.6271186440677966</v>
      </c>
      <c r="P2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15" s="17">
        <f>IFERROR(ZACKS_Screener[[#This Row],[Price]]/ZACKS_Screener[[#This Row],[EPS1]], "")</f>
        <v>-75.681818181818173</v>
      </c>
      <c r="R215" s="17">
        <f>IFERROR(ZACKS_Screener[[#This Row],[Price]]/ZACKS_Screener[[#This Row],[EPS2]], "")</f>
        <v>118.9285714285714</v>
      </c>
      <c r="S215" s="17">
        <f>IFERROR(ZACKS_Screener[[#This Row],[PE1]]/(ZACKS_Screener[[#This Row],[EG1]]*100), "")</f>
        <v>-1.2068181818181816</v>
      </c>
      <c r="T215" s="17">
        <f>IFERROR(ZACKS_Screener[[#This Row],[PE2]]/(ZACKS_Screener[[#This Row],[EG2]]*100), "")</f>
        <v>1.1892857142857141</v>
      </c>
      <c r="U215"/>
    </row>
    <row r="216" spans="1:21" hidden="1" x14ac:dyDescent="0.25">
      <c r="A216" s="20" t="s">
        <v>3710</v>
      </c>
      <c r="B216" s="20">
        <v>2275.17</v>
      </c>
      <c r="C216" s="33" t="s">
        <v>3709</v>
      </c>
      <c r="D216" s="6" t="s">
        <v>20</v>
      </c>
      <c r="E216" s="6" t="s">
        <v>27</v>
      </c>
      <c r="F216" s="6" t="s">
        <v>219</v>
      </c>
      <c r="G216">
        <v>12</v>
      </c>
      <c r="H216">
        <v>202212</v>
      </c>
      <c r="I216" s="8">
        <v>16.420000000000002</v>
      </c>
      <c r="J216" s="8">
        <v>0.75</v>
      </c>
      <c r="K216" s="8">
        <v>1.22</v>
      </c>
      <c r="L216" s="8">
        <v>1.56</v>
      </c>
      <c r="M216" s="47" t="str">
        <f>INDEX(DNBDetails[], MATCH(ZACKS_Screener[Ticker], DNBDetails[Ticker],0), 6)</f>
        <v>Administrative and Support and Waste Management and Remediation Services</v>
      </c>
      <c r="N216" s="6" t="str">
        <f>INDEX(DNBDetails[], MATCH(ZACKS_Screener[Ticker], DNBDetails[Ticker],0), 7)</f>
        <v>Travel Arrangement and Reservation Services</v>
      </c>
      <c r="O2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0.62666666666666659</v>
      </c>
      <c r="P2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0.27868852459016402</v>
      </c>
      <c r="Q216" s="17">
        <f>IFERROR(ZACKS_Screener[[#This Row],[Price]]/ZACKS_Screener[[#This Row],[EPS1]], "")</f>
        <v>13.459016393442624</v>
      </c>
      <c r="R216" s="17">
        <f>IFERROR(ZACKS_Screener[[#This Row],[Price]]/ZACKS_Screener[[#This Row],[EPS2]], "")</f>
        <v>10.525641025641026</v>
      </c>
      <c r="S216" s="17">
        <f>IFERROR(ZACKS_Screener[[#This Row],[PE1]]/(ZACKS_Screener[[#This Row],[EG1]]*100), "")</f>
        <v>0.21477153819323341</v>
      </c>
      <c r="T216" s="17">
        <f>IFERROR(ZACKS_Screener[[#This Row],[PE2]]/(ZACKS_Screener[[#This Row],[EG2]]*100), "")</f>
        <v>0.37768476621417785</v>
      </c>
      <c r="U216"/>
    </row>
    <row r="217" spans="1:21" hidden="1" x14ac:dyDescent="0.25">
      <c r="A217" s="20" t="s">
        <v>3286</v>
      </c>
      <c r="B217" s="20">
        <v>2461.14</v>
      </c>
      <c r="C217" s="33" t="s">
        <v>3285</v>
      </c>
      <c r="D217" s="6" t="s">
        <v>20</v>
      </c>
      <c r="E217" s="6" t="s">
        <v>76</v>
      </c>
      <c r="F217" s="6" t="s">
        <v>242</v>
      </c>
      <c r="G217">
        <v>12</v>
      </c>
      <c r="H217">
        <v>202212</v>
      </c>
      <c r="I217" s="8">
        <v>16.734999999999999</v>
      </c>
      <c r="J217" s="8">
        <v>0.16</v>
      </c>
      <c r="K217" s="8">
        <v>0.26</v>
      </c>
      <c r="L217" s="8">
        <v>0.35</v>
      </c>
      <c r="M217" s="47" t="str">
        <f>INDEX(DNBDetails[], MATCH(ZACKS_Screener[Ticker], DNBDetails[Ticker],0), 6)</f>
        <v>Information</v>
      </c>
      <c r="N217" s="6" t="str">
        <f>INDEX(DNBDetails[], MATCH(ZACKS_Screener[Ticker], DNBDetails[Ticker],0), 7)</f>
        <v>Software Publishers</v>
      </c>
      <c r="O2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0.625</v>
      </c>
      <c r="P2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0.34615384615384603</v>
      </c>
      <c r="Q217" s="17">
        <f>IFERROR(ZACKS_Screener[[#This Row],[Price]]/ZACKS_Screener[[#This Row],[EPS1]], "")</f>
        <v>64.365384615384613</v>
      </c>
      <c r="R217" s="17">
        <f>IFERROR(ZACKS_Screener[[#This Row],[Price]]/ZACKS_Screener[[#This Row],[EPS2]], "")</f>
        <v>47.814285714285717</v>
      </c>
      <c r="S217" s="17">
        <f>IFERROR(ZACKS_Screener[[#This Row],[PE1]]/(ZACKS_Screener[[#This Row],[EG1]]*100), "")</f>
        <v>1.0298461538461539</v>
      </c>
      <c r="T217" s="17">
        <f>IFERROR(ZACKS_Screener[[#This Row],[PE2]]/(ZACKS_Screener[[#This Row],[EG2]]*100), "")</f>
        <v>1.3813015873015877</v>
      </c>
      <c r="U217"/>
    </row>
    <row r="218" spans="1:21" hidden="1" x14ac:dyDescent="0.25">
      <c r="A218" s="20" t="s">
        <v>2132</v>
      </c>
      <c r="B218" s="20">
        <v>3040.13</v>
      </c>
      <c r="C218" s="33" t="s">
        <v>2131</v>
      </c>
      <c r="D218" s="6" t="s">
        <v>12</v>
      </c>
      <c r="E218" s="6" t="s">
        <v>13</v>
      </c>
      <c r="F218" s="6" t="s">
        <v>1178</v>
      </c>
      <c r="G218">
        <v>12</v>
      </c>
      <c r="H218">
        <v>202212</v>
      </c>
      <c r="I218" s="8">
        <v>29.71</v>
      </c>
      <c r="J218" s="8">
        <v>1.99</v>
      </c>
      <c r="K218" s="8">
        <v>3.23</v>
      </c>
      <c r="L218" s="8">
        <v>3.68</v>
      </c>
      <c r="M218" s="47" t="str">
        <f>INDEX(DNBDetails[], MATCH(ZACKS_Screener[Ticker], DNBDetails[Ticker],0), 6)</f>
        <v>Information</v>
      </c>
      <c r="N218" s="6" t="str">
        <f>INDEX(DNBDetails[], MATCH(ZACKS_Screener[Ticker], DNBDetails[Ticker],0), 7)</f>
        <v>Computing Infrastructure Providers, Data Processing, Web Hosting, and Related Services</v>
      </c>
      <c r="O2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0.62311557788944727</v>
      </c>
      <c r="P2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0.13931888544891646</v>
      </c>
      <c r="Q218" s="17">
        <f>IFERROR(ZACKS_Screener[[#This Row],[Price]]/ZACKS_Screener[[#This Row],[EPS1]], "")</f>
        <v>9.1981424148606816</v>
      </c>
      <c r="R218" s="17">
        <f>IFERROR(ZACKS_Screener[[#This Row],[Price]]/ZACKS_Screener[[#This Row],[EPS2]], "")</f>
        <v>8.0733695652173907</v>
      </c>
      <c r="S218" s="17">
        <f>IFERROR(ZACKS_Screener[[#This Row],[PE1]]/(ZACKS_Screener[[#This Row],[EG1]]*100), "")</f>
        <v>0.14761535004494158</v>
      </c>
      <c r="T218" s="17">
        <f>IFERROR(ZACKS_Screener[[#This Row],[PE2]]/(ZACKS_Screener[[#This Row],[EG2]]*100), "")</f>
        <v>0.57948852657004812</v>
      </c>
      <c r="U218"/>
    </row>
    <row r="219" spans="1:21" hidden="1" x14ac:dyDescent="0.25">
      <c r="A219" s="20" t="s">
        <v>3292</v>
      </c>
      <c r="B219" s="20">
        <v>3295.94</v>
      </c>
      <c r="C219" s="33" t="s">
        <v>3291</v>
      </c>
      <c r="D219" s="6" t="s">
        <v>20</v>
      </c>
      <c r="E219" s="6" t="s">
        <v>44</v>
      </c>
      <c r="F219" s="6" t="s">
        <v>262</v>
      </c>
      <c r="G219">
        <v>9</v>
      </c>
      <c r="H219">
        <v>202209</v>
      </c>
      <c r="I219" s="8">
        <v>170.1</v>
      </c>
      <c r="J219" s="8">
        <v>2.76</v>
      </c>
      <c r="K219" s="8">
        <v>4.47</v>
      </c>
      <c r="L219" s="8">
        <v>5.63</v>
      </c>
      <c r="M219" s="47" t="str">
        <f>INDEX(DNBDetails[], MATCH(ZACKS_Screener[Ticker], DNBDetails[Ticker],0), 6)</f>
        <v>Food Manufacturing</v>
      </c>
      <c r="N219" s="6" t="str">
        <f>INDEX(DNBDetails[], MATCH(ZACKS_Screener[Ticker], DNBDetails[Ticker],0), 7)</f>
        <v>Bakeries and Tortilla Manufacturing</v>
      </c>
      <c r="O2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0.61956521739130443</v>
      </c>
      <c r="P2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0.25950782997762867</v>
      </c>
      <c r="Q219" s="17">
        <f>IFERROR(ZACKS_Screener[[#This Row],[Price]]/ZACKS_Screener[[#This Row],[EPS1]], "")</f>
        <v>38.053691275167786</v>
      </c>
      <c r="R219" s="17">
        <f>IFERROR(ZACKS_Screener[[#This Row],[Price]]/ZACKS_Screener[[#This Row],[EPS2]], "")</f>
        <v>30.213143872113676</v>
      </c>
      <c r="S219" s="17">
        <f>IFERROR(ZACKS_Screener[[#This Row],[PE1]]/(ZACKS_Screener[[#This Row],[EG1]]*100), "")</f>
        <v>0.61419992935358525</v>
      </c>
      <c r="T219" s="17">
        <f>IFERROR(ZACKS_Screener[[#This Row],[PE2]]/(ZACKS_Screener[[#This Row],[EG2]]*100), "")</f>
        <v>1.1642478716236906</v>
      </c>
      <c r="U219"/>
    </row>
    <row r="220" spans="1:21" hidden="1" x14ac:dyDescent="0.25">
      <c r="A220" s="20" t="s">
        <v>1875</v>
      </c>
      <c r="B220" s="20">
        <v>4437.1000000000004</v>
      </c>
      <c r="C220" s="33" t="s">
        <v>1874</v>
      </c>
      <c r="D220" s="6" t="s">
        <v>20</v>
      </c>
      <c r="E220" s="6" t="s">
        <v>44</v>
      </c>
      <c r="F220" s="6" t="s">
        <v>68</v>
      </c>
      <c r="G220">
        <v>1</v>
      </c>
      <c r="H220">
        <v>202301</v>
      </c>
      <c r="I220" s="8">
        <v>73.19</v>
      </c>
      <c r="J220" s="8">
        <v>1.62</v>
      </c>
      <c r="K220" s="8">
        <v>2.62</v>
      </c>
      <c r="L220" s="8">
        <v>2.95</v>
      </c>
      <c r="M220" s="47" t="str">
        <f>INDEX(DNBDetails[], MATCH(ZACKS_Screener[Ticker], DNBDetails[Ticker],0), 6)</f>
        <v>Retail Trade</v>
      </c>
      <c r="N220" s="6" t="str">
        <f>INDEX(DNBDetails[], MATCH(ZACKS_Screener[Ticker], DNBDetails[Ticker],0), 7)</f>
        <v>Warehouse Clubs, Supercenters, and Other General Merchandise Retailers</v>
      </c>
      <c r="O2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0.61728395061728392</v>
      </c>
      <c r="P2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0.12595419847328246</v>
      </c>
      <c r="Q220" s="17">
        <f>IFERROR(ZACKS_Screener[[#This Row],[Price]]/ZACKS_Screener[[#This Row],[EPS1]], "")</f>
        <v>27.935114503816791</v>
      </c>
      <c r="R220" s="17">
        <f>IFERROR(ZACKS_Screener[[#This Row],[Price]]/ZACKS_Screener[[#This Row],[EPS2]], "")</f>
        <v>24.810169491525421</v>
      </c>
      <c r="S220" s="17">
        <f>IFERROR(ZACKS_Screener[[#This Row],[PE1]]/(ZACKS_Screener[[#This Row],[EG1]]*100), "")</f>
        <v>0.45254885496183206</v>
      </c>
      <c r="T220" s="17">
        <f>IFERROR(ZACKS_Screener[[#This Row],[PE2]]/(ZACKS_Screener[[#This Row],[EG2]]*100), "")</f>
        <v>1.9697770929635332</v>
      </c>
      <c r="U220"/>
    </row>
    <row r="221" spans="1:21" hidden="1" x14ac:dyDescent="0.25">
      <c r="A221" s="20" t="s">
        <v>1209</v>
      </c>
      <c r="B221" s="20">
        <v>13639.5</v>
      </c>
      <c r="C221" s="33" t="s">
        <v>1208</v>
      </c>
      <c r="D221" s="6" t="s">
        <v>20</v>
      </c>
      <c r="E221" s="6" t="s">
        <v>76</v>
      </c>
      <c r="F221" s="6" t="s">
        <v>242</v>
      </c>
      <c r="G221">
        <v>12</v>
      </c>
      <c r="H221">
        <v>202212</v>
      </c>
      <c r="I221" s="8">
        <v>3.57</v>
      </c>
      <c r="J221" s="8">
        <v>-0.44</v>
      </c>
      <c r="K221" s="8">
        <v>-0.17</v>
      </c>
      <c r="L221" s="8">
        <v>-0.03</v>
      </c>
      <c r="M221" s="47" t="str">
        <f>INDEX(DNBDetails[], MATCH(ZACKS_Screener[Ticker], DNBDetails[Ticker],0), 6)</f>
        <v>Transportation and Warehousing</v>
      </c>
      <c r="N221" s="6" t="str">
        <f>INDEX(DNBDetails[], MATCH(ZACKS_Screener[Ticker], DNBDetails[Ticker],0), 7)</f>
        <v>Other Support Activities for Transportation</v>
      </c>
      <c r="O2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0.61363636363636365</v>
      </c>
      <c r="P2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0.82352941176470595</v>
      </c>
      <c r="Q221" s="17">
        <f>IFERROR(ZACKS_Screener[[#This Row],[Price]]/ZACKS_Screener[[#This Row],[EPS1]], "")</f>
        <v>-20.999999999999996</v>
      </c>
      <c r="R221" s="17">
        <f>IFERROR(ZACKS_Screener[[#This Row],[Price]]/ZACKS_Screener[[#This Row],[EPS2]], "")</f>
        <v>-119</v>
      </c>
      <c r="S221" s="17">
        <f>IFERROR(ZACKS_Screener[[#This Row],[PE1]]/(ZACKS_Screener[[#This Row],[EG1]]*100), "")</f>
        <v>-0.34222222222222215</v>
      </c>
      <c r="T221" s="17">
        <f>IFERROR(ZACKS_Screener[[#This Row],[PE2]]/(ZACKS_Screener[[#This Row],[EG2]]*100), "")</f>
        <v>-1.4449999999999998</v>
      </c>
      <c r="U221"/>
    </row>
    <row r="222" spans="1:21" hidden="1" x14ac:dyDescent="0.25">
      <c r="A222" s="20" t="s">
        <v>15850</v>
      </c>
      <c r="B222" s="20">
        <v>2198.59</v>
      </c>
      <c r="C222" s="33" t="s">
        <v>15851</v>
      </c>
      <c r="D222" s="6" t="s">
        <v>20</v>
      </c>
      <c r="E222" s="6" t="s">
        <v>32</v>
      </c>
      <c r="F222" s="6" t="s">
        <v>1917</v>
      </c>
      <c r="G222">
        <v>12</v>
      </c>
      <c r="H222">
        <v>202212</v>
      </c>
      <c r="I222" s="8">
        <v>38.71</v>
      </c>
      <c r="J222" s="8">
        <v>2.27</v>
      </c>
      <c r="K222" s="8">
        <v>3.66</v>
      </c>
      <c r="L222" s="8">
        <v>4.28</v>
      </c>
      <c r="M222" s="47" t="str">
        <f>INDEX(DNBDetails[], MATCH(ZACKS_Screener[Ticker], DNBDetails[Ticker],0), 6)</f>
        <v>Finance and Insurance</v>
      </c>
      <c r="N222" s="6" t="str">
        <f>INDEX(DNBDetails[], MATCH(ZACKS_Screener[Ticker], DNBDetails[Ticker],0), 7)</f>
        <v>Depository Credit Intermediation</v>
      </c>
      <c r="O2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0.61233480176211463</v>
      </c>
      <c r="P2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0.16939890710382516</v>
      </c>
      <c r="Q222" s="17">
        <f>IFERROR(ZACKS_Screener[[#This Row],[Price]]/ZACKS_Screener[[#This Row],[EPS1]], "")</f>
        <v>10.576502732240437</v>
      </c>
      <c r="R222" s="17">
        <f>IFERROR(ZACKS_Screener[[#This Row],[Price]]/ZACKS_Screener[[#This Row],[EPS2]], "")</f>
        <v>9.0443925233644862</v>
      </c>
      <c r="S222" s="17">
        <f>IFERROR(ZACKS_Screener[[#This Row],[PE1]]/(ZACKS_Screener[[#This Row],[EG1]]*100), "")</f>
        <v>0.17272418131068912</v>
      </c>
      <c r="T222" s="17">
        <f>IFERROR(ZACKS_Screener[[#This Row],[PE2]]/(ZACKS_Screener[[#This Row],[EG2]]*100), "")</f>
        <v>0.53391091347603248</v>
      </c>
      <c r="U222"/>
    </row>
    <row r="223" spans="1:21" hidden="1" x14ac:dyDescent="0.25">
      <c r="A223" s="20" t="s">
        <v>1416</v>
      </c>
      <c r="B223" s="20">
        <v>3135.39</v>
      </c>
      <c r="C223" s="33" t="s">
        <v>1415</v>
      </c>
      <c r="D223" s="6" t="s">
        <v>20</v>
      </c>
      <c r="E223" s="6" t="s">
        <v>13</v>
      </c>
      <c r="F223" s="6" t="s">
        <v>14</v>
      </c>
      <c r="G223">
        <v>12</v>
      </c>
      <c r="H223">
        <v>202212</v>
      </c>
      <c r="I223" s="8">
        <v>69</v>
      </c>
      <c r="J223" s="8">
        <v>1.1299999999999999</v>
      </c>
      <c r="K223" s="8">
        <v>1.82</v>
      </c>
      <c r="L223" s="8">
        <v>2.44</v>
      </c>
      <c r="M223" s="47" t="str">
        <f>INDEX(DNBDetails[], MATCH(ZACKS_Screener[Ticker], DNBDetails[Ticker],0), 6)</f>
        <v>Computer and Electronic Product Manufacturing</v>
      </c>
      <c r="N223" s="6" t="str">
        <f>INDEX(DNBDetails[], MATCH(ZACKS_Screener[Ticker], DNBDetails[Ticker],0), 7)</f>
        <v>Navigational, Measuring, Electromedical, and Control Instruments Manufacturing</v>
      </c>
      <c r="O2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0.61061946902654884</v>
      </c>
      <c r="P2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0.34065934065934056</v>
      </c>
      <c r="Q223" s="17">
        <f>IFERROR(ZACKS_Screener[[#This Row],[Price]]/ZACKS_Screener[[#This Row],[EPS1]], "")</f>
        <v>37.912087912087912</v>
      </c>
      <c r="R223" s="17">
        <f>IFERROR(ZACKS_Screener[[#This Row],[Price]]/ZACKS_Screener[[#This Row],[EPS2]], "")</f>
        <v>28.278688524590166</v>
      </c>
      <c r="S223" s="17">
        <f>IFERROR(ZACKS_Screener[[#This Row],[PE1]]/(ZACKS_Screener[[#This Row],[EG1]]*100), "")</f>
        <v>0.62087912087912078</v>
      </c>
      <c r="T223" s="17">
        <f>IFERROR(ZACKS_Screener[[#This Row],[PE2]]/(ZACKS_Screener[[#This Row],[EG2]]*100), "")</f>
        <v>0.83011634056055017</v>
      </c>
      <c r="U223"/>
    </row>
    <row r="224" spans="1:21" hidden="1" x14ac:dyDescent="0.25">
      <c r="A224" s="20" t="s">
        <v>3145</v>
      </c>
      <c r="B224" s="20">
        <v>2701.57</v>
      </c>
      <c r="C224" s="33" t="s">
        <v>3144</v>
      </c>
      <c r="D224" s="6" t="s">
        <v>12</v>
      </c>
      <c r="E224" s="6" t="s">
        <v>13</v>
      </c>
      <c r="F224" s="6" t="s">
        <v>175</v>
      </c>
      <c r="G224">
        <v>12</v>
      </c>
      <c r="H224">
        <v>202212</v>
      </c>
      <c r="I224" s="8">
        <v>20.38</v>
      </c>
      <c r="J224" s="8">
        <v>-0.59</v>
      </c>
      <c r="K224" s="8">
        <v>-0.23</v>
      </c>
      <c r="L224" s="8">
        <v>-0.01</v>
      </c>
      <c r="M224" s="47" t="str">
        <f>INDEX(DNBDetails[], MATCH(ZACKS_Screener[Ticker], DNBDetails[Ticker],0), 6)</f>
        <v>Professional, Scientific, and Technical Services</v>
      </c>
      <c r="N224" s="6" t="str">
        <f>INDEX(DNBDetails[], MATCH(ZACKS_Screener[Ticker], DNBDetails[Ticker],0), 7)</f>
        <v>Computer Systems Design and Related Services</v>
      </c>
      <c r="O2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0.61016949152542377</v>
      </c>
      <c r="P2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0.9565217391304347</v>
      </c>
      <c r="Q224" s="17">
        <f>IFERROR(ZACKS_Screener[[#This Row],[Price]]/ZACKS_Screener[[#This Row],[EPS1]], "")</f>
        <v>-88.608695652173907</v>
      </c>
      <c r="R224" s="17">
        <f>IFERROR(ZACKS_Screener[[#This Row],[Price]]/ZACKS_Screener[[#This Row],[EPS2]], "")</f>
        <v>-2037.9999999999998</v>
      </c>
      <c r="S224" s="17">
        <f>IFERROR(ZACKS_Screener[[#This Row],[PE1]]/(ZACKS_Screener[[#This Row],[EG1]]*100), "")</f>
        <v>-1.4521980676328501</v>
      </c>
      <c r="T224" s="17">
        <f>IFERROR(ZACKS_Screener[[#This Row],[PE2]]/(ZACKS_Screener[[#This Row],[EG2]]*100), "")</f>
        <v>-21.306363636363635</v>
      </c>
      <c r="U224"/>
    </row>
    <row r="225" spans="1:21" hidden="1" x14ac:dyDescent="0.25">
      <c r="A225" s="20" t="s">
        <v>1269</v>
      </c>
      <c r="B225" s="20">
        <v>38831.379999999997</v>
      </c>
      <c r="C225" s="33" t="s">
        <v>1268</v>
      </c>
      <c r="D225" s="6" t="s">
        <v>12</v>
      </c>
      <c r="E225" s="6" t="s">
        <v>35</v>
      </c>
      <c r="F225" s="6" t="s">
        <v>54</v>
      </c>
      <c r="G225">
        <v>12</v>
      </c>
      <c r="H225">
        <v>202212</v>
      </c>
      <c r="I225" s="8">
        <v>8.48</v>
      </c>
      <c r="J225" s="8">
        <v>0.28000000000000003</v>
      </c>
      <c r="K225" s="8">
        <v>0.45</v>
      </c>
      <c r="L225" s="8">
        <v>0.48</v>
      </c>
      <c r="M225" s="47" t="str">
        <f>INDEX(DNBDetails[], MATCH(ZACKS_Screener[Ticker], DNBDetails[Ticker],0), 6)</f>
        <v>Health Care and Social Assistance</v>
      </c>
      <c r="N225" s="6" t="str">
        <f>INDEX(DNBDetails[], MATCH(ZACKS_Screener[Ticker], DNBDetails[Ticker],0), 7)</f>
        <v>Offices of Other Health Practitioners</v>
      </c>
      <c r="O2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0.60714285714285698</v>
      </c>
      <c r="P2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6.6666666666666596E-2</v>
      </c>
      <c r="Q225" s="17">
        <f>IFERROR(ZACKS_Screener[[#This Row],[Price]]/ZACKS_Screener[[#This Row],[EPS1]], "")</f>
        <v>18.844444444444445</v>
      </c>
      <c r="R225" s="17">
        <f>IFERROR(ZACKS_Screener[[#This Row],[Price]]/ZACKS_Screener[[#This Row],[EPS2]], "")</f>
        <v>17.666666666666668</v>
      </c>
      <c r="S225" s="17">
        <f>IFERROR(ZACKS_Screener[[#This Row],[PE1]]/(ZACKS_Screener[[#This Row],[EG1]]*100), "")</f>
        <v>0.31037908496732036</v>
      </c>
      <c r="T225" s="17">
        <f>IFERROR(ZACKS_Screener[[#This Row],[PE2]]/(ZACKS_Screener[[#This Row],[EG2]]*100), "")</f>
        <v>2.650000000000003</v>
      </c>
      <c r="U225"/>
    </row>
    <row r="226" spans="1:21" hidden="1" x14ac:dyDescent="0.25">
      <c r="A226" s="20" t="s">
        <v>2547</v>
      </c>
      <c r="B226" s="20">
        <v>3425.19</v>
      </c>
      <c r="C226" s="33" t="s">
        <v>2546</v>
      </c>
      <c r="D226" s="6" t="s">
        <v>20</v>
      </c>
      <c r="E226" s="6" t="s">
        <v>27</v>
      </c>
      <c r="F226" s="6" t="s">
        <v>717</v>
      </c>
      <c r="G226">
        <v>1</v>
      </c>
      <c r="H226">
        <v>202301</v>
      </c>
      <c r="I226" s="8">
        <v>37.11</v>
      </c>
      <c r="J226" s="8">
        <v>1.75</v>
      </c>
      <c r="K226" s="8">
        <v>2.81</v>
      </c>
      <c r="L226" s="8">
        <v>3.02</v>
      </c>
      <c r="M226" s="47" t="str">
        <f>INDEX(DNBDetails[], MATCH(ZACKS_Screener[Ticker], DNBDetails[Ticker],0), 6)</f>
        <v>Retail Trade</v>
      </c>
      <c r="N226" s="6" t="str">
        <f>INDEX(DNBDetails[], MATCH(ZACKS_Screener[Ticker], DNBDetails[Ticker],0), 7)</f>
        <v>Clothing and Clothing Accessories Retailers</v>
      </c>
      <c r="O2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0.60571428571428576</v>
      </c>
      <c r="P2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7.4733096085409234E-2</v>
      </c>
      <c r="Q226" s="17">
        <f>IFERROR(ZACKS_Screener[[#This Row],[Price]]/ZACKS_Screener[[#This Row],[EPS1]], "")</f>
        <v>13.206405693950177</v>
      </c>
      <c r="R226" s="17">
        <f>IFERROR(ZACKS_Screener[[#This Row],[Price]]/ZACKS_Screener[[#This Row],[EPS2]], "")</f>
        <v>12.288079470198674</v>
      </c>
      <c r="S226" s="17">
        <f>IFERROR(ZACKS_Screener[[#This Row],[PE1]]/(ZACKS_Screener[[#This Row],[EG1]]*100), "")</f>
        <v>0.2180302826831397</v>
      </c>
      <c r="T226" s="17">
        <f>IFERROR(ZACKS_Screener[[#This Row],[PE2]]/(ZACKS_Screener[[#This Row],[EG2]]*100), "")</f>
        <v>1.6442620624408708</v>
      </c>
      <c r="U226"/>
    </row>
    <row r="227" spans="1:21" hidden="1" x14ac:dyDescent="0.25">
      <c r="A227" s="20" t="s">
        <v>883</v>
      </c>
      <c r="B227" s="20">
        <v>5583.17</v>
      </c>
      <c r="C227" s="33" t="s">
        <v>882</v>
      </c>
      <c r="D227" s="6" t="s">
        <v>20</v>
      </c>
      <c r="E227" s="6" t="s">
        <v>76</v>
      </c>
      <c r="F227" s="6" t="s">
        <v>242</v>
      </c>
      <c r="G227">
        <v>12</v>
      </c>
      <c r="H227">
        <v>202212</v>
      </c>
      <c r="I227" s="8">
        <v>144.91</v>
      </c>
      <c r="J227" s="8">
        <v>-1.51</v>
      </c>
      <c r="K227" s="8">
        <v>-0.6</v>
      </c>
      <c r="L227" s="8">
        <v>-0.3</v>
      </c>
      <c r="M227" s="47" t="str">
        <f>INDEX(DNBDetails[], MATCH(ZACKS_Screener[Ticker], DNBDetails[Ticker],0), 6)</f>
        <v>Information</v>
      </c>
      <c r="N227" s="6" t="str">
        <f>INDEX(DNBDetails[], MATCH(ZACKS_Screener[Ticker], DNBDetails[Ticker],0), 7)</f>
        <v>Software Publishers</v>
      </c>
      <c r="O2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0.60264900662251653</v>
      </c>
      <c r="P2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v>
      </c>
      <c r="Q227" s="17">
        <f>IFERROR(ZACKS_Screener[[#This Row],[Price]]/ZACKS_Screener[[#This Row],[EPS1]], "")</f>
        <v>-241.51666666666668</v>
      </c>
      <c r="R227" s="17">
        <f>IFERROR(ZACKS_Screener[[#This Row],[Price]]/ZACKS_Screener[[#This Row],[EPS2]], "")</f>
        <v>-483.03333333333336</v>
      </c>
      <c r="S227" s="17">
        <f>IFERROR(ZACKS_Screener[[#This Row],[PE1]]/(ZACKS_Screener[[#This Row],[EG1]]*100), "")</f>
        <v>-4.0075842490842497</v>
      </c>
      <c r="T227" s="17">
        <f>IFERROR(ZACKS_Screener[[#This Row],[PE2]]/(ZACKS_Screener[[#This Row],[EG2]]*100), "")</f>
        <v>-9.6606666666666676</v>
      </c>
      <c r="U227"/>
    </row>
    <row r="228" spans="1:21" hidden="1" x14ac:dyDescent="0.25">
      <c r="A228" s="20" t="s">
        <v>1514</v>
      </c>
      <c r="B228" s="20">
        <v>5242.67</v>
      </c>
      <c r="C228" s="33" t="s">
        <v>1513</v>
      </c>
      <c r="D228" s="6" t="s">
        <v>20</v>
      </c>
      <c r="E228" s="6" t="s">
        <v>44</v>
      </c>
      <c r="F228" s="6" t="s">
        <v>262</v>
      </c>
      <c r="G228">
        <v>6</v>
      </c>
      <c r="H228">
        <v>202306</v>
      </c>
      <c r="I228" s="8">
        <v>189.77</v>
      </c>
      <c r="J228" s="8">
        <v>4.2300000000000004</v>
      </c>
      <c r="K228" s="8">
        <v>6.75</v>
      </c>
      <c r="M228" s="47" t="str">
        <f>INDEX(DNBDetails[], MATCH(ZACKS_Screener[Ticker], DNBDetails[Ticker],0), 6)</f>
        <v>Food Manufacturing</v>
      </c>
      <c r="N228" s="6" t="str">
        <f>INDEX(DNBDetails[], MATCH(ZACKS_Screener[Ticker], DNBDetails[Ticker],0), 7)</f>
        <v>Other Food Manufacturing</v>
      </c>
      <c r="O2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0.59574468085106369</v>
      </c>
      <c r="P2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28" s="17">
        <f>IFERROR(ZACKS_Screener[[#This Row],[Price]]/ZACKS_Screener[[#This Row],[EPS1]], "")</f>
        <v>28.114074074074075</v>
      </c>
      <c r="R228" s="17" t="str">
        <f>IFERROR(ZACKS_Screener[[#This Row],[Price]]/ZACKS_Screener[[#This Row],[EPS2]], "")</f>
        <v/>
      </c>
      <c r="S228" s="17">
        <f>IFERROR(ZACKS_Screener[[#This Row],[PE1]]/(ZACKS_Screener[[#This Row],[EG1]]*100), "")</f>
        <v>0.47191481481481495</v>
      </c>
      <c r="T228" s="17" t="str">
        <f>IFERROR(ZACKS_Screener[[#This Row],[PE2]]/(ZACKS_Screener[[#This Row],[EG2]]*100), "")</f>
        <v/>
      </c>
      <c r="U228"/>
    </row>
    <row r="229" spans="1:21" hidden="1" x14ac:dyDescent="0.25">
      <c r="A229" s="20" t="s">
        <v>2231</v>
      </c>
      <c r="B229" s="20">
        <v>3764.92</v>
      </c>
      <c r="C229" s="33" t="s">
        <v>2230</v>
      </c>
      <c r="D229" s="6" t="s">
        <v>20</v>
      </c>
      <c r="E229" s="6" t="s">
        <v>194</v>
      </c>
      <c r="F229" s="6" t="s">
        <v>265</v>
      </c>
      <c r="G229">
        <v>12</v>
      </c>
      <c r="H229">
        <v>202212</v>
      </c>
      <c r="I229" s="8">
        <v>21.84</v>
      </c>
      <c r="J229" s="8">
        <v>0.37</v>
      </c>
      <c r="K229" s="8">
        <v>0.59</v>
      </c>
      <c r="L229" s="8">
        <v>0.92</v>
      </c>
      <c r="M229" s="47" t="str">
        <f>INDEX(DNBDetails[], MATCH(ZACKS_Screener[Ticker], DNBDetails[Ticker],0), 6)</f>
        <v>Computer and Electronic Product Manufacturing</v>
      </c>
      <c r="N229" s="6" t="str">
        <f>INDEX(DNBDetails[], MATCH(ZACKS_Screener[Ticker], DNBDetails[Ticker],0), 7)</f>
        <v>Semiconductor and Other Electronic Component Manufacturing</v>
      </c>
      <c r="O2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0.59459459459459452</v>
      </c>
      <c r="P2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0.55932203389830526</v>
      </c>
      <c r="Q229" s="17">
        <f>IFERROR(ZACKS_Screener[[#This Row],[Price]]/ZACKS_Screener[[#This Row],[EPS1]], "")</f>
        <v>37.016949152542374</v>
      </c>
      <c r="R229" s="17">
        <f>IFERROR(ZACKS_Screener[[#This Row],[Price]]/ZACKS_Screener[[#This Row],[EPS2]], "")</f>
        <v>23.739130434782606</v>
      </c>
      <c r="S229" s="17">
        <f>IFERROR(ZACKS_Screener[[#This Row],[PE1]]/(ZACKS_Screener[[#This Row],[EG1]]*100), "")</f>
        <v>0.62255778120184913</v>
      </c>
      <c r="T229" s="17">
        <f>IFERROR(ZACKS_Screener[[#This Row],[PE2]]/(ZACKS_Screener[[#This Row],[EG2]]*100), "")</f>
        <v>0.42442687747035557</v>
      </c>
      <c r="U229"/>
    </row>
    <row r="230" spans="1:21" hidden="1" x14ac:dyDescent="0.25">
      <c r="A230" s="20" t="s">
        <v>259</v>
      </c>
      <c r="B230" s="20">
        <v>28559.7</v>
      </c>
      <c r="C230" s="33" t="s">
        <v>258</v>
      </c>
      <c r="D230" s="6" t="s">
        <v>20</v>
      </c>
      <c r="E230" s="6" t="s">
        <v>35</v>
      </c>
      <c r="F230" s="6" t="s">
        <v>60</v>
      </c>
      <c r="G230">
        <v>12</v>
      </c>
      <c r="H230">
        <v>202212</v>
      </c>
      <c r="I230" s="8">
        <v>498.18</v>
      </c>
      <c r="J230" s="8">
        <v>-13.05</v>
      </c>
      <c r="K230" s="8">
        <v>-5.33</v>
      </c>
      <c r="L230" s="8">
        <v>-2.98</v>
      </c>
      <c r="M230" s="47" t="str">
        <f>INDEX(DNBDetails[], MATCH(ZACKS_Screener[Ticker], DNBDetails[Ticker],0), 6)</f>
        <v>Professional, Scientific, and Technical Services</v>
      </c>
      <c r="N230" s="6" t="str">
        <f>INDEX(DNBDetails[], MATCH(ZACKS_Screener[Ticker], DNBDetails[Ticker],0), 7)</f>
        <v>Scientific Research and Development Services</v>
      </c>
      <c r="O2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0.59157088122605361</v>
      </c>
      <c r="P2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0.44090056285178236</v>
      </c>
      <c r="Q230" s="17">
        <f>IFERROR(ZACKS_Screener[[#This Row],[Price]]/ZACKS_Screener[[#This Row],[EPS1]], "")</f>
        <v>-93.467166979362105</v>
      </c>
      <c r="R230" s="17">
        <f>IFERROR(ZACKS_Screener[[#This Row],[Price]]/ZACKS_Screener[[#This Row],[EPS2]], "")</f>
        <v>-167.17449664429532</v>
      </c>
      <c r="S230" s="17">
        <f>IFERROR(ZACKS_Screener[[#This Row],[PE1]]/(ZACKS_Screener[[#This Row],[EG1]]*100), "")</f>
        <v>-1.5799825506226368</v>
      </c>
      <c r="T230" s="17">
        <f>IFERROR(ZACKS_Screener[[#This Row],[PE2]]/(ZACKS_Screener[[#This Row],[EG2]]*100), "")</f>
        <v>-3.7916598600599749</v>
      </c>
      <c r="U230"/>
    </row>
    <row r="231" spans="1:21" hidden="1" x14ac:dyDescent="0.25">
      <c r="A231" s="20" t="s">
        <v>2815</v>
      </c>
      <c r="B231" s="20">
        <v>2642.69</v>
      </c>
      <c r="C231" s="33" t="s">
        <v>2814</v>
      </c>
      <c r="D231" s="6" t="s">
        <v>12</v>
      </c>
      <c r="E231" s="6" t="s">
        <v>284</v>
      </c>
      <c r="F231" s="6" t="s">
        <v>577</v>
      </c>
      <c r="G231">
        <v>12</v>
      </c>
      <c r="H231">
        <v>202212</v>
      </c>
      <c r="I231" s="8">
        <v>4.9000000000000004</v>
      </c>
      <c r="J231" s="8">
        <v>-0.93</v>
      </c>
      <c r="K231" s="8">
        <v>-0.38</v>
      </c>
      <c r="L231" s="8">
        <v>-0.27</v>
      </c>
      <c r="M231" s="47" t="str">
        <f>INDEX(DNBDetails[], MATCH(ZACKS_Screener[Ticker], DNBDetails[Ticker],0), 6)</f>
        <v>Information</v>
      </c>
      <c r="N231" s="6" t="str">
        <f>INDEX(DNBDetails[], MATCH(ZACKS_Screener[Ticker], DNBDetails[Ticker],0), 7)</f>
        <v>Motion Picture and Video Industries</v>
      </c>
      <c r="O2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0.59139784946236562</v>
      </c>
      <c r="P2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0.28947368421052627</v>
      </c>
      <c r="Q231" s="17">
        <f>IFERROR(ZACKS_Screener[[#This Row],[Price]]/ZACKS_Screener[[#This Row],[EPS1]], "")</f>
        <v>-12.894736842105264</v>
      </c>
      <c r="R231" s="17">
        <f>IFERROR(ZACKS_Screener[[#This Row],[Price]]/ZACKS_Screener[[#This Row],[EPS2]], "")</f>
        <v>-18.148148148148149</v>
      </c>
      <c r="S231" s="17">
        <f>IFERROR(ZACKS_Screener[[#This Row],[PE1]]/(ZACKS_Screener[[#This Row],[EG1]]*100), "")</f>
        <v>-0.21803827751196173</v>
      </c>
      <c r="T231" s="17">
        <f>IFERROR(ZACKS_Screener[[#This Row],[PE2]]/(ZACKS_Screener[[#This Row],[EG2]]*100), "")</f>
        <v>-0.62693602693602701</v>
      </c>
      <c r="U231"/>
    </row>
    <row r="232" spans="1:21" hidden="1" x14ac:dyDescent="0.25">
      <c r="A232" s="20" t="s">
        <v>341</v>
      </c>
      <c r="B232" s="20">
        <v>4503.43</v>
      </c>
      <c r="C232" s="33" t="s">
        <v>341</v>
      </c>
      <c r="D232" s="6" t="s">
        <v>12</v>
      </c>
      <c r="E232" s="6" t="s">
        <v>21</v>
      </c>
      <c r="F232" s="6" t="s">
        <v>22</v>
      </c>
      <c r="G232">
        <v>12</v>
      </c>
      <c r="H232">
        <v>202212</v>
      </c>
      <c r="I232" s="8">
        <v>10.07</v>
      </c>
      <c r="J232" s="8">
        <v>-3.71</v>
      </c>
      <c r="K232" s="8">
        <v>-1.53</v>
      </c>
      <c r="L232" s="8">
        <v>0.57999999999999996</v>
      </c>
      <c r="M232" s="47" t="str">
        <f>INDEX(DNBDetails[], MATCH(ZACKS_Screener[Ticker], DNBDetails[Ticker],0), 6)</f>
        <v>Transportation and Warehousing</v>
      </c>
      <c r="N232" s="6" t="str">
        <f>INDEX(DNBDetails[], MATCH(ZACKS_Screener[Ticker], DNBDetails[Ticker],0), 7)</f>
        <v>Scheduled Air Transportation</v>
      </c>
      <c r="O2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0.58760107816711582</v>
      </c>
      <c r="P2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2" s="17">
        <f>IFERROR(ZACKS_Screener[[#This Row],[Price]]/ZACKS_Screener[[#This Row],[EPS1]], "")</f>
        <v>-6.5816993464052285</v>
      </c>
      <c r="R232" s="17">
        <f>IFERROR(ZACKS_Screener[[#This Row],[Price]]/ZACKS_Screener[[#This Row],[EPS2]], "")</f>
        <v>17.362068965517242</v>
      </c>
      <c r="S232" s="17">
        <f>IFERROR(ZACKS_Screener[[#This Row],[PE1]]/(ZACKS_Screener[[#This Row],[EG1]]*100), "")</f>
        <v>-0.11200965401451102</v>
      </c>
      <c r="T232" s="17">
        <f>IFERROR(ZACKS_Screener[[#This Row],[PE2]]/(ZACKS_Screener[[#This Row],[EG2]]*100), "")</f>
        <v>0.17362068965517241</v>
      </c>
      <c r="U232"/>
    </row>
    <row r="233" spans="1:21" hidden="1" x14ac:dyDescent="0.25">
      <c r="A233" s="20" t="s">
        <v>1081</v>
      </c>
      <c r="B233" s="20">
        <v>3563.04</v>
      </c>
      <c r="C233" s="33" t="s">
        <v>1080</v>
      </c>
      <c r="D233" s="6" t="s">
        <v>20</v>
      </c>
      <c r="E233" s="6" t="s">
        <v>76</v>
      </c>
      <c r="F233" s="6" t="s">
        <v>843</v>
      </c>
      <c r="G233">
        <v>12</v>
      </c>
      <c r="H233">
        <v>202212</v>
      </c>
      <c r="I233" s="8">
        <v>34.17</v>
      </c>
      <c r="J233" s="8">
        <v>-0.36</v>
      </c>
      <c r="K233" s="8">
        <v>-0.15</v>
      </c>
      <c r="L233" s="8">
        <v>-0.02</v>
      </c>
      <c r="M233" s="47" t="str">
        <f>INDEX(DNBDetails[], MATCH(ZACKS_Screener[Ticker], DNBDetails[Ticker],0), 6)</f>
        <v>Finance and Insurance</v>
      </c>
      <c r="N233" s="6" t="str">
        <f>INDEX(DNBDetails[], MATCH(ZACKS_Screener[Ticker], DNBDetails[Ticker],0), 7)</f>
        <v>Activities Related to Credit Intermediation</v>
      </c>
      <c r="O2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0.58333333333333337</v>
      </c>
      <c r="P2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0.8666666666666667</v>
      </c>
      <c r="Q233" s="17">
        <f>IFERROR(ZACKS_Screener[[#This Row],[Price]]/ZACKS_Screener[[#This Row],[EPS1]], "")</f>
        <v>-227.8</v>
      </c>
      <c r="R233" s="17">
        <f>IFERROR(ZACKS_Screener[[#This Row],[Price]]/ZACKS_Screener[[#This Row],[EPS2]], "")</f>
        <v>-1708.5</v>
      </c>
      <c r="S233" s="17">
        <f>IFERROR(ZACKS_Screener[[#This Row],[PE1]]/(ZACKS_Screener[[#This Row],[EG1]]*100), "")</f>
        <v>-3.9051428571428572</v>
      </c>
      <c r="T233" s="17">
        <f>IFERROR(ZACKS_Screener[[#This Row],[PE2]]/(ZACKS_Screener[[#This Row],[EG2]]*100), "")</f>
        <v>-19.713461538461537</v>
      </c>
      <c r="U233"/>
    </row>
    <row r="234" spans="1:21" hidden="1" x14ac:dyDescent="0.25">
      <c r="A234" s="20" t="s">
        <v>2800</v>
      </c>
      <c r="B234" s="20">
        <v>2552.58</v>
      </c>
      <c r="C234" s="33" t="s">
        <v>2799</v>
      </c>
      <c r="D234" s="6" t="s">
        <v>12</v>
      </c>
      <c r="E234" s="6" t="s">
        <v>44</v>
      </c>
      <c r="F234" s="6" t="s">
        <v>568</v>
      </c>
      <c r="G234">
        <v>12</v>
      </c>
      <c r="H234">
        <v>202212</v>
      </c>
      <c r="I234" s="8">
        <v>15.86</v>
      </c>
      <c r="J234" s="8">
        <v>0.88</v>
      </c>
      <c r="K234" s="8">
        <v>1.39</v>
      </c>
      <c r="L234" s="8">
        <v>1.66</v>
      </c>
      <c r="M234" s="47" t="e">
        <f>INDEX(DNBDetails[], MATCH(ZACKS_Screener[Ticker], DNBDetails[Ticker],0), 6)</f>
        <v>#N/A</v>
      </c>
      <c r="N234" s="6" t="e">
        <f>INDEX(DNBDetails[], MATCH(ZACKS_Screener[Ticker], DNBDetails[Ticker],0), 7)</f>
        <v>#N/A</v>
      </c>
      <c r="O2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0.57954545454545447</v>
      </c>
      <c r="P2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0.19424460431654678</v>
      </c>
      <c r="Q234" s="17">
        <f>IFERROR(ZACKS_Screener[[#This Row],[Price]]/ZACKS_Screener[[#This Row],[EPS1]], "")</f>
        <v>11.410071942446043</v>
      </c>
      <c r="R234" s="17">
        <f>IFERROR(ZACKS_Screener[[#This Row],[Price]]/ZACKS_Screener[[#This Row],[EPS2]], "")</f>
        <v>9.5542168674698793</v>
      </c>
      <c r="S234" s="17">
        <f>IFERROR(ZACKS_Screener[[#This Row],[PE1]]/(ZACKS_Screener[[#This Row],[EG1]]*100), "")</f>
        <v>0.19687967273240234</v>
      </c>
      <c r="T234" s="17">
        <f>IFERROR(ZACKS_Screener[[#This Row],[PE2]]/(ZACKS_Screener[[#This Row],[EG2]]*100), "")</f>
        <v>0.4918652387327086</v>
      </c>
      <c r="U234"/>
    </row>
    <row r="235" spans="1:21" hidden="1" x14ac:dyDescent="0.25">
      <c r="A235" s="20" t="s">
        <v>3696</v>
      </c>
      <c r="B235" s="20">
        <v>2163.7199999999998</v>
      </c>
      <c r="C235" s="33" t="s">
        <v>3695</v>
      </c>
      <c r="D235" s="6" t="s">
        <v>20</v>
      </c>
      <c r="E235" s="6" t="s">
        <v>35</v>
      </c>
      <c r="F235" s="6" t="s">
        <v>41</v>
      </c>
      <c r="G235">
        <v>12</v>
      </c>
      <c r="H235">
        <v>202212</v>
      </c>
      <c r="I235" s="8">
        <v>64.709999999999994</v>
      </c>
      <c r="J235" s="8">
        <v>-1.23</v>
      </c>
      <c r="K235" s="8">
        <v>-0.52</v>
      </c>
      <c r="L235" s="8">
        <v>-0.06</v>
      </c>
      <c r="M235" s="47" t="str">
        <f>INDEX(DNBDetails[], MATCH(ZACKS_Screener[Ticker], DNBDetails[Ticker],0), 6)</f>
        <v>Computer and Electronic Product Manufacturing</v>
      </c>
      <c r="N235" s="6" t="str">
        <f>INDEX(DNBDetails[], MATCH(ZACKS_Screener[Ticker], DNBDetails[Ticker],0), 7)</f>
        <v>Navigational, Measuring, Electromedical, and Control Instruments Manufacturing</v>
      </c>
      <c r="O2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0.57723577235772361</v>
      </c>
      <c r="P2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0.88461538461538458</v>
      </c>
      <c r="Q235" s="17">
        <f>IFERROR(ZACKS_Screener[[#This Row],[Price]]/ZACKS_Screener[[#This Row],[EPS1]], "")</f>
        <v>-124.44230769230768</v>
      </c>
      <c r="R235" s="17">
        <f>IFERROR(ZACKS_Screener[[#This Row],[Price]]/ZACKS_Screener[[#This Row],[EPS2]], "")</f>
        <v>-1078.5</v>
      </c>
      <c r="S235" s="17">
        <f>IFERROR(ZACKS_Screener[[#This Row],[PE1]]/(ZACKS_Screener[[#This Row],[EG1]]*100), "")</f>
        <v>-2.1558315276273019</v>
      </c>
      <c r="T235" s="17">
        <f>IFERROR(ZACKS_Screener[[#This Row],[PE2]]/(ZACKS_Screener[[#This Row],[EG2]]*100), "")</f>
        <v>-12.191739130434783</v>
      </c>
      <c r="U235"/>
    </row>
    <row r="236" spans="1:21" hidden="1" x14ac:dyDescent="0.25">
      <c r="A236" s="20" t="s">
        <v>1282</v>
      </c>
      <c r="B236" s="20">
        <v>10022.81</v>
      </c>
      <c r="C236" s="33" t="s">
        <v>1281</v>
      </c>
      <c r="D236" s="6" t="s">
        <v>20</v>
      </c>
      <c r="E236" s="6" t="s">
        <v>32</v>
      </c>
      <c r="F236" s="6" t="s">
        <v>1003</v>
      </c>
      <c r="G236">
        <v>12</v>
      </c>
      <c r="H236">
        <v>202212</v>
      </c>
      <c r="I236" s="8">
        <v>10.8</v>
      </c>
      <c r="J236" s="8">
        <v>-1.17</v>
      </c>
      <c r="K236" s="8">
        <v>-0.5</v>
      </c>
      <c r="L236" s="8">
        <v>0.22</v>
      </c>
      <c r="M236" s="47" t="str">
        <f>INDEX(DNBDetails[], MATCH(ZACKS_Screener[Ticker], DNBDetails[Ticker],0), 6)</f>
        <v>Finance and Insurance</v>
      </c>
      <c r="N236" s="6" t="str">
        <f>INDEX(DNBDetails[], MATCH(ZACKS_Screener[Ticker], DNBDetails[Ticker],0), 7)</f>
        <v>Securities and Commodity Contracts Intermediation and Brokerage</v>
      </c>
      <c r="O2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0.57264957264957261</v>
      </c>
      <c r="P2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36" s="17">
        <f>IFERROR(ZACKS_Screener[[#This Row],[Price]]/ZACKS_Screener[[#This Row],[EPS1]], "")</f>
        <v>-21.6</v>
      </c>
      <c r="R236" s="17">
        <f>IFERROR(ZACKS_Screener[[#This Row],[Price]]/ZACKS_Screener[[#This Row],[EPS2]], "")</f>
        <v>49.090909090909093</v>
      </c>
      <c r="S236" s="17">
        <f>IFERROR(ZACKS_Screener[[#This Row],[PE1]]/(ZACKS_Screener[[#This Row],[EG1]]*100), "")</f>
        <v>-0.37719402985074635</v>
      </c>
      <c r="T236" s="17">
        <f>IFERROR(ZACKS_Screener[[#This Row],[PE2]]/(ZACKS_Screener[[#This Row],[EG2]]*100), "")</f>
        <v>0.49090909090909096</v>
      </c>
      <c r="U236"/>
    </row>
    <row r="237" spans="1:21" hidden="1" x14ac:dyDescent="0.25">
      <c r="A237" s="20" t="s">
        <v>2213</v>
      </c>
      <c r="B237" s="20">
        <v>3763.45</v>
      </c>
      <c r="C237" s="33" t="s">
        <v>2212</v>
      </c>
      <c r="D237" s="6" t="s">
        <v>12</v>
      </c>
      <c r="E237" s="6" t="s">
        <v>35</v>
      </c>
      <c r="F237" s="6" t="s">
        <v>666</v>
      </c>
      <c r="G237">
        <v>12</v>
      </c>
      <c r="H237">
        <v>202212</v>
      </c>
      <c r="I237" s="8">
        <v>29.05</v>
      </c>
      <c r="J237" s="8">
        <v>1.23</v>
      </c>
      <c r="K237" s="8">
        <v>1.93</v>
      </c>
      <c r="L237" s="8">
        <v>2.38</v>
      </c>
      <c r="M237" s="47" t="str">
        <f>INDEX(DNBDetails[], MATCH(ZACKS_Screener[Ticker], DNBDetails[Ticker],0), 6)</f>
        <v>Health Care and Social Assistance</v>
      </c>
      <c r="N237" s="6" t="str">
        <f>INDEX(DNBDetails[], MATCH(ZACKS_Screener[Ticker], DNBDetails[Ticker],0), 7)</f>
        <v>Outpatient Care Centers</v>
      </c>
      <c r="O2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0.56910569105691056</v>
      </c>
      <c r="P2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0.23316062176165803</v>
      </c>
      <c r="Q237" s="17">
        <f>IFERROR(ZACKS_Screener[[#This Row],[Price]]/ZACKS_Screener[[#This Row],[EPS1]], "")</f>
        <v>15.051813471502591</v>
      </c>
      <c r="R237" s="17">
        <f>IFERROR(ZACKS_Screener[[#This Row],[Price]]/ZACKS_Screener[[#This Row],[EPS2]], "")</f>
        <v>12.205882352941178</v>
      </c>
      <c r="S237" s="17">
        <f>IFERROR(ZACKS_Screener[[#This Row],[PE1]]/(ZACKS_Screener[[#This Row],[EG1]]*100), "")</f>
        <v>0.26448186528497414</v>
      </c>
      <c r="T237" s="17">
        <f>IFERROR(ZACKS_Screener[[#This Row],[PE2]]/(ZACKS_Screener[[#This Row],[EG2]]*100), "")</f>
        <v>0.52349673202614377</v>
      </c>
      <c r="U237"/>
    </row>
    <row r="238" spans="1:21" hidden="1" x14ac:dyDescent="0.25">
      <c r="A238" s="20" t="s">
        <v>1978</v>
      </c>
      <c r="B238" s="20">
        <v>3794.31</v>
      </c>
      <c r="C238" s="33" t="s">
        <v>1977</v>
      </c>
      <c r="D238" s="6" t="s">
        <v>20</v>
      </c>
      <c r="E238" s="6" t="s">
        <v>35</v>
      </c>
      <c r="F238" s="6" t="s">
        <v>135</v>
      </c>
      <c r="G238">
        <v>12</v>
      </c>
      <c r="H238">
        <v>202212</v>
      </c>
      <c r="I238" s="8">
        <v>39.04</v>
      </c>
      <c r="J238" s="8">
        <v>0.3</v>
      </c>
      <c r="K238" s="8">
        <v>0.47</v>
      </c>
      <c r="L238" s="8">
        <v>0.61</v>
      </c>
      <c r="M238" s="47" t="str">
        <f>INDEX(DNBDetails[], MATCH(ZACKS_Screener[Ticker], DNBDetails[Ticker],0), 6)</f>
        <v>Health Care and Social Assistance</v>
      </c>
      <c r="N238" s="6" t="str">
        <f>INDEX(DNBDetails[], MATCH(ZACKS_Screener[Ticker], DNBDetails[Ticker],0), 7)</f>
        <v>Offices of Physicians</v>
      </c>
      <c r="O2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0.56666666666666665</v>
      </c>
      <c r="P2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0.29787234042553196</v>
      </c>
      <c r="Q238" s="17">
        <f>IFERROR(ZACKS_Screener[[#This Row],[Price]]/ZACKS_Screener[[#This Row],[EPS1]], "")</f>
        <v>83.063829787234042</v>
      </c>
      <c r="R238" s="17">
        <f>IFERROR(ZACKS_Screener[[#This Row],[Price]]/ZACKS_Screener[[#This Row],[EPS2]], "")</f>
        <v>64</v>
      </c>
      <c r="S238" s="17">
        <f>IFERROR(ZACKS_Screener[[#This Row],[PE1]]/(ZACKS_Screener[[#This Row],[EG1]]*100), "")</f>
        <v>1.4658322903629537</v>
      </c>
      <c r="T238" s="17">
        <f>IFERROR(ZACKS_Screener[[#This Row],[PE2]]/(ZACKS_Screener[[#This Row],[EG2]]*100), "")</f>
        <v>2.1485714285714281</v>
      </c>
      <c r="U238"/>
    </row>
    <row r="239" spans="1:21" hidden="1" x14ac:dyDescent="0.25">
      <c r="A239" s="20" t="s">
        <v>3040</v>
      </c>
      <c r="B239" s="20">
        <v>8337.44</v>
      </c>
      <c r="C239" s="33" t="s">
        <v>3039</v>
      </c>
      <c r="D239" s="6" t="s">
        <v>12</v>
      </c>
      <c r="E239" s="6" t="s">
        <v>27</v>
      </c>
      <c r="F239" s="6" t="s">
        <v>219</v>
      </c>
      <c r="G239">
        <v>12</v>
      </c>
      <c r="H239">
        <v>202212</v>
      </c>
      <c r="I239" s="8">
        <v>41.44</v>
      </c>
      <c r="J239" s="8">
        <v>-8.66</v>
      </c>
      <c r="K239" s="8">
        <v>-3.88</v>
      </c>
      <c r="L239" s="8">
        <v>-2.88</v>
      </c>
      <c r="M239" s="47" t="str">
        <f>INDEX(DNBDetails[], MATCH(ZACKS_Screener[Ticker], DNBDetails[Ticker],0), 6)</f>
        <v>Retail Trade</v>
      </c>
      <c r="N239" s="6" t="str">
        <f>INDEX(DNBDetails[], MATCH(ZACKS_Screener[Ticker], DNBDetails[Ticker],0), 7)</f>
        <v>Automobile Dealers</v>
      </c>
      <c r="O2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0.55196304849884525</v>
      </c>
      <c r="P2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0.25773195876288663</v>
      </c>
      <c r="Q239" s="17">
        <f>IFERROR(ZACKS_Screener[[#This Row],[Price]]/ZACKS_Screener[[#This Row],[EPS1]], "")</f>
        <v>-10.68041237113402</v>
      </c>
      <c r="R239" s="17">
        <f>IFERROR(ZACKS_Screener[[#This Row],[Price]]/ZACKS_Screener[[#This Row],[EPS2]], "")</f>
        <v>-14.388888888888889</v>
      </c>
      <c r="S239" s="17">
        <f>IFERROR(ZACKS_Screener[[#This Row],[PE1]]/(ZACKS_Screener[[#This Row],[EG1]]*100), "")</f>
        <v>-0.19349868438079626</v>
      </c>
      <c r="T239" s="17">
        <f>IFERROR(ZACKS_Screener[[#This Row],[PE2]]/(ZACKS_Screener[[#This Row],[EG2]]*100), "")</f>
        <v>-0.55828888888888883</v>
      </c>
      <c r="U239"/>
    </row>
    <row r="240" spans="1:21" hidden="1" x14ac:dyDescent="0.25">
      <c r="A240" s="20" t="s">
        <v>739</v>
      </c>
      <c r="B240" s="20">
        <v>34589.370000000003</v>
      </c>
      <c r="C240" s="33" t="s">
        <v>738</v>
      </c>
      <c r="D240" s="6" t="s">
        <v>20</v>
      </c>
      <c r="E240" s="6" t="s">
        <v>13</v>
      </c>
      <c r="F240" s="6" t="s">
        <v>175</v>
      </c>
      <c r="G240">
        <v>1</v>
      </c>
      <c r="H240">
        <v>202301</v>
      </c>
      <c r="I240" s="8">
        <v>145.46</v>
      </c>
      <c r="J240" s="8">
        <v>1.54</v>
      </c>
      <c r="K240" s="8">
        <v>2.39</v>
      </c>
      <c r="L240" s="8">
        <v>3.07</v>
      </c>
      <c r="M240" s="47" t="str">
        <f>INDEX(DNBDetails[], MATCH(ZACKS_Screener[Ticker], DNBDetails[Ticker],0), 6)</f>
        <v>Information</v>
      </c>
      <c r="N240" s="6" t="str">
        <f>INDEX(DNBDetails[], MATCH(ZACKS_Screener[Ticker], DNBDetails[Ticker],0), 7)</f>
        <v>Software Publishers</v>
      </c>
      <c r="O2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0.55194805194805197</v>
      </c>
      <c r="P2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0.2845188284518827</v>
      </c>
      <c r="Q240" s="17">
        <f>IFERROR(ZACKS_Screener[[#This Row],[Price]]/ZACKS_Screener[[#This Row],[EPS1]], "")</f>
        <v>60.861924686192467</v>
      </c>
      <c r="R240" s="17">
        <f>IFERROR(ZACKS_Screener[[#This Row],[Price]]/ZACKS_Screener[[#This Row],[EPS2]], "")</f>
        <v>47.381107491856682</v>
      </c>
      <c r="S240" s="17">
        <f>IFERROR(ZACKS_Screener[[#This Row],[PE1]]/(ZACKS_Screener[[#This Row],[EG1]]*100), "")</f>
        <v>1.1026748707851339</v>
      </c>
      <c r="T240" s="17">
        <f>IFERROR(ZACKS_Screener[[#This Row],[PE2]]/(ZACKS_Screener[[#This Row],[EG2]]*100), "")</f>
        <v>1.6653065721402578</v>
      </c>
      <c r="U240"/>
    </row>
    <row r="241" spans="1:21" hidden="1" x14ac:dyDescent="0.25">
      <c r="A241" s="20" t="s">
        <v>2421</v>
      </c>
      <c r="B241" s="20">
        <v>4205.09</v>
      </c>
      <c r="C241" s="33" t="s">
        <v>2420</v>
      </c>
      <c r="D241" s="6" t="s">
        <v>12</v>
      </c>
      <c r="E241" s="6" t="s">
        <v>17</v>
      </c>
      <c r="F241" s="6" t="s">
        <v>552</v>
      </c>
      <c r="G241">
        <v>12</v>
      </c>
      <c r="H241">
        <v>202212</v>
      </c>
      <c r="I241" s="8">
        <v>61.24</v>
      </c>
      <c r="J241" s="8">
        <v>4.32</v>
      </c>
      <c r="K241" s="8">
        <v>6.7</v>
      </c>
      <c r="L241" s="8">
        <v>7.03</v>
      </c>
      <c r="M241" s="47" t="str">
        <f>INDEX(DNBDetails[], MATCH(ZACKS_Screener[Ticker], DNBDetails[Ticker],0), 6)</f>
        <v>Machinery Manufacturing</v>
      </c>
      <c r="N241" s="6" t="str">
        <f>INDEX(DNBDetails[], MATCH(ZACKS_Screener[Ticker], DNBDetails[Ticker],0), 7)</f>
        <v>Other General Purpose Machinery Manufacturing</v>
      </c>
      <c r="O2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0.55092592592592582</v>
      </c>
      <c r="P2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4.9253731343283591E-2</v>
      </c>
      <c r="Q241" s="17">
        <f>IFERROR(ZACKS_Screener[[#This Row],[Price]]/ZACKS_Screener[[#This Row],[EPS1]], "")</f>
        <v>9.1402985074626866</v>
      </c>
      <c r="R241" s="17">
        <f>IFERROR(ZACKS_Screener[[#This Row],[Price]]/ZACKS_Screener[[#This Row],[EPS2]], "")</f>
        <v>8.7112375533428157</v>
      </c>
      <c r="S241" s="17">
        <f>IFERROR(ZACKS_Screener[[#This Row],[PE1]]/(ZACKS_Screener[[#This Row],[EG1]]*100), "")</f>
        <v>0.16590793929512107</v>
      </c>
      <c r="T241" s="17">
        <f>IFERROR(ZACKS_Screener[[#This Row],[PE2]]/(ZACKS_Screener[[#This Row],[EG2]]*100), "")</f>
        <v>1.7686452002241473</v>
      </c>
      <c r="U241"/>
    </row>
    <row r="242" spans="1:21" hidden="1" x14ac:dyDescent="0.25">
      <c r="A242" s="20" t="s">
        <v>2974</v>
      </c>
      <c r="B242" s="20">
        <v>2773.5</v>
      </c>
      <c r="C242" s="33" t="s">
        <v>2973</v>
      </c>
      <c r="D242" s="6" t="s">
        <v>12</v>
      </c>
      <c r="E242" s="6" t="s">
        <v>194</v>
      </c>
      <c r="F242" s="6" t="s">
        <v>2839</v>
      </c>
      <c r="G242">
        <v>12</v>
      </c>
      <c r="H242">
        <v>202212</v>
      </c>
      <c r="I242" s="8">
        <v>83.54</v>
      </c>
      <c r="J242" s="8">
        <v>13.07</v>
      </c>
      <c r="K242" s="8">
        <v>20.239999999999998</v>
      </c>
      <c r="L242" s="8">
        <v>16.04</v>
      </c>
      <c r="M242" s="47" t="str">
        <f>INDEX(DNBDetails[], MATCH(ZACKS_Screener[Ticker], DNBDetails[Ticker],0), 6)</f>
        <v>Mining, Quarrying, and Oil and Gas Extraction</v>
      </c>
      <c r="N242" s="6" t="str">
        <f>INDEX(DNBDetails[], MATCH(ZACKS_Screener[Ticker], DNBDetails[Ticker],0), 7)</f>
        <v>Coal Mining</v>
      </c>
      <c r="O2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0.54858454475898988</v>
      </c>
      <c r="P2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-0.20750988142292487</v>
      </c>
      <c r="Q242" s="17">
        <f>IFERROR(ZACKS_Screener[[#This Row],[Price]]/ZACKS_Screener[[#This Row],[EPS1]], "")</f>
        <v>4.1274703557312256</v>
      </c>
      <c r="R242" s="17">
        <f>IFERROR(ZACKS_Screener[[#This Row],[Price]]/ZACKS_Screener[[#This Row],[EPS2]], "")</f>
        <v>5.208229426433916</v>
      </c>
      <c r="S242" s="17">
        <f>IFERROR(ZACKS_Screener[[#This Row],[PE1]]/(ZACKS_Screener[[#This Row],[EG1]]*100), "")</f>
        <v>7.5238546094012745E-2</v>
      </c>
      <c r="T242" s="17">
        <f>IFERROR(ZACKS_Screener[[#This Row],[PE2]]/(ZACKS_Screener[[#This Row],[EG2]]*100), "")</f>
        <v>-0.25098705616910111</v>
      </c>
      <c r="U242"/>
    </row>
    <row r="243" spans="1:21" hidden="1" x14ac:dyDescent="0.25">
      <c r="A243" s="20" t="s">
        <v>1785</v>
      </c>
      <c r="B243" s="20">
        <v>11504.09</v>
      </c>
      <c r="C243" s="33" t="s">
        <v>1784</v>
      </c>
      <c r="D243" s="6" t="s">
        <v>12</v>
      </c>
      <c r="E243" s="6" t="s">
        <v>32</v>
      </c>
      <c r="F243" s="6" t="s">
        <v>1003</v>
      </c>
      <c r="G243">
        <v>3</v>
      </c>
      <c r="H243">
        <v>202303</v>
      </c>
      <c r="I243" s="8">
        <v>3.75</v>
      </c>
      <c r="J243" s="8">
        <v>0.22</v>
      </c>
      <c r="K243" s="8">
        <v>0.34</v>
      </c>
      <c r="L243" s="8">
        <v>0.41</v>
      </c>
      <c r="M243" s="47" t="str">
        <f>INDEX(DNBDetails[], MATCH(ZACKS_Screener[Ticker], DNBDetails[Ticker],0), 6)</f>
        <v>Finance and Insurance</v>
      </c>
      <c r="N243" s="6" t="str">
        <f>INDEX(DNBDetails[], MATCH(ZACKS_Screener[Ticker], DNBDetails[Ticker],0), 7)</f>
        <v>Securities and Commodity Contracts Intermediation and Brokerage</v>
      </c>
      <c r="O2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0.54545454545454553</v>
      </c>
      <c r="P2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0.20588235294117632</v>
      </c>
      <c r="Q243" s="17">
        <f>IFERROR(ZACKS_Screener[[#This Row],[Price]]/ZACKS_Screener[[#This Row],[EPS1]], "")</f>
        <v>11.029411764705882</v>
      </c>
      <c r="R243" s="17">
        <f>IFERROR(ZACKS_Screener[[#This Row],[Price]]/ZACKS_Screener[[#This Row],[EPS2]], "")</f>
        <v>9.1463414634146343</v>
      </c>
      <c r="S243" s="17">
        <f>IFERROR(ZACKS_Screener[[#This Row],[PE1]]/(ZACKS_Screener[[#This Row],[EG1]]*100), "")</f>
        <v>0.20220588235294115</v>
      </c>
      <c r="T243" s="17">
        <f>IFERROR(ZACKS_Screener[[#This Row],[PE2]]/(ZACKS_Screener[[#This Row],[EG2]]*100), "")</f>
        <v>0.44425087108013972</v>
      </c>
      <c r="U243"/>
    </row>
    <row r="244" spans="1:21" hidden="1" x14ac:dyDescent="0.25">
      <c r="A244" s="20" t="s">
        <v>906</v>
      </c>
      <c r="B244" s="20">
        <v>8917.56</v>
      </c>
      <c r="C244" s="33" t="s">
        <v>905</v>
      </c>
      <c r="D244" s="6" t="s">
        <v>12</v>
      </c>
      <c r="E244" s="6" t="s">
        <v>284</v>
      </c>
      <c r="F244" s="6" t="s">
        <v>411</v>
      </c>
      <c r="G244">
        <v>5</v>
      </c>
      <c r="H244">
        <v>202305</v>
      </c>
      <c r="I244" s="8">
        <v>53.55</v>
      </c>
      <c r="J244" s="8">
        <v>1.51</v>
      </c>
      <c r="K244" s="8">
        <v>2.33</v>
      </c>
      <c r="L244" s="8">
        <v>3.01</v>
      </c>
      <c r="M244" s="47" t="str">
        <f>INDEX(DNBDetails[], MATCH(ZACKS_Screener[Ticker], DNBDetails[Ticker],0), 6)</f>
        <v>Educational Services</v>
      </c>
      <c r="N244" s="6" t="str">
        <f>INDEX(DNBDetails[], MATCH(ZACKS_Screener[Ticker], DNBDetails[Ticker],0), 7)</f>
        <v>Other Schools and Instruction</v>
      </c>
      <c r="O2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0.54304635761589404</v>
      </c>
      <c r="P2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0.29184549356223161</v>
      </c>
      <c r="Q244" s="17">
        <f>IFERROR(ZACKS_Screener[[#This Row],[Price]]/ZACKS_Screener[[#This Row],[EPS1]], "")</f>
        <v>22.98283261802575</v>
      </c>
      <c r="R244" s="17">
        <f>IFERROR(ZACKS_Screener[[#This Row],[Price]]/ZACKS_Screener[[#This Row],[EPS2]], "")</f>
        <v>17.790697674418606</v>
      </c>
      <c r="S244" s="17">
        <f>IFERROR(ZACKS_Screener[[#This Row],[PE1]]/(ZACKS_Screener[[#This Row],[EG1]]*100), "")</f>
        <v>0.42322045430754734</v>
      </c>
      <c r="T244" s="17">
        <f>IFERROR(ZACKS_Screener[[#This Row],[PE2]]/(ZACKS_Screener[[#This Row],[EG2]]*100), "")</f>
        <v>0.60959302325581433</v>
      </c>
      <c r="U244"/>
    </row>
    <row r="245" spans="1:21" hidden="1" x14ac:dyDescent="0.25">
      <c r="A245" s="20" t="s">
        <v>842</v>
      </c>
      <c r="B245" s="20">
        <v>3947.88</v>
      </c>
      <c r="C245" s="33" t="s">
        <v>841</v>
      </c>
      <c r="D245" s="6" t="s">
        <v>20</v>
      </c>
      <c r="E245" s="6" t="s">
        <v>76</v>
      </c>
      <c r="F245" s="6" t="s">
        <v>843</v>
      </c>
      <c r="G245">
        <v>12</v>
      </c>
      <c r="H245">
        <v>202212</v>
      </c>
      <c r="I245" s="8">
        <v>12.76</v>
      </c>
      <c r="J245" s="8">
        <v>0.37</v>
      </c>
      <c r="K245" s="8">
        <v>0.56999999999999995</v>
      </c>
      <c r="L245" s="8">
        <v>0.8</v>
      </c>
      <c r="M245" s="47" t="str">
        <f>INDEX(DNBDetails[], MATCH(ZACKS_Screener[Ticker], DNBDetails[Ticker],0), 6)</f>
        <v>Administrative and Support and Waste Management and Remediation Services</v>
      </c>
      <c r="N245" s="6" t="str">
        <f>INDEX(DNBDetails[], MATCH(ZACKS_Screener[Ticker], DNBDetails[Ticker],0), 7)</f>
        <v>Business Support Services</v>
      </c>
      <c r="O2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0.54054054054054046</v>
      </c>
      <c r="P2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0.40350877192982476</v>
      </c>
      <c r="Q245" s="17">
        <f>IFERROR(ZACKS_Screener[[#This Row],[Price]]/ZACKS_Screener[[#This Row],[EPS1]], "")</f>
        <v>22.385964912280702</v>
      </c>
      <c r="R245" s="17">
        <f>IFERROR(ZACKS_Screener[[#This Row],[Price]]/ZACKS_Screener[[#This Row],[EPS2]], "")</f>
        <v>15.95</v>
      </c>
      <c r="S245" s="17">
        <f>IFERROR(ZACKS_Screener[[#This Row],[PE1]]/(ZACKS_Screener[[#This Row],[EG1]]*100), "")</f>
        <v>0.41414035087719303</v>
      </c>
      <c r="T245" s="17">
        <f>IFERROR(ZACKS_Screener[[#This Row],[PE2]]/(ZACKS_Screener[[#This Row],[EG2]]*100), "")</f>
        <v>0.39528260869565202</v>
      </c>
      <c r="U245"/>
    </row>
    <row r="246" spans="1:21" hidden="1" x14ac:dyDescent="0.25">
      <c r="A246" s="20" t="s">
        <v>1611</v>
      </c>
      <c r="B246" s="20">
        <v>3859.98</v>
      </c>
      <c r="C246" s="33" t="s">
        <v>1610</v>
      </c>
      <c r="D246" s="6" t="s">
        <v>12</v>
      </c>
      <c r="E246" s="6" t="s">
        <v>284</v>
      </c>
      <c r="F246" s="6" t="s">
        <v>577</v>
      </c>
      <c r="G246">
        <v>6</v>
      </c>
      <c r="H246">
        <v>202306</v>
      </c>
      <c r="I246" s="8">
        <v>22.95</v>
      </c>
      <c r="J246" s="8">
        <v>-0.28000000000000003</v>
      </c>
      <c r="K246" s="8">
        <v>-0.13</v>
      </c>
      <c r="L246" s="8">
        <v>-0.01</v>
      </c>
      <c r="M246" s="47" t="str">
        <f>INDEX(DNBDetails[], MATCH(ZACKS_Screener[Ticker], DNBDetails[Ticker],0), 6)</f>
        <v>Arts, Entertainment, and Recreation</v>
      </c>
      <c r="N246" s="6" t="str">
        <f>INDEX(DNBDetails[], MATCH(ZACKS_Screener[Ticker], DNBDetails[Ticker],0), 7)</f>
        <v>Other Amusement and Recreation Industries</v>
      </c>
      <c r="O2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0.5357142857142857</v>
      </c>
      <c r="P2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0.92307692307692313</v>
      </c>
      <c r="Q246" s="17">
        <f>IFERROR(ZACKS_Screener[[#This Row],[Price]]/ZACKS_Screener[[#This Row],[EPS1]], "")</f>
        <v>-176.53846153846152</v>
      </c>
      <c r="R246" s="17">
        <f>IFERROR(ZACKS_Screener[[#This Row],[Price]]/ZACKS_Screener[[#This Row],[EPS2]], "")</f>
        <v>-2295</v>
      </c>
      <c r="S246" s="17">
        <f>IFERROR(ZACKS_Screener[[#This Row],[PE1]]/(ZACKS_Screener[[#This Row],[EG1]]*100), "")</f>
        <v>-3.2953846153846151</v>
      </c>
      <c r="T246" s="17">
        <f>IFERROR(ZACKS_Screener[[#This Row],[PE2]]/(ZACKS_Screener[[#This Row],[EG2]]*100), "")</f>
        <v>-24.862500000000001</v>
      </c>
      <c r="U246"/>
    </row>
    <row r="247" spans="1:21" hidden="1" x14ac:dyDescent="0.25">
      <c r="A247" s="20" t="s">
        <v>132</v>
      </c>
      <c r="B247" s="20">
        <v>4621.63</v>
      </c>
      <c r="C247" s="33" t="s">
        <v>131</v>
      </c>
      <c r="D247" s="6" t="s">
        <v>12</v>
      </c>
      <c r="E247" s="6" t="s">
        <v>114</v>
      </c>
      <c r="F247" s="6" t="s">
        <v>115</v>
      </c>
      <c r="G247">
        <v>12</v>
      </c>
      <c r="H247">
        <v>202212</v>
      </c>
      <c r="I247" s="8">
        <v>11.58</v>
      </c>
      <c r="J247" s="8">
        <v>0.28000000000000003</v>
      </c>
      <c r="K247" s="8">
        <v>0.43</v>
      </c>
      <c r="L247" s="8">
        <v>0.52</v>
      </c>
      <c r="M247" s="47" t="str">
        <f>INDEX(DNBDetails[], MATCH(ZACKS_Screener[Ticker], DNBDetails[Ticker],0), 6)</f>
        <v>Mining, Quarrying, and Oil and Gas Extraction</v>
      </c>
      <c r="N247" s="6" t="str">
        <f>INDEX(DNBDetails[], MATCH(ZACKS_Screener[Ticker], DNBDetails[Ticker],0), 7)</f>
        <v>Metal Ore Mining</v>
      </c>
      <c r="O2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0.53571428571428559</v>
      </c>
      <c r="P2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0.20930232558139542</v>
      </c>
      <c r="Q247" s="17">
        <f>IFERROR(ZACKS_Screener[[#This Row],[Price]]/ZACKS_Screener[[#This Row],[EPS1]], "")</f>
        <v>26.930232558139537</v>
      </c>
      <c r="R247" s="17">
        <f>IFERROR(ZACKS_Screener[[#This Row],[Price]]/ZACKS_Screener[[#This Row],[EPS2]], "")</f>
        <v>22.26923076923077</v>
      </c>
      <c r="S247" s="17">
        <f>IFERROR(ZACKS_Screener[[#This Row],[PE1]]/(ZACKS_Screener[[#This Row],[EG1]]*100), "")</f>
        <v>0.5026976744186048</v>
      </c>
      <c r="T247" s="17">
        <f>IFERROR(ZACKS_Screener[[#This Row],[PE2]]/(ZACKS_Screener[[#This Row],[EG2]]*100), "")</f>
        <v>1.0639743589743587</v>
      </c>
      <c r="U247"/>
    </row>
    <row r="248" spans="1:21" hidden="1" x14ac:dyDescent="0.25">
      <c r="A248" s="20" t="s">
        <v>1244</v>
      </c>
      <c r="B248" s="20">
        <v>5535.85</v>
      </c>
      <c r="C248" s="33" t="s">
        <v>1243</v>
      </c>
      <c r="D248" s="6" t="s">
        <v>20</v>
      </c>
      <c r="E248" s="6" t="s">
        <v>13</v>
      </c>
      <c r="F248" s="6" t="s">
        <v>175</v>
      </c>
      <c r="G248">
        <v>1</v>
      </c>
      <c r="H248">
        <v>202301</v>
      </c>
      <c r="I248" s="8">
        <v>28.32</v>
      </c>
      <c r="J248" s="8">
        <v>-0.55000000000000004</v>
      </c>
      <c r="K248" s="8">
        <v>-0.26</v>
      </c>
      <c r="L248" s="8">
        <v>0.05</v>
      </c>
      <c r="M248" s="47" t="str">
        <f>INDEX(DNBDetails[], MATCH(ZACKS_Screener[Ticker], DNBDetails[Ticker],0), 6)</f>
        <v>Professional, Scientific, and Technical Services</v>
      </c>
      <c r="N248" s="6" t="str">
        <f>INDEX(DNBDetails[], MATCH(ZACKS_Screener[Ticker], DNBDetails[Ticker],0), 7)</f>
        <v>Computer Systems Design and Related Services</v>
      </c>
      <c r="O2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0.52727272727272734</v>
      </c>
      <c r="P2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48" s="17">
        <f>IFERROR(ZACKS_Screener[[#This Row],[Price]]/ZACKS_Screener[[#This Row],[EPS1]], "")</f>
        <v>-108.92307692307692</v>
      </c>
      <c r="R248" s="17">
        <f>IFERROR(ZACKS_Screener[[#This Row],[Price]]/ZACKS_Screener[[#This Row],[EPS2]], "")</f>
        <v>566.4</v>
      </c>
      <c r="S248" s="17">
        <f>IFERROR(ZACKS_Screener[[#This Row],[PE1]]/(ZACKS_Screener[[#This Row],[EG1]]*100), "")</f>
        <v>-2.0657824933687001</v>
      </c>
      <c r="T248" s="17">
        <f>IFERROR(ZACKS_Screener[[#This Row],[PE2]]/(ZACKS_Screener[[#This Row],[EG2]]*100), "")</f>
        <v>5.6639999999999997</v>
      </c>
      <c r="U248"/>
    </row>
    <row r="249" spans="1:21" hidden="1" x14ac:dyDescent="0.25">
      <c r="A249" s="20" t="s">
        <v>1543</v>
      </c>
      <c r="B249" s="20">
        <v>3270.4</v>
      </c>
      <c r="C249" s="33" t="s">
        <v>1542</v>
      </c>
      <c r="D249" s="6" t="s">
        <v>20</v>
      </c>
      <c r="E249" s="6" t="s">
        <v>35</v>
      </c>
      <c r="F249" s="6" t="s">
        <v>611</v>
      </c>
      <c r="G249">
        <v>12</v>
      </c>
      <c r="H249">
        <v>202212</v>
      </c>
      <c r="I249" s="8">
        <v>8.06</v>
      </c>
      <c r="J249" s="8">
        <v>-0.61</v>
      </c>
      <c r="K249" s="8">
        <v>-0.28999999999999998</v>
      </c>
      <c r="L249" s="8">
        <v>-0.24</v>
      </c>
      <c r="M249" s="47" t="str">
        <f>INDEX(DNBDetails[], MATCH(ZACKS_Screener[Ticker], DNBDetails[Ticker],0), 6)</f>
        <v>Health Care and Social Assistance</v>
      </c>
      <c r="N249" s="6" t="str">
        <f>INDEX(DNBDetails[], MATCH(ZACKS_Screener[Ticker], DNBDetails[Ticker],0), 7)</f>
        <v>Outpatient Care Centers</v>
      </c>
      <c r="O2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0.52459016393442626</v>
      </c>
      <c r="P2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0.17241379310344826</v>
      </c>
      <c r="Q249" s="17">
        <f>IFERROR(ZACKS_Screener[[#This Row],[Price]]/ZACKS_Screener[[#This Row],[EPS1]], "")</f>
        <v>-27.793103448275865</v>
      </c>
      <c r="R249" s="17">
        <f>IFERROR(ZACKS_Screener[[#This Row],[Price]]/ZACKS_Screener[[#This Row],[EPS2]], "")</f>
        <v>-33.583333333333336</v>
      </c>
      <c r="S249" s="17">
        <f>IFERROR(ZACKS_Screener[[#This Row],[PE1]]/(ZACKS_Screener[[#This Row],[EG1]]*100), "")</f>
        <v>-0.52980603448275865</v>
      </c>
      <c r="T249" s="17">
        <f>IFERROR(ZACKS_Screener[[#This Row],[PE2]]/(ZACKS_Screener[[#This Row],[EG2]]*100), "")</f>
        <v>-1.9478333333333337</v>
      </c>
      <c r="U249"/>
    </row>
    <row r="250" spans="1:21" hidden="1" x14ac:dyDescent="0.25">
      <c r="A250" s="20" t="s">
        <v>1831</v>
      </c>
      <c r="B250" s="20">
        <v>424453.22</v>
      </c>
      <c r="C250" s="33" t="s">
        <v>1830</v>
      </c>
      <c r="D250" s="6" t="s">
        <v>12</v>
      </c>
      <c r="E250" s="6" t="s">
        <v>35</v>
      </c>
      <c r="F250" s="6" t="s">
        <v>36</v>
      </c>
      <c r="G250">
        <v>12</v>
      </c>
      <c r="H250">
        <v>202212</v>
      </c>
      <c r="I250" s="8">
        <v>187.59</v>
      </c>
      <c r="J250" s="8">
        <v>3.46</v>
      </c>
      <c r="K250" s="8">
        <v>5.27</v>
      </c>
      <c r="L250" s="8">
        <v>6.13</v>
      </c>
      <c r="M250" s="47" t="str">
        <f>INDEX(DNBDetails[], MATCH(ZACKS_Screener[Ticker], DNBDetails[Ticker],0), 6)</f>
        <v>Chemical Manufacturing</v>
      </c>
      <c r="N250" s="6" t="str">
        <f>INDEX(DNBDetails[], MATCH(ZACKS_Screener[Ticker], DNBDetails[Ticker],0), 7)</f>
        <v>Pharmaceutical and Medicine Manufacturing</v>
      </c>
      <c r="O2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0.52312138728323687</v>
      </c>
      <c r="P2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0.16318785578747635</v>
      </c>
      <c r="Q250" s="17">
        <f>IFERROR(ZACKS_Screener[[#This Row],[Price]]/ZACKS_Screener[[#This Row],[EPS1]], "")</f>
        <v>35.595825426944977</v>
      </c>
      <c r="R250" s="17">
        <f>IFERROR(ZACKS_Screener[[#This Row],[Price]]/ZACKS_Screener[[#This Row],[EPS2]], "")</f>
        <v>30.601957585644374</v>
      </c>
      <c r="S250" s="17">
        <f>IFERROR(ZACKS_Screener[[#This Row],[PE1]]/(ZACKS_Screener[[#This Row],[EG1]]*100), "")</f>
        <v>0.68045058550955606</v>
      </c>
      <c r="T250" s="17">
        <f>IFERROR(ZACKS_Screener[[#This Row],[PE2]]/(ZACKS_Screener[[#This Row],[EG2]]*100), "")</f>
        <v>1.8752594939109972</v>
      </c>
      <c r="U250"/>
    </row>
    <row r="251" spans="1:21" hidden="1" x14ac:dyDescent="0.25">
      <c r="A251" s="20" t="s">
        <v>421</v>
      </c>
      <c r="B251" s="20">
        <v>6818.33</v>
      </c>
      <c r="C251" s="33" t="s">
        <v>420</v>
      </c>
      <c r="D251" s="6" t="s">
        <v>20</v>
      </c>
      <c r="E251" s="6" t="s">
        <v>13</v>
      </c>
      <c r="F251" s="6" t="s">
        <v>159</v>
      </c>
      <c r="G251">
        <v>12</v>
      </c>
      <c r="H251">
        <v>202212</v>
      </c>
      <c r="I251" s="8">
        <v>17.12</v>
      </c>
      <c r="J251" s="8">
        <v>-2.4500000000000002</v>
      </c>
      <c r="K251" s="8">
        <v>-1.17</v>
      </c>
      <c r="L251" s="8">
        <v>-0.45</v>
      </c>
      <c r="M251" s="47" t="str">
        <f>INDEX(DNBDetails[], MATCH(ZACKS_Screener[Ticker], DNBDetails[Ticker],0), 6)</f>
        <v>Professional, Scientific, and Technical Services</v>
      </c>
      <c r="N251" s="6" t="str">
        <f>INDEX(DNBDetails[], MATCH(ZACKS_Screener[Ticker], DNBDetails[Ticker],0), 7)</f>
        <v>Computer Systems Design and Related Services</v>
      </c>
      <c r="O2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0.52244897959183678</v>
      </c>
      <c r="P2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0.61538461538461542</v>
      </c>
      <c r="Q251" s="17">
        <f>IFERROR(ZACKS_Screener[[#This Row],[Price]]/ZACKS_Screener[[#This Row],[EPS1]], "")</f>
        <v>-14.632478632478634</v>
      </c>
      <c r="R251" s="17">
        <f>IFERROR(ZACKS_Screener[[#This Row],[Price]]/ZACKS_Screener[[#This Row],[EPS2]], "")</f>
        <v>-38.044444444444444</v>
      </c>
      <c r="S251" s="17">
        <f>IFERROR(ZACKS_Screener[[#This Row],[PE1]]/(ZACKS_Screener[[#This Row],[EG1]]*100), "")</f>
        <v>-0.28007478632478633</v>
      </c>
      <c r="T251" s="17">
        <f>IFERROR(ZACKS_Screener[[#This Row],[PE2]]/(ZACKS_Screener[[#This Row],[EG2]]*100), "")</f>
        <v>-0.61822222222222223</v>
      </c>
      <c r="U251"/>
    </row>
    <row r="252" spans="1:21" hidden="1" x14ac:dyDescent="0.25">
      <c r="A252" s="20" t="s">
        <v>1587</v>
      </c>
      <c r="B252" s="20">
        <v>4101.1000000000004</v>
      </c>
      <c r="C252" s="33" t="s">
        <v>1586</v>
      </c>
      <c r="D252" s="6" t="s">
        <v>12</v>
      </c>
      <c r="E252" s="6" t="s">
        <v>114</v>
      </c>
      <c r="F252" s="6" t="s">
        <v>277</v>
      </c>
      <c r="G252">
        <v>12</v>
      </c>
      <c r="H252">
        <v>202212</v>
      </c>
      <c r="I252" s="8">
        <v>23.27</v>
      </c>
      <c r="J252" s="8">
        <v>1.4</v>
      </c>
      <c r="K252" s="8">
        <v>2.13</v>
      </c>
      <c r="L252" s="8">
        <v>2.64</v>
      </c>
      <c r="M252" s="47" t="str">
        <f>INDEX(DNBDetails[], MATCH(ZACKS_Screener[Ticker], DNBDetails[Ticker],0), 6)</f>
        <v>Chemical Manufacturing</v>
      </c>
      <c r="N252" s="6" t="str">
        <f>INDEX(DNBDetails[], MATCH(ZACKS_Screener[Ticker], DNBDetails[Ticker],0), 7)</f>
        <v>Basic Chemical Manufacturing</v>
      </c>
      <c r="O2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0.52142857142857146</v>
      </c>
      <c r="P2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0.23943661971830998</v>
      </c>
      <c r="Q252" s="17">
        <f>IFERROR(ZACKS_Screener[[#This Row],[Price]]/ZACKS_Screener[[#This Row],[EPS1]], "")</f>
        <v>10.924882629107982</v>
      </c>
      <c r="R252" s="17">
        <f>IFERROR(ZACKS_Screener[[#This Row],[Price]]/ZACKS_Screener[[#This Row],[EPS2]], "")</f>
        <v>8.8143939393939394</v>
      </c>
      <c r="S252" s="17">
        <f>IFERROR(ZACKS_Screener[[#This Row],[PE1]]/(ZACKS_Screener[[#This Row],[EG1]]*100), "")</f>
        <v>0.20951829699659141</v>
      </c>
      <c r="T252" s="17">
        <f>IFERROR(ZACKS_Screener[[#This Row],[PE2]]/(ZACKS_Screener[[#This Row],[EG2]]*100), "")</f>
        <v>0.36813057040998198</v>
      </c>
      <c r="U252"/>
    </row>
    <row r="253" spans="1:21" hidden="1" x14ac:dyDescent="0.25">
      <c r="A253" s="20" t="s">
        <v>2902</v>
      </c>
      <c r="B253" s="20">
        <v>3286.59</v>
      </c>
      <c r="C253" s="33" t="s">
        <v>2901</v>
      </c>
      <c r="D253" s="6" t="s">
        <v>12</v>
      </c>
      <c r="E253" s="6" t="s">
        <v>194</v>
      </c>
      <c r="F253" s="6" t="s">
        <v>403</v>
      </c>
      <c r="G253">
        <v>12</v>
      </c>
      <c r="H253">
        <v>202212</v>
      </c>
      <c r="I253" s="8">
        <v>15.57</v>
      </c>
      <c r="J253" s="8">
        <v>-0.41</v>
      </c>
      <c r="K253" s="8">
        <v>-0.2</v>
      </c>
      <c r="L253" s="8">
        <v>0.34</v>
      </c>
      <c r="M253" s="47" t="str">
        <f>INDEX(DNBDetails[], MATCH(ZACKS_Screener[Ticker], DNBDetails[Ticker],0), 6)</f>
        <v>Computer and Electronic Product Manufacturing</v>
      </c>
      <c r="N253" s="6" t="str">
        <f>INDEX(DNBDetails[], MATCH(ZACKS_Screener[Ticker], DNBDetails[Ticker],0), 7)</f>
        <v>Semiconductor and Other Electronic Component Manufacturing</v>
      </c>
      <c r="O2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0.51219512195121941</v>
      </c>
      <c r="P2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3" s="17">
        <f>IFERROR(ZACKS_Screener[[#This Row],[Price]]/ZACKS_Screener[[#This Row],[EPS1]], "")</f>
        <v>-77.849999999999994</v>
      </c>
      <c r="R253" s="17">
        <f>IFERROR(ZACKS_Screener[[#This Row],[Price]]/ZACKS_Screener[[#This Row],[EPS2]], "")</f>
        <v>45.794117647058819</v>
      </c>
      <c r="S253" s="17">
        <f>IFERROR(ZACKS_Screener[[#This Row],[PE1]]/(ZACKS_Screener[[#This Row],[EG1]]*100), "")</f>
        <v>-1.5199285714285715</v>
      </c>
      <c r="T253" s="17">
        <f>IFERROR(ZACKS_Screener[[#This Row],[PE2]]/(ZACKS_Screener[[#This Row],[EG2]]*100), "")</f>
        <v>0.45794117647058818</v>
      </c>
      <c r="U253"/>
    </row>
    <row r="254" spans="1:21" hidden="1" x14ac:dyDescent="0.25">
      <c r="A254" s="20" t="s">
        <v>191</v>
      </c>
      <c r="B254" s="20">
        <v>8518.89</v>
      </c>
      <c r="C254" s="33" t="s">
        <v>190</v>
      </c>
      <c r="D254" s="6" t="s">
        <v>12</v>
      </c>
      <c r="E254" s="6" t="s">
        <v>94</v>
      </c>
      <c r="F254" s="6" t="s">
        <v>95</v>
      </c>
      <c r="G254">
        <v>12</v>
      </c>
      <c r="H254">
        <v>202212</v>
      </c>
      <c r="I254" s="8">
        <v>98.14</v>
      </c>
      <c r="J254" s="8">
        <v>4.4000000000000004</v>
      </c>
      <c r="K254" s="8">
        <v>6.65</v>
      </c>
      <c r="L254" s="8">
        <v>9.34</v>
      </c>
      <c r="M254" s="47" t="str">
        <f>INDEX(DNBDetails[], MATCH(ZACKS_Screener[Ticker], DNBDetails[Ticker],0), 6)</f>
        <v>Transportation Equipment Manufacturing</v>
      </c>
      <c r="N254" s="6" t="str">
        <f>INDEX(DNBDetails[], MATCH(ZACKS_Screener[Ticker], DNBDetails[Ticker],0), 7)</f>
        <v>Motor Vehicle Parts Manufacturing</v>
      </c>
      <c r="O2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0.51136363636363635</v>
      </c>
      <c r="P2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0.4045112781954886</v>
      </c>
      <c r="Q254" s="17">
        <f>IFERROR(ZACKS_Screener[[#This Row],[Price]]/ZACKS_Screener[[#This Row],[EPS1]], "")</f>
        <v>14.757894736842104</v>
      </c>
      <c r="R254" s="17">
        <f>IFERROR(ZACKS_Screener[[#This Row],[Price]]/ZACKS_Screener[[#This Row],[EPS2]], "")</f>
        <v>10.507494646680943</v>
      </c>
      <c r="S254" s="17">
        <f>IFERROR(ZACKS_Screener[[#This Row],[PE1]]/(ZACKS_Screener[[#This Row],[EG1]]*100), "")</f>
        <v>0.28859883040935674</v>
      </c>
      <c r="T254" s="17">
        <f>IFERROR(ZACKS_Screener[[#This Row],[PE2]]/(ZACKS_Screener[[#This Row],[EG2]]*100), "")</f>
        <v>0.2597577672878375</v>
      </c>
      <c r="U254"/>
    </row>
    <row r="255" spans="1:21" hidden="1" x14ac:dyDescent="0.25">
      <c r="A255" s="20" t="s">
        <v>2261</v>
      </c>
      <c r="B255" s="20">
        <v>3504.25</v>
      </c>
      <c r="C255" s="33" t="s">
        <v>2261</v>
      </c>
      <c r="D255" s="6" t="s">
        <v>20</v>
      </c>
      <c r="E255" s="6" t="s">
        <v>32</v>
      </c>
      <c r="F255" s="6" t="s">
        <v>183</v>
      </c>
      <c r="G255">
        <v>12</v>
      </c>
      <c r="H255">
        <v>202212</v>
      </c>
      <c r="I255" s="8">
        <v>15.38</v>
      </c>
      <c r="J255" s="8">
        <v>1.76</v>
      </c>
      <c r="K255" s="8">
        <v>2.65</v>
      </c>
      <c r="L255" s="8">
        <v>2.7</v>
      </c>
      <c r="M255" s="47" t="str">
        <f>INDEX(DNBDetails[], MATCH(ZACKS_Screener[Ticker], DNBDetails[Ticker],0), 6)</f>
        <v>Finance and Insurance</v>
      </c>
      <c r="N255" s="6" t="str">
        <f>INDEX(DNBDetails[], MATCH(ZACKS_Screener[Ticker], DNBDetails[Ticker],0), 7)</f>
        <v>Nondepository Credit Intermediation</v>
      </c>
      <c r="O2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0.50568181818181812</v>
      </c>
      <c r="P2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1.8867924528301987E-2</v>
      </c>
      <c r="Q255" s="17">
        <f>IFERROR(ZACKS_Screener[[#This Row],[Price]]/ZACKS_Screener[[#This Row],[EPS1]], "")</f>
        <v>5.8037735849056613</v>
      </c>
      <c r="R255" s="17">
        <f>IFERROR(ZACKS_Screener[[#This Row],[Price]]/ZACKS_Screener[[#This Row],[EPS2]], "")</f>
        <v>5.6962962962962962</v>
      </c>
      <c r="S255" s="17">
        <f>IFERROR(ZACKS_Screener[[#This Row],[PE1]]/(ZACKS_Screener[[#This Row],[EG1]]*100), "")</f>
        <v>0.11477125291498837</v>
      </c>
      <c r="T255" s="17">
        <f>IFERROR(ZACKS_Screener[[#This Row],[PE2]]/(ZACKS_Screener[[#This Row],[EG2]]*100), "")</f>
        <v>3.019037037037021</v>
      </c>
      <c r="U255"/>
    </row>
    <row r="256" spans="1:21" hidden="1" x14ac:dyDescent="0.25">
      <c r="A256" s="20" t="s">
        <v>6199</v>
      </c>
      <c r="B256" s="20">
        <v>3259.45</v>
      </c>
      <c r="C256" s="33" t="s">
        <v>3275</v>
      </c>
      <c r="D256" s="6" t="s">
        <v>20</v>
      </c>
      <c r="E256" s="6" t="s">
        <v>35</v>
      </c>
      <c r="F256" s="6" t="s">
        <v>271</v>
      </c>
      <c r="G256">
        <v>12</v>
      </c>
      <c r="H256">
        <v>202212</v>
      </c>
      <c r="I256" s="8">
        <v>23.895</v>
      </c>
      <c r="J256" s="8">
        <v>0.9</v>
      </c>
      <c r="K256" s="8">
        <v>1.35</v>
      </c>
      <c r="L256" s="8">
        <v>1.87</v>
      </c>
      <c r="M256" s="47" t="str">
        <f>INDEX(DNBDetails[], MATCH(ZACKS_Screener[Ticker], DNBDetails[Ticker],0), 6)</f>
        <v>Chemical Manufacturing</v>
      </c>
      <c r="N256" s="6" t="str">
        <f>INDEX(DNBDetails[], MATCH(ZACKS_Screener[Ticker], DNBDetails[Ticker],0), 7)</f>
        <v>Pharmaceutical and Medicine Manufacturing</v>
      </c>
      <c r="O2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0.50000000000000011</v>
      </c>
      <c r="P2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0.38518518518518519</v>
      </c>
      <c r="Q256" s="17">
        <f>IFERROR(ZACKS_Screener[[#This Row],[Price]]/ZACKS_Screener[[#This Row],[EPS1]], "")</f>
        <v>17.7</v>
      </c>
      <c r="R256" s="17">
        <f>IFERROR(ZACKS_Screener[[#This Row],[Price]]/ZACKS_Screener[[#This Row],[EPS2]], "")</f>
        <v>12.77807486631016</v>
      </c>
      <c r="S256" s="17">
        <f>IFERROR(ZACKS_Screener[[#This Row],[PE1]]/(ZACKS_Screener[[#This Row],[EG1]]*100), "")</f>
        <v>0.35399999999999987</v>
      </c>
      <c r="T256" s="17">
        <f>IFERROR(ZACKS_Screener[[#This Row],[PE2]]/(ZACKS_Screener[[#This Row],[EG2]]*100), "")</f>
        <v>0.33173848210612916</v>
      </c>
      <c r="U256"/>
    </row>
    <row r="257" spans="1:21" hidden="1" x14ac:dyDescent="0.25">
      <c r="A257" s="20" t="s">
        <v>1992</v>
      </c>
      <c r="B257" s="20">
        <v>18317.849999999999</v>
      </c>
      <c r="C257" s="33" t="s">
        <v>1991</v>
      </c>
      <c r="D257" s="6" t="s">
        <v>12</v>
      </c>
      <c r="E257" s="6" t="s">
        <v>13</v>
      </c>
      <c r="F257" s="6" t="s">
        <v>175</v>
      </c>
      <c r="G257">
        <v>12</v>
      </c>
      <c r="H257">
        <v>202212</v>
      </c>
      <c r="I257" s="8">
        <v>26.18</v>
      </c>
      <c r="J257" s="8">
        <v>0.62</v>
      </c>
      <c r="K257" s="8">
        <v>0.93</v>
      </c>
      <c r="L257" s="8">
        <v>1.1200000000000001</v>
      </c>
      <c r="M257" s="47" t="str">
        <f>INDEX(DNBDetails[], MATCH(ZACKS_Screener[Ticker], DNBDetails[Ticker],0), 6)</f>
        <v>Information</v>
      </c>
      <c r="N257" s="6" t="str">
        <f>INDEX(DNBDetails[], MATCH(ZACKS_Screener[Ticker], DNBDetails[Ticker],0), 7)</f>
        <v>Computing Infrastructure Providers, Data Processing, Web Hosting, and Related Services</v>
      </c>
      <c r="O2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0.50000000000000011</v>
      </c>
      <c r="P2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0.20430107526881724</v>
      </c>
      <c r="Q257" s="17">
        <f>IFERROR(ZACKS_Screener[[#This Row],[Price]]/ZACKS_Screener[[#This Row],[EPS1]], "")</f>
        <v>28.1505376344086</v>
      </c>
      <c r="R257" s="17">
        <f>IFERROR(ZACKS_Screener[[#This Row],[Price]]/ZACKS_Screener[[#This Row],[EPS2]], "")</f>
        <v>23.374999999999996</v>
      </c>
      <c r="S257" s="17">
        <f>IFERROR(ZACKS_Screener[[#This Row],[PE1]]/(ZACKS_Screener[[#This Row],[EG1]]*100), "")</f>
        <v>0.5630107526881718</v>
      </c>
      <c r="T257" s="17">
        <f>IFERROR(ZACKS_Screener[[#This Row],[PE2]]/(ZACKS_Screener[[#This Row],[EG2]]*100), "")</f>
        <v>1.1441447368421049</v>
      </c>
      <c r="U257"/>
    </row>
    <row r="258" spans="1:21" hidden="1" x14ac:dyDescent="0.25">
      <c r="A258" s="20" t="s">
        <v>134</v>
      </c>
      <c r="B258" s="20">
        <v>8125.86</v>
      </c>
      <c r="C258" s="33" t="s">
        <v>133</v>
      </c>
      <c r="D258" s="6" t="s">
        <v>12</v>
      </c>
      <c r="E258" s="6" t="s">
        <v>35</v>
      </c>
      <c r="F258" s="6" t="s">
        <v>135</v>
      </c>
      <c r="G258">
        <v>12</v>
      </c>
      <c r="H258">
        <v>202212</v>
      </c>
      <c r="I258" s="8">
        <v>19.350000000000001</v>
      </c>
      <c r="J258" s="8">
        <v>-0.26</v>
      </c>
      <c r="K258" s="8">
        <v>-0.13</v>
      </c>
      <c r="L258" s="8">
        <v>0.09</v>
      </c>
      <c r="M258" s="47" t="str">
        <f>INDEX(DNBDetails[], MATCH(ZACKS_Screener[Ticker], DNBDetails[Ticker],0), 6)</f>
        <v>Health Care and Social Assistance</v>
      </c>
      <c r="N258" s="6" t="str">
        <f>INDEX(DNBDetails[], MATCH(ZACKS_Screener[Ticker], DNBDetails[Ticker],0), 7)</f>
        <v>Other Ambulatory Health Care Services</v>
      </c>
      <c r="O2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2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58" s="17">
        <f>IFERROR(ZACKS_Screener[[#This Row],[Price]]/ZACKS_Screener[[#This Row],[EPS1]], "")</f>
        <v>-148.84615384615384</v>
      </c>
      <c r="R258" s="17">
        <f>IFERROR(ZACKS_Screener[[#This Row],[Price]]/ZACKS_Screener[[#This Row],[EPS2]], "")</f>
        <v>215.00000000000003</v>
      </c>
      <c r="S258" s="17">
        <f>IFERROR(ZACKS_Screener[[#This Row],[PE1]]/(ZACKS_Screener[[#This Row],[EG1]]*100), "")</f>
        <v>-2.976923076923077</v>
      </c>
      <c r="T258" s="17">
        <f>IFERROR(ZACKS_Screener[[#This Row],[PE2]]/(ZACKS_Screener[[#This Row],[EG2]]*100), "")</f>
        <v>2.1500000000000004</v>
      </c>
      <c r="U258"/>
    </row>
    <row r="259" spans="1:21" hidden="1" x14ac:dyDescent="0.25">
      <c r="A259" s="20" t="s">
        <v>273</v>
      </c>
      <c r="B259" s="20">
        <v>4672.91</v>
      </c>
      <c r="C259" s="33" t="s">
        <v>272</v>
      </c>
      <c r="D259" s="6" t="s">
        <v>12</v>
      </c>
      <c r="E259" s="6" t="s">
        <v>13</v>
      </c>
      <c r="F259" s="6" t="s">
        <v>175</v>
      </c>
      <c r="G259">
        <v>1</v>
      </c>
      <c r="H259">
        <v>202301</v>
      </c>
      <c r="I259" s="8">
        <v>21.23</v>
      </c>
      <c r="J259" s="8">
        <v>-1.04</v>
      </c>
      <c r="K259" s="8">
        <v>-0.52</v>
      </c>
      <c r="L259" s="8">
        <v>-0.34</v>
      </c>
      <c r="M259" s="47" t="str">
        <f>INDEX(DNBDetails[], MATCH(ZACKS_Screener[Ticker], DNBDetails[Ticker],0), 6)</f>
        <v>Professional, Scientific, and Technical Services</v>
      </c>
      <c r="N259" s="6" t="str">
        <f>INDEX(DNBDetails[], MATCH(ZACKS_Screener[Ticker], DNBDetails[Ticker],0), 7)</f>
        <v>Computer Systems Design and Related Services</v>
      </c>
      <c r="O2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2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0.34615384615384615</v>
      </c>
      <c r="Q259" s="17">
        <f>IFERROR(ZACKS_Screener[[#This Row],[Price]]/ZACKS_Screener[[#This Row],[EPS1]], "")</f>
        <v>-40.826923076923073</v>
      </c>
      <c r="R259" s="17">
        <f>IFERROR(ZACKS_Screener[[#This Row],[Price]]/ZACKS_Screener[[#This Row],[EPS2]], "")</f>
        <v>-62.441176470588232</v>
      </c>
      <c r="S259" s="17">
        <f>IFERROR(ZACKS_Screener[[#This Row],[PE1]]/(ZACKS_Screener[[#This Row],[EG1]]*100), "")</f>
        <v>-0.81653846153846144</v>
      </c>
      <c r="T259" s="17">
        <f>IFERROR(ZACKS_Screener[[#This Row],[PE2]]/(ZACKS_Screener[[#This Row],[EG2]]*100), "")</f>
        <v>-1.8038562091503267</v>
      </c>
      <c r="U259"/>
    </row>
    <row r="260" spans="1:21" hidden="1" x14ac:dyDescent="0.25">
      <c r="A260" s="20" t="s">
        <v>2872</v>
      </c>
      <c r="B260" s="20">
        <v>2181.17</v>
      </c>
      <c r="C260" s="33" t="s">
        <v>2871</v>
      </c>
      <c r="D260" s="6" t="s">
        <v>20</v>
      </c>
      <c r="E260" s="6" t="s">
        <v>13</v>
      </c>
      <c r="F260" s="6" t="s">
        <v>175</v>
      </c>
      <c r="G260">
        <v>12</v>
      </c>
      <c r="H260">
        <v>202212</v>
      </c>
      <c r="I260" s="8">
        <v>10.46</v>
      </c>
      <c r="J260" s="8">
        <v>-0.24</v>
      </c>
      <c r="K260" s="8">
        <v>-0.12</v>
      </c>
      <c r="L260" s="8">
        <v>-0.02</v>
      </c>
      <c r="M260" s="47" t="str">
        <f>INDEX(DNBDetails[], MATCH(ZACKS_Screener[Ticker], DNBDetails[Ticker],0), 6)</f>
        <v>Information</v>
      </c>
      <c r="N260" s="6" t="str">
        <f>INDEX(DNBDetails[], MATCH(ZACKS_Screener[Ticker], DNBDetails[Ticker],0), 7)</f>
        <v>Software Publishers</v>
      </c>
      <c r="O2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2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0.83333333333333326</v>
      </c>
      <c r="Q260" s="17">
        <f>IFERROR(ZACKS_Screener[[#This Row],[Price]]/ZACKS_Screener[[#This Row],[EPS1]], "")</f>
        <v>-87.166666666666671</v>
      </c>
      <c r="R260" s="17">
        <f>IFERROR(ZACKS_Screener[[#This Row],[Price]]/ZACKS_Screener[[#This Row],[EPS2]], "")</f>
        <v>-523</v>
      </c>
      <c r="S260" s="17">
        <f>IFERROR(ZACKS_Screener[[#This Row],[PE1]]/(ZACKS_Screener[[#This Row],[EG1]]*100), "")</f>
        <v>-1.7433333333333334</v>
      </c>
      <c r="T260" s="17">
        <f>IFERROR(ZACKS_Screener[[#This Row],[PE2]]/(ZACKS_Screener[[#This Row],[EG2]]*100), "")</f>
        <v>-6.2760000000000007</v>
      </c>
      <c r="U260"/>
    </row>
    <row r="261" spans="1:21" hidden="1" x14ac:dyDescent="0.25">
      <c r="A261" s="20" t="s">
        <v>2972</v>
      </c>
      <c r="B261" s="20">
        <v>2974.36</v>
      </c>
      <c r="C261" s="33" t="s">
        <v>2971</v>
      </c>
      <c r="D261" s="6" t="s">
        <v>20</v>
      </c>
      <c r="E261" s="6" t="s">
        <v>76</v>
      </c>
      <c r="F261" s="6" t="s">
        <v>242</v>
      </c>
      <c r="G261">
        <v>12</v>
      </c>
      <c r="H261">
        <v>202212</v>
      </c>
      <c r="I261" s="8">
        <v>8.16</v>
      </c>
      <c r="J261" s="8">
        <v>0.26</v>
      </c>
      <c r="K261" s="8">
        <v>0.39</v>
      </c>
      <c r="L261" s="8">
        <v>0.52</v>
      </c>
      <c r="M261" s="47" t="e">
        <f>INDEX(DNBDetails[], MATCH(ZACKS_Screener[Ticker], DNBDetails[Ticker],0), 6)</f>
        <v>#N/A</v>
      </c>
      <c r="N261" s="6" t="e">
        <f>INDEX(DNBDetails[], MATCH(ZACKS_Screener[Ticker], DNBDetails[Ticker],0), 7)</f>
        <v>#N/A</v>
      </c>
      <c r="O2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2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0.33333333333333331</v>
      </c>
      <c r="Q261" s="17">
        <f>IFERROR(ZACKS_Screener[[#This Row],[Price]]/ZACKS_Screener[[#This Row],[EPS1]], "")</f>
        <v>20.923076923076923</v>
      </c>
      <c r="R261" s="17">
        <f>IFERROR(ZACKS_Screener[[#This Row],[Price]]/ZACKS_Screener[[#This Row],[EPS2]], "")</f>
        <v>15.692307692307692</v>
      </c>
      <c r="S261" s="17">
        <f>IFERROR(ZACKS_Screener[[#This Row],[PE1]]/(ZACKS_Screener[[#This Row],[EG1]]*100), "")</f>
        <v>0.41846153846153844</v>
      </c>
      <c r="T261" s="17">
        <f>IFERROR(ZACKS_Screener[[#This Row],[PE2]]/(ZACKS_Screener[[#This Row],[EG2]]*100), "")</f>
        <v>0.47076923076923083</v>
      </c>
      <c r="U261"/>
    </row>
    <row r="262" spans="1:21" hidden="1" x14ac:dyDescent="0.25">
      <c r="A262" s="20" t="s">
        <v>1318</v>
      </c>
      <c r="B262" s="20">
        <v>5713.26</v>
      </c>
      <c r="C262" s="33" t="s">
        <v>1317</v>
      </c>
      <c r="D262" s="6" t="s">
        <v>12</v>
      </c>
      <c r="E262" s="6" t="s">
        <v>156</v>
      </c>
      <c r="F262" s="6" t="s">
        <v>157</v>
      </c>
      <c r="G262">
        <v>12</v>
      </c>
      <c r="H262">
        <v>202212</v>
      </c>
      <c r="I262" s="8">
        <v>68.13</v>
      </c>
      <c r="J262" s="8">
        <v>1.28</v>
      </c>
      <c r="K262" s="8">
        <v>1.92</v>
      </c>
      <c r="L262" s="8">
        <v>2.5299999999999998</v>
      </c>
      <c r="M262" s="47" t="str">
        <f>INDEX(DNBDetails[], MATCH(ZACKS_Screener[Ticker], DNBDetails[Ticker],0), 6)</f>
        <v>Transportation Equipment Manufacturing</v>
      </c>
      <c r="N262" s="6" t="str">
        <f>INDEX(DNBDetails[], MATCH(ZACKS_Screener[Ticker], DNBDetails[Ticker],0), 7)</f>
        <v>Aerospace Product and Parts Manufacturing</v>
      </c>
      <c r="O2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0.49999999999999989</v>
      </c>
      <c r="P2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0.31770833333333326</v>
      </c>
      <c r="Q262" s="17">
        <f>IFERROR(ZACKS_Screener[[#This Row],[Price]]/ZACKS_Screener[[#This Row],[EPS1]], "")</f>
        <v>35.484375</v>
      </c>
      <c r="R262" s="17">
        <f>IFERROR(ZACKS_Screener[[#This Row],[Price]]/ZACKS_Screener[[#This Row],[EPS2]], "")</f>
        <v>26.928853754940711</v>
      </c>
      <c r="S262" s="17">
        <f>IFERROR(ZACKS_Screener[[#This Row],[PE1]]/(ZACKS_Screener[[#This Row],[EG1]]*100), "")</f>
        <v>0.70968750000000025</v>
      </c>
      <c r="T262" s="17">
        <f>IFERROR(ZACKS_Screener[[#This Row],[PE2]]/(ZACKS_Screener[[#This Row],[EG2]]*100), "")</f>
        <v>0.84759670835223244</v>
      </c>
      <c r="U262"/>
    </row>
    <row r="263" spans="1:21" x14ac:dyDescent="0.25">
      <c r="A263" s="20" t="s">
        <v>1733</v>
      </c>
      <c r="B263" s="20">
        <v>7310.36</v>
      </c>
      <c r="C263" s="33" t="s">
        <v>1732</v>
      </c>
      <c r="D263" s="6" t="s">
        <v>12</v>
      </c>
      <c r="E263" s="6" t="s">
        <v>24</v>
      </c>
      <c r="F263" s="6" t="s">
        <v>893</v>
      </c>
      <c r="G263">
        <v>12</v>
      </c>
      <c r="H263">
        <v>202212</v>
      </c>
      <c r="I263" s="8">
        <v>93.26</v>
      </c>
      <c r="J263" s="8">
        <v>3.05</v>
      </c>
      <c r="K263" s="8">
        <v>4.53</v>
      </c>
      <c r="L263" s="8">
        <v>6.31</v>
      </c>
      <c r="M263" s="47" t="str">
        <f>INDEX(DNBDetails[], MATCH(ZACKS_Screener[Ticker], DNBDetails[Ticker],0), 6)</f>
        <v>Construction</v>
      </c>
      <c r="N263" s="6" t="str">
        <f>INDEX(DNBDetails[], MATCH(ZACKS_Screener[Ticker], DNBDetails[Ticker],0), 7)</f>
        <v>Utility System Construction</v>
      </c>
      <c r="O2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0.48524590163934445</v>
      </c>
      <c r="P2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0.39293598233995569</v>
      </c>
      <c r="Q263" s="17">
        <f>IFERROR(ZACKS_Screener[[#This Row],[Price]]/ZACKS_Screener[[#This Row],[EPS1]], "")</f>
        <v>20.58719646799117</v>
      </c>
      <c r="R263" s="17">
        <f>IFERROR(ZACKS_Screener[[#This Row],[Price]]/ZACKS_Screener[[#This Row],[EPS2]], "")</f>
        <v>14.779714738510302</v>
      </c>
      <c r="S263" s="17">
        <f>IFERROR(ZACKS_Screener[[#This Row],[PE1]]/(ZACKS_Screener[[#This Row],[EG1]]*100), "")</f>
        <v>0.42426317045522322</v>
      </c>
      <c r="T263" s="17">
        <f>IFERROR(ZACKS_Screener[[#This Row],[PE2]]/(ZACKS_Screener[[#This Row],[EG2]]*100), "")</f>
        <v>0.37613543688456008</v>
      </c>
      <c r="U263"/>
    </row>
    <row r="264" spans="1:21" hidden="1" x14ac:dyDescent="0.25">
      <c r="A264" s="20" t="s">
        <v>3678</v>
      </c>
      <c r="B264" s="20">
        <v>3084.53</v>
      </c>
      <c r="C264" s="33" t="s">
        <v>3677</v>
      </c>
      <c r="D264" s="6" t="s">
        <v>20</v>
      </c>
      <c r="E264" s="6" t="s">
        <v>32</v>
      </c>
      <c r="F264" s="6" t="s">
        <v>470</v>
      </c>
      <c r="G264">
        <v>12</v>
      </c>
      <c r="H264">
        <v>202212</v>
      </c>
      <c r="I264" s="8">
        <v>63.36</v>
      </c>
      <c r="J264" s="8">
        <v>2.82</v>
      </c>
      <c r="K264" s="8">
        <v>4.17</v>
      </c>
      <c r="L264" s="8">
        <v>3.9</v>
      </c>
      <c r="M264" s="47" t="str">
        <f>INDEX(DNBDetails[], MATCH(ZACKS_Screener[Ticker], DNBDetails[Ticker],0), 6)</f>
        <v>Finance and Insurance</v>
      </c>
      <c r="N264" s="6" t="str">
        <f>INDEX(DNBDetails[], MATCH(ZACKS_Screener[Ticker], DNBDetails[Ticker],0), 7)</f>
        <v>Depository Credit Intermediation</v>
      </c>
      <c r="O2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0.47872340425531923</v>
      </c>
      <c r="P2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-6.4748201438848921E-2</v>
      </c>
      <c r="Q264" s="17">
        <f>IFERROR(ZACKS_Screener[[#This Row],[Price]]/ZACKS_Screener[[#This Row],[EPS1]], "")</f>
        <v>15.194244604316546</v>
      </c>
      <c r="R264" s="17">
        <f>IFERROR(ZACKS_Screener[[#This Row],[Price]]/ZACKS_Screener[[#This Row],[EPS2]], "")</f>
        <v>16.246153846153845</v>
      </c>
      <c r="S264" s="17">
        <f>IFERROR(ZACKS_Screener[[#This Row],[PE1]]/(ZACKS_Screener[[#This Row],[EG1]]*100), "")</f>
        <v>0.31739088729016779</v>
      </c>
      <c r="T264" s="17">
        <f>IFERROR(ZACKS_Screener[[#This Row],[PE2]]/(ZACKS_Screener[[#This Row],[EG2]]*100), "")</f>
        <v>-2.5091282051282051</v>
      </c>
      <c r="U264"/>
    </row>
    <row r="265" spans="1:21" hidden="1" x14ac:dyDescent="0.25">
      <c r="A265" s="20" t="s">
        <v>3345</v>
      </c>
      <c r="B265" s="20">
        <v>2814.9</v>
      </c>
      <c r="C265" s="33" t="s">
        <v>3344</v>
      </c>
      <c r="D265" s="6" t="s">
        <v>12</v>
      </c>
      <c r="E265" s="6" t="s">
        <v>194</v>
      </c>
      <c r="F265" s="6" t="s">
        <v>442</v>
      </c>
      <c r="G265">
        <v>12</v>
      </c>
      <c r="H265">
        <v>202212</v>
      </c>
      <c r="I265" s="8">
        <v>16.829999999999998</v>
      </c>
      <c r="J265" s="8">
        <v>2.11</v>
      </c>
      <c r="K265" s="8">
        <v>3.12</v>
      </c>
      <c r="L265" s="8">
        <v>2.73</v>
      </c>
      <c r="M265" s="47" t="str">
        <f>INDEX(DNBDetails[], MATCH(ZACKS_Screener[Ticker], DNBDetails[Ticker],0), 6)</f>
        <v>Mining, Quarrying, and Oil and Gas Extraction</v>
      </c>
      <c r="N265" s="6" t="str">
        <f>INDEX(DNBDetails[], MATCH(ZACKS_Screener[Ticker], DNBDetails[Ticker],0), 7)</f>
        <v>Support Activities for Mining</v>
      </c>
      <c r="O2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0.47867298578199063</v>
      </c>
      <c r="P2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-0.12500000000000003</v>
      </c>
      <c r="Q265" s="17">
        <f>IFERROR(ZACKS_Screener[[#This Row],[Price]]/ZACKS_Screener[[#This Row],[EPS1]], "")</f>
        <v>5.3942307692307683</v>
      </c>
      <c r="R265" s="17">
        <f>IFERROR(ZACKS_Screener[[#This Row],[Price]]/ZACKS_Screener[[#This Row],[EPS2]], "")</f>
        <v>6.1648351648351642</v>
      </c>
      <c r="S265" s="17">
        <f>IFERROR(ZACKS_Screener[[#This Row],[PE1]]/(ZACKS_Screener[[#This Row],[EG1]]*100), "")</f>
        <v>0.1126913556740289</v>
      </c>
      <c r="T265" s="17">
        <f>IFERROR(ZACKS_Screener[[#This Row],[PE2]]/(ZACKS_Screener[[#This Row],[EG2]]*100), "")</f>
        <v>-0.49318681318681301</v>
      </c>
      <c r="U265"/>
    </row>
    <row r="266" spans="1:21" hidden="1" x14ac:dyDescent="0.25">
      <c r="A266" s="20" t="s">
        <v>2294</v>
      </c>
      <c r="B266" s="20">
        <v>8759.74</v>
      </c>
      <c r="C266" s="33" t="s">
        <v>2293</v>
      </c>
      <c r="D266" s="6" t="s">
        <v>20</v>
      </c>
      <c r="E266" s="6" t="s">
        <v>76</v>
      </c>
      <c r="F266" s="6" t="s">
        <v>242</v>
      </c>
      <c r="G266">
        <v>12</v>
      </c>
      <c r="H266">
        <v>202212</v>
      </c>
      <c r="I266" s="8">
        <v>8.99</v>
      </c>
      <c r="J266" s="8">
        <v>-0.4</v>
      </c>
      <c r="K266" s="8">
        <v>-0.21</v>
      </c>
      <c r="L266" s="8">
        <v>0.01</v>
      </c>
      <c r="M266" s="47" t="str">
        <f>INDEX(DNBDetails[], MATCH(ZACKS_Screener[Ticker], DNBDetails[Ticker],0), 6)</f>
        <v>Finance and Insurance</v>
      </c>
      <c r="N266" s="6" t="str">
        <f>INDEX(DNBDetails[], MATCH(ZACKS_Screener[Ticker], DNBDetails[Ticker],0), 7)</f>
        <v>Nondepository Credit Intermediation</v>
      </c>
      <c r="O2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0.47500000000000003</v>
      </c>
      <c r="P2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66" s="17">
        <f>IFERROR(ZACKS_Screener[[#This Row],[Price]]/ZACKS_Screener[[#This Row],[EPS1]], "")</f>
        <v>-42.80952380952381</v>
      </c>
      <c r="R266" s="17">
        <f>IFERROR(ZACKS_Screener[[#This Row],[Price]]/ZACKS_Screener[[#This Row],[EPS2]], "")</f>
        <v>899</v>
      </c>
      <c r="S266" s="17">
        <f>IFERROR(ZACKS_Screener[[#This Row],[PE1]]/(ZACKS_Screener[[#This Row],[EG1]]*100), "")</f>
        <v>-0.90125313283208019</v>
      </c>
      <c r="T266" s="17">
        <f>IFERROR(ZACKS_Screener[[#This Row],[PE2]]/(ZACKS_Screener[[#This Row],[EG2]]*100), "")</f>
        <v>8.99</v>
      </c>
      <c r="U266"/>
    </row>
    <row r="267" spans="1:21" hidden="1" x14ac:dyDescent="0.25">
      <c r="A267" s="20" t="s">
        <v>261</v>
      </c>
      <c r="B267" s="20">
        <v>10627.62</v>
      </c>
      <c r="C267" s="33" t="s">
        <v>260</v>
      </c>
      <c r="D267" s="6" t="s">
        <v>12</v>
      </c>
      <c r="E267" s="6" t="s">
        <v>44</v>
      </c>
      <c r="F267" s="6" t="s">
        <v>262</v>
      </c>
      <c r="G267">
        <v>9</v>
      </c>
      <c r="H267">
        <v>202209</v>
      </c>
      <c r="I267" s="8">
        <v>41.42</v>
      </c>
      <c r="J267" s="8">
        <v>1.1599999999999999</v>
      </c>
      <c r="K267" s="8">
        <v>1.71</v>
      </c>
      <c r="L267" s="8">
        <v>2.34</v>
      </c>
      <c r="M267" s="47" t="str">
        <f>INDEX(DNBDetails[], MATCH(ZACKS_Screener[Ticker], DNBDetails[Ticker],0), 6)</f>
        <v>Accommodation and Food Services</v>
      </c>
      <c r="N267" s="6" t="str">
        <f>INDEX(DNBDetails[], MATCH(ZACKS_Screener[Ticker], DNBDetails[Ticker],0), 7)</f>
        <v>Special Food Services</v>
      </c>
      <c r="O2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0.47413793103448282</v>
      </c>
      <c r="P2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0.36842105263157887</v>
      </c>
      <c r="Q267" s="17">
        <f>IFERROR(ZACKS_Screener[[#This Row],[Price]]/ZACKS_Screener[[#This Row],[EPS1]], "")</f>
        <v>24.222222222222225</v>
      </c>
      <c r="R267" s="17">
        <f>IFERROR(ZACKS_Screener[[#This Row],[Price]]/ZACKS_Screener[[#This Row],[EPS2]], "")</f>
        <v>17.700854700854702</v>
      </c>
      <c r="S267" s="17">
        <f>IFERROR(ZACKS_Screener[[#This Row],[PE1]]/(ZACKS_Screener[[#This Row],[EG1]]*100), "")</f>
        <v>0.51086868686868681</v>
      </c>
      <c r="T267" s="17">
        <f>IFERROR(ZACKS_Screener[[#This Row],[PE2]]/(ZACKS_Screener[[#This Row],[EG2]]*100), "")</f>
        <v>0.48045177045177057</v>
      </c>
      <c r="U267"/>
    </row>
    <row r="268" spans="1:21" hidden="1" x14ac:dyDescent="0.25">
      <c r="A268" s="20" t="s">
        <v>3788</v>
      </c>
      <c r="B268" s="20">
        <v>2465.21</v>
      </c>
      <c r="C268" s="33" t="s">
        <v>3787</v>
      </c>
      <c r="D268" s="6" t="s">
        <v>20</v>
      </c>
      <c r="E268" s="6" t="s">
        <v>17</v>
      </c>
      <c r="F268" s="6" t="s">
        <v>318</v>
      </c>
      <c r="G268">
        <v>12</v>
      </c>
      <c r="H268">
        <v>202212</v>
      </c>
      <c r="I268" s="8">
        <v>15.53</v>
      </c>
      <c r="J268" s="8">
        <v>1.1200000000000001</v>
      </c>
      <c r="K268" s="8">
        <v>1.65</v>
      </c>
      <c r="L268" s="8">
        <v>1.72</v>
      </c>
      <c r="M268" s="47" t="str">
        <f>INDEX(DNBDetails[], MATCH(ZACKS_Screener[Ticker], DNBDetails[Ticker],0), 6)</f>
        <v>Computer and Electronic Product Manufacturing</v>
      </c>
      <c r="N268" s="6" t="str">
        <f>INDEX(DNBDetails[], MATCH(ZACKS_Screener[Ticker], DNBDetails[Ticker],0), 7)</f>
        <v>Computer and Peripheral Equipment Manufacturing</v>
      </c>
      <c r="O2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0.47321428571428548</v>
      </c>
      <c r="P2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4.2424242424242462E-2</v>
      </c>
      <c r="Q268" s="17">
        <f>IFERROR(ZACKS_Screener[[#This Row],[Price]]/ZACKS_Screener[[#This Row],[EPS1]], "")</f>
        <v>9.4121212121212121</v>
      </c>
      <c r="R268" s="17">
        <f>IFERROR(ZACKS_Screener[[#This Row],[Price]]/ZACKS_Screener[[#This Row],[EPS2]], "")</f>
        <v>9.029069767441861</v>
      </c>
      <c r="S268" s="17">
        <f>IFERROR(ZACKS_Screener[[#This Row],[PE1]]/(ZACKS_Screener[[#This Row],[EG1]]*100), "")</f>
        <v>0.19889765580331628</v>
      </c>
      <c r="T268" s="17">
        <f>IFERROR(ZACKS_Screener[[#This Row],[PE2]]/(ZACKS_Screener[[#This Row],[EG2]]*100), "")</f>
        <v>2.1282807308970084</v>
      </c>
      <c r="U268"/>
    </row>
    <row r="269" spans="1:21" hidden="1" x14ac:dyDescent="0.25">
      <c r="A269" s="20" t="s">
        <v>630</v>
      </c>
      <c r="B269" s="20">
        <v>7057.29</v>
      </c>
      <c r="C269" s="33" t="s">
        <v>629</v>
      </c>
      <c r="D269" s="6" t="s">
        <v>20</v>
      </c>
      <c r="E269" s="6" t="s">
        <v>24</v>
      </c>
      <c r="F269" s="6" t="s">
        <v>74</v>
      </c>
      <c r="G269">
        <v>12</v>
      </c>
      <c r="H269">
        <v>202212</v>
      </c>
      <c r="I269" s="8">
        <v>36.39</v>
      </c>
      <c r="J269" s="8">
        <v>1.26</v>
      </c>
      <c r="K269" s="8">
        <v>1.85</v>
      </c>
      <c r="L269" s="8">
        <v>2.23</v>
      </c>
      <c r="M269" s="47" t="str">
        <f>INDEX(DNBDetails[], MATCH(ZACKS_Screener[Ticker], DNBDetails[Ticker],0), 6)</f>
        <v>Machinery Manufacturing</v>
      </c>
      <c r="N269" s="6" t="str">
        <f>INDEX(DNBDetails[], MATCH(ZACKS_Screener[Ticker], DNBDetails[Ticker],0), 7)</f>
        <v>Agriculture, Construction, and Mining Machinery Manufacturing</v>
      </c>
      <c r="O2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0.46825396825396831</v>
      </c>
      <c r="P2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0.20540540540540533</v>
      </c>
      <c r="Q269" s="17">
        <f>IFERROR(ZACKS_Screener[[#This Row],[Price]]/ZACKS_Screener[[#This Row],[EPS1]], "")</f>
        <v>19.670270270270269</v>
      </c>
      <c r="R269" s="17">
        <f>IFERROR(ZACKS_Screener[[#This Row],[Price]]/ZACKS_Screener[[#This Row],[EPS2]], "")</f>
        <v>16.318385650224215</v>
      </c>
      <c r="S269" s="17">
        <f>IFERROR(ZACKS_Screener[[#This Row],[PE1]]/(ZACKS_Screener[[#This Row],[EG1]]*100), "")</f>
        <v>0.42007695831424641</v>
      </c>
      <c r="T269" s="17">
        <f>IFERROR(ZACKS_Screener[[#This Row],[PE2]]/(ZACKS_Screener[[#This Row],[EG2]]*100), "")</f>
        <v>0.79444772244512651</v>
      </c>
      <c r="U269"/>
    </row>
    <row r="270" spans="1:21" hidden="1" x14ac:dyDescent="0.25">
      <c r="A270" s="20" t="s">
        <v>15860</v>
      </c>
      <c r="B270" s="20">
        <v>2140.4699999999998</v>
      </c>
      <c r="C270" s="33" t="s">
        <v>15861</v>
      </c>
      <c r="D270" s="6" t="s">
        <v>12</v>
      </c>
      <c r="E270" s="6" t="s">
        <v>21</v>
      </c>
      <c r="F270" s="6" t="s">
        <v>162</v>
      </c>
      <c r="G270">
        <v>12</v>
      </c>
      <c r="H270">
        <v>202212</v>
      </c>
      <c r="I270" s="8">
        <v>26.03</v>
      </c>
      <c r="J270" s="8">
        <v>0.94</v>
      </c>
      <c r="K270" s="8">
        <v>1.38</v>
      </c>
      <c r="L270" s="8">
        <v>1.76</v>
      </c>
      <c r="M270" s="47" t="str">
        <f>INDEX(DNBDetails[], MATCH(ZACKS_Screener[Ticker], DNBDetails[Ticker],0), 6)</f>
        <v>Transportation Equipment Manufacturing</v>
      </c>
      <c r="N270" s="6" t="str">
        <f>INDEX(DNBDetails[], MATCH(ZACKS_Screener[Ticker], DNBDetails[Ticker],0), 7)</f>
        <v>Railroad Rolling Stock Manufacturing</v>
      </c>
      <c r="O2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0.46808510638297868</v>
      </c>
      <c r="P2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0.27536231884057982</v>
      </c>
      <c r="Q270" s="17">
        <f>IFERROR(ZACKS_Screener[[#This Row],[Price]]/ZACKS_Screener[[#This Row],[EPS1]], "")</f>
        <v>18.862318840579711</v>
      </c>
      <c r="R270" s="17">
        <f>IFERROR(ZACKS_Screener[[#This Row],[Price]]/ZACKS_Screener[[#This Row],[EPS2]], "")</f>
        <v>14.789772727272728</v>
      </c>
      <c r="S270" s="17">
        <f>IFERROR(ZACKS_Screener[[#This Row],[PE1]]/(ZACKS_Screener[[#This Row],[EG1]]*100), "")</f>
        <v>0.40296772068511205</v>
      </c>
      <c r="T270" s="17">
        <f>IFERROR(ZACKS_Screener[[#This Row],[PE2]]/(ZACKS_Screener[[#This Row],[EG2]]*100), "")</f>
        <v>0.53710227272727251</v>
      </c>
      <c r="U270"/>
    </row>
    <row r="271" spans="1:21" hidden="1" x14ac:dyDescent="0.25">
      <c r="A271" s="20" t="s">
        <v>40</v>
      </c>
      <c r="B271" s="20">
        <v>5154.03</v>
      </c>
      <c r="C271" s="33" t="s">
        <v>39</v>
      </c>
      <c r="D271" s="6" t="s">
        <v>20</v>
      </c>
      <c r="E271" s="6" t="s">
        <v>35</v>
      </c>
      <c r="F271" s="6" t="s">
        <v>41</v>
      </c>
      <c r="G271">
        <v>12</v>
      </c>
      <c r="H271">
        <v>202212</v>
      </c>
      <c r="I271" s="8">
        <v>22.18</v>
      </c>
      <c r="J271" s="8">
        <v>0.3</v>
      </c>
      <c r="K271" s="8">
        <v>0.44</v>
      </c>
      <c r="L271" s="8">
        <v>0.6</v>
      </c>
      <c r="M271" s="47" t="str">
        <f>INDEX(DNBDetails[], MATCH(ZACKS_Screener[Ticker], DNBDetails[Ticker],0), 6)</f>
        <v>Chemical Manufacturing</v>
      </c>
      <c r="N271" s="6" t="str">
        <f>INDEX(DNBDetails[], MATCH(ZACKS_Screener[Ticker], DNBDetails[Ticker],0), 7)</f>
        <v>Pharmaceutical and Medicine Manufacturing</v>
      </c>
      <c r="O2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0.46666666666666673</v>
      </c>
      <c r="P2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0.36363636363636359</v>
      </c>
      <c r="Q271" s="17">
        <f>IFERROR(ZACKS_Screener[[#This Row],[Price]]/ZACKS_Screener[[#This Row],[EPS1]], "")</f>
        <v>50.409090909090907</v>
      </c>
      <c r="R271" s="17">
        <f>IFERROR(ZACKS_Screener[[#This Row],[Price]]/ZACKS_Screener[[#This Row],[EPS2]], "")</f>
        <v>36.966666666666669</v>
      </c>
      <c r="S271" s="17">
        <f>IFERROR(ZACKS_Screener[[#This Row],[PE1]]/(ZACKS_Screener[[#This Row],[EG1]]*100), "")</f>
        <v>1.0801948051948049</v>
      </c>
      <c r="T271" s="17">
        <f>IFERROR(ZACKS_Screener[[#This Row],[PE2]]/(ZACKS_Screener[[#This Row],[EG2]]*100), "")</f>
        <v>1.0165833333333334</v>
      </c>
      <c r="U271"/>
    </row>
    <row r="272" spans="1:21" hidden="1" x14ac:dyDescent="0.25">
      <c r="A272" s="20" t="s">
        <v>2699</v>
      </c>
      <c r="B272" s="20">
        <v>7710.49</v>
      </c>
      <c r="C272" s="33" t="s">
        <v>2698</v>
      </c>
      <c r="D272" s="6" t="s">
        <v>20</v>
      </c>
      <c r="E272" s="6" t="s">
        <v>13</v>
      </c>
      <c r="F272" s="6" t="s">
        <v>456</v>
      </c>
      <c r="G272">
        <v>9</v>
      </c>
      <c r="H272">
        <v>202209</v>
      </c>
      <c r="I272" s="8">
        <v>127.2</v>
      </c>
      <c r="J272" s="8">
        <v>2.75</v>
      </c>
      <c r="K272" s="8">
        <v>4.03</v>
      </c>
      <c r="L272" s="8">
        <v>4.46</v>
      </c>
      <c r="M272" s="47" t="str">
        <f>INDEX(DNBDetails[], MATCH(ZACKS_Screener[Ticker], DNBDetails[Ticker],0), 6)</f>
        <v>Electrical Equipment, Appliance, and Component Manufacturing</v>
      </c>
      <c r="N272" s="6" t="str">
        <f>INDEX(DNBDetails[], MATCH(ZACKS_Screener[Ticker], DNBDetails[Ticker],0), 7)</f>
        <v>Electrical Equipment Manufacturing</v>
      </c>
      <c r="O2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0.46545454545454557</v>
      </c>
      <c r="P2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0.10669975186104211</v>
      </c>
      <c r="Q272" s="17">
        <f>IFERROR(ZACKS_Screener[[#This Row],[Price]]/ZACKS_Screener[[#This Row],[EPS1]], "")</f>
        <v>31.563275434243174</v>
      </c>
      <c r="R272" s="17">
        <f>IFERROR(ZACKS_Screener[[#This Row],[Price]]/ZACKS_Screener[[#This Row],[EPS2]], "")</f>
        <v>28.520179372197312</v>
      </c>
      <c r="S272" s="17">
        <f>IFERROR(ZACKS_Screener[[#This Row],[PE1]]/(ZACKS_Screener[[#This Row],[EG1]]*100), "")</f>
        <v>0.67811724565756804</v>
      </c>
      <c r="T272" s="17">
        <f>IFERROR(ZACKS_Screener[[#This Row],[PE2]]/(ZACKS_Screener[[#This Row],[EG2]]*100), "")</f>
        <v>2.6729377411617503</v>
      </c>
      <c r="U272"/>
    </row>
    <row r="273" spans="1:21" hidden="1" x14ac:dyDescent="0.25">
      <c r="A273" s="20" t="s">
        <v>726</v>
      </c>
      <c r="B273" s="20">
        <v>12331.21</v>
      </c>
      <c r="C273" s="33" t="s">
        <v>725</v>
      </c>
      <c r="D273" s="6" t="s">
        <v>12</v>
      </c>
      <c r="E273" s="6" t="s">
        <v>32</v>
      </c>
      <c r="F273" s="6" t="s">
        <v>80</v>
      </c>
      <c r="G273">
        <v>12</v>
      </c>
      <c r="H273">
        <v>202212</v>
      </c>
      <c r="I273" s="8">
        <v>18.45</v>
      </c>
      <c r="J273" s="8">
        <v>2.87</v>
      </c>
      <c r="K273" s="8">
        <v>4.18</v>
      </c>
      <c r="L273" s="8">
        <v>5.04</v>
      </c>
      <c r="M273" s="47" t="str">
        <f>INDEX(DNBDetails[], MATCH(ZACKS_Screener[Ticker], DNBDetails[Ticker],0), 6)</f>
        <v>Finance and Insurance</v>
      </c>
      <c r="N273" s="6" t="str">
        <f>INDEX(DNBDetails[], MATCH(ZACKS_Screener[Ticker], DNBDetails[Ticker],0), 7)</f>
        <v>Agencies, Brokerages, and Other Insurance Related Activities</v>
      </c>
      <c r="O2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0.45644599303135874</v>
      </c>
      <c r="P2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0.20574162679425848</v>
      </c>
      <c r="Q273" s="17">
        <f>IFERROR(ZACKS_Screener[[#This Row],[Price]]/ZACKS_Screener[[#This Row],[EPS1]], "")</f>
        <v>4.4138755980861246</v>
      </c>
      <c r="R273" s="17">
        <f>IFERROR(ZACKS_Screener[[#This Row],[Price]]/ZACKS_Screener[[#This Row],[EPS2]], "")</f>
        <v>3.6607142857142856</v>
      </c>
      <c r="S273" s="17">
        <f>IFERROR(ZACKS_Screener[[#This Row],[PE1]]/(ZACKS_Screener[[#This Row],[EG1]]*100), "")</f>
        <v>9.6700938675627332E-2</v>
      </c>
      <c r="T273" s="17">
        <f>IFERROR(ZACKS_Screener[[#This Row],[PE2]]/(ZACKS_Screener[[#This Row],[EG2]]*100), "")</f>
        <v>0.17792774086378729</v>
      </c>
      <c r="U273"/>
    </row>
    <row r="274" spans="1:21" hidden="1" x14ac:dyDescent="0.25">
      <c r="A274" s="20" t="s">
        <v>2629</v>
      </c>
      <c r="B274" s="20">
        <v>59387.94</v>
      </c>
      <c r="C274" s="33" t="s">
        <v>2628</v>
      </c>
      <c r="D274" s="6" t="s">
        <v>20</v>
      </c>
      <c r="E274" s="6" t="s">
        <v>13</v>
      </c>
      <c r="F274" s="6" t="s">
        <v>175</v>
      </c>
      <c r="G274">
        <v>1</v>
      </c>
      <c r="H274">
        <v>202301</v>
      </c>
      <c r="I274" s="8">
        <v>225.56</v>
      </c>
      <c r="J274" s="8">
        <v>3.64</v>
      </c>
      <c r="K274" s="8">
        <v>5.3</v>
      </c>
      <c r="L274" s="8">
        <v>6.3</v>
      </c>
      <c r="M274" s="47" t="str">
        <f>INDEX(DNBDetails[], MATCH(ZACKS_Screener[Ticker], DNBDetails[Ticker],0), 6)</f>
        <v>Professional, Scientific, and Technical Services</v>
      </c>
      <c r="N274" s="6" t="str">
        <f>INDEX(DNBDetails[], MATCH(ZACKS_Screener[Ticker], DNBDetails[Ticker],0), 7)</f>
        <v>Computer Systems Design and Related Services</v>
      </c>
      <c r="O2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0.45604395604395592</v>
      </c>
      <c r="P2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0.18867924528301888</v>
      </c>
      <c r="Q274" s="17">
        <f>IFERROR(ZACKS_Screener[[#This Row],[Price]]/ZACKS_Screener[[#This Row],[EPS1]], "")</f>
        <v>42.55849056603774</v>
      </c>
      <c r="R274" s="17">
        <f>IFERROR(ZACKS_Screener[[#This Row],[Price]]/ZACKS_Screener[[#This Row],[EPS2]], "")</f>
        <v>35.803174603174604</v>
      </c>
      <c r="S274" s="17">
        <f>IFERROR(ZACKS_Screener[[#This Row],[PE1]]/(ZACKS_Screener[[#This Row],[EG1]]*100), "")</f>
        <v>0.93321027506251453</v>
      </c>
      <c r="T274" s="17">
        <f>IFERROR(ZACKS_Screener[[#This Row],[PE2]]/(ZACKS_Screener[[#This Row],[EG2]]*100), "")</f>
        <v>1.8975682539682539</v>
      </c>
      <c r="U274"/>
    </row>
    <row r="275" spans="1:21" hidden="1" x14ac:dyDescent="0.25">
      <c r="A275" s="20" t="s">
        <v>279</v>
      </c>
      <c r="B275" s="20">
        <v>268072.21999999997</v>
      </c>
      <c r="C275" s="33" t="s">
        <v>278</v>
      </c>
      <c r="D275" s="6" t="s">
        <v>20</v>
      </c>
      <c r="E275" s="6" t="s">
        <v>13</v>
      </c>
      <c r="F275" s="6" t="s">
        <v>108</v>
      </c>
      <c r="G275">
        <v>12</v>
      </c>
      <c r="H275">
        <v>202212</v>
      </c>
      <c r="I275" s="8">
        <v>672.49</v>
      </c>
      <c r="J275" s="8">
        <v>14.89</v>
      </c>
      <c r="K275" s="8">
        <v>21.63</v>
      </c>
      <c r="L275" s="8">
        <v>24.41</v>
      </c>
      <c r="M275" s="47" t="str">
        <f>INDEX(DNBDetails[], MATCH(ZACKS_Screener[Ticker], DNBDetails[Ticker],0), 6)</f>
        <v>Machinery Manufacturing</v>
      </c>
      <c r="N275" s="6" t="str">
        <f>INDEX(DNBDetails[], MATCH(ZACKS_Screener[Ticker], DNBDetails[Ticker],0), 7)</f>
        <v>Industrial Machinery Manufacturing</v>
      </c>
      <c r="O2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0.45265278710543977</v>
      </c>
      <c r="P2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0.1285251964863616</v>
      </c>
      <c r="Q275" s="17">
        <f>IFERROR(ZACKS_Screener[[#This Row],[Price]]/ZACKS_Screener[[#This Row],[EPS1]], "")</f>
        <v>31.090614886731395</v>
      </c>
      <c r="R275" s="17">
        <f>IFERROR(ZACKS_Screener[[#This Row],[Price]]/ZACKS_Screener[[#This Row],[EPS2]], "")</f>
        <v>27.54977468250717</v>
      </c>
      <c r="S275" s="17">
        <f>IFERROR(ZACKS_Screener[[#This Row],[PE1]]/(ZACKS_Screener[[#This Row],[EG1]]*100), "")</f>
        <v>0.68685349504960036</v>
      </c>
      <c r="T275" s="17">
        <f>IFERROR(ZACKS_Screener[[#This Row],[PE2]]/(ZACKS_Screener[[#This Row],[EG2]]*100), "")</f>
        <v>2.1435310301533446</v>
      </c>
      <c r="U275"/>
    </row>
    <row r="276" spans="1:21" hidden="1" x14ac:dyDescent="0.25">
      <c r="A276" s="20" t="s">
        <v>1012</v>
      </c>
      <c r="B276" s="20">
        <v>15266.22</v>
      </c>
      <c r="C276" s="33" t="s">
        <v>1011</v>
      </c>
      <c r="D276" s="6" t="s">
        <v>20</v>
      </c>
      <c r="E276" s="6" t="s">
        <v>35</v>
      </c>
      <c r="F276" s="6" t="s">
        <v>60</v>
      </c>
      <c r="G276">
        <v>12</v>
      </c>
      <c r="H276">
        <v>202212</v>
      </c>
      <c r="I276" s="8">
        <v>82.24</v>
      </c>
      <c r="J276" s="8">
        <v>-3.54</v>
      </c>
      <c r="K276" s="8">
        <v>-1.94</v>
      </c>
      <c r="L276" s="8">
        <v>-1.1499999999999999</v>
      </c>
      <c r="M276" s="47" t="str">
        <f>INDEX(DNBDetails[], MATCH(ZACKS_Screener[Ticker], DNBDetails[Ticker],0), 6)</f>
        <v>Health Care and Social Assistance</v>
      </c>
      <c r="N276" s="6" t="str">
        <f>INDEX(DNBDetails[], MATCH(ZACKS_Screener[Ticker], DNBDetails[Ticker],0), 7)</f>
        <v>Medical and Diagnostic Laboratories</v>
      </c>
      <c r="O2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0.4519774011299435</v>
      </c>
      <c r="P2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0.40721649484536088</v>
      </c>
      <c r="Q276" s="17">
        <f>IFERROR(ZACKS_Screener[[#This Row],[Price]]/ZACKS_Screener[[#This Row],[EPS1]], "")</f>
        <v>-42.391752577319586</v>
      </c>
      <c r="R276" s="17">
        <f>IFERROR(ZACKS_Screener[[#This Row],[Price]]/ZACKS_Screener[[#This Row],[EPS2]], "")</f>
        <v>-71.513043478260869</v>
      </c>
      <c r="S276" s="17">
        <f>IFERROR(ZACKS_Screener[[#This Row],[PE1]]/(ZACKS_Screener[[#This Row],[EG1]]*100), "")</f>
        <v>-0.93791752577319576</v>
      </c>
      <c r="T276" s="17">
        <f>IFERROR(ZACKS_Screener[[#This Row],[PE2]]/(ZACKS_Screener[[#This Row],[EG2]]*100), "")</f>
        <v>-1.7561430930104567</v>
      </c>
      <c r="U276"/>
    </row>
    <row r="277" spans="1:21" hidden="1" x14ac:dyDescent="0.25">
      <c r="A277" s="20" t="s">
        <v>835</v>
      </c>
      <c r="B277" s="20">
        <v>27108.240000000002</v>
      </c>
      <c r="C277" s="33" t="s">
        <v>834</v>
      </c>
      <c r="D277" s="6" t="s">
        <v>20</v>
      </c>
      <c r="E277" s="6" t="s">
        <v>284</v>
      </c>
      <c r="F277" s="6" t="s">
        <v>527</v>
      </c>
      <c r="G277">
        <v>12</v>
      </c>
      <c r="H277">
        <v>202212</v>
      </c>
      <c r="I277" s="8">
        <v>28.26</v>
      </c>
      <c r="J277" s="8">
        <v>-3.16</v>
      </c>
      <c r="K277" s="8">
        <v>-1.76</v>
      </c>
      <c r="L277" s="8">
        <v>-0.66</v>
      </c>
      <c r="M277" s="47" t="str">
        <f>INDEX(DNBDetails[], MATCH(ZACKS_Screener[Ticker], DNBDetails[Ticker],0), 6)</f>
        <v>Arts, Entertainment, and Recreation</v>
      </c>
      <c r="N277" s="6" t="str">
        <f>INDEX(DNBDetails[], MATCH(ZACKS_Screener[Ticker], DNBDetails[Ticker],0), 7)</f>
        <v>Promoters of Performing Arts, Sports, and Similar Events</v>
      </c>
      <c r="O2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0.44303797468354433</v>
      </c>
      <c r="P2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0.625</v>
      </c>
      <c r="Q277" s="17">
        <f>IFERROR(ZACKS_Screener[[#This Row],[Price]]/ZACKS_Screener[[#This Row],[EPS1]], "")</f>
        <v>-16.056818181818183</v>
      </c>
      <c r="R277" s="17">
        <f>IFERROR(ZACKS_Screener[[#This Row],[Price]]/ZACKS_Screener[[#This Row],[EPS2]], "")</f>
        <v>-42.81818181818182</v>
      </c>
      <c r="S277" s="17">
        <f>IFERROR(ZACKS_Screener[[#This Row],[PE1]]/(ZACKS_Screener[[#This Row],[EG1]]*100), "")</f>
        <v>-0.36242532467532468</v>
      </c>
      <c r="T277" s="17">
        <f>IFERROR(ZACKS_Screener[[#This Row],[PE2]]/(ZACKS_Screener[[#This Row],[EG2]]*100), "")</f>
        <v>-0.68509090909090908</v>
      </c>
      <c r="U277"/>
    </row>
    <row r="278" spans="1:21" hidden="1" x14ac:dyDescent="0.25">
      <c r="A278" s="20" t="s">
        <v>1307</v>
      </c>
      <c r="B278" s="20">
        <v>16848.18</v>
      </c>
      <c r="C278" s="33" t="s">
        <v>1306</v>
      </c>
      <c r="D278" s="6" t="s">
        <v>12</v>
      </c>
      <c r="E278" s="6" t="s">
        <v>17</v>
      </c>
      <c r="F278" s="6" t="s">
        <v>1308</v>
      </c>
      <c r="G278">
        <v>12</v>
      </c>
      <c r="H278">
        <v>202212</v>
      </c>
      <c r="I278" s="8">
        <v>305.8</v>
      </c>
      <c r="J278" s="8">
        <v>10.62</v>
      </c>
      <c r="K278" s="8">
        <v>15.31</v>
      </c>
      <c r="L278" s="8">
        <v>16.23</v>
      </c>
      <c r="M278" s="47" t="str">
        <f>INDEX(DNBDetails[], MATCH(ZACKS_Screener[Ticker], DNBDetails[Ticker],0), 6)</f>
        <v>Computer and Electronic Product Manufacturing</v>
      </c>
      <c r="N278" s="6" t="str">
        <f>INDEX(DNBDetails[], MATCH(ZACKS_Screener[Ticker], DNBDetails[Ticker],0), 7)</f>
        <v>Semiconductor and Other Electronic Component Manufacturing</v>
      </c>
      <c r="O2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0.44161958568738247</v>
      </c>
      <c r="P2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6.0091443500979745E-2</v>
      </c>
      <c r="Q278" s="17">
        <f>IFERROR(ZACKS_Screener[[#This Row],[Price]]/ZACKS_Screener[[#This Row],[EPS1]], "")</f>
        <v>19.973873285434358</v>
      </c>
      <c r="R278" s="17">
        <f>IFERROR(ZACKS_Screener[[#This Row],[Price]]/ZACKS_Screener[[#This Row],[EPS2]], "")</f>
        <v>18.841651263093038</v>
      </c>
      <c r="S278" s="17">
        <f>IFERROR(ZACKS_Screener[[#This Row],[PE1]]/(ZACKS_Screener[[#This Row],[EG1]]*100), "")</f>
        <v>0.45228685349960085</v>
      </c>
      <c r="T278" s="17">
        <f>IFERROR(ZACKS_Screener[[#This Row],[PE2]]/(ZACKS_Screener[[#This Row],[EG2]]*100), "")</f>
        <v>3.1354965308473308</v>
      </c>
      <c r="U278"/>
    </row>
    <row r="279" spans="1:21" x14ac:dyDescent="0.25">
      <c r="A279" s="20" t="s">
        <v>1066</v>
      </c>
      <c r="B279" s="20">
        <v>6475.75</v>
      </c>
      <c r="C279" s="33" t="s">
        <v>1065</v>
      </c>
      <c r="D279" s="6" t="s">
        <v>12</v>
      </c>
      <c r="E279" s="6" t="s">
        <v>24</v>
      </c>
      <c r="F279" s="6" t="s">
        <v>25</v>
      </c>
      <c r="G279">
        <v>12</v>
      </c>
      <c r="H279">
        <v>202212</v>
      </c>
      <c r="I279" s="8">
        <v>177.41</v>
      </c>
      <c r="J279" s="8">
        <v>5.29</v>
      </c>
      <c r="K279" s="8">
        <v>7.62</v>
      </c>
      <c r="L279" s="8">
        <v>8.7799999999999994</v>
      </c>
      <c r="M279" s="47" t="str">
        <f>INDEX(DNBDetails[], MATCH(ZACKS_Screener[Ticker], DNBDetails[Ticker],0), 6)</f>
        <v>Construction</v>
      </c>
      <c r="N279" s="6" t="str">
        <f>INDEX(DNBDetails[], MATCH(ZACKS_Screener[Ticker], DNBDetails[Ticker],0), 7)</f>
        <v>Building Equipment Contractors</v>
      </c>
      <c r="O2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0.44045368620037806</v>
      </c>
      <c r="P2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0.15223097112860881</v>
      </c>
      <c r="Q279" s="17">
        <f>IFERROR(ZACKS_Screener[[#This Row],[Price]]/ZACKS_Screener[[#This Row],[EPS1]], "")</f>
        <v>23.282152230971128</v>
      </c>
      <c r="R279" s="17">
        <f>IFERROR(ZACKS_Screener[[#This Row],[Price]]/ZACKS_Screener[[#This Row],[EPS2]], "")</f>
        <v>20.20615034168565</v>
      </c>
      <c r="S279" s="17">
        <f>IFERROR(ZACKS_Screener[[#This Row],[PE1]]/(ZACKS_Screener[[#This Row],[EG1]]*100), "")</f>
        <v>0.52859478670316429</v>
      </c>
      <c r="T279" s="17">
        <f>IFERROR(ZACKS_Screener[[#This Row],[PE2]]/(ZACKS_Screener[[#This Row],[EG2]]*100), "")</f>
        <v>1.3273350483072826</v>
      </c>
      <c r="U279"/>
    </row>
    <row r="280" spans="1:21" hidden="1" x14ac:dyDescent="0.25">
      <c r="A280" s="20" t="s">
        <v>944</v>
      </c>
      <c r="B280" s="20">
        <v>4247.8999999999996</v>
      </c>
      <c r="C280" s="33" t="s">
        <v>943</v>
      </c>
      <c r="D280" s="6" t="s">
        <v>12</v>
      </c>
      <c r="E280" s="6" t="s">
        <v>17</v>
      </c>
      <c r="F280" s="6" t="s">
        <v>227</v>
      </c>
      <c r="G280">
        <v>3</v>
      </c>
      <c r="H280">
        <v>202303</v>
      </c>
      <c r="I280" s="8">
        <v>102.77</v>
      </c>
      <c r="J280" s="8">
        <v>5.34</v>
      </c>
      <c r="K280" s="8">
        <v>7.66</v>
      </c>
      <c r="L280" s="8">
        <v>9.0399999999999991</v>
      </c>
      <c r="M280" s="47" t="str">
        <f>INDEX(DNBDetails[], MATCH(ZACKS_Screener[Ticker], DNBDetails[Ticker],0), 6)</f>
        <v>Electrical Equipment, Appliance, and Component Manufacturing</v>
      </c>
      <c r="N280" s="6" t="str">
        <f>INDEX(DNBDetails[], MATCH(ZACKS_Screener[Ticker], DNBDetails[Ticker],0), 7)</f>
        <v>Other Electrical Equipment and Component Manufacturing</v>
      </c>
      <c r="O2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0.43445692883895137</v>
      </c>
      <c r="P2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0.18015665796344635</v>
      </c>
      <c r="Q280" s="17">
        <f>IFERROR(ZACKS_Screener[[#This Row],[Price]]/ZACKS_Screener[[#This Row],[EPS1]], "")</f>
        <v>13.416449086161879</v>
      </c>
      <c r="R280" s="17">
        <f>IFERROR(ZACKS_Screener[[#This Row],[Price]]/ZACKS_Screener[[#This Row],[EPS2]], "")</f>
        <v>11.368362831858407</v>
      </c>
      <c r="S280" s="17">
        <f>IFERROR(ZACKS_Screener[[#This Row],[PE1]]/(ZACKS_Screener[[#This Row],[EG1]]*100), "")</f>
        <v>0.30880964706941566</v>
      </c>
      <c r="T280" s="17">
        <f>IFERROR(ZACKS_Screener[[#This Row],[PE2]]/(ZACKS_Screener[[#This Row],[EG2]]*100), "")</f>
        <v>0.63102651660895259</v>
      </c>
      <c r="U280"/>
    </row>
    <row r="281" spans="1:21" hidden="1" x14ac:dyDescent="0.25">
      <c r="A281" s="20" t="s">
        <v>1488</v>
      </c>
      <c r="B281" s="20">
        <v>8480.3700000000008</v>
      </c>
      <c r="C281" s="33" t="s">
        <v>1487</v>
      </c>
      <c r="D281" s="6" t="s">
        <v>12</v>
      </c>
      <c r="E281" s="6" t="s">
        <v>32</v>
      </c>
      <c r="F281" s="6" t="s">
        <v>62</v>
      </c>
      <c r="G281">
        <v>12</v>
      </c>
      <c r="H281">
        <v>202212</v>
      </c>
      <c r="I281" s="8">
        <v>368.84</v>
      </c>
      <c r="J281" s="8">
        <v>7.8</v>
      </c>
      <c r="K281" s="8">
        <v>11.16</v>
      </c>
      <c r="L281" s="8">
        <v>13.64</v>
      </c>
      <c r="M281" s="47" t="str">
        <f>INDEX(DNBDetails[], MATCH(ZACKS_Screener[Ticker], DNBDetails[Ticker],0), 6)</f>
        <v>Finance and Insurance</v>
      </c>
      <c r="N281" s="6" t="str">
        <f>INDEX(DNBDetails[], MATCH(ZACKS_Screener[Ticker], DNBDetails[Ticker],0), 7)</f>
        <v>Insurance Carriers</v>
      </c>
      <c r="O2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0.43076923076923079</v>
      </c>
      <c r="P2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0.22222222222222227</v>
      </c>
      <c r="Q281" s="17">
        <f>IFERROR(ZACKS_Screener[[#This Row],[Price]]/ZACKS_Screener[[#This Row],[EPS1]], "")</f>
        <v>33.050179211469533</v>
      </c>
      <c r="R281" s="17">
        <f>IFERROR(ZACKS_Screener[[#This Row],[Price]]/ZACKS_Screener[[#This Row],[EPS2]], "")</f>
        <v>27.041055718475072</v>
      </c>
      <c r="S281" s="17">
        <f>IFERROR(ZACKS_Screener[[#This Row],[PE1]]/(ZACKS_Screener[[#This Row],[EG1]]*100), "")</f>
        <v>0.76723630312339985</v>
      </c>
      <c r="T281" s="17">
        <f>IFERROR(ZACKS_Screener[[#This Row],[PE2]]/(ZACKS_Screener[[#This Row],[EG2]]*100), "")</f>
        <v>1.216847507331378</v>
      </c>
      <c r="U281"/>
    </row>
    <row r="282" spans="1:21" hidden="1" x14ac:dyDescent="0.25">
      <c r="A282" s="20" t="s">
        <v>3747</v>
      </c>
      <c r="B282" s="20">
        <v>2394.81</v>
      </c>
      <c r="C282" s="33" t="s">
        <v>3746</v>
      </c>
      <c r="D282" s="6" t="s">
        <v>12</v>
      </c>
      <c r="E282" s="6" t="s">
        <v>194</v>
      </c>
      <c r="F282" s="6" t="s">
        <v>353</v>
      </c>
      <c r="G282">
        <v>12</v>
      </c>
      <c r="H282">
        <v>202212</v>
      </c>
      <c r="I282" s="8">
        <v>25.49</v>
      </c>
      <c r="J282" s="8">
        <v>2.93</v>
      </c>
      <c r="K282" s="8">
        <v>4.1900000000000004</v>
      </c>
      <c r="L282" s="8">
        <v>4.9400000000000004</v>
      </c>
      <c r="M282" s="47" t="str">
        <f>INDEX(DNBDetails[], MATCH(ZACKS_Screener[Ticker], DNBDetails[Ticker],0), 6)</f>
        <v>Mining, Quarrying, and Oil and Gas Extraction</v>
      </c>
      <c r="N282" s="6" t="str">
        <f>INDEX(DNBDetails[], MATCH(ZACKS_Screener[Ticker], DNBDetails[Ticker],0), 7)</f>
        <v>Oil and Gas Extraction</v>
      </c>
      <c r="O2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0.43003412969283283</v>
      </c>
      <c r="P2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0.17899761336515513</v>
      </c>
      <c r="Q282" s="17">
        <f>IFERROR(ZACKS_Screener[[#This Row],[Price]]/ZACKS_Screener[[#This Row],[EPS1]], "")</f>
        <v>6.0835322195704045</v>
      </c>
      <c r="R282" s="17">
        <f>IFERROR(ZACKS_Screener[[#This Row],[Price]]/ZACKS_Screener[[#This Row],[EPS2]], "")</f>
        <v>5.15991902834008</v>
      </c>
      <c r="S282" s="17">
        <f>IFERROR(ZACKS_Screener[[#This Row],[PE1]]/(ZACKS_Screener[[#This Row],[EG1]]*100), "")</f>
        <v>0.1414662651058832</v>
      </c>
      <c r="T282" s="17">
        <f>IFERROR(ZACKS_Screener[[#This Row],[PE2]]/(ZACKS_Screener[[#This Row],[EG2]]*100), "")</f>
        <v>0.28826747638326577</v>
      </c>
      <c r="U282"/>
    </row>
    <row r="283" spans="1:21" hidden="1" x14ac:dyDescent="0.25">
      <c r="A283" s="20" t="s">
        <v>922</v>
      </c>
      <c r="B283" s="20">
        <v>7162.77</v>
      </c>
      <c r="C283" s="33" t="s">
        <v>921</v>
      </c>
      <c r="D283" s="6" t="s">
        <v>12</v>
      </c>
      <c r="E283" s="6" t="s">
        <v>44</v>
      </c>
      <c r="F283" s="6" t="s">
        <v>705</v>
      </c>
      <c r="G283">
        <v>3</v>
      </c>
      <c r="H283">
        <v>202303</v>
      </c>
      <c r="I283" s="8">
        <v>130.96</v>
      </c>
      <c r="J283" s="8">
        <v>1.66</v>
      </c>
      <c r="K283" s="8">
        <v>2.36</v>
      </c>
      <c r="L283" s="8">
        <v>2.74</v>
      </c>
      <c r="M283" s="47" t="str">
        <f>INDEX(DNBDetails[], MATCH(ZACKS_Screener[Ticker], DNBDetails[Ticker],0), 6)</f>
        <v>Chemical Manufacturing</v>
      </c>
      <c r="N283" s="6" t="str">
        <f>INDEX(DNBDetails[], MATCH(ZACKS_Screener[Ticker], DNBDetails[Ticker],0), 7)</f>
        <v>Soap, Cleaning Compound, and Toilet Preparation Manufacturing</v>
      </c>
      <c r="O2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0.42168674698795178</v>
      </c>
      <c r="P2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0.16101694915254253</v>
      </c>
      <c r="Q283" s="17">
        <f>IFERROR(ZACKS_Screener[[#This Row],[Price]]/ZACKS_Screener[[#This Row],[EPS1]], "")</f>
        <v>55.491525423728817</v>
      </c>
      <c r="R283" s="17">
        <f>IFERROR(ZACKS_Screener[[#This Row],[Price]]/ZACKS_Screener[[#This Row],[EPS2]], "")</f>
        <v>47.795620437956202</v>
      </c>
      <c r="S283" s="17">
        <f>IFERROR(ZACKS_Screener[[#This Row],[PE1]]/(ZACKS_Screener[[#This Row],[EG1]]*100), "")</f>
        <v>1.3159418886198548</v>
      </c>
      <c r="T283" s="17">
        <f>IFERROR(ZACKS_Screener[[#This Row],[PE2]]/(ZACKS_Screener[[#This Row],[EG2]]*100), "")</f>
        <v>2.9683595850941193</v>
      </c>
      <c r="U283"/>
    </row>
    <row r="284" spans="1:21" hidden="1" x14ac:dyDescent="0.25">
      <c r="A284" s="20" t="s">
        <v>1575</v>
      </c>
      <c r="B284" s="20">
        <v>17607.91</v>
      </c>
      <c r="C284" s="33" t="s">
        <v>1574</v>
      </c>
      <c r="D284" s="6" t="s">
        <v>20</v>
      </c>
      <c r="E284" s="6" t="s">
        <v>32</v>
      </c>
      <c r="F284" s="6" t="s">
        <v>1003</v>
      </c>
      <c r="G284">
        <v>12</v>
      </c>
      <c r="H284">
        <v>202212</v>
      </c>
      <c r="I284" s="8">
        <v>224.93</v>
      </c>
      <c r="J284" s="8">
        <v>11.52</v>
      </c>
      <c r="K284" s="8">
        <v>16.34</v>
      </c>
      <c r="L284" s="8">
        <v>17.59</v>
      </c>
      <c r="M284" s="47" t="str">
        <f>INDEX(DNBDetails[], MATCH(ZACKS_Screener[Ticker], DNBDetails[Ticker],0), 6)</f>
        <v>Finance and Insurance</v>
      </c>
      <c r="N284" s="6" t="str">
        <f>INDEX(DNBDetails[], MATCH(ZACKS_Screener[Ticker], DNBDetails[Ticker],0), 7)</f>
        <v>Securities and Commodity Contracts Intermediation and Brokerage</v>
      </c>
      <c r="O2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0.41840277777777785</v>
      </c>
      <c r="P2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7.649938800489596E-2</v>
      </c>
      <c r="Q284" s="17">
        <f>IFERROR(ZACKS_Screener[[#This Row],[Price]]/ZACKS_Screener[[#This Row],[EPS1]], "")</f>
        <v>13.765605875153</v>
      </c>
      <c r="R284" s="17">
        <f>IFERROR(ZACKS_Screener[[#This Row],[Price]]/ZACKS_Screener[[#This Row],[EPS2]], "")</f>
        <v>12.787379192723138</v>
      </c>
      <c r="S284" s="17">
        <f>IFERROR(ZACKS_Screener[[#This Row],[PE1]]/(ZACKS_Screener[[#This Row],[EG1]]*100), "")</f>
        <v>0.32900369228581439</v>
      </c>
      <c r="T284" s="17">
        <f>IFERROR(ZACKS_Screener[[#This Row],[PE2]]/(ZACKS_Screener[[#This Row],[EG2]]*100), "")</f>
        <v>1.6715662080727687</v>
      </c>
      <c r="U284"/>
    </row>
    <row r="285" spans="1:21" hidden="1" x14ac:dyDescent="0.25">
      <c r="A285" s="20" t="s">
        <v>15802</v>
      </c>
      <c r="B285" s="20">
        <v>2858.51</v>
      </c>
      <c r="C285" s="33" t="s">
        <v>15803</v>
      </c>
      <c r="D285" s="6" t="s">
        <v>20</v>
      </c>
      <c r="E285" s="6" t="s">
        <v>35</v>
      </c>
      <c r="F285" s="6" t="s">
        <v>60</v>
      </c>
      <c r="G285">
        <v>12</v>
      </c>
      <c r="H285">
        <v>202212</v>
      </c>
      <c r="I285" s="8">
        <v>54.23</v>
      </c>
      <c r="J285" s="8">
        <v>-1.7</v>
      </c>
      <c r="K285" s="8">
        <v>-0.99</v>
      </c>
      <c r="L285" s="8">
        <v>-1.32</v>
      </c>
      <c r="M285" s="47" t="str">
        <f>INDEX(DNBDetails[], MATCH(ZACKS_Screener[Ticker], DNBDetails[Ticker],0), 6)</f>
        <v>Professional, Scientific, and Technical Services</v>
      </c>
      <c r="N285" s="6" t="str">
        <f>INDEX(DNBDetails[], MATCH(ZACKS_Screener[Ticker], DNBDetails[Ticker],0), 7)</f>
        <v>Scientific Research and Development Services</v>
      </c>
      <c r="O2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0.41764705882352943</v>
      </c>
      <c r="P2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-0.33333333333333343</v>
      </c>
      <c r="Q285" s="17">
        <f>IFERROR(ZACKS_Screener[[#This Row],[Price]]/ZACKS_Screener[[#This Row],[EPS1]], "")</f>
        <v>-54.777777777777779</v>
      </c>
      <c r="R285" s="17">
        <f>IFERROR(ZACKS_Screener[[#This Row],[Price]]/ZACKS_Screener[[#This Row],[EPS2]], "")</f>
        <v>-41.083333333333329</v>
      </c>
      <c r="S285" s="17">
        <f>IFERROR(ZACKS_Screener[[#This Row],[PE1]]/(ZACKS_Screener[[#This Row],[EG1]]*100), "")</f>
        <v>-1.3115805946791863</v>
      </c>
      <c r="T285" s="17">
        <f>IFERROR(ZACKS_Screener[[#This Row],[PE2]]/(ZACKS_Screener[[#This Row],[EG2]]*100), "")</f>
        <v>1.2324999999999995</v>
      </c>
      <c r="U285"/>
    </row>
    <row r="286" spans="1:21" hidden="1" x14ac:dyDescent="0.25">
      <c r="A286" s="20" t="s">
        <v>1851</v>
      </c>
      <c r="B286" s="20">
        <v>9582.61</v>
      </c>
      <c r="C286" s="33" t="s">
        <v>1850</v>
      </c>
      <c r="D286" s="6" t="s">
        <v>12</v>
      </c>
      <c r="E286" s="6" t="s">
        <v>32</v>
      </c>
      <c r="F286" s="6" t="s">
        <v>596</v>
      </c>
      <c r="G286">
        <v>12</v>
      </c>
      <c r="H286">
        <v>202212</v>
      </c>
      <c r="I286" s="8">
        <v>12.99</v>
      </c>
      <c r="J286" s="8">
        <v>1.23</v>
      </c>
      <c r="K286" s="8">
        <v>1.74</v>
      </c>
      <c r="L286" s="8">
        <v>1.55</v>
      </c>
      <c r="M286" s="47" t="str">
        <f>INDEX(DNBDetails[], MATCH(ZACKS_Screener[Ticker], DNBDetails[Ticker],0), 6)</f>
        <v>Finance and Insurance</v>
      </c>
      <c r="N286" s="6" t="str">
        <f>INDEX(DNBDetails[], MATCH(ZACKS_Screener[Ticker], DNBDetails[Ticker],0), 7)</f>
        <v>Depository Credit Intermediation</v>
      </c>
      <c r="O2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0.41463414634146345</v>
      </c>
      <c r="P2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-0.10919540229885054</v>
      </c>
      <c r="Q286" s="17">
        <f>IFERROR(ZACKS_Screener[[#This Row],[Price]]/ZACKS_Screener[[#This Row],[EPS1]], "")</f>
        <v>7.4655172413793105</v>
      </c>
      <c r="R286" s="17">
        <f>IFERROR(ZACKS_Screener[[#This Row],[Price]]/ZACKS_Screener[[#This Row],[EPS2]], "")</f>
        <v>8.3806451612903228</v>
      </c>
      <c r="S286" s="17">
        <f>IFERROR(ZACKS_Screener[[#This Row],[PE1]]/(ZACKS_Screener[[#This Row],[EG1]]*100), "")</f>
        <v>0.18005070993914807</v>
      </c>
      <c r="T286" s="17">
        <f>IFERROR(ZACKS_Screener[[#This Row],[PE2]]/(ZACKS_Screener[[#This Row],[EG2]]*100), "")</f>
        <v>-0.76749066213921924</v>
      </c>
      <c r="U286"/>
    </row>
    <row r="287" spans="1:21" hidden="1" x14ac:dyDescent="0.25">
      <c r="A287" s="20" t="s">
        <v>1098</v>
      </c>
      <c r="B287" s="20">
        <v>3944.22</v>
      </c>
      <c r="C287" s="33" t="s">
        <v>1097</v>
      </c>
      <c r="D287" s="6" t="s">
        <v>20</v>
      </c>
      <c r="E287" s="6" t="s">
        <v>35</v>
      </c>
      <c r="F287" s="6" t="s">
        <v>60</v>
      </c>
      <c r="G287">
        <v>12</v>
      </c>
      <c r="H287">
        <v>202212</v>
      </c>
      <c r="I287" s="8">
        <v>13.685</v>
      </c>
      <c r="J287" s="8">
        <v>-0.82</v>
      </c>
      <c r="K287" s="8">
        <v>-0.48</v>
      </c>
      <c r="L287" s="8">
        <v>0.11</v>
      </c>
      <c r="M287" s="47" t="str">
        <f>INDEX(DNBDetails[], MATCH(ZACKS_Screener[Ticker], DNBDetails[Ticker],0), 6)</f>
        <v>Chemical Manufacturing</v>
      </c>
      <c r="N287" s="6" t="str">
        <f>INDEX(DNBDetails[], MATCH(ZACKS_Screener[Ticker], DNBDetails[Ticker],0), 7)</f>
        <v>Pharmaceutical and Medicine Manufacturing</v>
      </c>
      <c r="O2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2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87" s="17">
        <f>IFERROR(ZACKS_Screener[[#This Row],[Price]]/ZACKS_Screener[[#This Row],[EPS1]], "")</f>
        <v>-28.510416666666668</v>
      </c>
      <c r="R287" s="17">
        <f>IFERROR(ZACKS_Screener[[#This Row],[Price]]/ZACKS_Screener[[#This Row],[EPS2]], "")</f>
        <v>124.40909090909091</v>
      </c>
      <c r="S287" s="17">
        <f>IFERROR(ZACKS_Screener[[#This Row],[PE1]]/(ZACKS_Screener[[#This Row],[EG1]]*100), "")</f>
        <v>-0.68760416666666668</v>
      </c>
      <c r="T287" s="17">
        <f>IFERROR(ZACKS_Screener[[#This Row],[PE2]]/(ZACKS_Screener[[#This Row],[EG2]]*100), "")</f>
        <v>1.2440909090909091</v>
      </c>
      <c r="U287"/>
    </row>
    <row r="288" spans="1:21" x14ac:dyDescent="0.25">
      <c r="A288" s="20" t="s">
        <v>892</v>
      </c>
      <c r="B288" s="20">
        <v>2760.96</v>
      </c>
      <c r="C288" s="33" t="s">
        <v>891</v>
      </c>
      <c r="D288" s="6" t="s">
        <v>12</v>
      </c>
      <c r="E288" s="6" t="s">
        <v>24</v>
      </c>
      <c r="F288" s="6" t="s">
        <v>893</v>
      </c>
      <c r="G288">
        <v>1</v>
      </c>
      <c r="H288">
        <v>202301</v>
      </c>
      <c r="I288" s="8">
        <v>94.96</v>
      </c>
      <c r="J288" s="8">
        <v>4.49</v>
      </c>
      <c r="K288" s="8">
        <v>6.35</v>
      </c>
      <c r="L288" s="8">
        <v>7.02</v>
      </c>
      <c r="M288" s="47" t="str">
        <f>INDEX(DNBDetails[], MATCH(ZACKS_Screener[Ticker], DNBDetails[Ticker],0), 6)</f>
        <v>Construction</v>
      </c>
      <c r="N288" s="6" t="str">
        <f>INDEX(DNBDetails[], MATCH(ZACKS_Screener[Ticker], DNBDetails[Ticker],0), 7)</f>
        <v>Utility System Construction</v>
      </c>
      <c r="O2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0.41425389755011122</v>
      </c>
      <c r="P2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0.10551181102362205</v>
      </c>
      <c r="Q288" s="17">
        <f>IFERROR(ZACKS_Screener[[#This Row],[Price]]/ZACKS_Screener[[#This Row],[EPS1]], "")</f>
        <v>14.954330708661416</v>
      </c>
      <c r="R288" s="17">
        <f>IFERROR(ZACKS_Screener[[#This Row],[Price]]/ZACKS_Screener[[#This Row],[EPS2]], "")</f>
        <v>13.527065527065528</v>
      </c>
      <c r="S288" s="17">
        <f>IFERROR(ZACKS_Screener[[#This Row],[PE1]]/(ZACKS_Screener[[#This Row],[EG1]]*100), "")</f>
        <v>0.36099432732198805</v>
      </c>
      <c r="T288" s="17">
        <f>IFERROR(ZACKS_Screener[[#This Row],[PE2]]/(ZACKS_Screener[[#This Row],[EG2]]*100), "")</f>
        <v>1.2820427775651657</v>
      </c>
      <c r="U288"/>
    </row>
    <row r="289" spans="1:21" hidden="1" x14ac:dyDescent="0.25">
      <c r="A289" s="20" t="s">
        <v>3119</v>
      </c>
      <c r="B289" s="20">
        <v>4014.4</v>
      </c>
      <c r="C289" s="33" t="s">
        <v>3118</v>
      </c>
      <c r="D289" s="6" t="s">
        <v>20</v>
      </c>
      <c r="E289" s="6" t="s">
        <v>13</v>
      </c>
      <c r="F289" s="6" t="s">
        <v>741</v>
      </c>
      <c r="G289">
        <v>6</v>
      </c>
      <c r="H289">
        <v>202306</v>
      </c>
      <c r="I289" s="8">
        <v>31.3</v>
      </c>
      <c r="J289" s="8">
        <v>1.0900000000000001</v>
      </c>
      <c r="K289" s="8">
        <v>1.54</v>
      </c>
      <c r="L289" s="8">
        <v>2</v>
      </c>
      <c r="M289" s="47" t="str">
        <f>INDEX(DNBDetails[], MATCH(ZACKS_Screener[Ticker], DNBDetails[Ticker],0), 6)</f>
        <v>Computer and Electronic Product Manufacturing</v>
      </c>
      <c r="N289" s="6" t="str">
        <f>INDEX(DNBDetails[], MATCH(ZACKS_Screener[Ticker], DNBDetails[Ticker],0), 7)</f>
        <v>Communications Equipment Manufacturing</v>
      </c>
      <c r="O2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0.41284403669724762</v>
      </c>
      <c r="P2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0.29870129870129869</v>
      </c>
      <c r="Q289" s="17">
        <f>IFERROR(ZACKS_Screener[[#This Row],[Price]]/ZACKS_Screener[[#This Row],[EPS1]], "")</f>
        <v>20.324675324675326</v>
      </c>
      <c r="R289" s="17">
        <f>IFERROR(ZACKS_Screener[[#This Row],[Price]]/ZACKS_Screener[[#This Row],[EPS2]], "")</f>
        <v>15.65</v>
      </c>
      <c r="S289" s="17">
        <f>IFERROR(ZACKS_Screener[[#This Row],[PE1]]/(ZACKS_Screener[[#This Row],[EG1]]*100), "")</f>
        <v>0.49230880230880247</v>
      </c>
      <c r="T289" s="17">
        <f>IFERROR(ZACKS_Screener[[#This Row],[PE2]]/(ZACKS_Screener[[#This Row],[EG2]]*100), "")</f>
        <v>0.52393478260869564</v>
      </c>
      <c r="U289"/>
    </row>
    <row r="290" spans="1:21" hidden="1" x14ac:dyDescent="0.25">
      <c r="A290" s="20" t="s">
        <v>1290</v>
      </c>
      <c r="B290" s="20">
        <v>5787.24</v>
      </c>
      <c r="C290" s="33" t="s">
        <v>1289</v>
      </c>
      <c r="D290" s="6" t="s">
        <v>20</v>
      </c>
      <c r="E290" s="6" t="s">
        <v>35</v>
      </c>
      <c r="F290" s="6" t="s">
        <v>135</v>
      </c>
      <c r="G290">
        <v>1</v>
      </c>
      <c r="H290">
        <v>202301</v>
      </c>
      <c r="I290" s="8">
        <v>65.09</v>
      </c>
      <c r="J290" s="8">
        <v>1.36</v>
      </c>
      <c r="K290" s="8">
        <v>1.92</v>
      </c>
      <c r="L290" s="8">
        <v>2.4700000000000002</v>
      </c>
      <c r="M290" s="47" t="str">
        <f>INDEX(DNBDetails[], MATCH(ZACKS_Screener[Ticker], DNBDetails[Ticker],0), 6)</f>
        <v>Other Services (except Public Administration)</v>
      </c>
      <c r="N290" s="6" t="str">
        <f>INDEX(DNBDetails[], MATCH(ZACKS_Screener[Ticker], DNBDetails[Ticker],0), 7)</f>
        <v>Grantmaking and Giving Services</v>
      </c>
      <c r="O2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0.41176470588235281</v>
      </c>
      <c r="P2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0.28645833333333348</v>
      </c>
      <c r="Q290" s="17">
        <f>IFERROR(ZACKS_Screener[[#This Row],[Price]]/ZACKS_Screener[[#This Row],[EPS1]], "")</f>
        <v>33.901041666666671</v>
      </c>
      <c r="R290" s="17">
        <f>IFERROR(ZACKS_Screener[[#This Row],[Price]]/ZACKS_Screener[[#This Row],[EPS2]], "")</f>
        <v>26.352226720647774</v>
      </c>
      <c r="S290" s="17">
        <f>IFERROR(ZACKS_Screener[[#This Row],[PE1]]/(ZACKS_Screener[[#This Row],[EG1]]*100), "")</f>
        <v>0.82331101190476219</v>
      </c>
      <c r="T290" s="17">
        <f>IFERROR(ZACKS_Screener[[#This Row],[PE2]]/(ZACKS_Screener[[#This Row],[EG2]]*100), "")</f>
        <v>0.91993227824806723</v>
      </c>
      <c r="U290"/>
    </row>
    <row r="291" spans="1:21" hidden="1" x14ac:dyDescent="0.25">
      <c r="A291" s="20" t="s">
        <v>608</v>
      </c>
      <c r="B291" s="20">
        <v>9098.1</v>
      </c>
      <c r="C291" s="33" t="s">
        <v>607</v>
      </c>
      <c r="D291" s="6" t="s">
        <v>20</v>
      </c>
      <c r="E291" s="6" t="s">
        <v>284</v>
      </c>
      <c r="F291" s="6" t="s">
        <v>527</v>
      </c>
      <c r="G291">
        <v>12</v>
      </c>
      <c r="H291">
        <v>202212</v>
      </c>
      <c r="I291" s="8">
        <v>122.96</v>
      </c>
      <c r="J291" s="8">
        <v>4.03</v>
      </c>
      <c r="K291" s="8">
        <v>5.68</v>
      </c>
      <c r="L291" s="8">
        <v>6.99</v>
      </c>
      <c r="M291" s="47" t="str">
        <f>INDEX(DNBDetails[], MATCH(ZACKS_Screener[Ticker], DNBDetails[Ticker],0), 6)</f>
        <v>Arts, Entertainment, and Recreation</v>
      </c>
      <c r="N291" s="6" t="str">
        <f>INDEX(DNBDetails[], MATCH(ZACKS_Screener[Ticker], DNBDetails[Ticker],0), 7)</f>
        <v>Spectator Sports</v>
      </c>
      <c r="O2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0.4094292803970222</v>
      </c>
      <c r="P2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0.23063380281690152</v>
      </c>
      <c r="Q291" s="17">
        <f>IFERROR(ZACKS_Screener[[#This Row],[Price]]/ZACKS_Screener[[#This Row],[EPS1]], "")</f>
        <v>21.64788732394366</v>
      </c>
      <c r="R291" s="17">
        <f>IFERROR(ZACKS_Screener[[#This Row],[Price]]/ZACKS_Screener[[#This Row],[EPS2]], "")</f>
        <v>17.590844062947067</v>
      </c>
      <c r="S291" s="17">
        <f>IFERROR(ZACKS_Screener[[#This Row],[PE1]]/(ZACKS_Screener[[#This Row],[EG1]]*100), "")</f>
        <v>0.52873324797268473</v>
      </c>
      <c r="T291" s="17">
        <f>IFERROR(ZACKS_Screener[[#This Row],[PE2]]/(ZACKS_Screener[[#This Row],[EG2]]*100), "")</f>
        <v>0.7627175135690023</v>
      </c>
      <c r="U291"/>
    </row>
    <row r="292" spans="1:21" hidden="1" x14ac:dyDescent="0.25">
      <c r="A292" s="20" t="s">
        <v>2680</v>
      </c>
      <c r="B292" s="20">
        <v>8750.25</v>
      </c>
      <c r="C292" s="33" t="s">
        <v>2679</v>
      </c>
      <c r="D292" s="6" t="s">
        <v>20</v>
      </c>
      <c r="E292" s="6" t="s">
        <v>284</v>
      </c>
      <c r="F292" s="6" t="s">
        <v>1534</v>
      </c>
      <c r="G292">
        <v>12</v>
      </c>
      <c r="H292">
        <v>202212</v>
      </c>
      <c r="I292" s="8">
        <v>43.07</v>
      </c>
      <c r="J292" s="8">
        <v>1.25</v>
      </c>
      <c r="K292" s="8">
        <v>1.76</v>
      </c>
      <c r="L292" s="8">
        <v>2.3199999999999998</v>
      </c>
      <c r="M292" s="47" t="str">
        <f>INDEX(DNBDetails[], MATCH(ZACKS_Screener[Ticker], DNBDetails[Ticker],0), 6)</f>
        <v>Real Estate and Rental and Leasing</v>
      </c>
      <c r="N292" s="6" t="str">
        <f>INDEX(DNBDetails[], MATCH(ZACKS_Screener[Ticker], DNBDetails[Ticker],0), 7)</f>
        <v>Automotive Equipment Rental and Leasing</v>
      </c>
      <c r="O2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0.40800000000000003</v>
      </c>
      <c r="P2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0.31818181818181807</v>
      </c>
      <c r="Q292" s="17">
        <f>IFERROR(ZACKS_Screener[[#This Row],[Price]]/ZACKS_Screener[[#This Row],[EPS1]], "")</f>
        <v>24.47159090909091</v>
      </c>
      <c r="R292" s="17">
        <f>IFERROR(ZACKS_Screener[[#This Row],[Price]]/ZACKS_Screener[[#This Row],[EPS2]], "")</f>
        <v>18.564655172413794</v>
      </c>
      <c r="S292" s="17">
        <f>IFERROR(ZACKS_Screener[[#This Row],[PE1]]/(ZACKS_Screener[[#This Row],[EG1]]*100), "")</f>
        <v>0.59979389483065948</v>
      </c>
      <c r="T292" s="17">
        <f>IFERROR(ZACKS_Screener[[#This Row],[PE2]]/(ZACKS_Screener[[#This Row],[EG2]]*100), "")</f>
        <v>0.58346059113300519</v>
      </c>
      <c r="U292"/>
    </row>
    <row r="293" spans="1:21" hidden="1" x14ac:dyDescent="0.25">
      <c r="A293" s="20" t="s">
        <v>327</v>
      </c>
      <c r="B293" s="20">
        <v>4683.76</v>
      </c>
      <c r="C293" s="33" t="s">
        <v>326</v>
      </c>
      <c r="D293" s="6" t="s">
        <v>12</v>
      </c>
      <c r="E293" s="6" t="s">
        <v>32</v>
      </c>
      <c r="F293" s="6" t="s">
        <v>62</v>
      </c>
      <c r="G293">
        <v>12</v>
      </c>
      <c r="H293">
        <v>202212</v>
      </c>
      <c r="I293" s="8">
        <v>54.67</v>
      </c>
      <c r="J293" s="8">
        <v>5.81</v>
      </c>
      <c r="K293" s="8">
        <v>8.18</v>
      </c>
      <c r="L293" s="8">
        <v>9.16</v>
      </c>
      <c r="M293" s="47" t="e">
        <f>INDEX(DNBDetails[], MATCH(ZACKS_Screener[Ticker], DNBDetails[Ticker],0), 6)</f>
        <v>#N/A</v>
      </c>
      <c r="N293" s="6" t="e">
        <f>INDEX(DNBDetails[], MATCH(ZACKS_Screener[Ticker], DNBDetails[Ticker],0), 7)</f>
        <v>#N/A</v>
      </c>
      <c r="O2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0.40791738382099835</v>
      </c>
      <c r="P2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0.11980440097799516</v>
      </c>
      <c r="Q293" s="17">
        <f>IFERROR(ZACKS_Screener[[#This Row],[Price]]/ZACKS_Screener[[#This Row],[EPS1]], "")</f>
        <v>6.6833740831295847</v>
      </c>
      <c r="R293" s="17">
        <f>IFERROR(ZACKS_Screener[[#This Row],[Price]]/ZACKS_Screener[[#This Row],[EPS2]], "")</f>
        <v>5.9683406113537121</v>
      </c>
      <c r="S293" s="17">
        <f>IFERROR(ZACKS_Screener[[#This Row],[PE1]]/(ZACKS_Screener[[#This Row],[EG1]]*100), "")</f>
        <v>0.1638413646539362</v>
      </c>
      <c r="T293" s="17">
        <f>IFERROR(ZACKS_Screener[[#This Row],[PE2]]/(ZACKS_Screener[[#This Row],[EG2]]*100), "")</f>
        <v>0.49817373674360554</v>
      </c>
      <c r="U293"/>
    </row>
    <row r="294" spans="1:21" hidden="1" x14ac:dyDescent="0.25">
      <c r="A294" s="20" t="s">
        <v>3768</v>
      </c>
      <c r="B294" s="20">
        <v>4136.42</v>
      </c>
      <c r="C294" s="33" t="s">
        <v>3767</v>
      </c>
      <c r="D294" s="6" t="s">
        <v>12</v>
      </c>
      <c r="E294" s="6" t="s">
        <v>194</v>
      </c>
      <c r="F294" s="6" t="s">
        <v>195</v>
      </c>
      <c r="G294">
        <v>12</v>
      </c>
      <c r="H294">
        <v>202212</v>
      </c>
      <c r="I294" s="8">
        <v>52.18</v>
      </c>
      <c r="J294" s="8">
        <v>1.84</v>
      </c>
      <c r="K294" s="8">
        <v>2.59</v>
      </c>
      <c r="L294" s="8">
        <v>2.88</v>
      </c>
      <c r="M294" s="47" t="str">
        <f>INDEX(DNBDetails[], MATCH(ZACKS_Screener[Ticker], DNBDetails[Ticker],0), 6)</f>
        <v>Machinery Manufacturing</v>
      </c>
      <c r="N294" s="6" t="str">
        <f>INDEX(DNBDetails[], MATCH(ZACKS_Screener[Ticker], DNBDetails[Ticker],0), 7)</f>
        <v>Agriculture, Construction, and Mining Machinery Manufacturing</v>
      </c>
      <c r="O2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0.40760869565217378</v>
      </c>
      <c r="P2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0.111969111969112</v>
      </c>
      <c r="Q294" s="17">
        <f>IFERROR(ZACKS_Screener[[#This Row],[Price]]/ZACKS_Screener[[#This Row],[EPS1]], "")</f>
        <v>20.146718146718147</v>
      </c>
      <c r="R294" s="17">
        <f>IFERROR(ZACKS_Screener[[#This Row],[Price]]/ZACKS_Screener[[#This Row],[EPS2]], "")</f>
        <v>18.118055555555557</v>
      </c>
      <c r="S294" s="17">
        <f>IFERROR(ZACKS_Screener[[#This Row],[PE1]]/(ZACKS_Screener[[#This Row],[EG1]]*100), "")</f>
        <v>0.49426615186615203</v>
      </c>
      <c r="T294" s="17">
        <f>IFERROR(ZACKS_Screener[[#This Row],[PE2]]/(ZACKS_Screener[[#This Row],[EG2]]*100), "")</f>
        <v>1.6181297892720303</v>
      </c>
      <c r="U294"/>
    </row>
    <row r="295" spans="1:21" hidden="1" x14ac:dyDescent="0.25">
      <c r="A295" s="20" t="s">
        <v>2479</v>
      </c>
      <c r="B295" s="20">
        <v>19484.759999999998</v>
      </c>
      <c r="C295" s="33" t="s">
        <v>2478</v>
      </c>
      <c r="D295" s="6" t="s">
        <v>12</v>
      </c>
      <c r="E295" s="6" t="s">
        <v>17</v>
      </c>
      <c r="F295" s="6" t="s">
        <v>2480</v>
      </c>
      <c r="G295">
        <v>12</v>
      </c>
      <c r="H295">
        <v>202212</v>
      </c>
      <c r="I295" s="8">
        <v>33.69</v>
      </c>
      <c r="J295" s="8">
        <v>4.33</v>
      </c>
      <c r="K295" s="8">
        <v>6.08</v>
      </c>
      <c r="L295" s="8">
        <v>4.8499999999999996</v>
      </c>
      <c r="M295" s="47" t="str">
        <f>INDEX(DNBDetails[], MATCH(ZACKS_Screener[Ticker], DNBDetails[Ticker],0), 6)</f>
        <v>Wholesale Trade</v>
      </c>
      <c r="N295" s="6" t="str">
        <f>INDEX(DNBDetails[], MATCH(ZACKS_Screener[Ticker], DNBDetails[Ticker],0), 7)</f>
        <v>Metal and Mineral (except Petroleum) Merchant Wholesalers</v>
      </c>
      <c r="O2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0.40415704387990764</v>
      </c>
      <c r="P2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-0.20230263157894743</v>
      </c>
      <c r="Q295" s="17">
        <f>IFERROR(ZACKS_Screener[[#This Row],[Price]]/ZACKS_Screener[[#This Row],[EPS1]], "")</f>
        <v>5.541118421052631</v>
      </c>
      <c r="R295" s="17">
        <f>IFERROR(ZACKS_Screener[[#This Row],[Price]]/ZACKS_Screener[[#This Row],[EPS2]], "")</f>
        <v>6.9463917525773198</v>
      </c>
      <c r="S295" s="17">
        <f>IFERROR(ZACKS_Screener[[#This Row],[PE1]]/(ZACKS_Screener[[#This Row],[EG1]]*100), "")</f>
        <v>0.13710310150375937</v>
      </c>
      <c r="T295" s="17">
        <f>IFERROR(ZACKS_Screener[[#This Row],[PE2]]/(ZACKS_Screener[[#This Row],[EG2]]*100), "")</f>
        <v>-0.34336635655016334</v>
      </c>
      <c r="U295"/>
    </row>
    <row r="296" spans="1:21" hidden="1" x14ac:dyDescent="0.25">
      <c r="A296" s="20" t="s">
        <v>504</v>
      </c>
      <c r="B296" s="20">
        <v>4041.73</v>
      </c>
      <c r="C296" s="33" t="s">
        <v>503</v>
      </c>
      <c r="D296" s="6" t="s">
        <v>505</v>
      </c>
      <c r="E296" s="6" t="s">
        <v>114</v>
      </c>
      <c r="F296" s="6" t="s">
        <v>115</v>
      </c>
      <c r="G296">
        <v>12</v>
      </c>
      <c r="H296">
        <v>202212</v>
      </c>
      <c r="I296" s="8">
        <v>3.05</v>
      </c>
      <c r="J296" s="8">
        <v>0.25</v>
      </c>
      <c r="K296" s="8">
        <v>0.35</v>
      </c>
      <c r="L296" s="8">
        <v>0.35</v>
      </c>
      <c r="M296" s="47" t="str">
        <f>INDEX(DNBDetails[], MATCH(ZACKS_Screener[Ticker], DNBDetails[Ticker],0), 6)</f>
        <v>Mining, Quarrying, and Oil and Gas Extraction</v>
      </c>
      <c r="N296" s="6" t="str">
        <f>INDEX(DNBDetails[], MATCH(ZACKS_Screener[Ticker], DNBDetails[Ticker],0), 7)</f>
        <v>Metal Ore Mining</v>
      </c>
      <c r="O2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0.39999999999999991</v>
      </c>
      <c r="P2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296" s="17">
        <f>IFERROR(ZACKS_Screener[[#This Row],[Price]]/ZACKS_Screener[[#This Row],[EPS1]], "")</f>
        <v>8.7142857142857135</v>
      </c>
      <c r="R296" s="17">
        <f>IFERROR(ZACKS_Screener[[#This Row],[Price]]/ZACKS_Screener[[#This Row],[EPS2]], "")</f>
        <v>8.7142857142857135</v>
      </c>
      <c r="S296" s="17">
        <f>IFERROR(ZACKS_Screener[[#This Row],[PE1]]/(ZACKS_Screener[[#This Row],[EG1]]*100), "")</f>
        <v>0.21785714285714289</v>
      </c>
      <c r="T296" s="17" t="str">
        <f>IFERROR(ZACKS_Screener[[#This Row],[PE2]]/(ZACKS_Screener[[#This Row],[EG2]]*100), "")</f>
        <v/>
      </c>
      <c r="U296"/>
    </row>
    <row r="297" spans="1:21" hidden="1" x14ac:dyDescent="0.25">
      <c r="A297" s="20" t="s">
        <v>885</v>
      </c>
      <c r="B297" s="20">
        <v>5472.31</v>
      </c>
      <c r="C297" s="33" t="s">
        <v>884</v>
      </c>
      <c r="D297" s="6" t="s">
        <v>12</v>
      </c>
      <c r="E297" s="6" t="s">
        <v>13</v>
      </c>
      <c r="F297" s="6" t="s">
        <v>175</v>
      </c>
      <c r="G297">
        <v>12</v>
      </c>
      <c r="H297">
        <v>202212</v>
      </c>
      <c r="I297" s="8">
        <v>33.15</v>
      </c>
      <c r="J297" s="8">
        <v>0.25</v>
      </c>
      <c r="K297" s="8">
        <v>0.35</v>
      </c>
      <c r="L297" s="8">
        <v>0.51</v>
      </c>
      <c r="M297" s="47" t="str">
        <f>INDEX(DNBDetails[], MATCH(ZACKS_Screener[Ticker], DNBDetails[Ticker],0), 6)</f>
        <v>Information</v>
      </c>
      <c r="N297" s="6" t="str">
        <f>INDEX(DNBDetails[], MATCH(ZACKS_Screener[Ticker], DNBDetails[Ticker],0), 7)</f>
        <v>Computing Infrastructure Providers, Data Processing, Web Hosting, and Related Services</v>
      </c>
      <c r="O2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0.39999999999999991</v>
      </c>
      <c r="P2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0.45714285714285724</v>
      </c>
      <c r="Q297" s="17">
        <f>IFERROR(ZACKS_Screener[[#This Row],[Price]]/ZACKS_Screener[[#This Row],[EPS1]], "")</f>
        <v>94.714285714285722</v>
      </c>
      <c r="R297" s="17">
        <f>IFERROR(ZACKS_Screener[[#This Row],[Price]]/ZACKS_Screener[[#This Row],[EPS2]], "")</f>
        <v>65</v>
      </c>
      <c r="S297" s="17">
        <f>IFERROR(ZACKS_Screener[[#This Row],[PE1]]/(ZACKS_Screener[[#This Row],[EG1]]*100), "")</f>
        <v>2.3678571428571433</v>
      </c>
      <c r="T297" s="17">
        <f>IFERROR(ZACKS_Screener[[#This Row],[PE2]]/(ZACKS_Screener[[#This Row],[EG2]]*100), "")</f>
        <v>1.4218749999999998</v>
      </c>
      <c r="U297"/>
    </row>
    <row r="298" spans="1:21" hidden="1" x14ac:dyDescent="0.25">
      <c r="A298" s="20" t="s">
        <v>453</v>
      </c>
      <c r="B298" s="20">
        <v>3934.63</v>
      </c>
      <c r="C298" s="33" t="s">
        <v>452</v>
      </c>
      <c r="D298" s="6" t="s">
        <v>20</v>
      </c>
      <c r="E298" s="6" t="s">
        <v>13</v>
      </c>
      <c r="F298" s="6" t="s">
        <v>85</v>
      </c>
      <c r="G298">
        <v>12</v>
      </c>
      <c r="H298">
        <v>202212</v>
      </c>
      <c r="I298" s="8">
        <v>73.03</v>
      </c>
      <c r="J298" s="8">
        <v>2.69</v>
      </c>
      <c r="K298" s="8">
        <v>3.76</v>
      </c>
      <c r="L298" s="8">
        <v>4.41</v>
      </c>
      <c r="M298" s="47" t="str">
        <f>INDEX(DNBDetails[], MATCH(ZACKS_Screener[Ticker], DNBDetails[Ticker],0), 6)</f>
        <v>Information</v>
      </c>
      <c r="N298" s="6" t="str">
        <f>INDEX(DNBDetails[], MATCH(ZACKS_Screener[Ticker], DNBDetails[Ticker],0), 7)</f>
        <v>Software Publishers</v>
      </c>
      <c r="O2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0.39776951672862448</v>
      </c>
      <c r="P2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0.17287234042553201</v>
      </c>
      <c r="Q298" s="17">
        <f>IFERROR(ZACKS_Screener[[#This Row],[Price]]/ZACKS_Screener[[#This Row],[EPS1]], "")</f>
        <v>19.422872340425535</v>
      </c>
      <c r="R298" s="17">
        <f>IFERROR(ZACKS_Screener[[#This Row],[Price]]/ZACKS_Screener[[#This Row],[EPS2]], "")</f>
        <v>16.560090702947846</v>
      </c>
      <c r="S298" s="17">
        <f>IFERROR(ZACKS_Screener[[#This Row],[PE1]]/(ZACKS_Screener[[#This Row],[EG1]]*100), "")</f>
        <v>0.48829464108172616</v>
      </c>
      <c r="T298" s="17">
        <f>IFERROR(ZACKS_Screener[[#This Row],[PE2]]/(ZACKS_Screener[[#This Row],[EG2]]*100), "")</f>
        <v>0.95793755450898255</v>
      </c>
      <c r="U298"/>
    </row>
    <row r="299" spans="1:21" hidden="1" x14ac:dyDescent="0.25">
      <c r="A299" s="20" t="s">
        <v>1906</v>
      </c>
      <c r="B299" s="20">
        <v>9982.76</v>
      </c>
      <c r="C299" s="33" t="s">
        <v>1905</v>
      </c>
      <c r="D299" s="6" t="s">
        <v>20</v>
      </c>
      <c r="E299" s="6" t="s">
        <v>13</v>
      </c>
      <c r="F299" s="6" t="s">
        <v>85</v>
      </c>
      <c r="G299">
        <v>6</v>
      </c>
      <c r="H299">
        <v>202306</v>
      </c>
      <c r="I299" s="8">
        <v>37.36</v>
      </c>
      <c r="J299" s="8">
        <v>3.29</v>
      </c>
      <c r="K299" s="8">
        <v>4.59</v>
      </c>
      <c r="M299" s="47" t="str">
        <f>INDEX(DNBDetails[], MATCH(ZACKS_Screener[Ticker], DNBDetails[Ticker],0), 6)</f>
        <v>Information</v>
      </c>
      <c r="N299" s="6" t="str">
        <f>INDEX(DNBDetails[], MATCH(ZACKS_Screener[Ticker], DNBDetails[Ticker],0), 7)</f>
        <v>Software Publishers</v>
      </c>
      <c r="O2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0.39513677811550146</v>
      </c>
      <c r="P2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299" s="17">
        <f>IFERROR(ZACKS_Screener[[#This Row],[Price]]/ZACKS_Screener[[#This Row],[EPS1]], "")</f>
        <v>8.1394335511982572</v>
      </c>
      <c r="R299" s="17" t="str">
        <f>IFERROR(ZACKS_Screener[[#This Row],[Price]]/ZACKS_Screener[[#This Row],[EPS2]], "")</f>
        <v/>
      </c>
      <c r="S299" s="17">
        <f>IFERROR(ZACKS_Screener[[#This Row],[PE1]]/(ZACKS_Screener[[#This Row],[EG1]]*100), "")</f>
        <v>0.20599027987263285</v>
      </c>
      <c r="T299" s="17" t="str">
        <f>IFERROR(ZACKS_Screener[[#This Row],[PE2]]/(ZACKS_Screener[[#This Row],[EG2]]*100), "")</f>
        <v/>
      </c>
      <c r="U299"/>
    </row>
    <row r="300" spans="1:21" hidden="1" x14ac:dyDescent="0.25">
      <c r="A300" s="20" t="s">
        <v>2250</v>
      </c>
      <c r="B300" s="20">
        <v>8471.7000000000007</v>
      </c>
      <c r="C300" s="33" t="s">
        <v>2249</v>
      </c>
      <c r="D300" s="6" t="s">
        <v>12</v>
      </c>
      <c r="E300" s="6" t="s">
        <v>284</v>
      </c>
      <c r="F300" s="6" t="s">
        <v>811</v>
      </c>
      <c r="G300">
        <v>12</v>
      </c>
      <c r="H300">
        <v>202212</v>
      </c>
      <c r="I300" s="8">
        <v>54</v>
      </c>
      <c r="J300" s="8">
        <v>2.38</v>
      </c>
      <c r="K300" s="8">
        <v>3.32</v>
      </c>
      <c r="L300" s="8">
        <v>3.89</v>
      </c>
      <c r="M300" s="47" t="str">
        <f>INDEX(DNBDetails[], MATCH(ZACKS_Screener[Ticker], DNBDetails[Ticker],0), 6)</f>
        <v>Leather and Allied Product Manufacturing</v>
      </c>
      <c r="N300" s="6" t="str">
        <f>INDEX(DNBDetails[], MATCH(ZACKS_Screener[Ticker], DNBDetails[Ticker],0), 7)</f>
        <v>Footwear Manufacturing</v>
      </c>
      <c r="O3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0.3949579831932773</v>
      </c>
      <c r="P3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0.17168674698795189</v>
      </c>
      <c r="Q300" s="17">
        <f>IFERROR(ZACKS_Screener[[#This Row],[Price]]/ZACKS_Screener[[#This Row],[EPS1]], "")</f>
        <v>16.265060240963855</v>
      </c>
      <c r="R300" s="17">
        <f>IFERROR(ZACKS_Screener[[#This Row],[Price]]/ZACKS_Screener[[#This Row],[EPS2]], "")</f>
        <v>13.881748071979434</v>
      </c>
      <c r="S300" s="17">
        <f>IFERROR(ZACKS_Screener[[#This Row],[PE1]]/(ZACKS_Screener[[#This Row],[EG1]]*100), "")</f>
        <v>0.4118174826967444</v>
      </c>
      <c r="T300" s="17">
        <f>IFERROR(ZACKS_Screener[[#This Row],[PE2]]/(ZACKS_Screener[[#This Row],[EG2]]*100), "")</f>
        <v>0.80855094033283681</v>
      </c>
      <c r="U300"/>
    </row>
    <row r="301" spans="1:21" hidden="1" x14ac:dyDescent="0.25">
      <c r="A301" s="20" t="s">
        <v>1329</v>
      </c>
      <c r="B301" s="20">
        <v>37303.18</v>
      </c>
      <c r="C301" s="33" t="s">
        <v>1328</v>
      </c>
      <c r="D301" s="6" t="s">
        <v>20</v>
      </c>
      <c r="E301" s="6" t="s">
        <v>32</v>
      </c>
      <c r="F301" s="6" t="s">
        <v>1003</v>
      </c>
      <c r="G301">
        <v>12</v>
      </c>
      <c r="H301">
        <v>202212</v>
      </c>
      <c r="I301" s="8">
        <v>89.9</v>
      </c>
      <c r="J301" s="8">
        <v>4.05</v>
      </c>
      <c r="K301" s="8">
        <v>5.64</v>
      </c>
      <c r="L301" s="8">
        <v>5.78</v>
      </c>
      <c r="M301" s="47" t="str">
        <f>INDEX(DNBDetails[], MATCH(ZACKS_Screener[Ticker], DNBDetails[Ticker],0), 6)</f>
        <v>Finance and Insurance</v>
      </c>
      <c r="N301" s="6" t="str">
        <f>INDEX(DNBDetails[], MATCH(ZACKS_Screener[Ticker], DNBDetails[Ticker],0), 7)</f>
        <v>Securities and Commodity Contracts Intermediation and Brokerage</v>
      </c>
      <c r="O3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0.39259259259259255</v>
      </c>
      <c r="P3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2.4822695035461095E-2</v>
      </c>
      <c r="Q301" s="17">
        <f>IFERROR(ZACKS_Screener[[#This Row],[Price]]/ZACKS_Screener[[#This Row],[EPS1]], "")</f>
        <v>15.93971631205674</v>
      </c>
      <c r="R301" s="17">
        <f>IFERROR(ZACKS_Screener[[#This Row],[Price]]/ZACKS_Screener[[#This Row],[EPS2]], "")</f>
        <v>15.553633217993079</v>
      </c>
      <c r="S301" s="17">
        <f>IFERROR(ZACKS_Screener[[#This Row],[PE1]]/(ZACKS_Screener[[#This Row],[EG1]]*100), "")</f>
        <v>0.4060116419108793</v>
      </c>
      <c r="T301" s="17">
        <f>IFERROR(ZACKS_Screener[[#This Row],[PE2]]/(ZACKS_Screener[[#This Row],[EG2]]*100), "")</f>
        <v>6.2658922392486156</v>
      </c>
      <c r="U301"/>
    </row>
    <row r="302" spans="1:21" hidden="1" x14ac:dyDescent="0.25">
      <c r="A302" s="20" t="s">
        <v>1867</v>
      </c>
      <c r="B302" s="20">
        <v>3124.46</v>
      </c>
      <c r="C302" s="33" t="s">
        <v>1866</v>
      </c>
      <c r="D302" s="6" t="s">
        <v>12</v>
      </c>
      <c r="E302" s="6" t="s">
        <v>17</v>
      </c>
      <c r="F302" s="6" t="s">
        <v>1868</v>
      </c>
      <c r="G302">
        <v>12</v>
      </c>
      <c r="H302">
        <v>202212</v>
      </c>
      <c r="I302" s="8">
        <v>19.95</v>
      </c>
      <c r="J302" s="8">
        <v>2.2999999999999998</v>
      </c>
      <c r="K302" s="8">
        <v>3.2</v>
      </c>
      <c r="L302" s="8">
        <v>3.21</v>
      </c>
      <c r="M302" s="47" t="str">
        <f>INDEX(DNBDetails[], MATCH(ZACKS_Screener[Ticker], DNBDetails[Ticker],0), 6)</f>
        <v>Nonmetallic Mineral Product Manufacturing</v>
      </c>
      <c r="N302" s="6" t="str">
        <f>INDEX(DNBDetails[], MATCH(ZACKS_Screener[Ticker], DNBDetails[Ticker],0), 7)</f>
        <v>Glass and Glass Product Manufacturing</v>
      </c>
      <c r="O3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0.39130434782608714</v>
      </c>
      <c r="P3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3.1249999999999334E-3</v>
      </c>
      <c r="Q302" s="17">
        <f>IFERROR(ZACKS_Screener[[#This Row],[Price]]/ZACKS_Screener[[#This Row],[EPS1]], "")</f>
        <v>6.2343749999999991</v>
      </c>
      <c r="R302" s="17">
        <f>IFERROR(ZACKS_Screener[[#This Row],[Price]]/ZACKS_Screener[[#This Row],[EPS2]], "")</f>
        <v>6.2149532710280369</v>
      </c>
      <c r="S302" s="17">
        <f>IFERROR(ZACKS_Screener[[#This Row],[PE1]]/(ZACKS_Screener[[#This Row],[EG1]]*100), "")</f>
        <v>0.15932291666666656</v>
      </c>
      <c r="T302" s="17">
        <f>IFERROR(ZACKS_Screener[[#This Row],[PE2]]/(ZACKS_Screener[[#This Row],[EG2]]*100), "")</f>
        <v>19.887850467290143</v>
      </c>
      <c r="U302"/>
    </row>
    <row r="303" spans="1:21" hidden="1" x14ac:dyDescent="0.25">
      <c r="A303" s="20" t="s">
        <v>15852</v>
      </c>
      <c r="B303" s="20">
        <v>2124.2600000000002</v>
      </c>
      <c r="C303" s="33" t="s">
        <v>15853</v>
      </c>
      <c r="D303" s="6" t="s">
        <v>20</v>
      </c>
      <c r="E303" s="6" t="s">
        <v>94</v>
      </c>
      <c r="F303" s="6" t="s">
        <v>95</v>
      </c>
      <c r="G303">
        <v>12</v>
      </c>
      <c r="H303">
        <v>202212</v>
      </c>
      <c r="I303" s="8">
        <v>62.77</v>
      </c>
      <c r="J303" s="8">
        <v>1.82</v>
      </c>
      <c r="K303" s="8">
        <v>2.5299999999999998</v>
      </c>
      <c r="L303" s="8">
        <v>3.48</v>
      </c>
      <c r="M303" s="47" t="str">
        <f>INDEX(DNBDetails[], MATCH(ZACKS_Screener[Ticker], DNBDetails[Ticker],0), 6)</f>
        <v>Transportation Equipment Manufacturing</v>
      </c>
      <c r="N303" s="6" t="str">
        <f>INDEX(DNBDetails[], MATCH(ZACKS_Screener[Ticker], DNBDetails[Ticker],0), 7)</f>
        <v>Motor Vehicle Parts Manufacturing</v>
      </c>
      <c r="O3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0.39010989010988995</v>
      </c>
      <c r="P3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0.37549407114624517</v>
      </c>
      <c r="Q303" s="17">
        <f>IFERROR(ZACKS_Screener[[#This Row],[Price]]/ZACKS_Screener[[#This Row],[EPS1]], "")</f>
        <v>24.810276679841902</v>
      </c>
      <c r="R303" s="17">
        <f>IFERROR(ZACKS_Screener[[#This Row],[Price]]/ZACKS_Screener[[#This Row],[EPS2]], "")</f>
        <v>18.037356321839081</v>
      </c>
      <c r="S303" s="17">
        <f>IFERROR(ZACKS_Screener[[#This Row],[PE1]]/(ZACKS_Screener[[#This Row],[EG1]]*100), "")</f>
        <v>0.63598174024383491</v>
      </c>
      <c r="T303" s="17">
        <f>IFERROR(ZACKS_Screener[[#This Row],[PE2]]/(ZACKS_Screener[[#This Row],[EG2]]*100), "")</f>
        <v>0.48036327888687225</v>
      </c>
      <c r="U303"/>
    </row>
    <row r="304" spans="1:21" hidden="1" x14ac:dyDescent="0.25">
      <c r="A304" s="20" t="s">
        <v>2116</v>
      </c>
      <c r="B304" s="20">
        <v>6338.13</v>
      </c>
      <c r="C304" s="33" t="s">
        <v>2115</v>
      </c>
      <c r="D304" s="6" t="s">
        <v>12</v>
      </c>
      <c r="E304" s="6" t="s">
        <v>194</v>
      </c>
      <c r="F304" s="6" t="s">
        <v>1285</v>
      </c>
      <c r="G304">
        <v>12</v>
      </c>
      <c r="H304">
        <v>202212</v>
      </c>
      <c r="I304" s="8">
        <v>8.3800000000000008</v>
      </c>
      <c r="J304" s="8">
        <v>-0.93</v>
      </c>
      <c r="K304" s="8">
        <v>-0.56999999999999995</v>
      </c>
      <c r="L304" s="8">
        <v>0.36</v>
      </c>
      <c r="M304" s="47" t="str">
        <f>INDEX(DNBDetails[], MATCH(ZACKS_Screener[Ticker], DNBDetails[Ticker],0), 6)</f>
        <v>Mining, Quarrying, and Oil and Gas Extraction</v>
      </c>
      <c r="N304" s="6" t="str">
        <f>INDEX(DNBDetails[], MATCH(ZACKS_Screener[Ticker], DNBDetails[Ticker],0), 7)</f>
        <v>Support Activities for Mining</v>
      </c>
      <c r="O3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0.38709677419354849</v>
      </c>
      <c r="P3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4" s="17">
        <f>IFERROR(ZACKS_Screener[[#This Row],[Price]]/ZACKS_Screener[[#This Row],[EPS1]], "")</f>
        <v>-14.701754385964914</v>
      </c>
      <c r="R304" s="17">
        <f>IFERROR(ZACKS_Screener[[#This Row],[Price]]/ZACKS_Screener[[#This Row],[EPS2]], "")</f>
        <v>23.277777777777782</v>
      </c>
      <c r="S304" s="17">
        <f>IFERROR(ZACKS_Screener[[#This Row],[PE1]]/(ZACKS_Screener[[#This Row],[EG1]]*100), "")</f>
        <v>-0.37979532163742685</v>
      </c>
      <c r="T304" s="17">
        <f>IFERROR(ZACKS_Screener[[#This Row],[PE2]]/(ZACKS_Screener[[#This Row],[EG2]]*100), "")</f>
        <v>0.23277777777777783</v>
      </c>
      <c r="U304"/>
    </row>
    <row r="305" spans="1:21" hidden="1" x14ac:dyDescent="0.25">
      <c r="A305" s="20" t="s">
        <v>1747</v>
      </c>
      <c r="B305" s="20">
        <v>9881.4500000000007</v>
      </c>
      <c r="C305" s="33" t="s">
        <v>1746</v>
      </c>
      <c r="D305" s="6" t="s">
        <v>20</v>
      </c>
      <c r="E305" s="6" t="s">
        <v>35</v>
      </c>
      <c r="F305" s="6" t="s">
        <v>271</v>
      </c>
      <c r="G305">
        <v>12</v>
      </c>
      <c r="H305">
        <v>202212</v>
      </c>
      <c r="I305" s="8">
        <v>101.41</v>
      </c>
      <c r="J305" s="8">
        <v>1.56</v>
      </c>
      <c r="K305" s="8">
        <v>2.16</v>
      </c>
      <c r="L305" s="8">
        <v>4.7699999999999996</v>
      </c>
      <c r="M305" s="47" t="str">
        <f>INDEX(DNBDetails[], MATCH(ZACKS_Screener[Ticker], DNBDetails[Ticker],0), 6)</f>
        <v>Chemical Manufacturing</v>
      </c>
      <c r="N305" s="6" t="str">
        <f>INDEX(DNBDetails[], MATCH(ZACKS_Screener[Ticker], DNBDetails[Ticker],0), 7)</f>
        <v>Pharmaceutical and Medicine Manufacturing</v>
      </c>
      <c r="O3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0.38461538461538464</v>
      </c>
      <c r="P3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1.208333333333333</v>
      </c>
      <c r="Q305" s="17">
        <f>IFERROR(ZACKS_Screener[[#This Row],[Price]]/ZACKS_Screener[[#This Row],[EPS1]], "")</f>
        <v>46.949074074074069</v>
      </c>
      <c r="R305" s="17">
        <f>IFERROR(ZACKS_Screener[[#This Row],[Price]]/ZACKS_Screener[[#This Row],[EPS2]], "")</f>
        <v>21.259958071278827</v>
      </c>
      <c r="S305" s="17">
        <f>IFERROR(ZACKS_Screener[[#This Row],[PE1]]/(ZACKS_Screener[[#This Row],[EG1]]*100), "")</f>
        <v>1.2206759259259257</v>
      </c>
      <c r="T305" s="17">
        <f>IFERROR(ZACKS_Screener[[#This Row],[PE2]]/(ZACKS_Screener[[#This Row],[EG2]]*100), "")</f>
        <v>0.17594448058989379</v>
      </c>
      <c r="U305"/>
    </row>
    <row r="306" spans="1:21" hidden="1" x14ac:dyDescent="0.25">
      <c r="A306" s="20" t="s">
        <v>402</v>
      </c>
      <c r="B306" s="20">
        <v>5197.49</v>
      </c>
      <c r="C306" s="33" t="s">
        <v>401</v>
      </c>
      <c r="D306" s="6" t="s">
        <v>12</v>
      </c>
      <c r="E306" s="6" t="s">
        <v>194</v>
      </c>
      <c r="F306" s="6" t="s">
        <v>403</v>
      </c>
      <c r="G306">
        <v>12</v>
      </c>
      <c r="H306">
        <v>202212</v>
      </c>
      <c r="I306" s="8">
        <v>29.02</v>
      </c>
      <c r="J306" s="8">
        <v>-0.6</v>
      </c>
      <c r="K306" s="8">
        <v>-0.37</v>
      </c>
      <c r="L306" s="8">
        <v>-0.18</v>
      </c>
      <c r="M306" s="47" t="str">
        <f>INDEX(DNBDetails[], MATCH(ZACKS_Screener[Ticker], DNBDetails[Ticker],0), 6)</f>
        <v>Administrative and Support and Waste Management and Remediation Services</v>
      </c>
      <c r="N306" s="6" t="str">
        <f>INDEX(DNBDetails[], MATCH(ZACKS_Screener[Ticker], DNBDetails[Ticker],0), 7)</f>
        <v>Office Administrative Services</v>
      </c>
      <c r="O3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0.3833333333333333</v>
      </c>
      <c r="P3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0.51351351351351349</v>
      </c>
      <c r="Q306" s="17">
        <f>IFERROR(ZACKS_Screener[[#This Row],[Price]]/ZACKS_Screener[[#This Row],[EPS1]], "")</f>
        <v>-78.432432432432435</v>
      </c>
      <c r="R306" s="17">
        <f>IFERROR(ZACKS_Screener[[#This Row],[Price]]/ZACKS_Screener[[#This Row],[EPS2]], "")</f>
        <v>-161.22222222222223</v>
      </c>
      <c r="S306" s="17">
        <f>IFERROR(ZACKS_Screener[[#This Row],[PE1]]/(ZACKS_Screener[[#This Row],[EG1]]*100), "")</f>
        <v>-2.0460634547591074</v>
      </c>
      <c r="T306" s="17">
        <f>IFERROR(ZACKS_Screener[[#This Row],[PE2]]/(ZACKS_Screener[[#This Row],[EG2]]*100), "")</f>
        <v>-3.1395906432748544</v>
      </c>
      <c r="U306"/>
    </row>
    <row r="307" spans="1:21" x14ac:dyDescent="0.25">
      <c r="A307" s="20" t="s">
        <v>2335</v>
      </c>
      <c r="B307" s="20">
        <v>8549.85</v>
      </c>
      <c r="C307" s="33" t="s">
        <v>2334</v>
      </c>
      <c r="D307" s="6" t="s">
        <v>12</v>
      </c>
      <c r="E307" s="6" t="s">
        <v>194</v>
      </c>
      <c r="F307" s="6" t="s">
        <v>353</v>
      </c>
      <c r="G307">
        <v>6</v>
      </c>
      <c r="H307">
        <v>202306</v>
      </c>
      <c r="I307" s="8">
        <v>13.33</v>
      </c>
      <c r="J307" s="8">
        <v>3.08</v>
      </c>
      <c r="K307" s="8">
        <v>4.26</v>
      </c>
      <c r="M307" s="47" t="str">
        <f>INDEX(DNBDetails[], MATCH(ZACKS_Screener[Ticker], DNBDetails[Ticker],0), 6)</f>
        <v>Construction</v>
      </c>
      <c r="N307" s="6" t="str">
        <f>INDEX(DNBDetails[], MATCH(ZACKS_Screener[Ticker], DNBDetails[Ticker],0), 7)</f>
        <v>Land Subdivision</v>
      </c>
      <c r="O3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0.38311688311688302</v>
      </c>
      <c r="P3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7" s="17">
        <f>IFERROR(ZACKS_Screener[[#This Row],[Price]]/ZACKS_Screener[[#This Row],[EPS1]], "")</f>
        <v>3.1291079812206575</v>
      </c>
      <c r="R307" s="17" t="str">
        <f>IFERROR(ZACKS_Screener[[#This Row],[Price]]/ZACKS_Screener[[#This Row],[EPS2]], "")</f>
        <v/>
      </c>
      <c r="S307" s="17">
        <f>IFERROR(ZACKS_Screener[[#This Row],[PE1]]/(ZACKS_Screener[[#This Row],[EG1]]*100), "")</f>
        <v>8.1675021882708712E-2</v>
      </c>
      <c r="T307" s="17" t="str">
        <f>IFERROR(ZACKS_Screener[[#This Row],[PE2]]/(ZACKS_Screener[[#This Row],[EG2]]*100), "")</f>
        <v/>
      </c>
      <c r="U307"/>
    </row>
    <row r="308" spans="1:21" hidden="1" x14ac:dyDescent="0.25">
      <c r="A308" s="20" t="s">
        <v>6210</v>
      </c>
      <c r="B308" s="20">
        <v>2639.78</v>
      </c>
      <c r="C308" s="33" t="s">
        <v>6209</v>
      </c>
      <c r="D308" s="6" t="s">
        <v>12</v>
      </c>
      <c r="E308" s="6" t="s">
        <v>194</v>
      </c>
      <c r="F308" s="6" t="s">
        <v>442</v>
      </c>
      <c r="G308">
        <v>12</v>
      </c>
      <c r="H308">
        <v>202212</v>
      </c>
      <c r="I308" s="8">
        <v>11.62</v>
      </c>
      <c r="J308" s="8">
        <v>1.58</v>
      </c>
      <c r="K308" s="8">
        <v>2.17</v>
      </c>
      <c r="L308" s="8">
        <v>1.56</v>
      </c>
      <c r="M308" s="47" t="str">
        <f>INDEX(DNBDetails[], MATCH(ZACKS_Screener[Ticker], DNBDetails[Ticker],0), 6)</f>
        <v>Mining, Quarrying, and Oil and Gas Extraction</v>
      </c>
      <c r="N308" s="6" t="str">
        <f>INDEX(DNBDetails[], MATCH(ZACKS_Screener[Ticker], DNBDetails[Ticker],0), 7)</f>
        <v>Support Activities for Mining</v>
      </c>
      <c r="O3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0.37341772151898722</v>
      </c>
      <c r="P3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-0.28110599078341009</v>
      </c>
      <c r="Q308" s="17">
        <f>IFERROR(ZACKS_Screener[[#This Row],[Price]]/ZACKS_Screener[[#This Row],[EPS1]], "")</f>
        <v>5.354838709677419</v>
      </c>
      <c r="R308" s="17">
        <f>IFERROR(ZACKS_Screener[[#This Row],[Price]]/ZACKS_Screener[[#This Row],[EPS2]], "")</f>
        <v>7.448717948717948</v>
      </c>
      <c r="S308" s="17">
        <f>IFERROR(ZACKS_Screener[[#This Row],[PE1]]/(ZACKS_Screener[[#This Row],[EG1]]*100), "")</f>
        <v>0.14340076544559871</v>
      </c>
      <c r="T308" s="17">
        <f>IFERROR(ZACKS_Screener[[#This Row],[PE2]]/(ZACKS_Screener[[#This Row],[EG2]]*100), "")</f>
        <v>-0.26497898276586807</v>
      </c>
      <c r="U308"/>
    </row>
    <row r="309" spans="1:21" hidden="1" x14ac:dyDescent="0.25">
      <c r="A309" s="20" t="s">
        <v>2179</v>
      </c>
      <c r="B309" s="20">
        <v>4348.28</v>
      </c>
      <c r="C309" s="33" t="s">
        <v>2178</v>
      </c>
      <c r="D309" s="6" t="s">
        <v>12</v>
      </c>
      <c r="E309" s="6" t="s">
        <v>13</v>
      </c>
      <c r="F309" s="6" t="s">
        <v>145</v>
      </c>
      <c r="G309">
        <v>1</v>
      </c>
      <c r="H309">
        <v>202301</v>
      </c>
      <c r="I309" s="8">
        <v>15.13</v>
      </c>
      <c r="J309" s="8">
        <v>-0.7</v>
      </c>
      <c r="K309" s="8">
        <v>-0.44</v>
      </c>
      <c r="L309" s="8">
        <v>0</v>
      </c>
      <c r="M309" s="47" t="str">
        <f>INDEX(DNBDetails[], MATCH(ZACKS_Screener[Ticker], DNBDetails[Ticker],0), 6)</f>
        <v>Information</v>
      </c>
      <c r="N309" s="6" t="str">
        <f>INDEX(DNBDetails[], MATCH(ZACKS_Screener[Ticker], DNBDetails[Ticker],0), 7)</f>
        <v>Software Publishers</v>
      </c>
      <c r="O3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0.37142857142857139</v>
      </c>
      <c r="P3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09" s="17">
        <f>IFERROR(ZACKS_Screener[[#This Row],[Price]]/ZACKS_Screener[[#This Row],[EPS1]], "")</f>
        <v>-34.38636363636364</v>
      </c>
      <c r="R309" s="17" t="str">
        <f>IFERROR(ZACKS_Screener[[#This Row],[Price]]/ZACKS_Screener[[#This Row],[EPS2]], "")</f>
        <v/>
      </c>
      <c r="S309" s="17">
        <f>IFERROR(ZACKS_Screener[[#This Row],[PE1]]/(ZACKS_Screener[[#This Row],[EG1]]*100), "")</f>
        <v>-0.92578671328671347</v>
      </c>
      <c r="T309" s="17" t="str">
        <f>IFERROR(ZACKS_Screener[[#This Row],[PE2]]/(ZACKS_Screener[[#This Row],[EG2]]*100), "")</f>
        <v/>
      </c>
      <c r="U309"/>
    </row>
    <row r="310" spans="1:21" hidden="1" x14ac:dyDescent="0.25">
      <c r="A310" s="20" t="s">
        <v>512</v>
      </c>
      <c r="B310" s="20">
        <v>10766.26</v>
      </c>
      <c r="C310" s="33" t="s">
        <v>511</v>
      </c>
      <c r="D310" s="6" t="s">
        <v>12</v>
      </c>
      <c r="E310" s="6" t="s">
        <v>27</v>
      </c>
      <c r="F310" s="6" t="s">
        <v>513</v>
      </c>
      <c r="G310">
        <v>1</v>
      </c>
      <c r="H310">
        <v>202301</v>
      </c>
      <c r="I310" s="8">
        <v>166.51</v>
      </c>
      <c r="J310" s="8">
        <v>4.26</v>
      </c>
      <c r="K310" s="8">
        <v>5.84</v>
      </c>
      <c r="L310" s="8">
        <v>7.66</v>
      </c>
      <c r="M310" s="47" t="str">
        <f>INDEX(DNBDetails[], MATCH(ZACKS_Screener[Ticker], DNBDetails[Ticker],0), 6)</f>
        <v>Retail Trade</v>
      </c>
      <c r="N310" s="6" t="str">
        <f>INDEX(DNBDetails[], MATCH(ZACKS_Screener[Ticker], DNBDetails[Ticker],0), 7)</f>
        <v>Department Stores</v>
      </c>
      <c r="O3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0.37089201877934275</v>
      </c>
      <c r="P3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0.31164383561643844</v>
      </c>
      <c r="Q310" s="17">
        <f>IFERROR(ZACKS_Screener[[#This Row],[Price]]/ZACKS_Screener[[#This Row],[EPS1]], "")</f>
        <v>28.511986301369863</v>
      </c>
      <c r="R310" s="17">
        <f>IFERROR(ZACKS_Screener[[#This Row],[Price]]/ZACKS_Screener[[#This Row],[EPS2]], "")</f>
        <v>21.737597911227152</v>
      </c>
      <c r="S310" s="17">
        <f>IFERROR(ZACKS_Screener[[#This Row],[PE1]]/(ZACKS_Screener[[#This Row],[EG1]]*100), "")</f>
        <v>0.76874089647997224</v>
      </c>
      <c r="T310" s="17">
        <f>IFERROR(ZACKS_Screener[[#This Row],[PE2]]/(ZACKS_Screener[[#This Row],[EG2]]*100), "")</f>
        <v>0.69751413077783808</v>
      </c>
      <c r="U310"/>
    </row>
    <row r="311" spans="1:21" x14ac:dyDescent="0.25">
      <c r="A311" s="20" t="s">
        <v>931</v>
      </c>
      <c r="B311" s="20">
        <v>10516.17</v>
      </c>
      <c r="C311" s="33" t="s">
        <v>930</v>
      </c>
      <c r="D311" s="6" t="s">
        <v>12</v>
      </c>
      <c r="E311" s="6" t="s">
        <v>24</v>
      </c>
      <c r="F311" s="6" t="s">
        <v>893</v>
      </c>
      <c r="G311">
        <v>12</v>
      </c>
      <c r="H311">
        <v>202212</v>
      </c>
      <c r="I311" s="8">
        <v>217</v>
      </c>
      <c r="J311" s="8">
        <v>8.1</v>
      </c>
      <c r="K311" s="8">
        <v>11.07</v>
      </c>
      <c r="L311" s="8">
        <v>11.41</v>
      </c>
      <c r="M311" s="47" t="str">
        <f>INDEX(DNBDetails[], MATCH(ZACKS_Screener[Ticker], DNBDetails[Ticker],0), 6)</f>
        <v>Construction</v>
      </c>
      <c r="N311" s="6" t="str">
        <f>INDEX(DNBDetails[], MATCH(ZACKS_Screener[Ticker], DNBDetails[Ticker],0), 7)</f>
        <v>Building Equipment Contractors</v>
      </c>
      <c r="O3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0.36666666666666675</v>
      </c>
      <c r="P3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3.0713640469738016E-2</v>
      </c>
      <c r="Q311" s="17">
        <f>IFERROR(ZACKS_Screener[[#This Row],[Price]]/ZACKS_Screener[[#This Row],[EPS1]], "")</f>
        <v>19.602529358626921</v>
      </c>
      <c r="R311" s="17">
        <f>IFERROR(ZACKS_Screener[[#This Row],[Price]]/ZACKS_Screener[[#This Row],[EPS2]], "")</f>
        <v>19.018404907975459</v>
      </c>
      <c r="S311" s="17">
        <f>IFERROR(ZACKS_Screener[[#This Row],[PE1]]/(ZACKS_Screener[[#This Row],[EG1]]*100), "")</f>
        <v>0.53461443705346134</v>
      </c>
      <c r="T311" s="17">
        <f>IFERROR(ZACKS_Screener[[#This Row],[PE2]]/(ZACKS_Screener[[#This Row],[EG2]]*100), "")</f>
        <v>6.1921688920967179</v>
      </c>
      <c r="U311"/>
    </row>
    <row r="312" spans="1:21" hidden="1" x14ac:dyDescent="0.25">
      <c r="A312" s="20" t="s">
        <v>1528</v>
      </c>
      <c r="B312" s="20">
        <v>9040.58</v>
      </c>
      <c r="C312" s="33" t="s">
        <v>1527</v>
      </c>
      <c r="D312" s="6" t="s">
        <v>12</v>
      </c>
      <c r="E312" s="6" t="s">
        <v>94</v>
      </c>
      <c r="F312" s="6" t="s">
        <v>95</v>
      </c>
      <c r="G312">
        <v>12</v>
      </c>
      <c r="H312">
        <v>202212</v>
      </c>
      <c r="I312" s="8">
        <v>151.41</v>
      </c>
      <c r="J312" s="8">
        <v>8.7200000000000006</v>
      </c>
      <c r="K312" s="8">
        <v>11.91</v>
      </c>
      <c r="L312" s="8">
        <v>16.899999999999999</v>
      </c>
      <c r="M312" s="47" t="str">
        <f>INDEX(DNBDetails[], MATCH(ZACKS_Screener[Ticker], DNBDetails[Ticker],0), 6)</f>
        <v>Transportation Equipment Manufacturing</v>
      </c>
      <c r="N312" s="6" t="str">
        <f>INDEX(DNBDetails[], MATCH(ZACKS_Screener[Ticker], DNBDetails[Ticker],0), 7)</f>
        <v>Motor Vehicle Parts Manufacturing</v>
      </c>
      <c r="O3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0.36582568807339438</v>
      </c>
      <c r="P3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0.41897565071368587</v>
      </c>
      <c r="Q312" s="17">
        <f>IFERROR(ZACKS_Screener[[#This Row],[Price]]/ZACKS_Screener[[#This Row],[EPS1]], "")</f>
        <v>12.712846347607053</v>
      </c>
      <c r="R312" s="17">
        <f>IFERROR(ZACKS_Screener[[#This Row],[Price]]/ZACKS_Screener[[#This Row],[EPS2]], "")</f>
        <v>8.9591715976331372</v>
      </c>
      <c r="S312" s="17">
        <f>IFERROR(ZACKS_Screener[[#This Row],[PE1]]/(ZACKS_Screener[[#This Row],[EG1]]*100), "")</f>
        <v>0.34751103495653146</v>
      </c>
      <c r="T312" s="17">
        <f>IFERROR(ZACKS_Screener[[#This Row],[PE2]]/(ZACKS_Screener[[#This Row],[EG2]]*100), "")</f>
        <v>0.21383513773108354</v>
      </c>
      <c r="U312"/>
    </row>
    <row r="313" spans="1:21" hidden="1" x14ac:dyDescent="0.25">
      <c r="A313" s="20" t="s">
        <v>633</v>
      </c>
      <c r="B313" s="20">
        <v>6229.61</v>
      </c>
      <c r="C313" s="33" t="s">
        <v>632</v>
      </c>
      <c r="D313" s="6" t="s">
        <v>12</v>
      </c>
      <c r="E313" s="6" t="s">
        <v>13</v>
      </c>
      <c r="F313" s="6" t="s">
        <v>634</v>
      </c>
      <c r="G313">
        <v>10</v>
      </c>
      <c r="H313">
        <v>202210</v>
      </c>
      <c r="I313" s="8">
        <v>41.15</v>
      </c>
      <c r="J313" s="8">
        <v>1.9</v>
      </c>
      <c r="K313" s="8">
        <v>2.59</v>
      </c>
      <c r="L313" s="8">
        <v>3.2</v>
      </c>
      <c r="M313" s="47" t="str">
        <f>INDEX(DNBDetails[], MATCH(ZACKS_Screener[Ticker], DNBDetails[Ticker],0), 6)</f>
        <v>Computer and Electronic Product Manufacturing</v>
      </c>
      <c r="N313" s="6" t="str">
        <f>INDEX(DNBDetails[], MATCH(ZACKS_Screener[Ticker], DNBDetails[Ticker],0), 7)</f>
        <v>Communications Equipment Manufacturing</v>
      </c>
      <c r="O3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0.36315789473684207</v>
      </c>
      <c r="P3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0.23552123552123566</v>
      </c>
      <c r="Q313" s="17">
        <f>IFERROR(ZACKS_Screener[[#This Row],[Price]]/ZACKS_Screener[[#This Row],[EPS1]], "")</f>
        <v>15.888030888030888</v>
      </c>
      <c r="R313" s="17">
        <f>IFERROR(ZACKS_Screener[[#This Row],[Price]]/ZACKS_Screener[[#This Row],[EPS2]], "")</f>
        <v>12.859374999999998</v>
      </c>
      <c r="S313" s="17">
        <f>IFERROR(ZACKS_Screener[[#This Row],[PE1]]/(ZACKS_Screener[[#This Row],[EG1]]*100), "")</f>
        <v>0.43749650271389412</v>
      </c>
      <c r="T313" s="17">
        <f>IFERROR(ZACKS_Screener[[#This Row],[PE2]]/(ZACKS_Screener[[#This Row],[EG2]]*100), "")</f>
        <v>0.54599641393442588</v>
      </c>
      <c r="U313"/>
    </row>
    <row r="314" spans="1:21" hidden="1" x14ac:dyDescent="0.25">
      <c r="A314" s="20" t="s">
        <v>2823</v>
      </c>
      <c r="B314" s="20">
        <v>3137.81</v>
      </c>
      <c r="C314" s="33" t="s">
        <v>2822</v>
      </c>
      <c r="D314" s="6" t="s">
        <v>20</v>
      </c>
      <c r="E314" s="6" t="s">
        <v>35</v>
      </c>
      <c r="F314" s="6" t="s">
        <v>2091</v>
      </c>
      <c r="G314">
        <v>12</v>
      </c>
      <c r="H314">
        <v>202212</v>
      </c>
      <c r="I314" s="8">
        <v>62.21</v>
      </c>
      <c r="J314" s="8">
        <v>1.97</v>
      </c>
      <c r="K314" s="8">
        <v>2.68</v>
      </c>
      <c r="L314" s="8">
        <v>3.25</v>
      </c>
      <c r="M314" s="47" t="str">
        <f>INDEX(DNBDetails[], MATCH(ZACKS_Screener[Ticker], DNBDetails[Ticker],0), 6)</f>
        <v>Chemical Manufacturing</v>
      </c>
      <c r="N314" s="6" t="str">
        <f>INDEX(DNBDetails[], MATCH(ZACKS_Screener[Ticker], DNBDetails[Ticker],0), 7)</f>
        <v>Pharmaceutical and Medicine Manufacturing</v>
      </c>
      <c r="O3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0.36040609137055846</v>
      </c>
      <c r="P3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0.21268656716417902</v>
      </c>
      <c r="Q314" s="17">
        <f>IFERROR(ZACKS_Screener[[#This Row],[Price]]/ZACKS_Screener[[#This Row],[EPS1]], "")</f>
        <v>23.212686567164177</v>
      </c>
      <c r="R314" s="17">
        <f>IFERROR(ZACKS_Screener[[#This Row],[Price]]/ZACKS_Screener[[#This Row],[EPS2]], "")</f>
        <v>19.141538461538463</v>
      </c>
      <c r="S314" s="17">
        <f>IFERROR(ZACKS_Screener[[#This Row],[PE1]]/(ZACKS_Screener[[#This Row],[EG1]]*100), "")</f>
        <v>0.64407031742694953</v>
      </c>
      <c r="T314" s="17">
        <f>IFERROR(ZACKS_Screener[[#This Row],[PE2]]/(ZACKS_Screener[[#This Row],[EG2]]*100), "")</f>
        <v>0.89998812415654572</v>
      </c>
      <c r="U314"/>
    </row>
    <row r="315" spans="1:21" hidden="1" x14ac:dyDescent="0.25">
      <c r="A315" s="20" t="s">
        <v>6222</v>
      </c>
      <c r="B315" s="20">
        <v>2224.36</v>
      </c>
      <c r="C315" s="33" t="s">
        <v>6222</v>
      </c>
      <c r="D315" s="6" t="s">
        <v>20</v>
      </c>
      <c r="E315" s="6" t="s">
        <v>94</v>
      </c>
      <c r="F315" s="6" t="s">
        <v>95</v>
      </c>
      <c r="G315">
        <v>12</v>
      </c>
      <c r="H315">
        <v>202212</v>
      </c>
      <c r="I315" s="8">
        <v>74.14</v>
      </c>
      <c r="J315" s="8">
        <v>1.5</v>
      </c>
      <c r="K315" s="8">
        <v>2.04</v>
      </c>
      <c r="L315" s="8">
        <v>2.66</v>
      </c>
      <c r="M315" s="47" t="str">
        <f>INDEX(DNBDetails[], MATCH(ZACKS_Screener[Ticker], DNBDetails[Ticker],0), 6)</f>
        <v>Machinery Manufacturing</v>
      </c>
      <c r="N315" s="6" t="str">
        <f>INDEX(DNBDetails[], MATCH(ZACKS_Screener[Ticker], DNBDetails[Ticker],0), 7)</f>
        <v>Industrial Machinery Manufacturing</v>
      </c>
      <c r="O3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0.36000000000000004</v>
      </c>
      <c r="P3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0.30392156862745101</v>
      </c>
      <c r="Q315" s="17">
        <f>IFERROR(ZACKS_Screener[[#This Row],[Price]]/ZACKS_Screener[[#This Row],[EPS1]], "")</f>
        <v>36.343137254901961</v>
      </c>
      <c r="R315" s="17">
        <f>IFERROR(ZACKS_Screener[[#This Row],[Price]]/ZACKS_Screener[[#This Row],[EPS2]], "")</f>
        <v>27.872180451127818</v>
      </c>
      <c r="S315" s="17">
        <f>IFERROR(ZACKS_Screener[[#This Row],[PE1]]/(ZACKS_Screener[[#This Row],[EG1]]*100), "")</f>
        <v>1.0095315904139432</v>
      </c>
      <c r="T315" s="17">
        <f>IFERROR(ZACKS_Screener[[#This Row],[PE2]]/(ZACKS_Screener[[#This Row],[EG2]]*100), "")</f>
        <v>0.91708464710162496</v>
      </c>
      <c r="U315"/>
    </row>
    <row r="316" spans="1:21" hidden="1" x14ac:dyDescent="0.25">
      <c r="A316" s="20" t="s">
        <v>415</v>
      </c>
      <c r="B316" s="20">
        <v>18515.919999999998</v>
      </c>
      <c r="C316" s="33" t="s">
        <v>414</v>
      </c>
      <c r="D316" s="6" t="s">
        <v>20</v>
      </c>
      <c r="E316" s="6" t="s">
        <v>35</v>
      </c>
      <c r="F316" s="6" t="s">
        <v>60</v>
      </c>
      <c r="G316">
        <v>12</v>
      </c>
      <c r="H316">
        <v>202212</v>
      </c>
      <c r="I316" s="8">
        <v>200.58</v>
      </c>
      <c r="J316" s="8">
        <v>-19.43</v>
      </c>
      <c r="K316" s="8">
        <v>-12.49</v>
      </c>
      <c r="L316" s="8">
        <v>-8.91</v>
      </c>
      <c r="M316" s="47" t="str">
        <f>INDEX(DNBDetails[], MATCH(ZACKS_Screener[Ticker], DNBDetails[Ticker],0), 6)</f>
        <v>Professional, Scientific, and Technical Services</v>
      </c>
      <c r="N316" s="6" t="str">
        <f>INDEX(DNBDetails[], MATCH(ZACKS_Screener[Ticker], DNBDetails[Ticker],0), 7)</f>
        <v>Scientific Research and Development Services</v>
      </c>
      <c r="O3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0.35717961914565105</v>
      </c>
      <c r="P3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0.28662930344275422</v>
      </c>
      <c r="Q316" s="17">
        <f>IFERROR(ZACKS_Screener[[#This Row],[Price]]/ZACKS_Screener[[#This Row],[EPS1]], "")</f>
        <v>-16.059247397918334</v>
      </c>
      <c r="R316" s="17">
        <f>IFERROR(ZACKS_Screener[[#This Row],[Price]]/ZACKS_Screener[[#This Row],[EPS2]], "")</f>
        <v>-22.511784511784512</v>
      </c>
      <c r="S316" s="17">
        <f>IFERROR(ZACKS_Screener[[#This Row],[PE1]]/(ZACKS_Screener[[#This Row],[EG1]]*100), "")</f>
        <v>-0.4496126468898462</v>
      </c>
      <c r="T316" s="17">
        <f>IFERROR(ZACKS_Screener[[#This Row],[PE2]]/(ZACKS_Screener[[#This Row],[EG2]]*100), "")</f>
        <v>-0.78539717472678361</v>
      </c>
      <c r="U316"/>
    </row>
    <row r="317" spans="1:21" hidden="1" x14ac:dyDescent="0.25">
      <c r="A317" s="20" t="s">
        <v>151</v>
      </c>
      <c r="B317" s="20">
        <v>5524.45</v>
      </c>
      <c r="C317" s="33" t="s">
        <v>150</v>
      </c>
      <c r="D317" s="6" t="s">
        <v>12</v>
      </c>
      <c r="E317" s="6" t="s">
        <v>17</v>
      </c>
      <c r="F317" s="6" t="s">
        <v>152</v>
      </c>
      <c r="G317">
        <v>6</v>
      </c>
      <c r="H317">
        <v>202306</v>
      </c>
      <c r="I317" s="8">
        <v>141.96</v>
      </c>
      <c r="J317" s="8">
        <v>6.58</v>
      </c>
      <c r="K317" s="8">
        <v>8.92</v>
      </c>
      <c r="L317" s="8">
        <v>8.5299999999999994</v>
      </c>
      <c r="M317" s="47" t="str">
        <f>INDEX(DNBDetails[], MATCH(ZACKS_Screener[Ticker], DNBDetails[Ticker],0), 6)</f>
        <v>Wholesale Trade</v>
      </c>
      <c r="N317" s="6" t="str">
        <f>INDEX(DNBDetails[], MATCH(ZACKS_Screener[Ticker], DNBDetails[Ticker],0), 7)</f>
        <v>Machinery, Equipment, and Supplies Merchant Wholesalers</v>
      </c>
      <c r="O3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0.35562310030395133</v>
      </c>
      <c r="P3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-4.3721973094170467E-2</v>
      </c>
      <c r="Q317" s="17">
        <f>IFERROR(ZACKS_Screener[[#This Row],[Price]]/ZACKS_Screener[[#This Row],[EPS1]], "")</f>
        <v>15.914798206278029</v>
      </c>
      <c r="R317" s="17">
        <f>IFERROR(ZACKS_Screener[[#This Row],[Price]]/ZACKS_Screener[[#This Row],[EPS2]], "")</f>
        <v>16.642438452520519</v>
      </c>
      <c r="S317" s="17">
        <f>IFERROR(ZACKS_Screener[[#This Row],[PE1]]/(ZACKS_Screener[[#This Row],[EG1]]*100), "")</f>
        <v>0.4475186846038865</v>
      </c>
      <c r="T317" s="17">
        <f>IFERROR(ZACKS_Screener[[#This Row],[PE2]]/(ZACKS_Screener[[#This Row],[EG2]]*100), "")</f>
        <v>-3.8064243845252004</v>
      </c>
      <c r="U317"/>
    </row>
    <row r="318" spans="1:21" hidden="1" x14ac:dyDescent="0.25">
      <c r="A318" s="20" t="s">
        <v>539</v>
      </c>
      <c r="B318" s="20">
        <v>7023.8</v>
      </c>
      <c r="C318" s="33" t="s">
        <v>539</v>
      </c>
      <c r="D318" s="6" t="s">
        <v>12</v>
      </c>
      <c r="E318" s="6" t="s">
        <v>156</v>
      </c>
      <c r="F318" s="6" t="s">
        <v>157</v>
      </c>
      <c r="G318">
        <v>3</v>
      </c>
      <c r="H318">
        <v>202303</v>
      </c>
      <c r="I318" s="8">
        <v>23.84</v>
      </c>
      <c r="J318" s="8">
        <v>0.65</v>
      </c>
      <c r="K318" s="8">
        <v>0.88</v>
      </c>
      <c r="L318" s="8">
        <v>1.1499999999999999</v>
      </c>
      <c r="M318" s="47" t="str">
        <f>INDEX(DNBDetails[], MATCH(ZACKS_Screener[Ticker], DNBDetails[Ticker],0), 6)</f>
        <v>Machinery Manufacturing</v>
      </c>
      <c r="N318" s="6" t="str">
        <f>INDEX(DNBDetails[], MATCH(ZACKS_Screener[Ticker], DNBDetails[Ticker],0), 7)</f>
        <v>Commercial and Service Industry Machinery Manufacturing</v>
      </c>
      <c r="O3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0.35384615384615381</v>
      </c>
      <c r="P3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0.30681818181818171</v>
      </c>
      <c r="Q318" s="17">
        <f>IFERROR(ZACKS_Screener[[#This Row],[Price]]/ZACKS_Screener[[#This Row],[EPS1]], "")</f>
        <v>27.09090909090909</v>
      </c>
      <c r="R318" s="17">
        <f>IFERROR(ZACKS_Screener[[#This Row],[Price]]/ZACKS_Screener[[#This Row],[EPS2]], "")</f>
        <v>20.730434782608697</v>
      </c>
      <c r="S318" s="17">
        <f>IFERROR(ZACKS_Screener[[#This Row],[PE1]]/(ZACKS_Screener[[#This Row],[EG1]]*100), "")</f>
        <v>0.76561264822134401</v>
      </c>
      <c r="T318" s="17">
        <f>IFERROR(ZACKS_Screener[[#This Row],[PE2]]/(ZACKS_Screener[[#This Row],[EG2]]*100), "")</f>
        <v>0.67565861513687619</v>
      </c>
      <c r="U318"/>
    </row>
    <row r="319" spans="1:21" hidden="1" x14ac:dyDescent="0.25">
      <c r="A319" s="20" t="s">
        <v>1563</v>
      </c>
      <c r="B319" s="20">
        <v>4818.21</v>
      </c>
      <c r="C319" s="33" t="s">
        <v>1562</v>
      </c>
      <c r="D319" s="6" t="s">
        <v>20</v>
      </c>
      <c r="E319" s="6" t="s">
        <v>35</v>
      </c>
      <c r="F319" s="6" t="s">
        <v>54</v>
      </c>
      <c r="G319">
        <v>12</v>
      </c>
      <c r="H319">
        <v>202212</v>
      </c>
      <c r="I319" s="8">
        <v>68.819999999999993</v>
      </c>
      <c r="J319" s="8">
        <v>4.22</v>
      </c>
      <c r="K319" s="8">
        <v>5.69</v>
      </c>
      <c r="L319" s="8">
        <v>6.07</v>
      </c>
      <c r="M319" s="47" t="str">
        <f>INDEX(DNBDetails[], MATCH(ZACKS_Screener[Ticker], DNBDetails[Ticker],0), 6)</f>
        <v>Chemical Manufacturing</v>
      </c>
      <c r="N319" s="6" t="str">
        <f>INDEX(DNBDetails[], MATCH(ZACKS_Screener[Ticker], DNBDetails[Ticker],0), 7)</f>
        <v>Pharmaceutical and Medicine Manufacturing</v>
      </c>
      <c r="O3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0.34834123222748831</v>
      </c>
      <c r="P3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6.6783831282952524E-2</v>
      </c>
      <c r="Q319" s="17">
        <f>IFERROR(ZACKS_Screener[[#This Row],[Price]]/ZACKS_Screener[[#This Row],[EPS1]], "")</f>
        <v>12.094903339191562</v>
      </c>
      <c r="R319" s="17">
        <f>IFERROR(ZACKS_Screener[[#This Row],[Price]]/ZACKS_Screener[[#This Row],[EPS2]], "")</f>
        <v>11.337726523887971</v>
      </c>
      <c r="S319" s="17">
        <f>IFERROR(ZACKS_Screener[[#This Row],[PE1]]/(ZACKS_Screener[[#This Row],[EG1]]*100), "")</f>
        <v>0.34721423191420664</v>
      </c>
      <c r="T319" s="17">
        <f>IFERROR(ZACKS_Screener[[#This Row],[PE2]]/(ZACKS_Screener[[#This Row],[EG2]]*100), "")</f>
        <v>1.6976753663400679</v>
      </c>
      <c r="U319"/>
    </row>
    <row r="320" spans="1:21" hidden="1" x14ac:dyDescent="0.25">
      <c r="A320" s="20" t="s">
        <v>769</v>
      </c>
      <c r="B320" s="20">
        <v>4001.53</v>
      </c>
      <c r="C320" s="33" t="s">
        <v>768</v>
      </c>
      <c r="D320" s="6" t="s">
        <v>12</v>
      </c>
      <c r="E320" s="6" t="s">
        <v>13</v>
      </c>
      <c r="F320" s="6" t="s">
        <v>175</v>
      </c>
      <c r="G320">
        <v>12</v>
      </c>
      <c r="H320">
        <v>202212</v>
      </c>
      <c r="I320" s="8">
        <v>16.55</v>
      </c>
      <c r="J320" s="8">
        <v>0.23</v>
      </c>
      <c r="K320" s="8">
        <v>0.31</v>
      </c>
      <c r="L320" s="8">
        <v>0.38</v>
      </c>
      <c r="M320" s="47" t="str">
        <f>INDEX(DNBDetails[], MATCH(ZACKS_Screener[Ticker], DNBDetails[Ticker],0), 6)</f>
        <v>Information</v>
      </c>
      <c r="N320" s="6" t="str">
        <f>INDEX(DNBDetails[], MATCH(ZACKS_Screener[Ticker], DNBDetails[Ticker],0), 7)</f>
        <v>Software Publishers</v>
      </c>
      <c r="O3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0.34782608695652167</v>
      </c>
      <c r="P3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0.22580645161290325</v>
      </c>
      <c r="Q320" s="17">
        <f>IFERROR(ZACKS_Screener[[#This Row],[Price]]/ZACKS_Screener[[#This Row],[EPS1]], "")</f>
        <v>53.387096774193552</v>
      </c>
      <c r="R320" s="17">
        <f>IFERROR(ZACKS_Screener[[#This Row],[Price]]/ZACKS_Screener[[#This Row],[EPS2]], "")</f>
        <v>43.55263157894737</v>
      </c>
      <c r="S320" s="17">
        <f>IFERROR(ZACKS_Screener[[#This Row],[PE1]]/(ZACKS_Screener[[#This Row],[EG1]]*100), "")</f>
        <v>1.534879032258065</v>
      </c>
      <c r="T320" s="17">
        <f>IFERROR(ZACKS_Screener[[#This Row],[PE2]]/(ZACKS_Screener[[#This Row],[EG2]]*100), "")</f>
        <v>1.9287593984962406</v>
      </c>
      <c r="U320"/>
    </row>
    <row r="321" spans="1:21" hidden="1" x14ac:dyDescent="0.25">
      <c r="A321" s="20" t="s">
        <v>2050</v>
      </c>
      <c r="B321" s="20">
        <v>2939.96</v>
      </c>
      <c r="C321" s="33" t="s">
        <v>2049</v>
      </c>
      <c r="D321" s="6" t="s">
        <v>20</v>
      </c>
      <c r="E321" s="6" t="s">
        <v>35</v>
      </c>
      <c r="F321" s="6" t="s">
        <v>271</v>
      </c>
      <c r="G321">
        <v>12</v>
      </c>
      <c r="H321">
        <v>202212</v>
      </c>
      <c r="I321" s="8">
        <v>39.85</v>
      </c>
      <c r="J321" s="8">
        <v>-7.79</v>
      </c>
      <c r="K321" s="8">
        <v>-5.0999999999999996</v>
      </c>
      <c r="L321" s="8">
        <v>-2.88</v>
      </c>
      <c r="M321" s="47" t="str">
        <f>INDEX(DNBDetails[], MATCH(ZACKS_Screener[Ticker], DNBDetails[Ticker],0), 6)</f>
        <v>Chemical Manufacturing</v>
      </c>
      <c r="N321" s="6" t="str">
        <f>INDEX(DNBDetails[], MATCH(ZACKS_Screener[Ticker], DNBDetails[Ticker],0), 7)</f>
        <v>Pharmaceutical and Medicine Manufacturing</v>
      </c>
      <c r="O3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0.34531450577663675</v>
      </c>
      <c r="P3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0.43529411764705883</v>
      </c>
      <c r="Q321" s="17">
        <f>IFERROR(ZACKS_Screener[[#This Row],[Price]]/ZACKS_Screener[[#This Row],[EPS1]], "")</f>
        <v>-7.8137254901960791</v>
      </c>
      <c r="R321" s="17">
        <f>IFERROR(ZACKS_Screener[[#This Row],[Price]]/ZACKS_Screener[[#This Row],[EPS2]], "")</f>
        <v>-13.836805555555557</v>
      </c>
      <c r="S321" s="17">
        <f>IFERROR(ZACKS_Screener[[#This Row],[PE1]]/(ZACKS_Screener[[#This Row],[EG1]]*100), "")</f>
        <v>-0.22627851884248121</v>
      </c>
      <c r="T321" s="17">
        <f>IFERROR(ZACKS_Screener[[#This Row],[PE2]]/(ZACKS_Screener[[#This Row],[EG2]]*100), "")</f>
        <v>-0.31787256006006009</v>
      </c>
      <c r="U321"/>
    </row>
    <row r="322" spans="1:21" hidden="1" x14ac:dyDescent="0.25">
      <c r="A322" s="20" t="s">
        <v>2032</v>
      </c>
      <c r="B322" s="20">
        <v>7788.59</v>
      </c>
      <c r="C322" s="33" t="s">
        <v>2031</v>
      </c>
      <c r="D322" s="6" t="s">
        <v>12</v>
      </c>
      <c r="E322" s="6" t="s">
        <v>32</v>
      </c>
      <c r="F322" s="6" t="s">
        <v>111</v>
      </c>
      <c r="G322">
        <v>12</v>
      </c>
      <c r="H322">
        <v>202212</v>
      </c>
      <c r="I322" s="8">
        <v>213.48</v>
      </c>
      <c r="J322" s="8">
        <v>11.44</v>
      </c>
      <c r="K322" s="8">
        <v>15.38</v>
      </c>
      <c r="L322" s="8">
        <v>17.100000000000001</v>
      </c>
      <c r="M322" s="47" t="str">
        <f>INDEX(DNBDetails[], MATCH(ZACKS_Screener[Ticker], DNBDetails[Ticker],0), 6)</f>
        <v>Finance and Insurance</v>
      </c>
      <c r="N322" s="6" t="str">
        <f>INDEX(DNBDetails[], MATCH(ZACKS_Screener[Ticker], DNBDetails[Ticker],0), 7)</f>
        <v>Insurance Carriers</v>
      </c>
      <c r="O3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0.34440559440559454</v>
      </c>
      <c r="P3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0.11183355006501954</v>
      </c>
      <c r="Q322" s="17">
        <f>IFERROR(ZACKS_Screener[[#This Row],[Price]]/ZACKS_Screener[[#This Row],[EPS1]], "")</f>
        <v>13.880364109232769</v>
      </c>
      <c r="R322" s="17">
        <f>IFERROR(ZACKS_Screener[[#This Row],[Price]]/ZACKS_Screener[[#This Row],[EPS2]], "")</f>
        <v>12.484210526315788</v>
      </c>
      <c r="S322" s="17">
        <f>IFERROR(ZACKS_Screener[[#This Row],[PE1]]/(ZACKS_Screener[[#This Row],[EG1]]*100), "")</f>
        <v>0.40302377007518481</v>
      </c>
      <c r="T322" s="17">
        <f>IFERROR(ZACKS_Screener[[#This Row],[PE2]]/(ZACKS_Screener[[#This Row],[EG2]]*100), "")</f>
        <v>1.1163206854345162</v>
      </c>
      <c r="U322"/>
    </row>
    <row r="323" spans="1:21" hidden="1" x14ac:dyDescent="0.25">
      <c r="A323" s="20" t="s">
        <v>2310</v>
      </c>
      <c r="B323" s="20">
        <v>3682.34</v>
      </c>
      <c r="C323" s="33" t="s">
        <v>2309</v>
      </c>
      <c r="D323" s="6" t="s">
        <v>12</v>
      </c>
      <c r="E323" s="6" t="s">
        <v>76</v>
      </c>
      <c r="F323" s="6" t="s">
        <v>242</v>
      </c>
      <c r="G323">
        <v>12</v>
      </c>
      <c r="H323">
        <v>202212</v>
      </c>
      <c r="I323" s="8">
        <v>79.89</v>
      </c>
      <c r="J323" s="8">
        <v>3.1</v>
      </c>
      <c r="K323" s="8">
        <v>4.1500000000000004</v>
      </c>
      <c r="L323" s="8">
        <v>4.5999999999999996</v>
      </c>
      <c r="M323" s="47" t="str">
        <f>INDEX(DNBDetails[], MATCH(ZACKS_Screener[Ticker], DNBDetails[Ticker],0), 6)</f>
        <v>Fabricated Metal Product Manufacturing</v>
      </c>
      <c r="N323" s="6" t="str">
        <f>INDEX(DNBDetails[], MATCH(ZACKS_Screener[Ticker], DNBDetails[Ticker],0), 7)</f>
        <v>Boiler, Tank, and Shipping Container Manufacturing</v>
      </c>
      <c r="O3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0.33870967741935493</v>
      </c>
      <c r="P3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0.10843373493975886</v>
      </c>
      <c r="Q323" s="17">
        <f>IFERROR(ZACKS_Screener[[#This Row],[Price]]/ZACKS_Screener[[#This Row],[EPS1]], "")</f>
        <v>19.250602409638553</v>
      </c>
      <c r="R323" s="17">
        <f>IFERROR(ZACKS_Screener[[#This Row],[Price]]/ZACKS_Screener[[#This Row],[EPS2]], "")</f>
        <v>17.367391304347827</v>
      </c>
      <c r="S323" s="17">
        <f>IFERROR(ZACKS_Screener[[#This Row],[PE1]]/(ZACKS_Screener[[#This Row],[EG1]]*100), "")</f>
        <v>0.56835111876075706</v>
      </c>
      <c r="T323" s="17">
        <f>IFERROR(ZACKS_Screener[[#This Row],[PE2]]/(ZACKS_Screener[[#This Row],[EG2]]*100), "")</f>
        <v>1.6016594202898577</v>
      </c>
      <c r="U323"/>
    </row>
    <row r="324" spans="1:21" hidden="1" x14ac:dyDescent="0.25">
      <c r="A324" s="20" t="s">
        <v>3162</v>
      </c>
      <c r="B324" s="20">
        <v>2438.77</v>
      </c>
      <c r="C324" s="33" t="s">
        <v>3161</v>
      </c>
      <c r="D324" s="6" t="s">
        <v>20</v>
      </c>
      <c r="E324" s="6" t="s">
        <v>32</v>
      </c>
      <c r="F324" s="6" t="s">
        <v>254</v>
      </c>
      <c r="G324">
        <v>9</v>
      </c>
      <c r="H324">
        <v>202209</v>
      </c>
      <c r="I324" s="8">
        <v>15.02</v>
      </c>
      <c r="J324" s="8">
        <v>1.24</v>
      </c>
      <c r="K324" s="8">
        <v>1.66</v>
      </c>
      <c r="L324" s="8">
        <v>1.55</v>
      </c>
      <c r="M324" s="47" t="str">
        <f>INDEX(DNBDetails[], MATCH(ZACKS_Screener[Ticker], DNBDetails[Ticker],0), 6)</f>
        <v>Finance and Insurance</v>
      </c>
      <c r="N324" s="6" t="str">
        <f>INDEX(DNBDetails[], MATCH(ZACKS_Screener[Ticker], DNBDetails[Ticker],0), 7)</f>
        <v>Other Investment Pools and Funds</v>
      </c>
      <c r="O3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0.33870967741935476</v>
      </c>
      <c r="P3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-6.6265060240963777E-2</v>
      </c>
      <c r="Q324" s="17">
        <f>IFERROR(ZACKS_Screener[[#This Row],[Price]]/ZACKS_Screener[[#This Row],[EPS1]], "")</f>
        <v>9.0481927710843379</v>
      </c>
      <c r="R324" s="17">
        <f>IFERROR(ZACKS_Screener[[#This Row],[Price]]/ZACKS_Screener[[#This Row],[EPS2]], "")</f>
        <v>9.6903225806451605</v>
      </c>
      <c r="S324" s="17">
        <f>IFERROR(ZACKS_Screener[[#This Row],[PE1]]/(ZACKS_Screener[[#This Row],[EG1]]*100), "")</f>
        <v>0.26713711990820432</v>
      </c>
      <c r="T324" s="17">
        <f>IFERROR(ZACKS_Screener[[#This Row],[PE2]]/(ZACKS_Screener[[#This Row],[EG2]]*100), "")</f>
        <v>-1.4623577712609988</v>
      </c>
      <c r="U324"/>
    </row>
    <row r="325" spans="1:21" hidden="1" x14ac:dyDescent="0.25">
      <c r="A325" s="20" t="s">
        <v>3173</v>
      </c>
      <c r="B325" s="20">
        <v>4335.78</v>
      </c>
      <c r="C325" s="33" t="s">
        <v>3172</v>
      </c>
      <c r="D325" s="6" t="s">
        <v>20</v>
      </c>
      <c r="E325" s="6" t="s">
        <v>35</v>
      </c>
      <c r="F325" s="6" t="s">
        <v>60</v>
      </c>
      <c r="G325">
        <v>12</v>
      </c>
      <c r="H325">
        <v>202212</v>
      </c>
      <c r="I325" s="8">
        <v>36.46</v>
      </c>
      <c r="J325" s="8">
        <v>-6.41</v>
      </c>
      <c r="K325" s="8">
        <v>-4.24</v>
      </c>
      <c r="L325" s="8">
        <v>-3.74</v>
      </c>
      <c r="M325" s="47" t="str">
        <f>INDEX(DNBDetails[], MATCH(ZACKS_Screener[Ticker], DNBDetails[Ticker],0), 6)</f>
        <v>Health Care and Social Assistance</v>
      </c>
      <c r="N325" s="6" t="str">
        <f>INDEX(DNBDetails[], MATCH(ZACKS_Screener[Ticker], DNBDetails[Ticker],0), 7)</f>
        <v>Medical and Diagnostic Laboratories</v>
      </c>
      <c r="O3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0.33853354134165364</v>
      </c>
      <c r="P3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0.11792452830188678</v>
      </c>
      <c r="Q325" s="17">
        <f>IFERROR(ZACKS_Screener[[#This Row],[Price]]/ZACKS_Screener[[#This Row],[EPS1]], "")</f>
        <v>-8.5990566037735849</v>
      </c>
      <c r="R325" s="17">
        <f>IFERROR(ZACKS_Screener[[#This Row],[Price]]/ZACKS_Screener[[#This Row],[EPS2]], "")</f>
        <v>-9.7486631016042775</v>
      </c>
      <c r="S325" s="17">
        <f>IFERROR(ZACKS_Screener[[#This Row],[PE1]]/(ZACKS_Screener[[#This Row],[EG1]]*100), "")</f>
        <v>-0.25400899921745934</v>
      </c>
      <c r="T325" s="17">
        <f>IFERROR(ZACKS_Screener[[#This Row],[PE2]]/(ZACKS_Screener[[#This Row],[EG2]]*100), "")</f>
        <v>-0.82668663101604289</v>
      </c>
      <c r="U325"/>
    </row>
    <row r="326" spans="1:21" hidden="1" x14ac:dyDescent="0.25">
      <c r="A326" s="20" t="s">
        <v>2136</v>
      </c>
      <c r="B326" s="20">
        <v>8733.98</v>
      </c>
      <c r="C326" s="33" t="s">
        <v>2135</v>
      </c>
      <c r="D326" s="6" t="s">
        <v>20</v>
      </c>
      <c r="E326" s="6" t="s">
        <v>35</v>
      </c>
      <c r="F326" s="6" t="s">
        <v>60</v>
      </c>
      <c r="G326">
        <v>3</v>
      </c>
      <c r="H326">
        <v>202303</v>
      </c>
      <c r="I326" s="8">
        <v>11.28</v>
      </c>
      <c r="J326" s="8">
        <v>-1.58</v>
      </c>
      <c r="K326" s="8">
        <v>-1.05</v>
      </c>
      <c r="L326" s="8">
        <v>-0.92</v>
      </c>
      <c r="M326" s="47" t="e">
        <f>INDEX(DNBDetails[], MATCH(ZACKS_Screener[Ticker], DNBDetails[Ticker],0), 6)</f>
        <v>#N/A</v>
      </c>
      <c r="N326" s="6" t="e">
        <f>INDEX(DNBDetails[], MATCH(ZACKS_Screener[Ticker], DNBDetails[Ticker],0), 7)</f>
        <v>#N/A</v>
      </c>
      <c r="O3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0.33544303797468356</v>
      </c>
      <c r="P3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0.12380952380952381</v>
      </c>
      <c r="Q326" s="17">
        <f>IFERROR(ZACKS_Screener[[#This Row],[Price]]/ZACKS_Screener[[#This Row],[EPS1]], "")</f>
        <v>-10.742857142857142</v>
      </c>
      <c r="R326" s="17">
        <f>IFERROR(ZACKS_Screener[[#This Row],[Price]]/ZACKS_Screener[[#This Row],[EPS2]], "")</f>
        <v>-12.260869565217391</v>
      </c>
      <c r="S326" s="17">
        <f>IFERROR(ZACKS_Screener[[#This Row],[PE1]]/(ZACKS_Screener[[#This Row],[EG1]]*100), "")</f>
        <v>-0.32025876010781662</v>
      </c>
      <c r="T326" s="17">
        <f>IFERROR(ZACKS_Screener[[#This Row],[PE2]]/(ZACKS_Screener[[#This Row],[EG2]]*100), "")</f>
        <v>-0.99030100334448157</v>
      </c>
      <c r="U326"/>
    </row>
    <row r="327" spans="1:21" hidden="1" x14ac:dyDescent="0.25">
      <c r="A327" s="6" t="s">
        <v>1274</v>
      </c>
      <c r="B327" s="20">
        <v>53285.2</v>
      </c>
      <c r="C327" s="33" t="s">
        <v>1273</v>
      </c>
      <c r="D327" s="6" t="s">
        <v>12</v>
      </c>
      <c r="E327" s="6" t="s">
        <v>94</v>
      </c>
      <c r="F327" s="6" t="s">
        <v>669</v>
      </c>
      <c r="G327">
        <v>3</v>
      </c>
      <c r="H327">
        <v>202303</v>
      </c>
      <c r="I327" s="8">
        <v>32</v>
      </c>
      <c r="J327" s="8">
        <v>3.03</v>
      </c>
      <c r="K327" s="8">
        <v>4.04</v>
      </c>
      <c r="L327" s="8">
        <v>4.18</v>
      </c>
      <c r="M327" s="47" t="str">
        <f>INDEX(DNBDetails[], MATCH(ZACKS_Screener[Ticker], DNBDetails[Ticker],0), 6)</f>
        <v>Transportation Equipment Manufacturing</v>
      </c>
      <c r="N327" s="6" t="str">
        <f>INDEX(DNBDetails[], MATCH(ZACKS_Screener[Ticker], DNBDetails[Ticker],0), 7)</f>
        <v>Motor Vehicle Manufacturing</v>
      </c>
      <c r="O3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0.33333333333333343</v>
      </c>
      <c r="P3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3.4653465346534573E-2</v>
      </c>
      <c r="Q327" s="17">
        <f>IFERROR(ZACKS_Screener[[#This Row],[Price]]/ZACKS_Screener[[#This Row],[EPS1]], "")</f>
        <v>7.9207920792079207</v>
      </c>
      <c r="R327" s="17">
        <f>IFERROR(ZACKS_Screener[[#This Row],[Price]]/ZACKS_Screener[[#This Row],[EPS2]], "")</f>
        <v>7.6555023923444985</v>
      </c>
      <c r="S327" s="17">
        <f>IFERROR(ZACKS_Screener[[#This Row],[PE1]]/(ZACKS_Screener[[#This Row],[EG1]]*100), "")</f>
        <v>0.23762376237623756</v>
      </c>
      <c r="T327" s="17">
        <f>IFERROR(ZACKS_Screener[[#This Row],[PE2]]/(ZACKS_Screener[[#This Row],[EG2]]*100), "")</f>
        <v>2.209159261790846</v>
      </c>
      <c r="U327"/>
    </row>
    <row r="328" spans="1:21" hidden="1" x14ac:dyDescent="0.25">
      <c r="A328" s="20" t="s">
        <v>3474</v>
      </c>
      <c r="B328" s="20">
        <v>2407.65</v>
      </c>
      <c r="C328" s="33" t="s">
        <v>3473</v>
      </c>
      <c r="D328" s="6" t="s">
        <v>12</v>
      </c>
      <c r="E328" s="6" t="s">
        <v>114</v>
      </c>
      <c r="F328" s="6" t="s">
        <v>416</v>
      </c>
      <c r="G328">
        <v>12</v>
      </c>
      <c r="H328">
        <v>202212</v>
      </c>
      <c r="I328" s="8">
        <v>4.84</v>
      </c>
      <c r="J328" s="8">
        <v>-0.09</v>
      </c>
      <c r="K328" s="8">
        <v>-0.06</v>
      </c>
      <c r="L328" s="8">
        <v>-0.1</v>
      </c>
      <c r="M328" s="47" t="str">
        <f>INDEX(DNBDetails[], MATCH(ZACKS_Screener[Ticker], DNBDetails[Ticker],0), 6)</f>
        <v>Mining, Quarrying, and Oil and Gas Extraction</v>
      </c>
      <c r="N328" s="6" t="str">
        <f>INDEX(DNBDetails[], MATCH(ZACKS_Screener[Ticker], DNBDetails[Ticker],0), 7)</f>
        <v>Metal Ore Mining</v>
      </c>
      <c r="O3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0.33333333333333331</v>
      </c>
      <c r="P3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-0.66666666666666685</v>
      </c>
      <c r="Q328" s="17">
        <f>IFERROR(ZACKS_Screener[[#This Row],[Price]]/ZACKS_Screener[[#This Row],[EPS1]], "")</f>
        <v>-80.666666666666671</v>
      </c>
      <c r="R328" s="17">
        <f>IFERROR(ZACKS_Screener[[#This Row],[Price]]/ZACKS_Screener[[#This Row],[EPS2]], "")</f>
        <v>-48.4</v>
      </c>
      <c r="S328" s="17">
        <f>IFERROR(ZACKS_Screener[[#This Row],[PE1]]/(ZACKS_Screener[[#This Row],[EG1]]*100), "")</f>
        <v>-2.4200000000000004</v>
      </c>
      <c r="T328" s="17">
        <f>IFERROR(ZACKS_Screener[[#This Row],[PE2]]/(ZACKS_Screener[[#This Row],[EG2]]*100), "")</f>
        <v>0.72599999999999976</v>
      </c>
      <c r="U328"/>
    </row>
    <row r="329" spans="1:21" hidden="1" x14ac:dyDescent="0.25">
      <c r="A329" s="20" t="s">
        <v>3756</v>
      </c>
      <c r="B329" s="20">
        <v>3376.08</v>
      </c>
      <c r="C329" s="33" t="s">
        <v>3755</v>
      </c>
      <c r="D329" s="6" t="s">
        <v>20</v>
      </c>
      <c r="E329" s="6" t="s">
        <v>13</v>
      </c>
      <c r="F329" s="6" t="s">
        <v>2068</v>
      </c>
      <c r="G329">
        <v>12</v>
      </c>
      <c r="H329">
        <v>202212</v>
      </c>
      <c r="I329" s="8">
        <v>30.53</v>
      </c>
      <c r="J329" s="8">
        <v>0.18</v>
      </c>
      <c r="K329" s="8">
        <v>0.24</v>
      </c>
      <c r="L329" s="8">
        <v>0.3</v>
      </c>
      <c r="M329" s="47" t="str">
        <f>INDEX(DNBDetails[], MATCH(ZACKS_Screener[Ticker], DNBDetails[Ticker],0), 6)</f>
        <v>Information</v>
      </c>
      <c r="N329" s="6" t="str">
        <f>INDEX(DNBDetails[], MATCH(ZACKS_Screener[Ticker], DNBDetails[Ticker],0), 7)</f>
        <v>Software Publishers</v>
      </c>
      <c r="O3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0.33333333333333331</v>
      </c>
      <c r="P3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v>
      </c>
      <c r="Q329" s="17">
        <f>IFERROR(ZACKS_Screener[[#This Row],[Price]]/ZACKS_Screener[[#This Row],[EPS1]], "")</f>
        <v>127.20833333333334</v>
      </c>
      <c r="R329" s="17">
        <f>IFERROR(ZACKS_Screener[[#This Row],[Price]]/ZACKS_Screener[[#This Row],[EPS2]], "")</f>
        <v>101.76666666666668</v>
      </c>
      <c r="S329" s="17">
        <f>IFERROR(ZACKS_Screener[[#This Row],[PE1]]/(ZACKS_Screener[[#This Row],[EG1]]*100), "")</f>
        <v>3.816250000000001</v>
      </c>
      <c r="T329" s="17">
        <f>IFERROR(ZACKS_Screener[[#This Row],[PE2]]/(ZACKS_Screener[[#This Row],[EG2]]*100), "")</f>
        <v>4.0706666666666669</v>
      </c>
      <c r="U329"/>
    </row>
    <row r="330" spans="1:21" hidden="1" x14ac:dyDescent="0.25">
      <c r="A330" s="20" t="s">
        <v>144</v>
      </c>
      <c r="B330" s="20">
        <v>4160.92</v>
      </c>
      <c r="C330" s="33" t="s">
        <v>143</v>
      </c>
      <c r="D330" s="6" t="s">
        <v>12</v>
      </c>
      <c r="E330" s="6" t="s">
        <v>13</v>
      </c>
      <c r="F330" s="6" t="s">
        <v>145</v>
      </c>
      <c r="G330">
        <v>4</v>
      </c>
      <c r="H330">
        <v>202304</v>
      </c>
      <c r="I330" s="8">
        <v>32.869999999999997</v>
      </c>
      <c r="J330" s="8">
        <v>-0.42</v>
      </c>
      <c r="K330" s="8">
        <v>-0.28000000000000003</v>
      </c>
      <c r="L330" s="8">
        <v>0.08</v>
      </c>
      <c r="M330" s="47" t="str">
        <f>INDEX(DNBDetails[], MATCH(ZACKS_Screener[Ticker], DNBDetails[Ticker],0), 6)</f>
        <v>Information</v>
      </c>
      <c r="N330" s="6" t="str">
        <f>INDEX(DNBDetails[], MATCH(ZACKS_Screener[Ticker], DNBDetails[Ticker],0), 7)</f>
        <v>Software Publishers</v>
      </c>
      <c r="O3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3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30" s="17">
        <f>IFERROR(ZACKS_Screener[[#This Row],[Price]]/ZACKS_Screener[[#This Row],[EPS1]], "")</f>
        <v>-117.39285714285712</v>
      </c>
      <c r="R330" s="17">
        <f>IFERROR(ZACKS_Screener[[#This Row],[Price]]/ZACKS_Screener[[#This Row],[EPS2]], "")</f>
        <v>410.87499999999994</v>
      </c>
      <c r="S330" s="17">
        <f>IFERROR(ZACKS_Screener[[#This Row],[PE1]]/(ZACKS_Screener[[#This Row],[EG1]]*100), "")</f>
        <v>-3.5217857142857141</v>
      </c>
      <c r="T330" s="17">
        <f>IFERROR(ZACKS_Screener[[#This Row],[PE2]]/(ZACKS_Screener[[#This Row],[EG2]]*100), "")</f>
        <v>4.1087499999999997</v>
      </c>
      <c r="U330"/>
    </row>
    <row r="331" spans="1:21" hidden="1" x14ac:dyDescent="0.25">
      <c r="A331" s="20" t="s">
        <v>3565</v>
      </c>
      <c r="B331" s="20">
        <v>2260.61</v>
      </c>
      <c r="C331" s="33" t="s">
        <v>3564</v>
      </c>
      <c r="D331" s="6" t="s">
        <v>20</v>
      </c>
      <c r="E331" s="6" t="s">
        <v>194</v>
      </c>
      <c r="F331" s="6" t="s">
        <v>403</v>
      </c>
      <c r="G331">
        <v>3</v>
      </c>
      <c r="H331">
        <v>202303</v>
      </c>
      <c r="I331" s="8">
        <v>6.15</v>
      </c>
      <c r="J331" s="8">
        <v>-0.15</v>
      </c>
      <c r="K331" s="8">
        <v>-0.1</v>
      </c>
      <c r="L331" s="8">
        <v>0.27</v>
      </c>
      <c r="M331" s="47" t="e">
        <f>INDEX(DNBDetails[], MATCH(ZACKS_Screener[Ticker], DNBDetails[Ticker],0), 6)</f>
        <v>#N/A</v>
      </c>
      <c r="N331" s="6" t="e">
        <f>INDEX(DNBDetails[], MATCH(ZACKS_Screener[Ticker], DNBDetails[Ticker],0), 7)</f>
        <v>#N/A</v>
      </c>
      <c r="O3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3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331" s="17">
        <f>IFERROR(ZACKS_Screener[[#This Row],[Price]]/ZACKS_Screener[[#This Row],[EPS1]], "")</f>
        <v>-61.5</v>
      </c>
      <c r="R331" s="17">
        <f>IFERROR(ZACKS_Screener[[#This Row],[Price]]/ZACKS_Screener[[#This Row],[EPS2]], "")</f>
        <v>22.777777777777779</v>
      </c>
      <c r="S331" s="17">
        <f>IFERROR(ZACKS_Screener[[#This Row],[PE1]]/(ZACKS_Screener[[#This Row],[EG1]]*100), "")</f>
        <v>-1.8450000000000002</v>
      </c>
      <c r="T331" s="17">
        <f>IFERROR(ZACKS_Screener[[#This Row],[PE2]]/(ZACKS_Screener[[#This Row],[EG2]]*100), "")</f>
        <v>0.22777777777777777</v>
      </c>
      <c r="U331"/>
    </row>
    <row r="332" spans="1:21" hidden="1" x14ac:dyDescent="0.25">
      <c r="A332" s="20" t="s">
        <v>15846</v>
      </c>
      <c r="B332" s="20">
        <v>4399.3500000000004</v>
      </c>
      <c r="C332" s="33" t="s">
        <v>15847</v>
      </c>
      <c r="D332" s="6" t="s">
        <v>12</v>
      </c>
      <c r="E332" s="6" t="s">
        <v>284</v>
      </c>
      <c r="F332" s="6" t="s">
        <v>411</v>
      </c>
      <c r="G332">
        <v>2</v>
      </c>
      <c r="H332">
        <v>202302</v>
      </c>
      <c r="I332" s="8">
        <v>6.87</v>
      </c>
      <c r="J332" s="8">
        <v>-0.21</v>
      </c>
      <c r="K332" s="8">
        <v>-0.14000000000000001</v>
      </c>
      <c r="L332" s="8">
        <v>-0.01</v>
      </c>
      <c r="M332" s="47" t="str">
        <f>INDEX(DNBDetails[], MATCH(ZACKS_Screener[Ticker], DNBDetails[Ticker],0), 6)</f>
        <v>Educational Services</v>
      </c>
      <c r="N332" s="6" t="str">
        <f>INDEX(DNBDetails[], MATCH(ZACKS_Screener[Ticker], DNBDetails[Ticker],0), 7)</f>
        <v>Other Schools and Instruction</v>
      </c>
      <c r="O3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0.33333333333333326</v>
      </c>
      <c r="P3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0.92857142857142849</v>
      </c>
      <c r="Q332" s="17">
        <f>IFERROR(ZACKS_Screener[[#This Row],[Price]]/ZACKS_Screener[[#This Row],[EPS1]], "")</f>
        <v>-49.071428571428569</v>
      </c>
      <c r="R332" s="17">
        <f>IFERROR(ZACKS_Screener[[#This Row],[Price]]/ZACKS_Screener[[#This Row],[EPS2]], "")</f>
        <v>-687</v>
      </c>
      <c r="S332" s="17">
        <f>IFERROR(ZACKS_Screener[[#This Row],[PE1]]/(ZACKS_Screener[[#This Row],[EG1]]*100), "")</f>
        <v>-1.4721428571428572</v>
      </c>
      <c r="T332" s="17">
        <f>IFERROR(ZACKS_Screener[[#This Row],[PE2]]/(ZACKS_Screener[[#This Row],[EG2]]*100), "")</f>
        <v>-7.3984615384615395</v>
      </c>
      <c r="U332"/>
    </row>
    <row r="333" spans="1:21" hidden="1" x14ac:dyDescent="0.25">
      <c r="A333" s="20" t="s">
        <v>2742</v>
      </c>
      <c r="B333" s="20">
        <v>2380.02</v>
      </c>
      <c r="C333" s="33" t="s">
        <v>2741</v>
      </c>
      <c r="D333" s="6" t="s">
        <v>20</v>
      </c>
      <c r="E333" s="6" t="s">
        <v>35</v>
      </c>
      <c r="F333" s="6" t="s">
        <v>60</v>
      </c>
      <c r="G333">
        <v>12</v>
      </c>
      <c r="H333">
        <v>202212</v>
      </c>
      <c r="I333" s="8">
        <v>26.38</v>
      </c>
      <c r="J333" s="8">
        <v>-4.63</v>
      </c>
      <c r="K333" s="8">
        <v>-3.09</v>
      </c>
      <c r="L333" s="8">
        <v>-2.21</v>
      </c>
      <c r="M333" s="47" t="str">
        <f>INDEX(DNBDetails[], MATCH(ZACKS_Screener[Ticker], DNBDetails[Ticker],0), 6)</f>
        <v>Wholesale Trade</v>
      </c>
      <c r="N333" s="6" t="str">
        <f>INDEX(DNBDetails[], MATCH(ZACKS_Screener[Ticker], DNBDetails[Ticker],0), 7)</f>
        <v>Drugs and Druggists' Sundries Merchant Wholesalers</v>
      </c>
      <c r="O3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0.33261339092872572</v>
      </c>
      <c r="P3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0.28478964401294499</v>
      </c>
      <c r="Q333" s="17">
        <f>IFERROR(ZACKS_Screener[[#This Row],[Price]]/ZACKS_Screener[[#This Row],[EPS1]], "")</f>
        <v>-8.5372168284789645</v>
      </c>
      <c r="R333" s="17">
        <f>IFERROR(ZACKS_Screener[[#This Row],[Price]]/ZACKS_Screener[[#This Row],[EPS2]], "")</f>
        <v>-11.936651583710407</v>
      </c>
      <c r="S333" s="17">
        <f>IFERROR(ZACKS_Screener[[#This Row],[PE1]]/(ZACKS_Screener[[#This Row],[EG1]]*100), "")</f>
        <v>-0.25667086958349089</v>
      </c>
      <c r="T333" s="17">
        <f>IFERROR(ZACKS_Screener[[#This Row],[PE2]]/(ZACKS_Screener[[#This Row],[EG2]]*100), "")</f>
        <v>-0.41913924310983136</v>
      </c>
      <c r="U333"/>
    </row>
    <row r="334" spans="1:21" hidden="1" x14ac:dyDescent="0.25">
      <c r="A334" s="20" t="s">
        <v>1999</v>
      </c>
      <c r="B334" s="20">
        <v>5481.76</v>
      </c>
      <c r="C334" s="33" t="s">
        <v>1998</v>
      </c>
      <c r="D334" s="6" t="s">
        <v>12</v>
      </c>
      <c r="E334" s="6" t="s">
        <v>284</v>
      </c>
      <c r="F334" s="6" t="s">
        <v>577</v>
      </c>
      <c r="G334">
        <v>12</v>
      </c>
      <c r="H334">
        <v>202212</v>
      </c>
      <c r="I334" s="8">
        <v>60.82</v>
      </c>
      <c r="J334" s="8">
        <v>1.64</v>
      </c>
      <c r="K334" s="8">
        <v>2.1800000000000002</v>
      </c>
      <c r="L334" s="8">
        <v>2.59</v>
      </c>
      <c r="M334" s="47" t="str">
        <f>INDEX(DNBDetails[], MATCH(ZACKS_Screener[Ticker], DNBDetails[Ticker],0), 6)</f>
        <v>Arts, Entertainment, and Recreation</v>
      </c>
      <c r="N334" s="6" t="str">
        <f>INDEX(DNBDetails[], MATCH(ZACKS_Screener[Ticker], DNBDetails[Ticker],0), 7)</f>
        <v>Other Amusement and Recreation Industries</v>
      </c>
      <c r="O3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0.32926829268292701</v>
      </c>
      <c r="P3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0.18807339449541269</v>
      </c>
      <c r="Q334" s="17">
        <f>IFERROR(ZACKS_Screener[[#This Row],[Price]]/ZACKS_Screener[[#This Row],[EPS1]], "")</f>
        <v>27.899082568807337</v>
      </c>
      <c r="R334" s="17">
        <f>IFERROR(ZACKS_Screener[[#This Row],[Price]]/ZACKS_Screener[[#This Row],[EPS2]], "")</f>
        <v>23.482625482625483</v>
      </c>
      <c r="S334" s="17">
        <f>IFERROR(ZACKS_Screener[[#This Row],[PE1]]/(ZACKS_Screener[[#This Row],[EG1]]*100), "")</f>
        <v>0.84730547060822237</v>
      </c>
      <c r="T334" s="17">
        <f>IFERROR(ZACKS_Screener[[#This Row],[PE2]]/(ZACKS_Screener[[#This Row],[EG2]]*100), "")</f>
        <v>1.2485883793200878</v>
      </c>
      <c r="U334"/>
    </row>
    <row r="335" spans="1:21" hidden="1" x14ac:dyDescent="0.25">
      <c r="A335" s="20" t="s">
        <v>620</v>
      </c>
      <c r="B335" s="20">
        <v>2822.97</v>
      </c>
      <c r="C335" s="33" t="s">
        <v>619</v>
      </c>
      <c r="D335" s="6" t="s">
        <v>12</v>
      </c>
      <c r="E335" s="6" t="s">
        <v>94</v>
      </c>
      <c r="F335" s="6" t="s">
        <v>95</v>
      </c>
      <c r="G335">
        <v>1</v>
      </c>
      <c r="H335">
        <v>202301</v>
      </c>
      <c r="I335" s="8">
        <v>7.97</v>
      </c>
      <c r="J335" s="8">
        <v>-0.7</v>
      </c>
      <c r="K335" s="8">
        <v>-0.47</v>
      </c>
      <c r="L335" s="8">
        <v>-0.12</v>
      </c>
      <c r="M335" s="47" t="str">
        <f>INDEX(DNBDetails[], MATCH(ZACKS_Screener[Ticker], DNBDetails[Ticker],0), 6)</f>
        <v>Electrical Equipment, Appliance, and Component Manufacturing</v>
      </c>
      <c r="N335" s="6" t="str">
        <f>INDEX(DNBDetails[], MATCH(ZACKS_Screener[Ticker], DNBDetails[Ticker],0), 7)</f>
        <v>Electrical Equipment Manufacturing</v>
      </c>
      <c r="O3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0.32857142857142857</v>
      </c>
      <c r="P3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0.74468085106382975</v>
      </c>
      <c r="Q335" s="17">
        <f>IFERROR(ZACKS_Screener[[#This Row],[Price]]/ZACKS_Screener[[#This Row],[EPS1]], "")</f>
        <v>-16.957446808510639</v>
      </c>
      <c r="R335" s="17">
        <f>IFERROR(ZACKS_Screener[[#This Row],[Price]]/ZACKS_Screener[[#This Row],[EPS2]], "")</f>
        <v>-66.416666666666671</v>
      </c>
      <c r="S335" s="17">
        <f>IFERROR(ZACKS_Screener[[#This Row],[PE1]]/(ZACKS_Screener[[#This Row],[EG1]]*100), "")</f>
        <v>-0.51609620721554128</v>
      </c>
      <c r="T335" s="17">
        <f>IFERROR(ZACKS_Screener[[#This Row],[PE2]]/(ZACKS_Screener[[#This Row],[EG2]]*100), "")</f>
        <v>-0.89188095238095255</v>
      </c>
      <c r="U335"/>
    </row>
    <row r="336" spans="1:21" hidden="1" x14ac:dyDescent="0.25">
      <c r="A336" s="20" t="s">
        <v>1434</v>
      </c>
      <c r="B336" s="20">
        <v>8481.81</v>
      </c>
      <c r="C336" s="33" t="s">
        <v>1433</v>
      </c>
      <c r="D336" s="6" t="s">
        <v>20</v>
      </c>
      <c r="E336" s="6" t="s">
        <v>35</v>
      </c>
      <c r="F336" s="6" t="s">
        <v>271</v>
      </c>
      <c r="G336">
        <v>12</v>
      </c>
      <c r="H336">
        <v>202212</v>
      </c>
      <c r="I336" s="8">
        <v>133</v>
      </c>
      <c r="J336" s="8">
        <v>13.2</v>
      </c>
      <c r="K336" s="8">
        <v>17.489999999999998</v>
      </c>
      <c r="L336" s="8">
        <v>19.48</v>
      </c>
      <c r="M336" s="47" t="str">
        <f>INDEX(DNBDetails[], MATCH(ZACKS_Screener[Ticker], DNBDetails[Ticker],0), 6)</f>
        <v>Chemical Manufacturing</v>
      </c>
      <c r="N336" s="6" t="str">
        <f>INDEX(DNBDetails[], MATCH(ZACKS_Screener[Ticker], DNBDetails[Ticker],0), 7)</f>
        <v>Pharmaceutical and Medicine Manufacturing</v>
      </c>
      <c r="O3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0.32499999999999996</v>
      </c>
      <c r="P3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0.11377930245854787</v>
      </c>
      <c r="Q336" s="17">
        <f>IFERROR(ZACKS_Screener[[#This Row],[Price]]/ZACKS_Screener[[#This Row],[EPS1]], "")</f>
        <v>7.6043453401943975</v>
      </c>
      <c r="R336" s="17">
        <f>IFERROR(ZACKS_Screener[[#This Row],[Price]]/ZACKS_Screener[[#This Row],[EPS2]], "")</f>
        <v>6.8275154004106771</v>
      </c>
      <c r="S336" s="17">
        <f>IFERROR(ZACKS_Screener[[#This Row],[PE1]]/(ZACKS_Screener[[#This Row],[EG1]]*100), "")</f>
        <v>0.23397985662136614</v>
      </c>
      <c r="T336" s="17">
        <f>IFERROR(ZACKS_Screener[[#This Row],[PE2]]/(ZACKS_Screener[[#This Row],[EG2]]*100), "")</f>
        <v>0.60006655453860613</v>
      </c>
      <c r="U336"/>
    </row>
    <row r="337" spans="1:21" hidden="1" x14ac:dyDescent="0.25">
      <c r="A337" s="20" t="s">
        <v>3233</v>
      </c>
      <c r="B337" s="20">
        <v>2469.81</v>
      </c>
      <c r="C337" s="33" t="s">
        <v>3232</v>
      </c>
      <c r="D337" s="6" t="s">
        <v>12</v>
      </c>
      <c r="E337" s="6" t="s">
        <v>32</v>
      </c>
      <c r="F337" s="6" t="s">
        <v>254</v>
      </c>
      <c r="G337">
        <v>12</v>
      </c>
      <c r="H337">
        <v>202212</v>
      </c>
      <c r="I337" s="8">
        <v>17.07</v>
      </c>
      <c r="J337" s="8">
        <v>1.48</v>
      </c>
      <c r="K337" s="8">
        <v>1.96</v>
      </c>
      <c r="L337" s="8">
        <v>1.92</v>
      </c>
      <c r="M337" s="47" t="str">
        <f>INDEX(DNBDetails[], MATCH(ZACKS_Screener[Ticker], DNBDetails[Ticker],0), 6)</f>
        <v>Finance and Insurance</v>
      </c>
      <c r="N337" s="6" t="str">
        <f>INDEX(DNBDetails[], MATCH(ZACKS_Screener[Ticker], DNBDetails[Ticker],0), 7)</f>
        <v>Other Financial Investment Activities</v>
      </c>
      <c r="O3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0.32432432432432434</v>
      </c>
      <c r="P3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-2.0408163265306142E-2</v>
      </c>
      <c r="Q337" s="17">
        <f>IFERROR(ZACKS_Screener[[#This Row],[Price]]/ZACKS_Screener[[#This Row],[EPS1]], "")</f>
        <v>8.7091836734693882</v>
      </c>
      <c r="R337" s="17">
        <f>IFERROR(ZACKS_Screener[[#This Row],[Price]]/ZACKS_Screener[[#This Row],[EPS2]], "")</f>
        <v>8.890625</v>
      </c>
      <c r="S337" s="17">
        <f>IFERROR(ZACKS_Screener[[#This Row],[PE1]]/(ZACKS_Screener[[#This Row],[EG1]]*100), "")</f>
        <v>0.26853316326530613</v>
      </c>
      <c r="T337" s="17">
        <f>IFERROR(ZACKS_Screener[[#This Row],[PE2]]/(ZACKS_Screener[[#This Row],[EG2]]*100), "")</f>
        <v>-4.3564062499999965</v>
      </c>
      <c r="U337"/>
    </row>
    <row r="338" spans="1:21" hidden="1" x14ac:dyDescent="0.25">
      <c r="A338" s="20" t="s">
        <v>795</v>
      </c>
      <c r="B338" s="20">
        <v>32884.199999999997</v>
      </c>
      <c r="C338" s="33" t="s">
        <v>794</v>
      </c>
      <c r="D338" s="6" t="s">
        <v>12</v>
      </c>
      <c r="E338" s="6" t="s">
        <v>13</v>
      </c>
      <c r="F338" s="6" t="s">
        <v>159</v>
      </c>
      <c r="G338">
        <v>12</v>
      </c>
      <c r="H338">
        <v>202212</v>
      </c>
      <c r="I338" s="8">
        <v>82.38</v>
      </c>
      <c r="J338" s="8">
        <v>-2.59</v>
      </c>
      <c r="K338" s="8">
        <v>-1.75</v>
      </c>
      <c r="L338" s="8">
        <v>-0.99</v>
      </c>
      <c r="M338" s="47" t="str">
        <f>INDEX(DNBDetails[], MATCH(ZACKS_Screener[Ticker], DNBDetails[Ticker],0), 6)</f>
        <v>Professional, Scientific, and Technical Services</v>
      </c>
      <c r="N338" s="6" t="str">
        <f>INDEX(DNBDetails[], MATCH(ZACKS_Screener[Ticker], DNBDetails[Ticker],0), 7)</f>
        <v>Computer Systems Design and Related Services</v>
      </c>
      <c r="O3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0.32432432432432429</v>
      </c>
      <c r="P3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0.43428571428571427</v>
      </c>
      <c r="Q338" s="17">
        <f>IFERROR(ZACKS_Screener[[#This Row],[Price]]/ZACKS_Screener[[#This Row],[EPS1]], "")</f>
        <v>-47.074285714285715</v>
      </c>
      <c r="R338" s="17">
        <f>IFERROR(ZACKS_Screener[[#This Row],[Price]]/ZACKS_Screener[[#This Row],[EPS2]], "")</f>
        <v>-83.212121212121204</v>
      </c>
      <c r="S338" s="17">
        <f>IFERROR(ZACKS_Screener[[#This Row],[PE1]]/(ZACKS_Screener[[#This Row],[EG1]]*100), "")</f>
        <v>-1.451457142857143</v>
      </c>
      <c r="T338" s="17">
        <f>IFERROR(ZACKS_Screener[[#This Row],[PE2]]/(ZACKS_Screener[[#This Row],[EG2]]*100), "")</f>
        <v>-1.9160685805422644</v>
      </c>
      <c r="U338"/>
    </row>
    <row r="339" spans="1:21" hidden="1" x14ac:dyDescent="0.25">
      <c r="A339" s="20" t="s">
        <v>1226</v>
      </c>
      <c r="B339" s="20">
        <v>7084.44</v>
      </c>
      <c r="C339" s="33" t="s">
        <v>1225</v>
      </c>
      <c r="D339" s="6" t="s">
        <v>12</v>
      </c>
      <c r="E339" s="6" t="s">
        <v>17</v>
      </c>
      <c r="F339" s="6" t="s">
        <v>152</v>
      </c>
      <c r="G339">
        <v>12</v>
      </c>
      <c r="H339">
        <v>202212</v>
      </c>
      <c r="I339" s="8">
        <v>167.24</v>
      </c>
      <c r="J339" s="8">
        <v>4.6900000000000004</v>
      </c>
      <c r="K339" s="8">
        <v>6.21</v>
      </c>
      <c r="L339" s="8">
        <v>10.47</v>
      </c>
      <c r="M339" s="47" t="str">
        <f>INDEX(DNBDetails[], MATCH(ZACKS_Screener[Ticker], DNBDetails[Ticker],0), 6)</f>
        <v>Fabricated Metal Product Manufacturing</v>
      </c>
      <c r="N339" s="6" t="str">
        <f>INDEX(DNBDetails[], MATCH(ZACKS_Screener[Ticker], DNBDetails[Ticker],0), 7)</f>
        <v>Boiler, Tank, and Shipping Container Manufacturing</v>
      </c>
      <c r="O3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0.32409381663112996</v>
      </c>
      <c r="P3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0.68599033816425137</v>
      </c>
      <c r="Q339" s="17">
        <f>IFERROR(ZACKS_Screener[[#This Row],[Price]]/ZACKS_Screener[[#This Row],[EPS1]], "")</f>
        <v>26.930756843800324</v>
      </c>
      <c r="R339" s="17">
        <f>IFERROR(ZACKS_Screener[[#This Row],[Price]]/ZACKS_Screener[[#This Row],[EPS2]], "")</f>
        <v>15.973256924546323</v>
      </c>
      <c r="S339" s="17">
        <f>IFERROR(ZACKS_Screener[[#This Row],[PE1]]/(ZACKS_Screener[[#This Row],[EG1]]*100), "")</f>
        <v>0.83095558945673398</v>
      </c>
      <c r="T339" s="17">
        <f>IFERROR(ZACKS_Screener[[#This Row],[PE2]]/(ZACKS_Screener[[#This Row],[EG2]]*100), "")</f>
        <v>0.23284959037894987</v>
      </c>
      <c r="U339"/>
    </row>
    <row r="340" spans="1:21" hidden="1" x14ac:dyDescent="0.25">
      <c r="A340" s="20" t="s">
        <v>3498</v>
      </c>
      <c r="B340" s="20">
        <v>3059.98</v>
      </c>
      <c r="C340" s="33" t="s">
        <v>3497</v>
      </c>
      <c r="D340" s="6" t="s">
        <v>20</v>
      </c>
      <c r="E340" s="6" t="s">
        <v>194</v>
      </c>
      <c r="F340" s="6" t="s">
        <v>722</v>
      </c>
      <c r="G340">
        <v>12</v>
      </c>
      <c r="H340">
        <v>202212</v>
      </c>
      <c r="I340" s="8">
        <v>15.7</v>
      </c>
      <c r="J340" s="8">
        <v>0.86</v>
      </c>
      <c r="K340" s="8">
        <v>1.1299999999999999</v>
      </c>
      <c r="L340" s="8">
        <v>0.47</v>
      </c>
      <c r="M340" s="47" t="str">
        <f>INDEX(DNBDetails[], MATCH(ZACKS_Screener[Ticker], DNBDetails[Ticker],0), 6)</f>
        <v>Transportation and Warehousing</v>
      </c>
      <c r="N340" s="6" t="str">
        <f>INDEX(DNBDetails[], MATCH(ZACKS_Screener[Ticker], DNBDetails[Ticker],0), 7)</f>
        <v>Pipeline Transportation of Crude Oil</v>
      </c>
      <c r="O3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0.31395348837209291</v>
      </c>
      <c r="P3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-0.58407079646017701</v>
      </c>
      <c r="Q340" s="17">
        <f>IFERROR(ZACKS_Screener[[#This Row],[Price]]/ZACKS_Screener[[#This Row],[EPS1]], "")</f>
        <v>13.893805309734514</v>
      </c>
      <c r="R340" s="17">
        <f>IFERROR(ZACKS_Screener[[#This Row],[Price]]/ZACKS_Screener[[#This Row],[EPS2]], "")</f>
        <v>33.404255319148938</v>
      </c>
      <c r="S340" s="17">
        <f>IFERROR(ZACKS_Screener[[#This Row],[PE1]]/(ZACKS_Screener[[#This Row],[EG1]]*100), "")</f>
        <v>0.44254342838413652</v>
      </c>
      <c r="T340" s="17">
        <f>IFERROR(ZACKS_Screener[[#This Row],[PE2]]/(ZACKS_Screener[[#This Row],[EG2]]*100), "")</f>
        <v>-0.57192134107027726</v>
      </c>
      <c r="U340"/>
    </row>
    <row r="341" spans="1:21" hidden="1" x14ac:dyDescent="0.25">
      <c r="A341" s="20" t="s">
        <v>15804</v>
      </c>
      <c r="B341" s="20">
        <v>2396.14</v>
      </c>
      <c r="C341" s="33" t="s">
        <v>15805</v>
      </c>
      <c r="D341" s="6" t="s">
        <v>12</v>
      </c>
      <c r="E341" s="6" t="s">
        <v>94</v>
      </c>
      <c r="F341" s="6" t="s">
        <v>95</v>
      </c>
      <c r="G341">
        <v>3</v>
      </c>
      <c r="H341">
        <v>202303</v>
      </c>
      <c r="I341" s="8">
        <v>46.86</v>
      </c>
      <c r="J341" s="8">
        <v>1.95</v>
      </c>
      <c r="K341" s="8">
        <v>2.56</v>
      </c>
      <c r="L341" s="8">
        <v>3.07</v>
      </c>
      <c r="M341" s="47" t="str">
        <f>INDEX(DNBDetails[], MATCH(ZACKS_Screener[Ticker], DNBDetails[Ticker],0), 6)</f>
        <v>Fabricated Metal Product Manufacturing</v>
      </c>
      <c r="N341" s="6" t="str">
        <f>INDEX(DNBDetails[], MATCH(ZACKS_Screener[Ticker], DNBDetails[Ticker],0), 7)</f>
        <v>Boiler, Tank, and Shipping Container Manufacturing</v>
      </c>
      <c r="O3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0.31282051282051287</v>
      </c>
      <c r="P3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0.19921874999999992</v>
      </c>
      <c r="Q341" s="17">
        <f>IFERROR(ZACKS_Screener[[#This Row],[Price]]/ZACKS_Screener[[#This Row],[EPS1]], "")</f>
        <v>18.3046875</v>
      </c>
      <c r="R341" s="17">
        <f>IFERROR(ZACKS_Screener[[#This Row],[Price]]/ZACKS_Screener[[#This Row],[EPS2]], "")</f>
        <v>15.26384364820847</v>
      </c>
      <c r="S341" s="17">
        <f>IFERROR(ZACKS_Screener[[#This Row],[PE1]]/(ZACKS_Screener[[#This Row],[EG1]]*100), "")</f>
        <v>0.58514984631147526</v>
      </c>
      <c r="T341" s="17">
        <f>IFERROR(ZACKS_Screener[[#This Row],[PE2]]/(ZACKS_Screener[[#This Row],[EG2]]*100), "")</f>
        <v>0.76618509292968029</v>
      </c>
      <c r="U341"/>
    </row>
    <row r="342" spans="1:21" hidden="1" x14ac:dyDescent="0.25">
      <c r="A342" s="20" t="s">
        <v>524</v>
      </c>
      <c r="B342" s="20">
        <v>4697.8500000000004</v>
      </c>
      <c r="C342" s="33" t="s">
        <v>523</v>
      </c>
      <c r="D342" s="6" t="s">
        <v>12</v>
      </c>
      <c r="E342" s="6" t="s">
        <v>32</v>
      </c>
      <c r="F342" s="6" t="s">
        <v>254</v>
      </c>
      <c r="G342">
        <v>12</v>
      </c>
      <c r="H342">
        <v>202212</v>
      </c>
      <c r="I342" s="8">
        <v>28.77</v>
      </c>
      <c r="J342" s="8">
        <v>2.91</v>
      </c>
      <c r="K342" s="8">
        <v>3.82</v>
      </c>
      <c r="L342" s="8">
        <v>3.5</v>
      </c>
      <c r="M342" s="47" t="str">
        <f>INDEX(DNBDetails[], MATCH(ZACKS_Screener[Ticker], DNBDetails[Ticker],0), 6)</f>
        <v>Finance and Insurance</v>
      </c>
      <c r="N342" s="6" t="str">
        <f>INDEX(DNBDetails[], MATCH(ZACKS_Screener[Ticker], DNBDetails[Ticker],0), 7)</f>
        <v>Other Financial Investment Activities</v>
      </c>
      <c r="O3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0.31271477663230229</v>
      </c>
      <c r="P3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-8.3769633507853367E-2</v>
      </c>
      <c r="Q342" s="17">
        <f>IFERROR(ZACKS_Screener[[#This Row],[Price]]/ZACKS_Screener[[#This Row],[EPS1]], "")</f>
        <v>7.5314136125654452</v>
      </c>
      <c r="R342" s="17">
        <f>IFERROR(ZACKS_Screener[[#This Row],[Price]]/ZACKS_Screener[[#This Row],[EPS2]], "")</f>
        <v>8.2200000000000006</v>
      </c>
      <c r="S342" s="17">
        <f>IFERROR(ZACKS_Screener[[#This Row],[PE1]]/(ZACKS_Screener[[#This Row],[EG1]]*100), "")</f>
        <v>0.24083971002819179</v>
      </c>
      <c r="T342" s="17">
        <f>IFERROR(ZACKS_Screener[[#This Row],[PE2]]/(ZACKS_Screener[[#This Row],[EG2]]*100), "")</f>
        <v>-0.98126250000000048</v>
      </c>
      <c r="U342"/>
    </row>
    <row r="343" spans="1:21" hidden="1" x14ac:dyDescent="0.25">
      <c r="A343" s="20" t="s">
        <v>1879</v>
      </c>
      <c r="B343" s="20">
        <v>3806.84</v>
      </c>
      <c r="C343" s="33" t="s">
        <v>1878</v>
      </c>
      <c r="D343" s="6" t="s">
        <v>20</v>
      </c>
      <c r="E343" s="6" t="s">
        <v>21</v>
      </c>
      <c r="F343" s="6" t="s">
        <v>288</v>
      </c>
      <c r="G343">
        <v>12</v>
      </c>
      <c r="H343">
        <v>202212</v>
      </c>
      <c r="I343" s="8">
        <v>88.36</v>
      </c>
      <c r="J343" s="8">
        <v>4.1500000000000004</v>
      </c>
      <c r="K343" s="8">
        <v>5.43</v>
      </c>
      <c r="L343" s="8">
        <v>5.71</v>
      </c>
      <c r="M343" s="47" t="e">
        <f>INDEX(DNBDetails[], MATCH(ZACKS_Screener[Ticker], DNBDetails[Ticker],0), 6)</f>
        <v>#N/A</v>
      </c>
      <c r="N343" s="6" t="e">
        <f>INDEX(DNBDetails[], MATCH(ZACKS_Screener[Ticker], DNBDetails[Ticker],0), 7)</f>
        <v>#N/A</v>
      </c>
      <c r="O3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0.30843373493975884</v>
      </c>
      <c r="P3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5.156537753222841E-2</v>
      </c>
      <c r="Q343" s="17">
        <f>IFERROR(ZACKS_Screener[[#This Row],[Price]]/ZACKS_Screener[[#This Row],[EPS1]], "")</f>
        <v>16.272559852670351</v>
      </c>
      <c r="R343" s="17">
        <f>IFERROR(ZACKS_Screener[[#This Row],[Price]]/ZACKS_Screener[[#This Row],[EPS2]], "")</f>
        <v>15.474605954465849</v>
      </c>
      <c r="S343" s="17">
        <f>IFERROR(ZACKS_Screener[[#This Row],[PE1]]/(ZACKS_Screener[[#This Row],[EG1]]*100), "")</f>
        <v>0.5275869014732969</v>
      </c>
      <c r="T343" s="17">
        <f>IFERROR(ZACKS_Screener[[#This Row],[PE2]]/(ZACKS_Screener[[#This Row],[EG2]]*100), "")</f>
        <v>3.0009682261696247</v>
      </c>
      <c r="U343"/>
    </row>
    <row r="344" spans="1:21" hidden="1" x14ac:dyDescent="0.25">
      <c r="A344" s="20" t="s">
        <v>676</v>
      </c>
      <c r="B344" s="20">
        <v>3491.73</v>
      </c>
      <c r="C344" s="33" t="s">
        <v>675</v>
      </c>
      <c r="D344" s="6" t="s">
        <v>12</v>
      </c>
      <c r="E344" s="6" t="s">
        <v>35</v>
      </c>
      <c r="F344" s="6" t="s">
        <v>38</v>
      </c>
      <c r="G344">
        <v>12</v>
      </c>
      <c r="H344">
        <v>202212</v>
      </c>
      <c r="I344" s="8">
        <v>112.83</v>
      </c>
      <c r="J344" s="8">
        <v>2.65</v>
      </c>
      <c r="K344" s="8">
        <v>3.46</v>
      </c>
      <c r="L344" s="8">
        <v>4.3600000000000003</v>
      </c>
      <c r="M344" s="47" t="str">
        <f>INDEX(DNBDetails[], MATCH(ZACKS_Screener[Ticker], DNBDetails[Ticker],0), 6)</f>
        <v>Computer and Electronic Product Manufacturing</v>
      </c>
      <c r="N344" s="6" t="str">
        <f>INDEX(DNBDetails[], MATCH(ZACKS_Screener[Ticker], DNBDetails[Ticker],0), 7)</f>
        <v>Navigational, Measuring, Electromedical, and Control Instruments Manufacturing</v>
      </c>
      <c r="O3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0.30566037735849061</v>
      </c>
      <c r="P3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0.26011560693641628</v>
      </c>
      <c r="Q344" s="17">
        <f>IFERROR(ZACKS_Screener[[#This Row],[Price]]/ZACKS_Screener[[#This Row],[EPS1]], "")</f>
        <v>32.609826589595379</v>
      </c>
      <c r="R344" s="17">
        <f>IFERROR(ZACKS_Screener[[#This Row],[Price]]/ZACKS_Screener[[#This Row],[EPS2]], "")</f>
        <v>25.878440366972473</v>
      </c>
      <c r="S344" s="17">
        <f>IFERROR(ZACKS_Screener[[#This Row],[PE1]]/(ZACKS_Screener[[#This Row],[EG1]]*100), "")</f>
        <v>1.066864697067009</v>
      </c>
      <c r="T344" s="17">
        <f>IFERROR(ZACKS_Screener[[#This Row],[PE2]]/(ZACKS_Screener[[#This Row],[EG2]]*100), "")</f>
        <v>0.99488226299694138</v>
      </c>
      <c r="U344"/>
    </row>
    <row r="345" spans="1:21" hidden="1" x14ac:dyDescent="0.25">
      <c r="A345" s="20" t="s">
        <v>2190</v>
      </c>
      <c r="B345" s="20">
        <v>158806.76999999999</v>
      </c>
      <c r="C345" s="33" t="s">
        <v>2190</v>
      </c>
      <c r="D345" s="6" t="s">
        <v>12</v>
      </c>
      <c r="E345" s="6" t="s">
        <v>13</v>
      </c>
      <c r="F345" s="6" t="s">
        <v>85</v>
      </c>
      <c r="G345">
        <v>12</v>
      </c>
      <c r="H345">
        <v>202212</v>
      </c>
      <c r="I345" s="8">
        <v>135.52000000000001</v>
      </c>
      <c r="J345" s="8">
        <v>4.28</v>
      </c>
      <c r="K345" s="8">
        <v>5.56</v>
      </c>
      <c r="L345" s="8">
        <v>6.73</v>
      </c>
      <c r="M345" s="47" t="str">
        <f>INDEX(DNBDetails[], MATCH(ZACKS_Screener[Ticker], DNBDetails[Ticker],0), 6)</f>
        <v>Computer and Electronic Product Manufacturing</v>
      </c>
      <c r="N345" s="6" t="str">
        <f>INDEX(DNBDetails[], MATCH(ZACKS_Screener[Ticker], DNBDetails[Ticker],0), 7)</f>
        <v>Computer and Peripheral Equipment Manufacturing</v>
      </c>
      <c r="O3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0.29906542056074747</v>
      </c>
      <c r="P3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0.21043165467625916</v>
      </c>
      <c r="Q345" s="17">
        <f>IFERROR(ZACKS_Screener[[#This Row],[Price]]/ZACKS_Screener[[#This Row],[EPS1]], "")</f>
        <v>24.374100719424465</v>
      </c>
      <c r="R345" s="17">
        <f>IFERROR(ZACKS_Screener[[#This Row],[Price]]/ZACKS_Screener[[#This Row],[EPS2]], "")</f>
        <v>20.13670133729569</v>
      </c>
      <c r="S345" s="17">
        <f>IFERROR(ZACKS_Screener[[#This Row],[PE1]]/(ZACKS_Screener[[#This Row],[EG1]]*100), "")</f>
        <v>0.81500899280575601</v>
      </c>
      <c r="T345" s="17">
        <f>IFERROR(ZACKS_Screener[[#This Row],[PE2]]/(ZACKS_Screener[[#This Row],[EG2]]*100), "")</f>
        <v>0.95692358491764062</v>
      </c>
      <c r="U345"/>
    </row>
    <row r="346" spans="1:21" hidden="1" x14ac:dyDescent="0.25">
      <c r="A346" s="20" t="s">
        <v>1134</v>
      </c>
      <c r="B346" s="20">
        <v>8162.59</v>
      </c>
      <c r="C346" s="33" t="s">
        <v>1133</v>
      </c>
      <c r="D346" s="6" t="s">
        <v>20</v>
      </c>
      <c r="E346" s="6" t="s">
        <v>76</v>
      </c>
      <c r="F346" s="6" t="s">
        <v>242</v>
      </c>
      <c r="G346">
        <v>12</v>
      </c>
      <c r="H346">
        <v>202212</v>
      </c>
      <c r="I346" s="8">
        <v>53.8</v>
      </c>
      <c r="J346" s="8">
        <v>2.61</v>
      </c>
      <c r="K346" s="8">
        <v>3.39</v>
      </c>
      <c r="L346" s="8">
        <v>3.52</v>
      </c>
      <c r="M346" s="47" t="e">
        <f>INDEX(DNBDetails[], MATCH(ZACKS_Screener[Ticker], DNBDetails[Ticker],0), 6)</f>
        <v>#N/A</v>
      </c>
      <c r="N346" s="6" t="e">
        <f>INDEX(DNBDetails[], MATCH(ZACKS_Screener[Ticker], DNBDetails[Ticker],0), 7)</f>
        <v>#N/A</v>
      </c>
      <c r="O3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0.29885057471264381</v>
      </c>
      <c r="P3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3.8348082595870171E-2</v>
      </c>
      <c r="Q346" s="17">
        <f>IFERROR(ZACKS_Screener[[#This Row],[Price]]/ZACKS_Screener[[#This Row],[EPS1]], "")</f>
        <v>15.870206489675514</v>
      </c>
      <c r="R346" s="17">
        <f>IFERROR(ZACKS_Screener[[#This Row],[Price]]/ZACKS_Screener[[#This Row],[EPS2]], "")</f>
        <v>15.284090909090908</v>
      </c>
      <c r="S346" s="17">
        <f>IFERROR(ZACKS_Screener[[#This Row],[PE1]]/(ZACKS_Screener[[#This Row],[EG1]]*100), "")</f>
        <v>0.5310415248468342</v>
      </c>
      <c r="T346" s="17">
        <f>IFERROR(ZACKS_Screener[[#This Row],[PE2]]/(ZACKS_Screener[[#This Row],[EG2]]*100), "")</f>
        <v>3.9856206293706329</v>
      </c>
      <c r="U346"/>
    </row>
    <row r="347" spans="1:21" hidden="1" x14ac:dyDescent="0.25">
      <c r="A347" s="20" t="s">
        <v>15810</v>
      </c>
      <c r="B347" s="20">
        <v>5461.07</v>
      </c>
      <c r="C347" s="33" t="s">
        <v>15811</v>
      </c>
      <c r="D347" s="6" t="s">
        <v>12</v>
      </c>
      <c r="E347" s="6" t="s">
        <v>32</v>
      </c>
      <c r="F347" s="6" t="s">
        <v>325</v>
      </c>
      <c r="G347">
        <v>12</v>
      </c>
      <c r="H347">
        <v>202212</v>
      </c>
      <c r="I347" s="8">
        <v>13.91</v>
      </c>
      <c r="J347" s="8">
        <v>1.41</v>
      </c>
      <c r="K347" s="8">
        <v>1.83</v>
      </c>
      <c r="L347" s="8">
        <v>1.72</v>
      </c>
      <c r="M347" s="47" t="e">
        <f>INDEX(DNBDetails[], MATCH(ZACKS_Screener[Ticker], DNBDetails[Ticker],0), 6)</f>
        <v>#N/A</v>
      </c>
      <c r="N347" s="6" t="e">
        <f>INDEX(DNBDetails[], MATCH(ZACKS_Screener[Ticker], DNBDetails[Ticker],0), 7)</f>
        <v>#N/A</v>
      </c>
      <c r="O3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0.29787234042553201</v>
      </c>
      <c r="P3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-6.0109289617486392E-2</v>
      </c>
      <c r="Q347" s="17">
        <f>IFERROR(ZACKS_Screener[[#This Row],[Price]]/ZACKS_Screener[[#This Row],[EPS1]], "")</f>
        <v>7.6010928961748636</v>
      </c>
      <c r="R347" s="17">
        <f>IFERROR(ZACKS_Screener[[#This Row],[Price]]/ZACKS_Screener[[#This Row],[EPS2]], "")</f>
        <v>8.0872093023255811</v>
      </c>
      <c r="S347" s="17">
        <f>IFERROR(ZACKS_Screener[[#This Row],[PE1]]/(ZACKS_Screener[[#This Row],[EG1]]*100), "")</f>
        <v>0.25517954722872749</v>
      </c>
      <c r="T347" s="17">
        <f>IFERROR(ZACKS_Screener[[#This Row],[PE2]]/(ZACKS_Screener[[#This Row],[EG2]]*100), "")</f>
        <v>-1.3454175475687091</v>
      </c>
      <c r="U347"/>
    </row>
    <row r="348" spans="1:21" hidden="1" x14ac:dyDescent="0.25">
      <c r="A348" s="20" t="s">
        <v>50</v>
      </c>
      <c r="B348" s="20">
        <v>89235.91</v>
      </c>
      <c r="C348" s="33" t="s">
        <v>49</v>
      </c>
      <c r="D348" s="6" t="s">
        <v>20</v>
      </c>
      <c r="E348" s="6" t="s">
        <v>13</v>
      </c>
      <c r="F348" s="6" t="s">
        <v>51</v>
      </c>
      <c r="G348">
        <v>12</v>
      </c>
      <c r="H348">
        <v>202212</v>
      </c>
      <c r="I348" s="8">
        <v>137.87</v>
      </c>
      <c r="J348" s="8">
        <v>2.79</v>
      </c>
      <c r="K348" s="8">
        <v>3.62</v>
      </c>
      <c r="L348" s="8">
        <v>4.16</v>
      </c>
      <c r="M348" s="47" t="str">
        <f>INDEX(DNBDetails[], MATCH(ZACKS_Screener[Ticker], DNBDetails[Ticker],0), 6)</f>
        <v>Administrative and Support and Waste Management and Remediation Services</v>
      </c>
      <c r="N348" s="6" t="str">
        <f>INDEX(DNBDetails[], MATCH(ZACKS_Screener[Ticker], DNBDetails[Ticker],0), 7)</f>
        <v>Travel Arrangement and Reservation Services</v>
      </c>
      <c r="O3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0.29749103942652333</v>
      </c>
      <c r="P3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0.14917127071823205</v>
      </c>
      <c r="Q348" s="17">
        <f>IFERROR(ZACKS_Screener[[#This Row],[Price]]/ZACKS_Screener[[#This Row],[EPS1]], "")</f>
        <v>38.085635359116026</v>
      </c>
      <c r="R348" s="17">
        <f>IFERROR(ZACKS_Screener[[#This Row],[Price]]/ZACKS_Screener[[#This Row],[EPS2]], "")</f>
        <v>33.14182692307692</v>
      </c>
      <c r="S348" s="17">
        <f>IFERROR(ZACKS_Screener[[#This Row],[PE1]]/(ZACKS_Screener[[#This Row],[EG1]]*100), "")</f>
        <v>1.2802279837582373</v>
      </c>
      <c r="T348" s="17">
        <f>IFERROR(ZACKS_Screener[[#This Row],[PE2]]/(ZACKS_Screener[[#This Row],[EG2]]*100), "")</f>
        <v>2.2217298789173783</v>
      </c>
      <c r="U348"/>
    </row>
    <row r="349" spans="1:21" hidden="1" x14ac:dyDescent="0.25">
      <c r="A349" s="20" t="s">
        <v>2820</v>
      </c>
      <c r="B349" s="20">
        <v>2109.04</v>
      </c>
      <c r="C349" s="33" t="s">
        <v>2819</v>
      </c>
      <c r="D349" s="6" t="s">
        <v>12</v>
      </c>
      <c r="E349" s="6" t="s">
        <v>32</v>
      </c>
      <c r="F349" s="6" t="s">
        <v>33</v>
      </c>
      <c r="G349">
        <v>12</v>
      </c>
      <c r="H349">
        <v>202212</v>
      </c>
      <c r="I349" s="8">
        <v>28.45</v>
      </c>
      <c r="J349" s="8">
        <v>1.77</v>
      </c>
      <c r="K349" s="8">
        <v>2.29</v>
      </c>
      <c r="L349" s="8">
        <v>2.4900000000000002</v>
      </c>
      <c r="M349" s="47" t="str">
        <f>INDEX(DNBDetails[], MATCH(ZACKS_Screener[Ticker], DNBDetails[Ticker],0), 6)</f>
        <v>Finance and Insurance</v>
      </c>
      <c r="N349" s="6" t="str">
        <f>INDEX(DNBDetails[], MATCH(ZACKS_Screener[Ticker], DNBDetails[Ticker],0), 7)</f>
        <v>Other Financial Investment Activities</v>
      </c>
      <c r="O3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0.29378531073446329</v>
      </c>
      <c r="P3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8.7336244541484795E-2</v>
      </c>
      <c r="Q349" s="17">
        <f>IFERROR(ZACKS_Screener[[#This Row],[Price]]/ZACKS_Screener[[#This Row],[EPS1]], "")</f>
        <v>12.4235807860262</v>
      </c>
      <c r="R349" s="17">
        <f>IFERROR(ZACKS_Screener[[#This Row],[Price]]/ZACKS_Screener[[#This Row],[EPS2]], "")</f>
        <v>11.425702811244978</v>
      </c>
      <c r="S349" s="17">
        <f>IFERROR(ZACKS_Screener[[#This Row],[PE1]]/(ZACKS_Screener[[#This Row],[EG1]]*100), "")</f>
        <v>0.42287957675512255</v>
      </c>
      <c r="T349" s="17">
        <f>IFERROR(ZACKS_Screener[[#This Row],[PE2]]/(ZACKS_Screener[[#This Row],[EG2]]*100), "")</f>
        <v>1.3082429718875488</v>
      </c>
      <c r="U349"/>
    </row>
    <row r="350" spans="1:21" hidden="1" x14ac:dyDescent="0.25">
      <c r="A350" s="20" t="s">
        <v>2806</v>
      </c>
      <c r="B350" s="20">
        <v>2140.16</v>
      </c>
      <c r="C350" s="33" t="s">
        <v>2805</v>
      </c>
      <c r="D350" s="6" t="s">
        <v>12</v>
      </c>
      <c r="E350" s="6" t="s">
        <v>17</v>
      </c>
      <c r="F350" s="6" t="s">
        <v>129</v>
      </c>
      <c r="G350">
        <v>12</v>
      </c>
      <c r="H350">
        <v>202212</v>
      </c>
      <c r="I350" s="8">
        <v>178.93</v>
      </c>
      <c r="J350" s="8">
        <v>8.6199999999999992</v>
      </c>
      <c r="K350" s="8">
        <v>11.15</v>
      </c>
      <c r="L350" s="8">
        <v>11.57</v>
      </c>
      <c r="M350" s="47" t="str">
        <f>INDEX(DNBDetails[], MATCH(ZACKS_Screener[Ticker], DNBDetails[Ticker],0), 6)</f>
        <v>Machinery Manufacturing</v>
      </c>
      <c r="N350" s="6" t="str">
        <f>INDEX(DNBDetails[], MATCH(ZACKS_Screener[Ticker], DNBDetails[Ticker],0), 7)</f>
        <v>Agriculture, Construction, and Mining Machinery Manufacturing</v>
      </c>
      <c r="O3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0.29350348027842244</v>
      </c>
      <c r="P3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3.7668161434977573E-2</v>
      </c>
      <c r="Q350" s="17">
        <f>IFERROR(ZACKS_Screener[[#This Row],[Price]]/ZACKS_Screener[[#This Row],[EPS1]], "")</f>
        <v>16.047533632286996</v>
      </c>
      <c r="R350" s="17">
        <f>IFERROR(ZACKS_Screener[[#This Row],[Price]]/ZACKS_Screener[[#This Row],[EPS2]], "")</f>
        <v>15.464995678478825</v>
      </c>
      <c r="S350" s="17">
        <f>IFERROR(ZACKS_Screener[[#This Row],[PE1]]/(ZACKS_Screener[[#This Row],[EG1]]*100), "")</f>
        <v>0.54675786525815739</v>
      </c>
      <c r="T350" s="17">
        <f>IFERROR(ZACKS_Screener[[#This Row],[PE2]]/(ZACKS_Screener[[#This Row],[EG2]]*100), "")</f>
        <v>4.1055881384533075</v>
      </c>
      <c r="U350"/>
    </row>
    <row r="351" spans="1:21" hidden="1" x14ac:dyDescent="0.25">
      <c r="A351" s="20" t="s">
        <v>322</v>
      </c>
      <c r="B351" s="20">
        <v>3260.24</v>
      </c>
      <c r="C351" s="33" t="s">
        <v>321</v>
      </c>
      <c r="D351" s="6" t="s">
        <v>12</v>
      </c>
      <c r="E351" s="6" t="s">
        <v>102</v>
      </c>
      <c r="F351" s="6" t="s">
        <v>320</v>
      </c>
      <c r="G351">
        <v>12</v>
      </c>
      <c r="H351">
        <v>202212</v>
      </c>
      <c r="I351" s="8">
        <v>88.22</v>
      </c>
      <c r="J351" s="8">
        <v>2.2799999999999998</v>
      </c>
      <c r="K351" s="8">
        <v>2.94</v>
      </c>
      <c r="L351" s="8">
        <v>2.93</v>
      </c>
      <c r="M351" s="47" t="str">
        <f>INDEX(DNBDetails[], MATCH(ZACKS_Screener[Ticker], DNBDetails[Ticker],0), 6)</f>
        <v>Utilities</v>
      </c>
      <c r="N351" s="6" t="str">
        <f>INDEX(DNBDetails[], MATCH(ZACKS_Screener[Ticker], DNBDetails[Ticker],0), 7)</f>
        <v>Water, Sewage and Other Systems</v>
      </c>
      <c r="O3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0.28947368421052638</v>
      </c>
      <c r="P3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-3.4013605442176145E-3</v>
      </c>
      <c r="Q351" s="17">
        <f>IFERROR(ZACKS_Screener[[#This Row],[Price]]/ZACKS_Screener[[#This Row],[EPS1]], "")</f>
        <v>30.006802721088434</v>
      </c>
      <c r="R351" s="17">
        <f>IFERROR(ZACKS_Screener[[#This Row],[Price]]/ZACKS_Screener[[#This Row],[EPS2]], "")</f>
        <v>30.109215017064844</v>
      </c>
      <c r="S351" s="17">
        <f>IFERROR(ZACKS_Screener[[#This Row],[PE1]]/(ZACKS_Screener[[#This Row],[EG1]]*100), "")</f>
        <v>1.036598639455782</v>
      </c>
      <c r="T351" s="17">
        <f>IFERROR(ZACKS_Screener[[#This Row],[PE2]]/(ZACKS_Screener[[#This Row],[EG2]]*100), "")</f>
        <v>-88.521092150172535</v>
      </c>
      <c r="U351"/>
    </row>
    <row r="352" spans="1:21" hidden="1" x14ac:dyDescent="0.25">
      <c r="A352" s="20" t="s">
        <v>2910</v>
      </c>
      <c r="B352" s="20">
        <v>3650.58</v>
      </c>
      <c r="C352" s="33" t="s">
        <v>2909</v>
      </c>
      <c r="D352" s="6" t="s">
        <v>20</v>
      </c>
      <c r="E352" s="6" t="s">
        <v>32</v>
      </c>
      <c r="F352" s="6" t="s">
        <v>111</v>
      </c>
      <c r="G352">
        <v>12</v>
      </c>
      <c r="H352">
        <v>202212</v>
      </c>
      <c r="I352" s="8">
        <v>50.72</v>
      </c>
      <c r="J352" s="8">
        <v>10.93</v>
      </c>
      <c r="K352" s="8">
        <v>14.09</v>
      </c>
      <c r="L352" s="8">
        <v>16.8</v>
      </c>
      <c r="M352" s="47" t="str">
        <f>INDEX(DNBDetails[], MATCH(ZACKS_Screener[Ticker], DNBDetails[Ticker],0), 6)</f>
        <v>Finance and Insurance</v>
      </c>
      <c r="N352" s="6" t="str">
        <f>INDEX(DNBDetails[], MATCH(ZACKS_Screener[Ticker], DNBDetails[Ticker],0), 7)</f>
        <v>Insurance Carriers</v>
      </c>
      <c r="O3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0.28911253430924067</v>
      </c>
      <c r="P3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0.19233498935415194</v>
      </c>
      <c r="Q352" s="17">
        <f>IFERROR(ZACKS_Screener[[#This Row],[Price]]/ZACKS_Screener[[#This Row],[EPS1]], "")</f>
        <v>3.5997161107168205</v>
      </c>
      <c r="R352" s="17">
        <f>IFERROR(ZACKS_Screener[[#This Row],[Price]]/ZACKS_Screener[[#This Row],[EPS2]], "")</f>
        <v>3.019047619047619</v>
      </c>
      <c r="S352" s="17">
        <f>IFERROR(ZACKS_Screener[[#This Row],[PE1]]/(ZACKS_Screener[[#This Row],[EG1]]*100), "")</f>
        <v>0.12450916800675584</v>
      </c>
      <c r="T352" s="17">
        <f>IFERROR(ZACKS_Screener[[#This Row],[PE2]]/(ZACKS_Screener[[#This Row],[EG2]]*100), "")</f>
        <v>0.15696819539623963</v>
      </c>
      <c r="U352"/>
    </row>
    <row r="353" spans="1:21" hidden="1" x14ac:dyDescent="0.25">
      <c r="A353" s="20" t="s">
        <v>56</v>
      </c>
      <c r="B353" s="20">
        <v>3719.06</v>
      </c>
      <c r="C353" s="33" t="s">
        <v>55</v>
      </c>
      <c r="D353" s="6" t="s">
        <v>12</v>
      </c>
      <c r="E353" s="6" t="s">
        <v>24</v>
      </c>
      <c r="F353" s="6" t="s">
        <v>57</v>
      </c>
      <c r="G353">
        <v>12</v>
      </c>
      <c r="H353">
        <v>202212</v>
      </c>
      <c r="I353" s="8">
        <v>77.02</v>
      </c>
      <c r="J353" s="8">
        <v>2.19</v>
      </c>
      <c r="K353" s="8">
        <v>2.82</v>
      </c>
      <c r="L353" s="8">
        <v>3.29</v>
      </c>
      <c r="M353" s="47" t="str">
        <f>INDEX(DNBDetails[], MATCH(ZACKS_Screener[Ticker], DNBDetails[Ticker],0), 6)</f>
        <v>Machinery Manufacturing</v>
      </c>
      <c r="N353" s="6" t="str">
        <f>INDEX(DNBDetails[], MATCH(ZACKS_Screener[Ticker], DNBDetails[Ticker],0), 7)</f>
        <v>Engine, Turbine, and Power Transmission Equipment Manufacturing</v>
      </c>
      <c r="O3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0.28767123287671231</v>
      </c>
      <c r="P3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0.16666666666666674</v>
      </c>
      <c r="Q353" s="17">
        <f>IFERROR(ZACKS_Screener[[#This Row],[Price]]/ZACKS_Screener[[#This Row],[EPS1]], "")</f>
        <v>27.312056737588652</v>
      </c>
      <c r="R353" s="17">
        <f>IFERROR(ZACKS_Screener[[#This Row],[Price]]/ZACKS_Screener[[#This Row],[EPS2]], "")</f>
        <v>23.410334346504559</v>
      </c>
      <c r="S353" s="17">
        <f>IFERROR(ZACKS_Screener[[#This Row],[PE1]]/(ZACKS_Screener[[#This Row],[EG1]]*100), "")</f>
        <v>0.94941911516379596</v>
      </c>
      <c r="T353" s="17">
        <f>IFERROR(ZACKS_Screener[[#This Row],[PE2]]/(ZACKS_Screener[[#This Row],[EG2]]*100), "")</f>
        <v>1.4046200607902728</v>
      </c>
      <c r="U353"/>
    </row>
    <row r="354" spans="1:21" hidden="1" x14ac:dyDescent="0.25">
      <c r="A354" s="20" t="s">
        <v>185</v>
      </c>
      <c r="B354" s="20">
        <v>23105.119999999999</v>
      </c>
      <c r="C354" s="33" t="s">
        <v>184</v>
      </c>
      <c r="D354" s="6" t="s">
        <v>20</v>
      </c>
      <c r="E354" s="6" t="s">
        <v>35</v>
      </c>
      <c r="F354" s="6" t="s">
        <v>60</v>
      </c>
      <c r="G354">
        <v>12</v>
      </c>
      <c r="H354">
        <v>202212</v>
      </c>
      <c r="I354" s="8">
        <v>186.36</v>
      </c>
      <c r="J354" s="8">
        <v>-9.3000000000000007</v>
      </c>
      <c r="K354" s="8">
        <v>-6.66</v>
      </c>
      <c r="L354" s="8">
        <v>-3.28</v>
      </c>
      <c r="M354" s="47" t="str">
        <f>INDEX(DNBDetails[], MATCH(ZACKS_Screener[Ticker], DNBDetails[Ticker],0), 6)</f>
        <v>Chemical Manufacturing</v>
      </c>
      <c r="N354" s="6" t="str">
        <f>INDEX(DNBDetails[], MATCH(ZACKS_Screener[Ticker], DNBDetails[Ticker],0), 7)</f>
        <v>Pharmaceutical and Medicine Manufacturing</v>
      </c>
      <c r="O3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0.28387096774193554</v>
      </c>
      <c r="P3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0.5075075075075075</v>
      </c>
      <c r="Q354" s="17">
        <f>IFERROR(ZACKS_Screener[[#This Row],[Price]]/ZACKS_Screener[[#This Row],[EPS1]], "")</f>
        <v>-27.981981981981985</v>
      </c>
      <c r="R354" s="17">
        <f>IFERROR(ZACKS_Screener[[#This Row],[Price]]/ZACKS_Screener[[#This Row],[EPS2]], "")</f>
        <v>-56.817073170731717</v>
      </c>
      <c r="S354" s="17">
        <f>IFERROR(ZACKS_Screener[[#This Row],[PE1]]/(ZACKS_Screener[[#This Row],[EG1]]*100), "")</f>
        <v>-0.98572891072891056</v>
      </c>
      <c r="T354" s="17">
        <f>IFERROR(ZACKS_Screener[[#This Row],[PE2]]/(ZACKS_Screener[[#This Row],[EG2]]*100), "")</f>
        <v>-1.1195316784528793</v>
      </c>
      <c r="U354"/>
    </row>
    <row r="355" spans="1:21" hidden="1" x14ac:dyDescent="0.25">
      <c r="A355" s="20" t="s">
        <v>3152</v>
      </c>
      <c r="B355" s="20">
        <v>2858.42</v>
      </c>
      <c r="C355" s="33" t="s">
        <v>3151</v>
      </c>
      <c r="D355" s="6" t="s">
        <v>20</v>
      </c>
      <c r="E355" s="6" t="s">
        <v>24</v>
      </c>
      <c r="F355" s="6" t="s">
        <v>57</v>
      </c>
      <c r="G355">
        <v>12</v>
      </c>
      <c r="H355">
        <v>202212</v>
      </c>
      <c r="I355" s="8">
        <v>34.5</v>
      </c>
      <c r="J355" s="8">
        <v>1.27</v>
      </c>
      <c r="K355" s="8">
        <v>1.63</v>
      </c>
      <c r="L355" s="8">
        <v>1.87</v>
      </c>
      <c r="M355" s="47" t="str">
        <f>INDEX(DNBDetails[], MATCH(ZACKS_Screener[Ticker], DNBDetails[Ticker],0), 6)</f>
        <v>Other Services (except Public Administration)</v>
      </c>
      <c r="N355" s="6" t="str">
        <f>INDEX(DNBDetails[], MATCH(ZACKS_Screener[Ticker], DNBDetails[Ticker],0), 7)</f>
        <v>Personal and Household Goods Repair and Maintenance</v>
      </c>
      <c r="O3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0.28346456692913374</v>
      </c>
      <c r="P3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0.14723926380368113</v>
      </c>
      <c r="Q355" s="17">
        <f>IFERROR(ZACKS_Screener[[#This Row],[Price]]/ZACKS_Screener[[#This Row],[EPS1]], "")</f>
        <v>21.165644171779142</v>
      </c>
      <c r="R355" s="17">
        <f>IFERROR(ZACKS_Screener[[#This Row],[Price]]/ZACKS_Screener[[#This Row],[EPS2]], "")</f>
        <v>18.449197860962567</v>
      </c>
      <c r="S355" s="17">
        <f>IFERROR(ZACKS_Screener[[#This Row],[PE1]]/(ZACKS_Screener[[#This Row],[EG1]]*100), "")</f>
        <v>0.74667689161554229</v>
      </c>
      <c r="T355" s="17">
        <f>IFERROR(ZACKS_Screener[[#This Row],[PE2]]/(ZACKS_Screener[[#This Row],[EG2]]*100), "")</f>
        <v>1.2530080213903732</v>
      </c>
      <c r="U355"/>
    </row>
    <row r="356" spans="1:21" hidden="1" x14ac:dyDescent="0.25">
      <c r="A356" s="20" t="s">
        <v>70</v>
      </c>
      <c r="B356" s="20">
        <v>5819.52</v>
      </c>
      <c r="C356" s="33" t="s">
        <v>69</v>
      </c>
      <c r="D356" s="6" t="s">
        <v>20</v>
      </c>
      <c r="E356" s="6" t="s">
        <v>13</v>
      </c>
      <c r="F356" s="6" t="s">
        <v>71</v>
      </c>
      <c r="G356">
        <v>12</v>
      </c>
      <c r="H356">
        <v>202212</v>
      </c>
      <c r="I356" s="8">
        <v>171.91</v>
      </c>
      <c r="J356" s="8">
        <v>5.46</v>
      </c>
      <c r="K356" s="8">
        <v>6.99</v>
      </c>
      <c r="L356" s="8">
        <v>7.79</v>
      </c>
      <c r="M356" s="47" t="str">
        <f>INDEX(DNBDetails[], MATCH(ZACKS_Screener[Ticker], DNBDetails[Ticker],0), 6)</f>
        <v>Machinery Manufacturing</v>
      </c>
      <c r="N356" s="6" t="str">
        <f>INDEX(DNBDetails[], MATCH(ZACKS_Screener[Ticker], DNBDetails[Ticker],0), 7)</f>
        <v>Industrial Machinery Manufacturing</v>
      </c>
      <c r="O3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0.28021978021978028</v>
      </c>
      <c r="P3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0.11444921316165949</v>
      </c>
      <c r="Q356" s="17">
        <f>IFERROR(ZACKS_Screener[[#This Row],[Price]]/ZACKS_Screener[[#This Row],[EPS1]], "")</f>
        <v>24.593705293276109</v>
      </c>
      <c r="R356" s="17">
        <f>IFERROR(ZACKS_Screener[[#This Row],[Price]]/ZACKS_Screener[[#This Row],[EPS2]], "")</f>
        <v>22.06803594351733</v>
      </c>
      <c r="S356" s="17">
        <f>IFERROR(ZACKS_Screener[[#This Row],[PE1]]/(ZACKS_Screener[[#This Row],[EG1]]*100), "")</f>
        <v>0.8776577183090688</v>
      </c>
      <c r="T356" s="17">
        <f>IFERROR(ZACKS_Screener[[#This Row],[PE2]]/(ZACKS_Screener[[#This Row],[EG2]]*100), "")</f>
        <v>1.9281946405648271</v>
      </c>
      <c r="U356"/>
    </row>
    <row r="357" spans="1:21" hidden="1" x14ac:dyDescent="0.25">
      <c r="A357" s="20" t="s">
        <v>1192</v>
      </c>
      <c r="B357" s="20">
        <v>7934.48</v>
      </c>
      <c r="C357" s="33" t="s">
        <v>1191</v>
      </c>
      <c r="D357" s="6" t="s">
        <v>20</v>
      </c>
      <c r="E357" s="6" t="s">
        <v>94</v>
      </c>
      <c r="F357" s="6" t="s">
        <v>95</v>
      </c>
      <c r="G357">
        <v>12</v>
      </c>
      <c r="H357">
        <v>202212</v>
      </c>
      <c r="I357" s="8">
        <v>33.97</v>
      </c>
      <c r="J357" s="8">
        <v>1.36</v>
      </c>
      <c r="K357" s="8">
        <v>1.74</v>
      </c>
      <c r="L357" s="8">
        <v>2.15</v>
      </c>
      <c r="M357" s="47" t="str">
        <f>INDEX(DNBDetails[], MATCH(ZACKS_Screener[Ticker], DNBDetails[Ticker],0), 6)</f>
        <v>Nonmetallic Mineral Product Manufacturing</v>
      </c>
      <c r="N357" s="6" t="str">
        <f>INDEX(DNBDetails[], MATCH(ZACKS_Screener[Ticker], DNBDetails[Ticker],0), 7)</f>
        <v>Glass and Glass Product Manufacturing</v>
      </c>
      <c r="O3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0.27941176470588225</v>
      </c>
      <c r="P3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0.23563218390804594</v>
      </c>
      <c r="Q357" s="17">
        <f>IFERROR(ZACKS_Screener[[#This Row],[Price]]/ZACKS_Screener[[#This Row],[EPS1]], "")</f>
        <v>19.522988505747126</v>
      </c>
      <c r="R357" s="17">
        <f>IFERROR(ZACKS_Screener[[#This Row],[Price]]/ZACKS_Screener[[#This Row],[EPS2]], "")</f>
        <v>15.8</v>
      </c>
      <c r="S357" s="17">
        <f>IFERROR(ZACKS_Screener[[#This Row],[PE1]]/(ZACKS_Screener[[#This Row],[EG1]]*100), "")</f>
        <v>0.69871748336358164</v>
      </c>
      <c r="T357" s="17">
        <f>IFERROR(ZACKS_Screener[[#This Row],[PE2]]/(ZACKS_Screener[[#This Row],[EG2]]*100), "")</f>
        <v>0.67053658536585381</v>
      </c>
      <c r="U357"/>
    </row>
    <row r="358" spans="1:21" hidden="1" x14ac:dyDescent="0.25">
      <c r="A358" s="20" t="s">
        <v>2444</v>
      </c>
      <c r="B358" s="20">
        <v>10678.99</v>
      </c>
      <c r="C358" s="33" t="s">
        <v>2443</v>
      </c>
      <c r="D358" s="6" t="s">
        <v>12</v>
      </c>
      <c r="E358" s="6" t="s">
        <v>13</v>
      </c>
      <c r="F358" s="6" t="s">
        <v>51</v>
      </c>
      <c r="G358">
        <v>12</v>
      </c>
      <c r="H358">
        <v>202212</v>
      </c>
      <c r="I358" s="8">
        <v>6.3</v>
      </c>
      <c r="J358" s="8">
        <v>0.43</v>
      </c>
      <c r="K358" s="8">
        <v>0.55000000000000004</v>
      </c>
      <c r="L358" s="8">
        <v>0.6</v>
      </c>
      <c r="M358" s="47" t="str">
        <f>INDEX(DNBDetails[], MATCH(ZACKS_Screener[Ticker], DNBDetails[Ticker],0), 6)</f>
        <v>Computer and Electronic Product Manufacturing</v>
      </c>
      <c r="N358" s="6" t="str">
        <f>INDEX(DNBDetails[], MATCH(ZACKS_Screener[Ticker], DNBDetails[Ticker],0), 7)</f>
        <v>Navigational, Measuring, Electromedical, and Control Instruments Manufacturing</v>
      </c>
      <c r="O3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0.27906976744186057</v>
      </c>
      <c r="P3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9.0909090909090787E-2</v>
      </c>
      <c r="Q358" s="17">
        <f>IFERROR(ZACKS_Screener[[#This Row],[Price]]/ZACKS_Screener[[#This Row],[EPS1]], "")</f>
        <v>11.454545454545453</v>
      </c>
      <c r="R358" s="17">
        <f>IFERROR(ZACKS_Screener[[#This Row],[Price]]/ZACKS_Screener[[#This Row],[EPS2]], "")</f>
        <v>10.5</v>
      </c>
      <c r="S358" s="17">
        <f>IFERROR(ZACKS_Screener[[#This Row],[PE1]]/(ZACKS_Screener[[#This Row],[EG1]]*100), "")</f>
        <v>0.41045454545454524</v>
      </c>
      <c r="T358" s="17">
        <f>IFERROR(ZACKS_Screener[[#This Row],[PE2]]/(ZACKS_Screener[[#This Row],[EG2]]*100), "")</f>
        <v>1.1550000000000016</v>
      </c>
      <c r="U358"/>
    </row>
    <row r="359" spans="1:21" hidden="1" x14ac:dyDescent="0.25">
      <c r="A359" s="20" t="s">
        <v>1113</v>
      </c>
      <c r="B359" s="20">
        <v>3855.66</v>
      </c>
      <c r="C359" s="33" t="s">
        <v>1112</v>
      </c>
      <c r="D359" s="6" t="s">
        <v>20</v>
      </c>
      <c r="E359" s="6" t="s">
        <v>44</v>
      </c>
      <c r="F359" s="6" t="s">
        <v>262</v>
      </c>
      <c r="G359">
        <v>12</v>
      </c>
      <c r="H359">
        <v>202212</v>
      </c>
      <c r="I359" s="8">
        <v>79.28</v>
      </c>
      <c r="J359" s="8">
        <v>-1.29</v>
      </c>
      <c r="K359" s="8">
        <v>-0.93</v>
      </c>
      <c r="L359" s="8">
        <v>-0.13</v>
      </c>
      <c r="M359" s="47" t="str">
        <f>INDEX(DNBDetails[], MATCH(ZACKS_Screener[Ticker], DNBDetails[Ticker],0), 6)</f>
        <v>Food Manufacturing</v>
      </c>
      <c r="N359" s="6" t="str">
        <f>INDEX(DNBDetails[], MATCH(ZACKS_Screener[Ticker], DNBDetails[Ticker],0), 7)</f>
        <v>Animal Food Manufacturing</v>
      </c>
      <c r="O3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0.27906976744186046</v>
      </c>
      <c r="P3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0.86021505376344087</v>
      </c>
      <c r="Q359" s="17">
        <f>IFERROR(ZACKS_Screener[[#This Row],[Price]]/ZACKS_Screener[[#This Row],[EPS1]], "")</f>
        <v>-85.247311827956992</v>
      </c>
      <c r="R359" s="17">
        <f>IFERROR(ZACKS_Screener[[#This Row],[Price]]/ZACKS_Screener[[#This Row],[EPS2]], "")</f>
        <v>-609.84615384615381</v>
      </c>
      <c r="S359" s="17">
        <f>IFERROR(ZACKS_Screener[[#This Row],[PE1]]/(ZACKS_Screener[[#This Row],[EG1]]*100), "")</f>
        <v>-3.0546953405017923</v>
      </c>
      <c r="T359" s="17">
        <f>IFERROR(ZACKS_Screener[[#This Row],[PE2]]/(ZACKS_Screener[[#This Row],[EG2]]*100), "")</f>
        <v>-7.0894615384615385</v>
      </c>
      <c r="U359"/>
    </row>
    <row r="360" spans="1:21" hidden="1" x14ac:dyDescent="0.25">
      <c r="A360" s="20" t="s">
        <v>1923</v>
      </c>
      <c r="B360" s="20">
        <v>9191.5</v>
      </c>
      <c r="C360" s="33" t="s">
        <v>1922</v>
      </c>
      <c r="D360" s="6" t="s">
        <v>12</v>
      </c>
      <c r="E360" s="6" t="s">
        <v>21</v>
      </c>
      <c r="F360" s="6" t="s">
        <v>288</v>
      </c>
      <c r="G360">
        <v>12</v>
      </c>
      <c r="H360">
        <v>202212</v>
      </c>
      <c r="I360" s="8">
        <v>181.59</v>
      </c>
      <c r="J360" s="8">
        <v>8.67</v>
      </c>
      <c r="K360" s="8">
        <v>11.08</v>
      </c>
      <c r="L360" s="8">
        <v>12.65</v>
      </c>
      <c r="M360" s="47" t="str">
        <f>INDEX(DNBDetails[], MATCH(ZACKS_Screener[Ticker], DNBDetails[Ticker],0), 6)</f>
        <v>Transportation and Warehousing</v>
      </c>
      <c r="N360" s="6" t="str">
        <f>INDEX(DNBDetails[], MATCH(ZACKS_Screener[Ticker], DNBDetails[Ticker],0), 7)</f>
        <v>Support Activities for Air Transportation</v>
      </c>
      <c r="O3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0.2779700115340254</v>
      </c>
      <c r="P3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0.14169675090252709</v>
      </c>
      <c r="Q360" s="17">
        <f>IFERROR(ZACKS_Screener[[#This Row],[Price]]/ZACKS_Screener[[#This Row],[EPS1]], "")</f>
        <v>16.388989169675092</v>
      </c>
      <c r="R360" s="17">
        <f>IFERROR(ZACKS_Screener[[#This Row],[Price]]/ZACKS_Screener[[#This Row],[EPS2]], "")</f>
        <v>14.354940711462451</v>
      </c>
      <c r="S360" s="17">
        <f>IFERROR(ZACKS_Screener[[#This Row],[PE1]]/(ZACKS_Screener[[#This Row],[EG1]]*100), "")</f>
        <v>0.58959558548167235</v>
      </c>
      <c r="T360" s="17">
        <f>IFERROR(ZACKS_Screener[[#This Row],[PE2]]/(ZACKS_Screener[[#This Row],[EG2]]*100), "")</f>
        <v>1.0130747967070315</v>
      </c>
      <c r="U360"/>
    </row>
    <row r="361" spans="1:21" hidden="1" x14ac:dyDescent="0.25">
      <c r="A361" s="20" t="s">
        <v>2454</v>
      </c>
      <c r="B361" s="20">
        <v>10726.38</v>
      </c>
      <c r="C361" s="33" t="s">
        <v>2453</v>
      </c>
      <c r="D361" s="6" t="s">
        <v>12</v>
      </c>
      <c r="E361" s="6" t="s">
        <v>13</v>
      </c>
      <c r="F361" s="6" t="s">
        <v>175</v>
      </c>
      <c r="G361">
        <v>12</v>
      </c>
      <c r="H361">
        <v>202212</v>
      </c>
      <c r="I361" s="8">
        <v>23.18</v>
      </c>
      <c r="J361" s="8">
        <v>-0.72</v>
      </c>
      <c r="K361" s="8">
        <v>-0.52</v>
      </c>
      <c r="L361" s="8">
        <v>-0.43</v>
      </c>
      <c r="M361" s="47" t="str">
        <f>INDEX(DNBDetails[], MATCH(ZACKS_Screener[Ticker], DNBDetails[Ticker],0), 6)</f>
        <v>Information</v>
      </c>
      <c r="N361" s="6" t="str">
        <f>INDEX(DNBDetails[], MATCH(ZACKS_Screener[Ticker], DNBDetails[Ticker],0), 7)</f>
        <v>Computing Infrastructure Providers, Data Processing, Web Hosting, and Related Services</v>
      </c>
      <c r="O3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0.27777777777777773</v>
      </c>
      <c r="P3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0.17307692307692313</v>
      </c>
      <c r="Q361" s="17">
        <f>IFERROR(ZACKS_Screener[[#This Row],[Price]]/ZACKS_Screener[[#This Row],[EPS1]], "")</f>
        <v>-44.576923076923073</v>
      </c>
      <c r="R361" s="17">
        <f>IFERROR(ZACKS_Screener[[#This Row],[Price]]/ZACKS_Screener[[#This Row],[EPS2]], "")</f>
        <v>-53.906976744186046</v>
      </c>
      <c r="S361" s="17">
        <f>IFERROR(ZACKS_Screener[[#This Row],[PE1]]/(ZACKS_Screener[[#This Row],[EG1]]*100), "")</f>
        <v>-1.6047692307692307</v>
      </c>
      <c r="T361" s="17">
        <f>IFERROR(ZACKS_Screener[[#This Row],[PE2]]/(ZACKS_Screener[[#This Row],[EG2]]*100), "")</f>
        <v>-3.1146253229974148</v>
      </c>
      <c r="U361"/>
    </row>
    <row r="362" spans="1:21" hidden="1" x14ac:dyDescent="0.25">
      <c r="A362" s="20" t="s">
        <v>1819</v>
      </c>
      <c r="B362" s="20">
        <v>6041.8</v>
      </c>
      <c r="C362" s="33" t="s">
        <v>1818</v>
      </c>
      <c r="D362" s="6" t="s">
        <v>20</v>
      </c>
      <c r="E362" s="6" t="s">
        <v>35</v>
      </c>
      <c r="F362" s="6" t="s">
        <v>135</v>
      </c>
      <c r="G362">
        <v>12</v>
      </c>
      <c r="H362">
        <v>202212</v>
      </c>
      <c r="I362" s="8">
        <v>52.25</v>
      </c>
      <c r="J362" s="8">
        <v>-5.57</v>
      </c>
      <c r="K362" s="8">
        <v>-4.03</v>
      </c>
      <c r="L362" s="8">
        <v>-2.64</v>
      </c>
      <c r="M362" s="47" t="str">
        <f>INDEX(DNBDetails[], MATCH(ZACKS_Screener[Ticker], DNBDetails[Ticker],0), 6)</f>
        <v>Professional, Scientific, and Technical Services</v>
      </c>
      <c r="N362" s="6" t="str">
        <f>INDEX(DNBDetails[], MATCH(ZACKS_Screener[Ticker], DNBDetails[Ticker],0), 7)</f>
        <v>Legal Services</v>
      </c>
      <c r="O3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0.27648114901256732</v>
      </c>
      <c r="P3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0.3449131513647643</v>
      </c>
      <c r="Q362" s="17">
        <f>IFERROR(ZACKS_Screener[[#This Row],[Price]]/ZACKS_Screener[[#This Row],[EPS1]], "")</f>
        <v>-12.965260545905707</v>
      </c>
      <c r="R362" s="17">
        <f>IFERROR(ZACKS_Screener[[#This Row],[Price]]/ZACKS_Screener[[#This Row],[EPS2]], "")</f>
        <v>-19.791666666666664</v>
      </c>
      <c r="S362" s="17">
        <f>IFERROR(ZACKS_Screener[[#This Row],[PE1]]/(ZACKS_Screener[[#This Row],[EG1]]*100), "")</f>
        <v>-0.46893831974477135</v>
      </c>
      <c r="T362" s="17">
        <f>IFERROR(ZACKS_Screener[[#This Row],[PE2]]/(ZACKS_Screener[[#This Row],[EG2]]*100), "")</f>
        <v>-0.57381594724220608</v>
      </c>
      <c r="U362"/>
    </row>
    <row r="363" spans="1:21" hidden="1" x14ac:dyDescent="0.25">
      <c r="A363" s="20" t="s">
        <v>15856</v>
      </c>
      <c r="B363" s="20">
        <v>230711.72</v>
      </c>
      <c r="C363" s="33" t="s">
        <v>15857</v>
      </c>
      <c r="D363" s="6" t="s">
        <v>12</v>
      </c>
      <c r="E363" s="6" t="s">
        <v>94</v>
      </c>
      <c r="F363" s="6" t="s">
        <v>669</v>
      </c>
      <c r="G363">
        <v>3</v>
      </c>
      <c r="H363">
        <v>202303</v>
      </c>
      <c r="I363" s="8">
        <v>167.23</v>
      </c>
      <c r="J363" s="8">
        <v>13.28</v>
      </c>
      <c r="K363" s="8">
        <v>16.940000000000001</v>
      </c>
      <c r="L363" s="8">
        <v>19.100000000000001</v>
      </c>
      <c r="M363" s="47" t="e">
        <f>INDEX(DNBDetails[], MATCH(ZACKS_Screener[Ticker], DNBDetails[Ticker],0), 6)</f>
        <v>#N/A</v>
      </c>
      <c r="N363" s="6" t="e">
        <f>INDEX(DNBDetails[], MATCH(ZACKS_Screener[Ticker], DNBDetails[Ticker],0), 7)</f>
        <v>#N/A</v>
      </c>
      <c r="O3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0.27560240963855437</v>
      </c>
      <c r="P3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0.12750885478158205</v>
      </c>
      <c r="Q363" s="17">
        <f>IFERROR(ZACKS_Screener[[#This Row],[Price]]/ZACKS_Screener[[#This Row],[EPS1]], "")</f>
        <v>9.8719008264462804</v>
      </c>
      <c r="R363" s="17">
        <f>IFERROR(ZACKS_Screener[[#This Row],[Price]]/ZACKS_Screener[[#This Row],[EPS2]], "")</f>
        <v>8.7554973821989517</v>
      </c>
      <c r="S363" s="17">
        <f>IFERROR(ZACKS_Screener[[#This Row],[PE1]]/(ZACKS_Screener[[#This Row],[EG1]]*100), "")</f>
        <v>0.3581935600415479</v>
      </c>
      <c r="T363" s="17">
        <f>IFERROR(ZACKS_Screener[[#This Row],[PE2]]/(ZACKS_Screener[[#This Row],[EG2]]*100), "")</f>
        <v>0.68665798914097342</v>
      </c>
      <c r="U363"/>
    </row>
    <row r="364" spans="1:21" hidden="1" x14ac:dyDescent="0.25">
      <c r="A364" s="20" t="s">
        <v>2001</v>
      </c>
      <c r="B364" s="20">
        <v>3690.25</v>
      </c>
      <c r="C364" s="33" t="s">
        <v>2000</v>
      </c>
      <c r="D364" s="6" t="s">
        <v>20</v>
      </c>
      <c r="E364" s="6" t="s">
        <v>284</v>
      </c>
      <c r="F364" s="6" t="s">
        <v>527</v>
      </c>
      <c r="G364">
        <v>12</v>
      </c>
      <c r="H364">
        <v>202212</v>
      </c>
      <c r="I364" s="8">
        <v>10</v>
      </c>
      <c r="J364" s="8">
        <v>0.69</v>
      </c>
      <c r="K364" s="8">
        <v>0.88</v>
      </c>
      <c r="L364" s="8">
        <v>0.94</v>
      </c>
      <c r="M364" s="47" t="str">
        <f>INDEX(DNBDetails[], MATCH(ZACKS_Screener[Ticker], DNBDetails[Ticker],0), 6)</f>
        <v>Professional, Scientific, and Technical Services</v>
      </c>
      <c r="N364" s="6" t="str">
        <f>INDEX(DNBDetails[], MATCH(ZACKS_Screener[Ticker], DNBDetails[Ticker],0), 7)</f>
        <v>Computer Systems Design and Related Services</v>
      </c>
      <c r="O3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0.27536231884057982</v>
      </c>
      <c r="P3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6.8181818181818121E-2</v>
      </c>
      <c r="Q364" s="17">
        <f>IFERROR(ZACKS_Screener[[#This Row],[Price]]/ZACKS_Screener[[#This Row],[EPS1]], "")</f>
        <v>11.363636363636363</v>
      </c>
      <c r="R364" s="17">
        <f>IFERROR(ZACKS_Screener[[#This Row],[Price]]/ZACKS_Screener[[#This Row],[EPS2]], "")</f>
        <v>10.638297872340425</v>
      </c>
      <c r="S364" s="17">
        <f>IFERROR(ZACKS_Screener[[#This Row],[PE1]]/(ZACKS_Screener[[#This Row],[EG1]]*100), "")</f>
        <v>0.41267942583732037</v>
      </c>
      <c r="T364" s="17">
        <f>IFERROR(ZACKS_Screener[[#This Row],[PE2]]/(ZACKS_Screener[[#This Row],[EG2]]*100), "")</f>
        <v>1.5602836879432638</v>
      </c>
      <c r="U364"/>
    </row>
    <row r="365" spans="1:21" hidden="1" x14ac:dyDescent="0.25">
      <c r="A365" s="20" t="s">
        <v>3513</v>
      </c>
      <c r="B365" s="20">
        <v>2903.77</v>
      </c>
      <c r="C365" s="33" t="s">
        <v>3512</v>
      </c>
      <c r="D365" s="6" t="s">
        <v>12</v>
      </c>
      <c r="E365" s="6" t="s">
        <v>32</v>
      </c>
      <c r="F365" s="6" t="s">
        <v>214</v>
      </c>
      <c r="G365">
        <v>12</v>
      </c>
      <c r="H365">
        <v>202212</v>
      </c>
      <c r="I365" s="8">
        <v>13.59</v>
      </c>
      <c r="J365" s="8">
        <v>1.54</v>
      </c>
      <c r="K365" s="8">
        <v>1.96</v>
      </c>
      <c r="L365" s="8">
        <v>1.99</v>
      </c>
      <c r="M365" s="47" t="str">
        <f>INDEX(DNBDetails[], MATCH(ZACKS_Screener[Ticker], DNBDetails[Ticker],0), 6)</f>
        <v>Accommodation and Food Services</v>
      </c>
      <c r="N365" s="6" t="str">
        <f>INDEX(DNBDetails[], MATCH(ZACKS_Screener[Ticker], DNBDetails[Ticker],0), 7)</f>
        <v>Traveler Accommodation</v>
      </c>
      <c r="O3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0.27272727272727265</v>
      </c>
      <c r="P3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1.5306122448979605E-2</v>
      </c>
      <c r="Q365" s="17">
        <f>IFERROR(ZACKS_Screener[[#This Row],[Price]]/ZACKS_Screener[[#This Row],[EPS1]], "")</f>
        <v>6.9336734693877551</v>
      </c>
      <c r="R365" s="17">
        <f>IFERROR(ZACKS_Screener[[#This Row],[Price]]/ZACKS_Screener[[#This Row],[EPS2]], "")</f>
        <v>6.8291457286432165</v>
      </c>
      <c r="S365" s="17">
        <f>IFERROR(ZACKS_Screener[[#This Row],[PE1]]/(ZACKS_Screener[[#This Row],[EG1]]*100), "")</f>
        <v>0.2542346938775511</v>
      </c>
      <c r="T365" s="17">
        <f>IFERROR(ZACKS_Screener[[#This Row],[PE2]]/(ZACKS_Screener[[#This Row],[EG2]]*100), "")</f>
        <v>4.4617085427135645</v>
      </c>
      <c r="U365"/>
    </row>
    <row r="366" spans="1:21" hidden="1" x14ac:dyDescent="0.25">
      <c r="A366" s="20" t="s">
        <v>3150</v>
      </c>
      <c r="B366" s="20">
        <v>2009.69</v>
      </c>
      <c r="C366" s="33" t="s">
        <v>3149</v>
      </c>
      <c r="D366" s="6" t="s">
        <v>12</v>
      </c>
      <c r="E366" s="6" t="s">
        <v>27</v>
      </c>
      <c r="F366" s="6" t="s">
        <v>717</v>
      </c>
      <c r="G366">
        <v>12</v>
      </c>
      <c r="H366">
        <v>202212</v>
      </c>
      <c r="I366" s="8">
        <v>5.17</v>
      </c>
      <c r="J366" s="8">
        <v>-0.92</v>
      </c>
      <c r="K366" s="8">
        <v>-0.67</v>
      </c>
      <c r="L366" s="8">
        <v>-0.52</v>
      </c>
      <c r="M366" s="47" t="str">
        <f>INDEX(DNBDetails[], MATCH(ZACKS_Screener[Ticker], DNBDetails[Ticker],0), 6)</f>
        <v>Administrative and Support and Waste Management and Remediation Services</v>
      </c>
      <c r="N366" s="6" t="str">
        <f>INDEX(DNBDetails[], MATCH(ZACKS_Screener[Ticker], DNBDetails[Ticker],0), 7)</f>
        <v>Business Support Services</v>
      </c>
      <c r="O3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0.27173913043478259</v>
      </c>
      <c r="P3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0.22388059701492538</v>
      </c>
      <c r="Q366" s="17">
        <f>IFERROR(ZACKS_Screener[[#This Row],[Price]]/ZACKS_Screener[[#This Row],[EPS1]], "")</f>
        <v>-7.7164179104477606</v>
      </c>
      <c r="R366" s="17">
        <f>IFERROR(ZACKS_Screener[[#This Row],[Price]]/ZACKS_Screener[[#This Row],[EPS2]], "")</f>
        <v>-9.9423076923076916</v>
      </c>
      <c r="S366" s="17">
        <f>IFERROR(ZACKS_Screener[[#This Row],[PE1]]/(ZACKS_Screener[[#This Row],[EG1]]*100), "")</f>
        <v>-0.28396417910447763</v>
      </c>
      <c r="T366" s="17">
        <f>IFERROR(ZACKS_Screener[[#This Row],[PE2]]/(ZACKS_Screener[[#This Row],[EG2]]*100), "")</f>
        <v>-0.44408974358974357</v>
      </c>
      <c r="U366"/>
    </row>
    <row r="367" spans="1:21" hidden="1" x14ac:dyDescent="0.25">
      <c r="A367" s="20" t="s">
        <v>1896</v>
      </c>
      <c r="B367" s="20">
        <v>4675.6000000000004</v>
      </c>
      <c r="C367" s="33" t="s">
        <v>1895</v>
      </c>
      <c r="D367" s="6" t="s">
        <v>12</v>
      </c>
      <c r="E367" s="6" t="s">
        <v>194</v>
      </c>
      <c r="F367" s="6" t="s">
        <v>403</v>
      </c>
      <c r="G367">
        <v>12</v>
      </c>
      <c r="H367">
        <v>202212</v>
      </c>
      <c r="I367" s="8">
        <v>77.11</v>
      </c>
      <c r="J367" s="8">
        <v>1.63</v>
      </c>
      <c r="K367" s="8">
        <v>2.0699999999999998</v>
      </c>
      <c r="L367" s="8">
        <v>2.66</v>
      </c>
      <c r="M367" s="47" t="str">
        <f>INDEX(DNBDetails[], MATCH(ZACKS_Screener[Ticker], DNBDetails[Ticker],0), 6)</f>
        <v>Utilities</v>
      </c>
      <c r="N367" s="6" t="str">
        <f>INDEX(DNBDetails[], MATCH(ZACKS_Screener[Ticker], DNBDetails[Ticker],0), 7)</f>
        <v>Electric Power Generation, Transmission and Distribution</v>
      </c>
      <c r="O3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0.26993865030674846</v>
      </c>
      <c r="P3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0.28502415458937214</v>
      </c>
      <c r="Q367" s="17">
        <f>IFERROR(ZACKS_Screener[[#This Row],[Price]]/ZACKS_Screener[[#This Row],[EPS1]], "")</f>
        <v>37.251207729468604</v>
      </c>
      <c r="R367" s="17">
        <f>IFERROR(ZACKS_Screener[[#This Row],[Price]]/ZACKS_Screener[[#This Row],[EPS2]], "")</f>
        <v>28.988721804511275</v>
      </c>
      <c r="S367" s="17">
        <f>IFERROR(ZACKS_Screener[[#This Row],[PE1]]/(ZACKS_Screener[[#This Row],[EG1]]*100), "")</f>
        <v>1.3799879227053142</v>
      </c>
      <c r="T367" s="17">
        <f>IFERROR(ZACKS_Screener[[#This Row],[PE2]]/(ZACKS_Screener[[#This Row],[EG2]]*100), "")</f>
        <v>1.0170619344972593</v>
      </c>
      <c r="U367"/>
    </row>
    <row r="368" spans="1:21" hidden="1" x14ac:dyDescent="0.25">
      <c r="A368" s="20" t="s">
        <v>1086</v>
      </c>
      <c r="B368" s="20">
        <v>4522.6099999999997</v>
      </c>
      <c r="C368" s="33" t="s">
        <v>1085</v>
      </c>
      <c r="D368" s="6" t="s">
        <v>12</v>
      </c>
      <c r="E368" s="6" t="s">
        <v>13</v>
      </c>
      <c r="F368" s="6" t="s">
        <v>517</v>
      </c>
      <c r="G368">
        <v>6</v>
      </c>
      <c r="H368">
        <v>202306</v>
      </c>
      <c r="I368" s="8">
        <v>124.51</v>
      </c>
      <c r="J368" s="8">
        <v>6.13</v>
      </c>
      <c r="K368" s="8">
        <v>7.78</v>
      </c>
      <c r="L368" s="8">
        <v>9</v>
      </c>
      <c r="M368" s="47" t="str">
        <f>INDEX(DNBDetails[], MATCH(ZACKS_Screener[Ticker], DNBDetails[Ticker],0), 6)</f>
        <v>Computer and Electronic Product Manufacturing</v>
      </c>
      <c r="N368" s="6" t="str">
        <f>INDEX(DNBDetails[], MATCH(ZACKS_Screener[Ticker], DNBDetails[Ticker],0), 7)</f>
        <v>Semiconductor and Other Electronic Component Manufacturing</v>
      </c>
      <c r="O3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0.26916802610114199</v>
      </c>
      <c r="P3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0.1568123393316195</v>
      </c>
      <c r="Q368" s="17">
        <f>IFERROR(ZACKS_Screener[[#This Row],[Price]]/ZACKS_Screener[[#This Row],[EPS1]], "")</f>
        <v>16.003856041131105</v>
      </c>
      <c r="R368" s="17">
        <f>IFERROR(ZACKS_Screener[[#This Row],[Price]]/ZACKS_Screener[[#This Row],[EPS2]], "")</f>
        <v>13.834444444444445</v>
      </c>
      <c r="S368" s="17">
        <f>IFERROR(ZACKS_Screener[[#This Row],[PE1]]/(ZACKS_Screener[[#This Row],[EG1]]*100), "")</f>
        <v>0.59456750019474935</v>
      </c>
      <c r="T368" s="17">
        <f>IFERROR(ZACKS_Screener[[#This Row],[PE2]]/(ZACKS_Screener[[#This Row],[EG2]]*100), "")</f>
        <v>0.88222932604735904</v>
      </c>
      <c r="U368"/>
    </row>
    <row r="369" spans="1:21" hidden="1" x14ac:dyDescent="0.25">
      <c r="A369" s="20" t="s">
        <v>1751</v>
      </c>
      <c r="B369" s="20">
        <v>4090.33</v>
      </c>
      <c r="C369" s="33" t="s">
        <v>1751</v>
      </c>
      <c r="D369" s="6" t="s">
        <v>12</v>
      </c>
      <c r="E369" s="6" t="s">
        <v>13</v>
      </c>
      <c r="F369" s="6" t="s">
        <v>1287</v>
      </c>
      <c r="G369">
        <v>12</v>
      </c>
      <c r="H369">
        <v>202212</v>
      </c>
      <c r="I369" s="8">
        <v>28.72</v>
      </c>
      <c r="J369" s="8">
        <v>2.62</v>
      </c>
      <c r="K369" s="8">
        <v>3.32</v>
      </c>
      <c r="L369" s="8">
        <v>3.63</v>
      </c>
      <c r="M369" s="47" t="str">
        <f>INDEX(DNBDetails[], MATCH(ZACKS_Screener[Ticker], DNBDetails[Ticker],0), 6)</f>
        <v>Computer and Electronic Product Manufacturing</v>
      </c>
      <c r="N369" s="6" t="str">
        <f>INDEX(DNBDetails[], MATCH(ZACKS_Screener[Ticker], DNBDetails[Ticker],0), 7)</f>
        <v>Computer and Peripheral Equipment Manufacturing</v>
      </c>
      <c r="O3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0.26717557251908386</v>
      </c>
      <c r="P3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9.3373493975903638E-2</v>
      </c>
      <c r="Q369" s="17">
        <f>IFERROR(ZACKS_Screener[[#This Row],[Price]]/ZACKS_Screener[[#This Row],[EPS1]], "")</f>
        <v>8.6506024096385534</v>
      </c>
      <c r="R369" s="17">
        <f>IFERROR(ZACKS_Screener[[#This Row],[Price]]/ZACKS_Screener[[#This Row],[EPS2]], "")</f>
        <v>7.9118457300275482</v>
      </c>
      <c r="S369" s="17">
        <f>IFERROR(ZACKS_Screener[[#This Row],[PE1]]/(ZACKS_Screener[[#This Row],[EG1]]*100), "")</f>
        <v>0.32377969018932884</v>
      </c>
      <c r="T369" s="17">
        <f>IFERROR(ZACKS_Screener[[#This Row],[PE2]]/(ZACKS_Screener[[#This Row],[EG2]]*100), "")</f>
        <v>0.84733315560295008</v>
      </c>
      <c r="U369"/>
    </row>
    <row r="370" spans="1:21" hidden="1" x14ac:dyDescent="0.25">
      <c r="A370" s="20" t="s">
        <v>455</v>
      </c>
      <c r="B370" s="20">
        <v>4763.57</v>
      </c>
      <c r="C370" s="33" t="s">
        <v>454</v>
      </c>
      <c r="D370" s="6" t="s">
        <v>12</v>
      </c>
      <c r="E370" s="6" t="s">
        <v>13</v>
      </c>
      <c r="F370" s="6" t="s">
        <v>456</v>
      </c>
      <c r="G370">
        <v>12</v>
      </c>
      <c r="H370">
        <v>202212</v>
      </c>
      <c r="I370" s="8">
        <v>162.05000000000001</v>
      </c>
      <c r="J370" s="8">
        <v>2.2599999999999998</v>
      </c>
      <c r="K370" s="8">
        <v>2.86</v>
      </c>
      <c r="L370" s="8">
        <v>3.1</v>
      </c>
      <c r="M370" s="47" t="str">
        <f>INDEX(DNBDetails[], MATCH(ZACKS_Screener[Ticker], DNBDetails[Ticker],0), 6)</f>
        <v>Computer and Electronic Product Manufacturing</v>
      </c>
      <c r="N370" s="6" t="str">
        <f>INDEX(DNBDetails[], MATCH(ZACKS_Screener[Ticker], DNBDetails[Ticker],0), 7)</f>
        <v>Navigational, Measuring, Electromedical, and Control Instruments Manufacturing</v>
      </c>
      <c r="O3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0.26548672566371689</v>
      </c>
      <c r="P3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8.3916083916083989E-2</v>
      </c>
      <c r="Q370" s="17">
        <f>IFERROR(ZACKS_Screener[[#This Row],[Price]]/ZACKS_Screener[[#This Row],[EPS1]], "")</f>
        <v>56.660839160839167</v>
      </c>
      <c r="R370" s="17">
        <f>IFERROR(ZACKS_Screener[[#This Row],[Price]]/ZACKS_Screener[[#This Row],[EPS2]], "")</f>
        <v>52.274193548387096</v>
      </c>
      <c r="S370" s="17">
        <f>IFERROR(ZACKS_Screener[[#This Row],[PE1]]/(ZACKS_Screener[[#This Row],[EG1]]*100), "")</f>
        <v>2.1342249417249413</v>
      </c>
      <c r="T370" s="17">
        <f>IFERROR(ZACKS_Screener[[#This Row],[PE2]]/(ZACKS_Screener[[#This Row],[EG2]]*100), "")</f>
        <v>6.2293413978494572</v>
      </c>
      <c r="U370"/>
    </row>
    <row r="371" spans="1:21" hidden="1" x14ac:dyDescent="0.25">
      <c r="A371" s="20" t="s">
        <v>15792</v>
      </c>
      <c r="B371" s="20">
        <v>2189.2600000000002</v>
      </c>
      <c r="C371" s="33" t="s">
        <v>15793</v>
      </c>
      <c r="D371" s="6" t="s">
        <v>12</v>
      </c>
      <c r="E371" s="6" t="s">
        <v>21</v>
      </c>
      <c r="F371" s="6" t="s">
        <v>996</v>
      </c>
      <c r="G371">
        <v>12</v>
      </c>
      <c r="H371">
        <v>202212</v>
      </c>
      <c r="I371" s="8">
        <v>46.21</v>
      </c>
      <c r="J371" s="8">
        <v>7.6</v>
      </c>
      <c r="K371" s="8">
        <v>9.61</v>
      </c>
      <c r="L371" s="8">
        <v>8.1199999999999992</v>
      </c>
      <c r="M371" s="47" t="str">
        <f>INDEX(DNBDetails[], MATCH(ZACKS_Screener[Ticker], DNBDetails[Ticker],0), 6)</f>
        <v>Transportation and Warehousing</v>
      </c>
      <c r="N371" s="6" t="str">
        <f>INDEX(DNBDetails[], MATCH(ZACKS_Screener[Ticker], DNBDetails[Ticker],0), 7)</f>
        <v>Deep Sea, Coastal, and Great Lakes Water Transportation</v>
      </c>
      <c r="O3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0.26447368421052631</v>
      </c>
      <c r="P3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-0.15504682622268473</v>
      </c>
      <c r="Q371" s="17">
        <f>IFERROR(ZACKS_Screener[[#This Row],[Price]]/ZACKS_Screener[[#This Row],[EPS1]], "")</f>
        <v>4.8085327783558798</v>
      </c>
      <c r="R371" s="17">
        <f>IFERROR(ZACKS_Screener[[#This Row],[Price]]/ZACKS_Screener[[#This Row],[EPS2]], "")</f>
        <v>5.6908866995073897</v>
      </c>
      <c r="S371" s="17">
        <f>IFERROR(ZACKS_Screener[[#This Row],[PE1]]/(ZACKS_Screener[[#This Row],[EG1]]*100), "")</f>
        <v>0.18181516972887904</v>
      </c>
      <c r="T371" s="17">
        <f>IFERROR(ZACKS_Screener[[#This Row],[PE2]]/(ZACKS_Screener[[#This Row],[EG2]]*100), "")</f>
        <v>-0.36704309518299333</v>
      </c>
      <c r="U371"/>
    </row>
    <row r="372" spans="1:21" hidden="1" x14ac:dyDescent="0.25">
      <c r="A372" s="20" t="s">
        <v>1916</v>
      </c>
      <c r="B372" s="20">
        <v>5422.93</v>
      </c>
      <c r="C372" s="33" t="s">
        <v>1915</v>
      </c>
      <c r="D372" s="6" t="s">
        <v>20</v>
      </c>
      <c r="E372" s="6" t="s">
        <v>32</v>
      </c>
      <c r="F372" s="6" t="s">
        <v>1917</v>
      </c>
      <c r="G372">
        <v>12</v>
      </c>
      <c r="H372">
        <v>202212</v>
      </c>
      <c r="I372" s="8">
        <v>42.5</v>
      </c>
      <c r="J372" s="8">
        <v>4.54</v>
      </c>
      <c r="K372" s="8">
        <v>5.74</v>
      </c>
      <c r="L372" s="8">
        <v>5.63</v>
      </c>
      <c r="M372" s="47" t="str">
        <f>INDEX(DNBDetails[], MATCH(ZACKS_Screener[Ticker], DNBDetails[Ticker],0), 6)</f>
        <v>Finance and Insurance</v>
      </c>
      <c r="N372" s="6" t="str">
        <f>INDEX(DNBDetails[], MATCH(ZACKS_Screener[Ticker], DNBDetails[Ticker],0), 7)</f>
        <v>Depository Credit Intermediation</v>
      </c>
      <c r="O3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0.26431718061674014</v>
      </c>
      <c r="P3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-1.9163763066202145E-2</v>
      </c>
      <c r="Q372" s="17">
        <f>IFERROR(ZACKS_Screener[[#This Row],[Price]]/ZACKS_Screener[[#This Row],[EPS1]], "")</f>
        <v>7.4041811846689889</v>
      </c>
      <c r="R372" s="17">
        <f>IFERROR(ZACKS_Screener[[#This Row],[Price]]/ZACKS_Screener[[#This Row],[EPS2]], "")</f>
        <v>7.5488454706927177</v>
      </c>
      <c r="S372" s="17">
        <f>IFERROR(ZACKS_Screener[[#This Row],[PE1]]/(ZACKS_Screener[[#This Row],[EG1]]*100), "")</f>
        <v>0.28012485481997668</v>
      </c>
      <c r="T372" s="17">
        <f>IFERROR(ZACKS_Screener[[#This Row],[PE2]]/(ZACKS_Screener[[#This Row],[EG2]]*100), "")</f>
        <v>-3.9391248183432799</v>
      </c>
      <c r="U372"/>
    </row>
    <row r="373" spans="1:21" hidden="1" x14ac:dyDescent="0.25">
      <c r="A373" s="20" t="s">
        <v>1505</v>
      </c>
      <c r="B373" s="20">
        <v>3236.22</v>
      </c>
      <c r="C373" s="33" t="s">
        <v>1504</v>
      </c>
      <c r="D373" s="6" t="s">
        <v>12</v>
      </c>
      <c r="E373" s="6" t="s">
        <v>114</v>
      </c>
      <c r="F373" s="6" t="s">
        <v>277</v>
      </c>
      <c r="G373">
        <v>12</v>
      </c>
      <c r="H373">
        <v>202212</v>
      </c>
      <c r="I373" s="8">
        <v>174.38</v>
      </c>
      <c r="J373" s="8">
        <v>5.87</v>
      </c>
      <c r="K373" s="8">
        <v>7.4</v>
      </c>
      <c r="L373" s="8">
        <v>8.58</v>
      </c>
      <c r="M373" s="47" t="str">
        <f>INDEX(DNBDetails[], MATCH(ZACKS_Screener[Ticker], DNBDetails[Ticker],0), 6)</f>
        <v>Petroleum and Coal Products Manufacturing</v>
      </c>
      <c r="N373" s="6" t="str">
        <f>INDEX(DNBDetails[], MATCH(ZACKS_Screener[Ticker], DNBDetails[Ticker],0), 7)</f>
        <v>Petroleum and Coal Products Manufacturing</v>
      </c>
      <c r="O3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0.26064735945485523</v>
      </c>
      <c r="P3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0.15945945945945941</v>
      </c>
      <c r="Q373" s="17">
        <f>IFERROR(ZACKS_Screener[[#This Row],[Price]]/ZACKS_Screener[[#This Row],[EPS1]], "")</f>
        <v>23.564864864864862</v>
      </c>
      <c r="R373" s="17">
        <f>IFERROR(ZACKS_Screener[[#This Row],[Price]]/ZACKS_Screener[[#This Row],[EPS2]], "")</f>
        <v>20.324009324009324</v>
      </c>
      <c r="S373" s="17">
        <f>IFERROR(ZACKS_Screener[[#This Row],[PE1]]/(ZACKS_Screener[[#This Row],[EG1]]*100), "")</f>
        <v>0.90408991344285439</v>
      </c>
      <c r="T373" s="17">
        <f>IFERROR(ZACKS_Screener[[#This Row],[PE2]]/(ZACKS_Screener[[#This Row],[EG2]]*100), "")</f>
        <v>1.2745565169293986</v>
      </c>
      <c r="U373"/>
    </row>
    <row r="374" spans="1:21" hidden="1" x14ac:dyDescent="0.25">
      <c r="A374" s="20" t="s">
        <v>2466</v>
      </c>
      <c r="B374" s="20">
        <v>59227.38</v>
      </c>
      <c r="C374" s="33" t="s">
        <v>2465</v>
      </c>
      <c r="D374" s="6" t="s">
        <v>12</v>
      </c>
      <c r="E374" s="6" t="s">
        <v>76</v>
      </c>
      <c r="F374" s="6" t="s">
        <v>242</v>
      </c>
      <c r="G374">
        <v>12</v>
      </c>
      <c r="H374">
        <v>202212</v>
      </c>
      <c r="I374" s="8">
        <v>131.1</v>
      </c>
      <c r="J374" s="8">
        <v>2.66</v>
      </c>
      <c r="K374" s="8">
        <v>3.34</v>
      </c>
      <c r="L374" s="8">
        <v>3.66</v>
      </c>
      <c r="M374" s="47" t="str">
        <f>INDEX(DNBDetails[], MATCH(ZACKS_Screener[Ticker], DNBDetails[Ticker],0), 6)</f>
        <v>Finance and Insurance</v>
      </c>
      <c r="N374" s="6" t="str">
        <f>INDEX(DNBDetails[], MATCH(ZACKS_Screener[Ticker], DNBDetails[Ticker],0), 7)</f>
        <v>Nondepository Credit Intermediation</v>
      </c>
      <c r="O3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0.25563909774436078</v>
      </c>
      <c r="P3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9.5808383233533023E-2</v>
      </c>
      <c r="Q374" s="17">
        <f>IFERROR(ZACKS_Screener[[#This Row],[Price]]/ZACKS_Screener[[#This Row],[EPS1]], "")</f>
        <v>39.251497005988021</v>
      </c>
      <c r="R374" s="17">
        <f>IFERROR(ZACKS_Screener[[#This Row],[Price]]/ZACKS_Screener[[#This Row],[EPS2]], "")</f>
        <v>35.819672131147541</v>
      </c>
      <c r="S374" s="17">
        <f>IFERROR(ZACKS_Screener[[#This Row],[PE1]]/(ZACKS_Screener[[#This Row],[EG1]]*100), "")</f>
        <v>1.5354262064107087</v>
      </c>
      <c r="T374" s="17">
        <f>IFERROR(ZACKS_Screener[[#This Row],[PE2]]/(ZACKS_Screener[[#This Row],[EG2]]*100), "")</f>
        <v>3.7386782786885213</v>
      </c>
      <c r="U374"/>
    </row>
    <row r="375" spans="1:21" hidden="1" x14ac:dyDescent="0.25">
      <c r="A375" s="20" t="s">
        <v>1842</v>
      </c>
      <c r="B375" s="20">
        <v>27528.54</v>
      </c>
      <c r="C375" s="33" t="s">
        <v>1841</v>
      </c>
      <c r="D375" s="6" t="s">
        <v>12</v>
      </c>
      <c r="E375" s="6" t="s">
        <v>32</v>
      </c>
      <c r="F375" s="6" t="s">
        <v>360</v>
      </c>
      <c r="G375">
        <v>12</v>
      </c>
      <c r="H375">
        <v>202212</v>
      </c>
      <c r="I375" s="8">
        <v>6.12</v>
      </c>
      <c r="J375" s="8">
        <v>0.9</v>
      </c>
      <c r="K375" s="8">
        <v>1.1299999999999999</v>
      </c>
      <c r="L375" s="8">
        <v>1.24</v>
      </c>
      <c r="M375" s="47" t="e">
        <f>INDEX(DNBDetails[], MATCH(ZACKS_Screener[Ticker], DNBDetails[Ticker],0), 6)</f>
        <v>#N/A</v>
      </c>
      <c r="N375" s="6" t="e">
        <f>INDEX(DNBDetails[], MATCH(ZACKS_Screener[Ticker], DNBDetails[Ticker],0), 7)</f>
        <v>#N/A</v>
      </c>
      <c r="O3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0.25555555555555542</v>
      </c>
      <c r="P3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9.7345132743362928E-2</v>
      </c>
      <c r="Q375" s="17">
        <f>IFERROR(ZACKS_Screener[[#This Row],[Price]]/ZACKS_Screener[[#This Row],[EPS1]], "")</f>
        <v>5.4159292035398234</v>
      </c>
      <c r="R375" s="17">
        <f>IFERROR(ZACKS_Screener[[#This Row],[Price]]/ZACKS_Screener[[#This Row],[EPS2]], "")</f>
        <v>4.935483870967742</v>
      </c>
      <c r="S375" s="17">
        <f>IFERROR(ZACKS_Screener[[#This Row],[PE1]]/(ZACKS_Screener[[#This Row],[EG1]]*100), "")</f>
        <v>0.21192766448634101</v>
      </c>
      <c r="T375" s="17">
        <f>IFERROR(ZACKS_Screener[[#This Row],[PE2]]/(ZACKS_Screener[[#This Row],[EG2]]*100), "")</f>
        <v>0.50700879765395845</v>
      </c>
      <c r="U375"/>
    </row>
    <row r="376" spans="1:21" hidden="1" x14ac:dyDescent="0.25">
      <c r="A376" s="20" t="s">
        <v>1644</v>
      </c>
      <c r="B376" s="20">
        <v>17118.29</v>
      </c>
      <c r="C376" s="33" t="s">
        <v>1643</v>
      </c>
      <c r="D376" s="6" t="s">
        <v>12</v>
      </c>
      <c r="E376" s="6" t="s">
        <v>94</v>
      </c>
      <c r="F376" s="6" t="s">
        <v>95</v>
      </c>
      <c r="G376">
        <v>12</v>
      </c>
      <c r="H376">
        <v>202212</v>
      </c>
      <c r="I376" s="8">
        <v>59.33</v>
      </c>
      <c r="J376" s="8">
        <v>4.0999999999999996</v>
      </c>
      <c r="K376" s="8">
        <v>5.14</v>
      </c>
      <c r="L376" s="8">
        <v>6.73</v>
      </c>
      <c r="M376" s="47" t="str">
        <f>INDEX(DNBDetails[], MATCH(ZACKS_Screener[Ticker], DNBDetails[Ticker],0), 6)</f>
        <v>Transportation Equipment Manufacturing</v>
      </c>
      <c r="N376" s="6" t="str">
        <f>INDEX(DNBDetails[], MATCH(ZACKS_Screener[Ticker], DNBDetails[Ticker],0), 7)</f>
        <v>Motor Vehicle Parts Manufacturing</v>
      </c>
      <c r="O3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0.25365853658536586</v>
      </c>
      <c r="P3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0.30933852140077839</v>
      </c>
      <c r="Q376" s="17">
        <f>IFERROR(ZACKS_Screener[[#This Row],[Price]]/ZACKS_Screener[[#This Row],[EPS1]], "")</f>
        <v>11.542801556420233</v>
      </c>
      <c r="R376" s="17">
        <f>IFERROR(ZACKS_Screener[[#This Row],[Price]]/ZACKS_Screener[[#This Row],[EPS2]], "")</f>
        <v>8.8157503714710241</v>
      </c>
      <c r="S376" s="17">
        <f>IFERROR(ZACKS_Screener[[#This Row],[PE1]]/(ZACKS_Screener[[#This Row],[EG1]]*100), "")</f>
        <v>0.45505275366656689</v>
      </c>
      <c r="T376" s="17">
        <f>IFERROR(ZACKS_Screener[[#This Row],[PE2]]/(ZACKS_Screener[[#This Row],[EG2]]*100), "")</f>
        <v>0.28498715037333988</v>
      </c>
      <c r="U376"/>
    </row>
    <row r="377" spans="1:21" hidden="1" x14ac:dyDescent="0.25">
      <c r="A377" s="20" t="s">
        <v>2554</v>
      </c>
      <c r="B377" s="20">
        <v>11112.71</v>
      </c>
      <c r="C377" s="33" t="s">
        <v>2553</v>
      </c>
      <c r="D377" s="6" t="s">
        <v>20</v>
      </c>
      <c r="E377" s="6" t="s">
        <v>35</v>
      </c>
      <c r="F377" s="6" t="s">
        <v>271</v>
      </c>
      <c r="G377">
        <v>12</v>
      </c>
      <c r="H377">
        <v>202212</v>
      </c>
      <c r="I377" s="8">
        <v>235.01</v>
      </c>
      <c r="J377" s="8">
        <v>15</v>
      </c>
      <c r="K377" s="8">
        <v>18.8</v>
      </c>
      <c r="L377" s="8">
        <v>20.71</v>
      </c>
      <c r="M377" s="47" t="str">
        <f>INDEX(DNBDetails[], MATCH(ZACKS_Screener[Ticker], DNBDetails[Ticker],0), 6)</f>
        <v>Chemical Manufacturing</v>
      </c>
      <c r="N377" s="6" t="str">
        <f>INDEX(DNBDetails[], MATCH(ZACKS_Screener[Ticker], DNBDetails[Ticker],0), 7)</f>
        <v>Pharmaceutical and Medicine Manufacturing</v>
      </c>
      <c r="O3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0.25333333333333335</v>
      </c>
      <c r="P3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0.10159574468085107</v>
      </c>
      <c r="Q377" s="17">
        <f>IFERROR(ZACKS_Screener[[#This Row],[Price]]/ZACKS_Screener[[#This Row],[EPS1]], "")</f>
        <v>12.500531914893616</v>
      </c>
      <c r="R377" s="17">
        <f>IFERROR(ZACKS_Screener[[#This Row],[Price]]/ZACKS_Screener[[#This Row],[EPS2]], "")</f>
        <v>11.347658136166103</v>
      </c>
      <c r="S377" s="17">
        <f>IFERROR(ZACKS_Screener[[#This Row],[PE1]]/(ZACKS_Screener[[#This Row],[EG1]]*100), "")</f>
        <v>0.49344204927211638</v>
      </c>
      <c r="T377" s="17">
        <f>IFERROR(ZACKS_Screener[[#This Row],[PE2]]/(ZACKS_Screener[[#This Row],[EG2]]*100), "")</f>
        <v>1.1169422668058782</v>
      </c>
      <c r="U377"/>
    </row>
    <row r="378" spans="1:21" hidden="1" x14ac:dyDescent="0.25">
      <c r="A378" s="20" t="s">
        <v>2842</v>
      </c>
      <c r="B378" s="20">
        <v>2503.27</v>
      </c>
      <c r="C378" s="33" t="s">
        <v>2841</v>
      </c>
      <c r="D378" s="6" t="s">
        <v>20</v>
      </c>
      <c r="E378" s="6" t="s">
        <v>194</v>
      </c>
      <c r="F378" s="6" t="s">
        <v>2839</v>
      </c>
      <c r="G378">
        <v>12</v>
      </c>
      <c r="H378">
        <v>202212</v>
      </c>
      <c r="I378" s="8">
        <v>19.95</v>
      </c>
      <c r="J378" s="8">
        <v>4.3899999999999997</v>
      </c>
      <c r="K378" s="8">
        <v>5.5</v>
      </c>
      <c r="L378" s="8">
        <v>5.64</v>
      </c>
      <c r="M378" s="47" t="str">
        <f>INDEX(DNBDetails[], MATCH(ZACKS_Screener[Ticker], DNBDetails[Ticker],0), 6)</f>
        <v>Mining, Quarrying, and Oil and Gas Extraction</v>
      </c>
      <c r="N378" s="6" t="str">
        <f>INDEX(DNBDetails[], MATCH(ZACKS_Screener[Ticker], DNBDetails[Ticker],0), 7)</f>
        <v>Coal Mining</v>
      </c>
      <c r="O3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0.25284738041002286</v>
      </c>
      <c r="P3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2.5454545454545396E-2</v>
      </c>
      <c r="Q378" s="17">
        <f>IFERROR(ZACKS_Screener[[#This Row],[Price]]/ZACKS_Screener[[#This Row],[EPS1]], "")</f>
        <v>3.627272727272727</v>
      </c>
      <c r="R378" s="17">
        <f>IFERROR(ZACKS_Screener[[#This Row],[Price]]/ZACKS_Screener[[#This Row],[EPS2]], "")</f>
        <v>3.5372340425531914</v>
      </c>
      <c r="S378" s="17">
        <f>IFERROR(ZACKS_Screener[[#This Row],[PE1]]/(ZACKS_Screener[[#This Row],[EG1]]*100), "")</f>
        <v>0.14345700245700241</v>
      </c>
      <c r="T378" s="17">
        <f>IFERROR(ZACKS_Screener[[#This Row],[PE2]]/(ZACKS_Screener[[#This Row],[EG2]]*100), "")</f>
        <v>1.3896276595744712</v>
      </c>
      <c r="U378"/>
    </row>
    <row r="379" spans="1:21" hidden="1" x14ac:dyDescent="0.25">
      <c r="A379" s="20" t="s">
        <v>287</v>
      </c>
      <c r="B379" s="20">
        <v>8245.7999999999993</v>
      </c>
      <c r="C379" s="33" t="s">
        <v>286</v>
      </c>
      <c r="D379" s="6" t="s">
        <v>12</v>
      </c>
      <c r="E379" s="6" t="s">
        <v>21</v>
      </c>
      <c r="F379" s="6" t="s">
        <v>288</v>
      </c>
      <c r="G379">
        <v>12</v>
      </c>
      <c r="H379">
        <v>202212</v>
      </c>
      <c r="I379" s="8">
        <v>274.16000000000003</v>
      </c>
      <c r="J379" s="8">
        <v>16.559999999999999</v>
      </c>
      <c r="K379" s="8">
        <v>20.69</v>
      </c>
      <c r="L379" s="8">
        <v>20.83</v>
      </c>
      <c r="M379" s="47" t="e">
        <f>INDEX(DNBDetails[], MATCH(ZACKS_Screener[Ticker], DNBDetails[Ticker],0), 6)</f>
        <v>#N/A</v>
      </c>
      <c r="N379" s="6" t="e">
        <f>INDEX(DNBDetails[], MATCH(ZACKS_Screener[Ticker], DNBDetails[Ticker],0), 7)</f>
        <v>#N/A</v>
      </c>
      <c r="O3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0.24939613526570065</v>
      </c>
      <c r="P3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6.7665538907683426E-3</v>
      </c>
      <c r="Q379" s="17">
        <f>IFERROR(ZACKS_Screener[[#This Row],[Price]]/ZACKS_Screener[[#This Row],[EPS1]], "")</f>
        <v>13.250845819236346</v>
      </c>
      <c r="R379" s="17">
        <f>IFERROR(ZACKS_Screener[[#This Row],[Price]]/ZACKS_Screener[[#This Row],[EPS2]], "")</f>
        <v>13.161785885741722</v>
      </c>
      <c r="S379" s="17">
        <f>IFERROR(ZACKS_Screener[[#This Row],[PE1]]/(ZACKS_Screener[[#This Row],[EG1]]*100), "")</f>
        <v>0.53131720766720036</v>
      </c>
      <c r="T379" s="17">
        <f>IFERROR(ZACKS_Screener[[#This Row],[PE2]]/(ZACKS_Screener[[#This Row],[EG2]]*100), "")</f>
        <v>19.451239284000145</v>
      </c>
      <c r="U379"/>
    </row>
    <row r="380" spans="1:21" hidden="1" x14ac:dyDescent="0.25">
      <c r="A380" s="20" t="s">
        <v>187</v>
      </c>
      <c r="B380" s="20">
        <v>5284.35</v>
      </c>
      <c r="C380" s="33" t="s">
        <v>186</v>
      </c>
      <c r="D380" s="6" t="s">
        <v>12</v>
      </c>
      <c r="E380" s="6" t="s">
        <v>94</v>
      </c>
      <c r="F380" s="6" t="s">
        <v>95</v>
      </c>
      <c r="G380">
        <v>12</v>
      </c>
      <c r="H380">
        <v>202212</v>
      </c>
      <c r="I380" s="8">
        <v>58.88</v>
      </c>
      <c r="J380" s="8">
        <v>5.53</v>
      </c>
      <c r="K380" s="8">
        <v>6.86</v>
      </c>
      <c r="L380" s="8">
        <v>7.07</v>
      </c>
      <c r="M380" s="47" t="str">
        <f>INDEX(DNBDetails[], MATCH(ZACKS_Screener[Ticker], DNBDetails[Ticker],0), 6)</f>
        <v>Transportation Equipment Manufacturing</v>
      </c>
      <c r="N380" s="6" t="str">
        <f>INDEX(DNBDetails[], MATCH(ZACKS_Screener[Ticker], DNBDetails[Ticker],0), 7)</f>
        <v>Motor Vehicle Parts Manufacturing</v>
      </c>
      <c r="O3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0.24050632911392406</v>
      </c>
      <c r="P3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3.0612244897959176E-2</v>
      </c>
      <c r="Q380" s="17">
        <f>IFERROR(ZACKS_Screener[[#This Row],[Price]]/ZACKS_Screener[[#This Row],[EPS1]], "")</f>
        <v>8.5830903790087465</v>
      </c>
      <c r="R380" s="17">
        <f>IFERROR(ZACKS_Screener[[#This Row],[Price]]/ZACKS_Screener[[#This Row],[EPS2]], "")</f>
        <v>8.3281471004243279</v>
      </c>
      <c r="S380" s="17">
        <f>IFERROR(ZACKS_Screener[[#This Row],[PE1]]/(ZACKS_Screener[[#This Row],[EG1]]*100), "")</f>
        <v>0.35687586312720576</v>
      </c>
      <c r="T380" s="17">
        <f>IFERROR(ZACKS_Screener[[#This Row],[PE2]]/(ZACKS_Screener[[#This Row],[EG2]]*100), "")</f>
        <v>2.7205280528052809</v>
      </c>
      <c r="U380"/>
    </row>
    <row r="381" spans="1:21" hidden="1" x14ac:dyDescent="0.25">
      <c r="A381" s="20" t="s">
        <v>216</v>
      </c>
      <c r="B381" s="20">
        <v>63105.2</v>
      </c>
      <c r="C381" s="33" t="s">
        <v>215</v>
      </c>
      <c r="D381" s="6" t="s">
        <v>12</v>
      </c>
      <c r="E381" s="6" t="s">
        <v>13</v>
      </c>
      <c r="F381" s="6" t="s">
        <v>217</v>
      </c>
      <c r="G381">
        <v>12</v>
      </c>
      <c r="H381">
        <v>202212</v>
      </c>
      <c r="I381" s="8">
        <v>20.54</v>
      </c>
      <c r="J381" s="8">
        <v>1.29</v>
      </c>
      <c r="K381" s="8">
        <v>1.6</v>
      </c>
      <c r="L381" s="8">
        <v>1.66</v>
      </c>
      <c r="M381" s="47" t="e">
        <f>INDEX(DNBDetails[], MATCH(ZACKS_Screener[Ticker], DNBDetails[Ticker],0), 6)</f>
        <v>#N/A</v>
      </c>
      <c r="N381" s="6" t="e">
        <f>INDEX(DNBDetails[], MATCH(ZACKS_Screener[Ticker], DNBDetails[Ticker],0), 7)</f>
        <v>#N/A</v>
      </c>
      <c r="O3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0.24031007751937988</v>
      </c>
      <c r="P3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3.7499999999999895E-2</v>
      </c>
      <c r="Q381" s="17">
        <f>IFERROR(ZACKS_Screener[[#This Row],[Price]]/ZACKS_Screener[[#This Row],[EPS1]], "")</f>
        <v>12.837499999999999</v>
      </c>
      <c r="R381" s="17">
        <f>IFERROR(ZACKS_Screener[[#This Row],[Price]]/ZACKS_Screener[[#This Row],[EPS2]], "")</f>
        <v>12.373493975903614</v>
      </c>
      <c r="S381" s="17">
        <f>IFERROR(ZACKS_Screener[[#This Row],[PE1]]/(ZACKS_Screener[[#This Row],[EG1]]*100), "")</f>
        <v>0.53420564516129021</v>
      </c>
      <c r="T381" s="17">
        <f>IFERROR(ZACKS_Screener[[#This Row],[PE2]]/(ZACKS_Screener[[#This Row],[EG2]]*100), "")</f>
        <v>3.2995983935743065</v>
      </c>
      <c r="U381"/>
    </row>
    <row r="382" spans="1:21" hidden="1" x14ac:dyDescent="0.25">
      <c r="A382" s="20" t="s">
        <v>2688</v>
      </c>
      <c r="B382" s="20">
        <v>5129.18</v>
      </c>
      <c r="C382" s="33" t="s">
        <v>2687</v>
      </c>
      <c r="D382" s="6" t="s">
        <v>20</v>
      </c>
      <c r="E382" s="6" t="s">
        <v>32</v>
      </c>
      <c r="F382" s="6" t="s">
        <v>559</v>
      </c>
      <c r="G382">
        <v>12</v>
      </c>
      <c r="H382">
        <v>202212</v>
      </c>
      <c r="I382" s="8">
        <v>82.75</v>
      </c>
      <c r="J382" s="8">
        <v>8.02</v>
      </c>
      <c r="K382" s="8">
        <v>9.94</v>
      </c>
      <c r="L382" s="8">
        <v>9.25</v>
      </c>
      <c r="M382" s="47" t="str">
        <f>INDEX(DNBDetails[], MATCH(ZACKS_Screener[Ticker], DNBDetails[Ticker],0), 6)</f>
        <v>Finance and Insurance</v>
      </c>
      <c r="N382" s="6" t="str">
        <f>INDEX(DNBDetails[], MATCH(ZACKS_Screener[Ticker], DNBDetails[Ticker],0), 7)</f>
        <v>Depository Credit Intermediation</v>
      </c>
      <c r="O3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0.23940149625935161</v>
      </c>
      <c r="P3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-6.9416498993963738E-2</v>
      </c>
      <c r="Q382" s="17">
        <f>IFERROR(ZACKS_Screener[[#This Row],[Price]]/ZACKS_Screener[[#This Row],[EPS1]], "")</f>
        <v>8.3249496981891351</v>
      </c>
      <c r="R382" s="17">
        <f>IFERROR(ZACKS_Screener[[#This Row],[Price]]/ZACKS_Screener[[#This Row],[EPS2]], "")</f>
        <v>8.9459459459459456</v>
      </c>
      <c r="S382" s="17">
        <f>IFERROR(ZACKS_Screener[[#This Row],[PE1]]/(ZACKS_Screener[[#This Row],[EG1]]*100), "")</f>
        <v>0.34774008635144199</v>
      </c>
      <c r="T382" s="17">
        <f>IFERROR(ZACKS_Screener[[#This Row],[PE2]]/(ZACKS_Screener[[#This Row],[EG2]]*100), "")</f>
        <v>-1.2887348217783008</v>
      </c>
      <c r="U382"/>
    </row>
    <row r="383" spans="1:21" hidden="1" x14ac:dyDescent="0.25">
      <c r="A383" s="20" t="s">
        <v>1376</v>
      </c>
      <c r="B383" s="20">
        <v>6669.6</v>
      </c>
      <c r="C383" s="33" t="s">
        <v>1375</v>
      </c>
      <c r="D383" s="6" t="s">
        <v>12</v>
      </c>
      <c r="E383" s="6" t="s">
        <v>44</v>
      </c>
      <c r="F383" s="6" t="s">
        <v>262</v>
      </c>
      <c r="G383">
        <v>12</v>
      </c>
      <c r="H383">
        <v>202212</v>
      </c>
      <c r="I383" s="8">
        <v>101.06</v>
      </c>
      <c r="J383" s="8">
        <v>7.45</v>
      </c>
      <c r="K383" s="8">
        <v>9.23</v>
      </c>
      <c r="L383" s="8">
        <v>9.8800000000000008</v>
      </c>
      <c r="M383" s="47" t="str">
        <f>INDEX(DNBDetails[], MATCH(ZACKS_Screener[Ticker], DNBDetails[Ticker],0), 6)</f>
        <v>Food Manufacturing</v>
      </c>
      <c r="N383" s="6" t="str">
        <f>INDEX(DNBDetails[], MATCH(ZACKS_Screener[Ticker], DNBDetails[Ticker],0), 7)</f>
        <v>Grain and Oilseed Milling</v>
      </c>
      <c r="O3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0.23892617449664433</v>
      </c>
      <c r="P3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7.0422535211267637E-2</v>
      </c>
      <c r="Q383" s="17">
        <f>IFERROR(ZACKS_Screener[[#This Row],[Price]]/ZACKS_Screener[[#This Row],[EPS1]], "")</f>
        <v>10.94907908992416</v>
      </c>
      <c r="R383" s="17">
        <f>IFERROR(ZACKS_Screener[[#This Row],[Price]]/ZACKS_Screener[[#This Row],[EPS2]], "")</f>
        <v>10.228744939271255</v>
      </c>
      <c r="S383" s="17">
        <f>IFERROR(ZACKS_Screener[[#This Row],[PE1]]/(ZACKS_Screener[[#This Row],[EG1]]*100), "")</f>
        <v>0.45826201808952238</v>
      </c>
      <c r="T383" s="17">
        <f>IFERROR(ZACKS_Screener[[#This Row],[PE2]]/(ZACKS_Screener[[#This Row],[EG2]]*100), "")</f>
        <v>1.4524817813765176</v>
      </c>
      <c r="U383"/>
    </row>
    <row r="384" spans="1:21" hidden="1" x14ac:dyDescent="0.25">
      <c r="A384" s="20" t="s">
        <v>2573</v>
      </c>
      <c r="B384" s="20">
        <v>10265.120000000001</v>
      </c>
      <c r="C384" s="33" t="s">
        <v>2572</v>
      </c>
      <c r="D384" s="6" t="s">
        <v>12</v>
      </c>
      <c r="E384" s="6" t="s">
        <v>13</v>
      </c>
      <c r="F384" s="6" t="s">
        <v>1149</v>
      </c>
      <c r="G384">
        <v>12</v>
      </c>
      <c r="H384">
        <v>202212</v>
      </c>
      <c r="I384" s="8">
        <v>17.43</v>
      </c>
      <c r="J384" s="8">
        <v>1.55</v>
      </c>
      <c r="K384" s="8">
        <v>1.92</v>
      </c>
      <c r="L384" s="8">
        <v>2.09</v>
      </c>
      <c r="M384" s="47" t="str">
        <f>INDEX(DNBDetails[], MATCH(ZACKS_Screener[Ticker], DNBDetails[Ticker],0), 6)</f>
        <v>Wholesale Trade</v>
      </c>
      <c r="N384" s="6" t="str">
        <f>INDEX(DNBDetails[], MATCH(ZACKS_Screener[Ticker], DNBDetails[Ticker],0), 7)</f>
        <v>Miscellaneous Nondurable Goods Merchant Wholesalers</v>
      </c>
      <c r="O3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0.23870967741935475</v>
      </c>
      <c r="P3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8.854166666666663E-2</v>
      </c>
      <c r="Q384" s="17">
        <f>IFERROR(ZACKS_Screener[[#This Row],[Price]]/ZACKS_Screener[[#This Row],[EPS1]], "")</f>
        <v>9.078125</v>
      </c>
      <c r="R384" s="17">
        <f>IFERROR(ZACKS_Screener[[#This Row],[Price]]/ZACKS_Screener[[#This Row],[EPS2]], "")</f>
        <v>8.3397129186602879</v>
      </c>
      <c r="S384" s="17">
        <f>IFERROR(ZACKS_Screener[[#This Row],[PE1]]/(ZACKS_Screener[[#This Row],[EG1]]*100), "")</f>
        <v>0.38029983108108117</v>
      </c>
      <c r="T384" s="17">
        <f>IFERROR(ZACKS_Screener[[#This Row],[PE2]]/(ZACKS_Screener[[#This Row],[EG2]]*100), "")</f>
        <v>0.94189698846045644</v>
      </c>
      <c r="U384"/>
    </row>
    <row r="385" spans="1:21" hidden="1" x14ac:dyDescent="0.25">
      <c r="A385" s="20" t="s">
        <v>2106</v>
      </c>
      <c r="B385" s="20">
        <v>9253.76</v>
      </c>
      <c r="C385" s="33" t="s">
        <v>2105</v>
      </c>
      <c r="D385" s="6" t="s">
        <v>12</v>
      </c>
      <c r="E385" s="6" t="s">
        <v>32</v>
      </c>
      <c r="F385" s="6" t="s">
        <v>111</v>
      </c>
      <c r="G385">
        <v>12</v>
      </c>
      <c r="H385">
        <v>202212</v>
      </c>
      <c r="I385" s="8">
        <v>138.38</v>
      </c>
      <c r="J385" s="8">
        <v>14.43</v>
      </c>
      <c r="K385" s="8">
        <v>17.87</v>
      </c>
      <c r="L385" s="8">
        <v>18.079999999999998</v>
      </c>
      <c r="M385" s="47" t="str">
        <f>INDEX(DNBDetails[], MATCH(ZACKS_Screener[Ticker], DNBDetails[Ticker],0), 6)</f>
        <v>Finance and Insurance</v>
      </c>
      <c r="N385" s="6" t="str">
        <f>INDEX(DNBDetails[], MATCH(ZACKS_Screener[Ticker], DNBDetails[Ticker],0), 7)</f>
        <v>Insurance Carriers</v>
      </c>
      <c r="O3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0.2383922383922385</v>
      </c>
      <c r="P3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1.175153889199761E-2</v>
      </c>
      <c r="Q385" s="17">
        <f>IFERROR(ZACKS_Screener[[#This Row],[Price]]/ZACKS_Screener[[#This Row],[EPS1]], "")</f>
        <v>7.7437045327364293</v>
      </c>
      <c r="R385" s="17">
        <f>IFERROR(ZACKS_Screener[[#This Row],[Price]]/ZACKS_Screener[[#This Row],[EPS2]], "")</f>
        <v>7.653761061946903</v>
      </c>
      <c r="S385" s="17">
        <f>IFERROR(ZACKS_Screener[[#This Row],[PE1]]/(ZACKS_Screener[[#This Row],[EG1]]*100), "")</f>
        <v>0.3248303965331007</v>
      </c>
      <c r="T385" s="17">
        <f>IFERROR(ZACKS_Screener[[#This Row],[PE2]]/(ZACKS_Screener[[#This Row],[EG2]]*100), "")</f>
        <v>6.5129861989044242</v>
      </c>
      <c r="U385"/>
    </row>
    <row r="386" spans="1:21" hidden="1" x14ac:dyDescent="0.25">
      <c r="A386" s="20" t="s">
        <v>733</v>
      </c>
      <c r="B386" s="20">
        <v>4212.78</v>
      </c>
      <c r="C386" s="33" t="s">
        <v>732</v>
      </c>
      <c r="D386" s="6" t="s">
        <v>20</v>
      </c>
      <c r="E386" s="6" t="s">
        <v>35</v>
      </c>
      <c r="F386" s="6" t="s">
        <v>60</v>
      </c>
      <c r="G386">
        <v>12</v>
      </c>
      <c r="H386">
        <v>202212</v>
      </c>
      <c r="I386" s="8">
        <v>50.95</v>
      </c>
      <c r="J386" s="8">
        <v>-8.36</v>
      </c>
      <c r="K386" s="8">
        <v>-6.37</v>
      </c>
      <c r="L386" s="8">
        <v>-6.28</v>
      </c>
      <c r="M386" s="47" t="str">
        <f>INDEX(DNBDetails[], MATCH(ZACKS_Screener[Ticker], DNBDetails[Ticker],0), 6)</f>
        <v>Professional, Scientific, and Technical Services</v>
      </c>
      <c r="N386" s="6" t="str">
        <f>INDEX(DNBDetails[], MATCH(ZACKS_Screener[Ticker], DNBDetails[Ticker],0), 7)</f>
        <v>Scientific Research and Development Services</v>
      </c>
      <c r="O3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0.23803827751196166</v>
      </c>
      <c r="P3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1.4128728414442678E-2</v>
      </c>
      <c r="Q386" s="17">
        <f>IFERROR(ZACKS_Screener[[#This Row],[Price]]/ZACKS_Screener[[#This Row],[EPS1]], "")</f>
        <v>-7.998430141287284</v>
      </c>
      <c r="R386" s="17">
        <f>IFERROR(ZACKS_Screener[[#This Row],[Price]]/ZACKS_Screener[[#This Row],[EPS2]], "")</f>
        <v>-8.1130573248407636</v>
      </c>
      <c r="S386" s="17">
        <f>IFERROR(ZACKS_Screener[[#This Row],[PE1]]/(ZACKS_Screener[[#This Row],[EG1]]*100), "")</f>
        <v>-0.33601445216664177</v>
      </c>
      <c r="T386" s="17">
        <f>IFERROR(ZACKS_Screener[[#This Row],[PE2]]/(ZACKS_Screener[[#This Row],[EG2]]*100), "")</f>
        <v>-5.7422416843595272</v>
      </c>
      <c r="U386"/>
    </row>
    <row r="387" spans="1:21" hidden="1" x14ac:dyDescent="0.25">
      <c r="A387" s="20" t="s">
        <v>2030</v>
      </c>
      <c r="B387" s="20">
        <v>5404.91</v>
      </c>
      <c r="C387" s="33" t="s">
        <v>2029</v>
      </c>
      <c r="D387" s="6" t="s">
        <v>12</v>
      </c>
      <c r="E387" s="6" t="s">
        <v>35</v>
      </c>
      <c r="F387" s="6" t="s">
        <v>54</v>
      </c>
      <c r="G387">
        <v>12</v>
      </c>
      <c r="H387">
        <v>202212</v>
      </c>
      <c r="I387" s="8">
        <v>38.93</v>
      </c>
      <c r="J387" s="8">
        <v>2.0699999999999998</v>
      </c>
      <c r="K387" s="8">
        <v>2.56</v>
      </c>
      <c r="L387" s="8">
        <v>3.11</v>
      </c>
      <c r="M387" s="47" t="str">
        <f>INDEX(DNBDetails[], MATCH(ZACKS_Screener[Ticker], DNBDetails[Ticker],0), 6)</f>
        <v>Chemical Manufacturing</v>
      </c>
      <c r="N387" s="6" t="str">
        <f>INDEX(DNBDetails[], MATCH(ZACKS_Screener[Ticker], DNBDetails[Ticker],0), 7)</f>
        <v>Pharmaceutical and Medicine Manufacturing</v>
      </c>
      <c r="O3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0.23671497584541074</v>
      </c>
      <c r="P3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0.21484374999999992</v>
      </c>
      <c r="Q387" s="17">
        <f>IFERROR(ZACKS_Screener[[#This Row],[Price]]/ZACKS_Screener[[#This Row],[EPS1]], "")</f>
        <v>15.20703125</v>
      </c>
      <c r="R387" s="17">
        <f>IFERROR(ZACKS_Screener[[#This Row],[Price]]/ZACKS_Screener[[#This Row],[EPS2]], "")</f>
        <v>12.517684887459808</v>
      </c>
      <c r="S387" s="17">
        <f>IFERROR(ZACKS_Screener[[#This Row],[PE1]]/(ZACKS_Screener[[#This Row],[EG1]]*100), "")</f>
        <v>0.64241948341836708</v>
      </c>
      <c r="T387" s="17">
        <f>IFERROR(ZACKS_Screener[[#This Row],[PE2]]/(ZACKS_Screener[[#This Row],[EG2]]*100), "")</f>
        <v>0.582641332943584</v>
      </c>
      <c r="U387"/>
    </row>
    <row r="388" spans="1:21" hidden="1" x14ac:dyDescent="0.25">
      <c r="A388" s="20" t="s">
        <v>860</v>
      </c>
      <c r="B388" s="20">
        <v>10339.14</v>
      </c>
      <c r="C388" s="33" t="s">
        <v>859</v>
      </c>
      <c r="D388" s="6" t="s">
        <v>20</v>
      </c>
      <c r="E388" s="6" t="s">
        <v>76</v>
      </c>
      <c r="F388" s="6" t="s">
        <v>242</v>
      </c>
      <c r="G388">
        <v>1</v>
      </c>
      <c r="H388">
        <v>202301</v>
      </c>
      <c r="I388" s="8">
        <v>50.7</v>
      </c>
      <c r="J388" s="8">
        <v>2.0299999999999998</v>
      </c>
      <c r="K388" s="8">
        <v>2.5099999999999998</v>
      </c>
      <c r="L388" s="8">
        <v>2.56</v>
      </c>
      <c r="M388" s="47" t="str">
        <f>INDEX(DNBDetails[], MATCH(ZACKS_Screener[Ticker], DNBDetails[Ticker],0), 6)</f>
        <v>Information</v>
      </c>
      <c r="N388" s="6" t="str">
        <f>INDEX(DNBDetails[], MATCH(ZACKS_Screener[Ticker], DNBDetails[Ticker],0), 7)</f>
        <v>Software Publishers</v>
      </c>
      <c r="O3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0.23645320197044337</v>
      </c>
      <c r="P3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1.9920318725099709E-2</v>
      </c>
      <c r="Q388" s="17">
        <f>IFERROR(ZACKS_Screener[[#This Row],[Price]]/ZACKS_Screener[[#This Row],[EPS1]], "")</f>
        <v>20.199203187250998</v>
      </c>
      <c r="R388" s="17">
        <f>IFERROR(ZACKS_Screener[[#This Row],[Price]]/ZACKS_Screener[[#This Row],[EPS2]], "")</f>
        <v>19.8046875</v>
      </c>
      <c r="S388" s="17">
        <f>IFERROR(ZACKS_Screener[[#This Row],[PE1]]/(ZACKS_Screener[[#This Row],[EG1]]*100), "")</f>
        <v>0.85425796812749</v>
      </c>
      <c r="T388" s="17">
        <f>IFERROR(ZACKS_Screener[[#This Row],[PE2]]/(ZACKS_Screener[[#This Row],[EG2]]*100), "")</f>
        <v>9.9419531249999462</v>
      </c>
      <c r="U388"/>
    </row>
    <row r="389" spans="1:21" x14ac:dyDescent="0.25">
      <c r="A389" s="20" t="s">
        <v>2367</v>
      </c>
      <c r="B389" s="20">
        <v>4696.13</v>
      </c>
      <c r="C389" s="33" t="s">
        <v>2366</v>
      </c>
      <c r="D389" s="6" t="s">
        <v>12</v>
      </c>
      <c r="E389" s="6" t="s">
        <v>24</v>
      </c>
      <c r="F389" s="6" t="s">
        <v>780</v>
      </c>
      <c r="G389">
        <v>12</v>
      </c>
      <c r="H389">
        <v>202212</v>
      </c>
      <c r="I389" s="8">
        <v>38.36</v>
      </c>
      <c r="J389" s="8">
        <v>1.27</v>
      </c>
      <c r="K389" s="8">
        <v>1.57</v>
      </c>
      <c r="L389" s="8">
        <v>1.86</v>
      </c>
      <c r="M389" s="47" t="str">
        <f>INDEX(DNBDetails[], MATCH(ZACKS_Screener[Ticker], DNBDetails[Ticker],0), 6)</f>
        <v>Construction</v>
      </c>
      <c r="N389" s="6" t="str">
        <f>INDEX(DNBDetails[], MATCH(ZACKS_Screener[Ticker], DNBDetails[Ticker],0), 7)</f>
        <v>Nonresidential Building Construction</v>
      </c>
      <c r="O3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0.23622047244094491</v>
      </c>
      <c r="P3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0.18471337579617836</v>
      </c>
      <c r="Q389" s="17">
        <f>IFERROR(ZACKS_Screener[[#This Row],[Price]]/ZACKS_Screener[[#This Row],[EPS1]], "")</f>
        <v>24.433121019108277</v>
      </c>
      <c r="R389" s="17">
        <f>IFERROR(ZACKS_Screener[[#This Row],[Price]]/ZACKS_Screener[[#This Row],[EPS2]], "")</f>
        <v>20.623655913978492</v>
      </c>
      <c r="S389" s="17">
        <f>IFERROR(ZACKS_Screener[[#This Row],[PE1]]/(ZACKS_Screener[[#This Row],[EG1]]*100), "")</f>
        <v>1.0343354564755838</v>
      </c>
      <c r="T389" s="17">
        <f>IFERROR(ZACKS_Screener[[#This Row],[PE2]]/(ZACKS_Screener[[#This Row],[EG2]]*100), "")</f>
        <v>1.1165220615498701</v>
      </c>
      <c r="U389"/>
    </row>
    <row r="390" spans="1:21" hidden="1" x14ac:dyDescent="0.25">
      <c r="A390" s="20" t="s">
        <v>239</v>
      </c>
      <c r="B390" s="20">
        <v>46799.46</v>
      </c>
      <c r="C390" s="33" t="s">
        <v>238</v>
      </c>
      <c r="D390" s="6" t="s">
        <v>12</v>
      </c>
      <c r="E390" s="6" t="s">
        <v>32</v>
      </c>
      <c r="F390" s="6" t="s">
        <v>33</v>
      </c>
      <c r="G390">
        <v>12</v>
      </c>
      <c r="H390">
        <v>202212</v>
      </c>
      <c r="I390" s="8">
        <v>81.7</v>
      </c>
      <c r="J390" s="8">
        <v>5.21</v>
      </c>
      <c r="K390" s="8">
        <v>6.44</v>
      </c>
      <c r="L390" s="8">
        <v>7.47</v>
      </c>
      <c r="M390" s="47" t="str">
        <f>INDEX(DNBDetails[], MATCH(ZACKS_Screener[Ticker], DNBDetails[Ticker],0), 6)</f>
        <v>Finance and Insurance</v>
      </c>
      <c r="N390" s="6" t="str">
        <f>INDEX(DNBDetails[], MATCH(ZACKS_Screener[Ticker], DNBDetails[Ticker],0), 7)</f>
        <v>Other Financial Investment Activities</v>
      </c>
      <c r="O3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0.23608445297504807</v>
      </c>
      <c r="P3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0.15993788819875765</v>
      </c>
      <c r="Q390" s="17">
        <f>IFERROR(ZACKS_Screener[[#This Row],[Price]]/ZACKS_Screener[[#This Row],[EPS1]], "")</f>
        <v>12.686335403726707</v>
      </c>
      <c r="R390" s="17">
        <f>IFERROR(ZACKS_Screener[[#This Row],[Price]]/ZACKS_Screener[[#This Row],[EPS2]], "")</f>
        <v>10.937081659973227</v>
      </c>
      <c r="S390" s="17">
        <f>IFERROR(ZACKS_Screener[[#This Row],[PE1]]/(ZACKS_Screener[[#This Row],[EG1]]*100), "")</f>
        <v>0.53736428823915539</v>
      </c>
      <c r="T390" s="17">
        <f>IFERROR(ZACKS_Screener[[#This Row],[PE2]]/(ZACKS_Screener[[#This Row],[EG2]]*100), "")</f>
        <v>0.68383306689541401</v>
      </c>
      <c r="U390"/>
    </row>
    <row r="391" spans="1:21" hidden="1" x14ac:dyDescent="0.25">
      <c r="A391" s="20" t="s">
        <v>1414</v>
      </c>
      <c r="B391" s="20">
        <v>5565.6</v>
      </c>
      <c r="C391" s="33" t="s">
        <v>1413</v>
      </c>
      <c r="D391" s="6" t="s">
        <v>20</v>
      </c>
      <c r="E391" s="6" t="s">
        <v>35</v>
      </c>
      <c r="F391" s="6" t="s">
        <v>60</v>
      </c>
      <c r="G391">
        <v>12</v>
      </c>
      <c r="H391">
        <v>202212</v>
      </c>
      <c r="I391" s="8">
        <v>58.07</v>
      </c>
      <c r="J391" s="8">
        <v>-2.72</v>
      </c>
      <c r="K391" s="8">
        <v>-2.08</v>
      </c>
      <c r="L391" s="8">
        <v>-0.83</v>
      </c>
      <c r="M391" s="47" t="str">
        <f>INDEX(DNBDetails[], MATCH(ZACKS_Screener[Ticker], DNBDetails[Ticker],0), 6)</f>
        <v>Chemical Manufacturing</v>
      </c>
      <c r="N391" s="6" t="str">
        <f>INDEX(DNBDetails[], MATCH(ZACKS_Screener[Ticker], DNBDetails[Ticker],0), 7)</f>
        <v>Pharmaceutical and Medicine Manufacturing</v>
      </c>
      <c r="O3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0.23529411764705885</v>
      </c>
      <c r="P3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0.60096153846153844</v>
      </c>
      <c r="Q391" s="17">
        <f>IFERROR(ZACKS_Screener[[#This Row],[Price]]/ZACKS_Screener[[#This Row],[EPS1]], "")</f>
        <v>-27.91826923076923</v>
      </c>
      <c r="R391" s="17">
        <f>IFERROR(ZACKS_Screener[[#This Row],[Price]]/ZACKS_Screener[[#This Row],[EPS2]], "")</f>
        <v>-69.963855421686745</v>
      </c>
      <c r="S391" s="17">
        <f>IFERROR(ZACKS_Screener[[#This Row],[PE1]]/(ZACKS_Screener[[#This Row],[EG1]]*100), "")</f>
        <v>-1.1865264423076922</v>
      </c>
      <c r="T391" s="17">
        <f>IFERROR(ZACKS_Screener[[#This Row],[PE2]]/(ZACKS_Screener[[#This Row],[EG2]]*100), "")</f>
        <v>-1.1641985542168674</v>
      </c>
      <c r="U391"/>
    </row>
    <row r="392" spans="1:21" hidden="1" x14ac:dyDescent="0.25">
      <c r="A392" s="20" t="s">
        <v>1122</v>
      </c>
      <c r="B392" s="20">
        <v>3651.63</v>
      </c>
      <c r="C392" s="33" t="s">
        <v>1121</v>
      </c>
      <c r="D392" s="6" t="s">
        <v>12</v>
      </c>
      <c r="E392" s="6" t="s">
        <v>745</v>
      </c>
      <c r="F392" s="6" t="s">
        <v>746</v>
      </c>
      <c r="G392">
        <v>12</v>
      </c>
      <c r="H392">
        <v>202212</v>
      </c>
      <c r="I392" s="8">
        <v>59.95</v>
      </c>
      <c r="J392" s="8">
        <v>1.96</v>
      </c>
      <c r="K392" s="8">
        <v>2.42</v>
      </c>
      <c r="L392" s="8">
        <v>2.83</v>
      </c>
      <c r="M392" s="47" t="str">
        <f>INDEX(DNBDetails[], MATCH(ZACKS_Screener[Ticker], DNBDetails[Ticker],0), 6)</f>
        <v>Transportation Equipment Manufacturing</v>
      </c>
      <c r="N392" s="6" t="str">
        <f>INDEX(DNBDetails[], MATCH(ZACKS_Screener[Ticker], DNBDetails[Ticker],0), 7)</f>
        <v>Motor Vehicle Parts Manufacturing</v>
      </c>
      <c r="O3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0.23469387755102039</v>
      </c>
      <c r="P3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0.16942148760330586</v>
      </c>
      <c r="Q392" s="17">
        <f>IFERROR(ZACKS_Screener[[#This Row],[Price]]/ZACKS_Screener[[#This Row],[EPS1]], "")</f>
        <v>24.772727272727273</v>
      </c>
      <c r="R392" s="17">
        <f>IFERROR(ZACKS_Screener[[#This Row],[Price]]/ZACKS_Screener[[#This Row],[EPS2]], "")</f>
        <v>21.183745583038871</v>
      </c>
      <c r="S392" s="17">
        <f>IFERROR(ZACKS_Screener[[#This Row],[PE1]]/(ZACKS_Screener[[#This Row],[EG1]]*100), "")</f>
        <v>1.0555335968379447</v>
      </c>
      <c r="T392" s="17">
        <f>IFERROR(ZACKS_Screener[[#This Row],[PE2]]/(ZACKS_Screener[[#This Row],[EG2]]*100), "")</f>
        <v>1.2503576661208304</v>
      </c>
      <c r="U392"/>
    </row>
    <row r="393" spans="1:21" hidden="1" x14ac:dyDescent="0.25">
      <c r="A393" s="20" t="s">
        <v>2563</v>
      </c>
      <c r="B393" s="20">
        <v>4164.4799999999996</v>
      </c>
      <c r="C393" s="33" t="s">
        <v>2562</v>
      </c>
      <c r="D393" s="6" t="s">
        <v>20</v>
      </c>
      <c r="E393" s="6" t="s">
        <v>94</v>
      </c>
      <c r="F393" s="6" t="s">
        <v>95</v>
      </c>
      <c r="G393">
        <v>12</v>
      </c>
      <c r="H393">
        <v>202212</v>
      </c>
      <c r="I393" s="8">
        <v>144.53</v>
      </c>
      <c r="J393" s="8">
        <v>5.33</v>
      </c>
      <c r="K393" s="8">
        <v>6.58</v>
      </c>
      <c r="L393" s="8">
        <v>9.64</v>
      </c>
      <c r="M393" s="47" t="str">
        <f>INDEX(DNBDetails[], MATCH(ZACKS_Screener[Ticker], DNBDetails[Ticker],0), 6)</f>
        <v>Transportation Equipment Manufacturing</v>
      </c>
      <c r="N393" s="6" t="str">
        <f>INDEX(DNBDetails[], MATCH(ZACKS_Screener[Ticker], DNBDetails[Ticker],0), 7)</f>
        <v>Motor Vehicle Parts Manufacturing</v>
      </c>
      <c r="O3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0.23452157598499063</v>
      </c>
      <c r="P3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0.46504559270516727</v>
      </c>
      <c r="Q393" s="17">
        <f>IFERROR(ZACKS_Screener[[#This Row],[Price]]/ZACKS_Screener[[#This Row],[EPS1]], "")</f>
        <v>21.965045592705167</v>
      </c>
      <c r="R393" s="17">
        <f>IFERROR(ZACKS_Screener[[#This Row],[Price]]/ZACKS_Screener[[#This Row],[EPS2]], "")</f>
        <v>14.992738589211617</v>
      </c>
      <c r="S393" s="17">
        <f>IFERROR(ZACKS_Screener[[#This Row],[PE1]]/(ZACKS_Screener[[#This Row],[EG1]]*100), "")</f>
        <v>0.93658954407294825</v>
      </c>
      <c r="T393" s="17">
        <f>IFERROR(ZACKS_Screener[[#This Row],[PE2]]/(ZACKS_Screener[[#This Row],[EG2]]*100), "")</f>
        <v>0.32239287554579221</v>
      </c>
      <c r="U393"/>
    </row>
    <row r="394" spans="1:21" hidden="1" x14ac:dyDescent="0.25">
      <c r="A394" s="20" t="s">
        <v>1604</v>
      </c>
      <c r="B394" s="20">
        <v>3443.84</v>
      </c>
      <c r="C394" s="33" t="s">
        <v>1603</v>
      </c>
      <c r="D394" s="6" t="s">
        <v>12</v>
      </c>
      <c r="E394" s="6" t="s">
        <v>32</v>
      </c>
      <c r="F394" s="6" t="s">
        <v>254</v>
      </c>
      <c r="G394">
        <v>12</v>
      </c>
      <c r="H394">
        <v>202212</v>
      </c>
      <c r="I394" s="8">
        <v>41.3</v>
      </c>
      <c r="J394" s="8">
        <v>3.29</v>
      </c>
      <c r="K394" s="8">
        <v>4.0599999999999996</v>
      </c>
      <c r="L394" s="8">
        <v>3.88</v>
      </c>
      <c r="M394" s="47" t="str">
        <f>INDEX(DNBDetails[], MATCH(ZACKS_Screener[Ticker], DNBDetails[Ticker],0), 6)</f>
        <v>Finance and Insurance</v>
      </c>
      <c r="N394" s="6" t="str">
        <f>INDEX(DNBDetails[], MATCH(ZACKS_Screener[Ticker], DNBDetails[Ticker],0), 7)</f>
        <v>Other Financial Investment Activities</v>
      </c>
      <c r="O3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0.23404255319148923</v>
      </c>
      <c r="P3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-4.433497536945806E-2</v>
      </c>
      <c r="Q394" s="17">
        <f>IFERROR(ZACKS_Screener[[#This Row],[Price]]/ZACKS_Screener[[#This Row],[EPS1]], "")</f>
        <v>10.172413793103448</v>
      </c>
      <c r="R394" s="17">
        <f>IFERROR(ZACKS_Screener[[#This Row],[Price]]/ZACKS_Screener[[#This Row],[EPS2]], "")</f>
        <v>10.644329896907216</v>
      </c>
      <c r="S394" s="17">
        <f>IFERROR(ZACKS_Screener[[#This Row],[PE1]]/(ZACKS_Screener[[#This Row],[EG1]]*100), "")</f>
        <v>0.43463949843260213</v>
      </c>
      <c r="T394" s="17">
        <f>IFERROR(ZACKS_Screener[[#This Row],[PE2]]/(ZACKS_Screener[[#This Row],[EG2]]*100), "")</f>
        <v>-2.4008877434135201</v>
      </c>
      <c r="U394"/>
    </row>
    <row r="395" spans="1:21" hidden="1" x14ac:dyDescent="0.25">
      <c r="A395" s="20" t="s">
        <v>472</v>
      </c>
      <c r="B395" s="20">
        <v>4425.9399999999996</v>
      </c>
      <c r="C395" s="33" t="s">
        <v>471</v>
      </c>
      <c r="D395" s="6" t="s">
        <v>12</v>
      </c>
      <c r="E395" s="6" t="s">
        <v>13</v>
      </c>
      <c r="F395" s="6" t="s">
        <v>175</v>
      </c>
      <c r="G395">
        <v>1</v>
      </c>
      <c r="H395">
        <v>202301</v>
      </c>
      <c r="I395" s="8">
        <v>30.35</v>
      </c>
      <c r="J395" s="8">
        <v>1.2</v>
      </c>
      <c r="K395" s="8">
        <v>1.48</v>
      </c>
      <c r="L395" s="8">
        <v>1.81</v>
      </c>
      <c r="M395" s="47" t="str">
        <f>INDEX(DNBDetails[], MATCH(ZACKS_Screener[Ticker], DNBDetails[Ticker],0), 6)</f>
        <v>Information</v>
      </c>
      <c r="N395" s="6" t="str">
        <f>INDEX(DNBDetails[], MATCH(ZACKS_Screener[Ticker], DNBDetails[Ticker],0), 7)</f>
        <v>Software Publishers</v>
      </c>
      <c r="O3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0.23333333333333336</v>
      </c>
      <c r="P3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0.22297297297297303</v>
      </c>
      <c r="Q395" s="17">
        <f>IFERROR(ZACKS_Screener[[#This Row],[Price]]/ZACKS_Screener[[#This Row],[EPS1]], "")</f>
        <v>20.506756756756758</v>
      </c>
      <c r="R395" s="17">
        <f>IFERROR(ZACKS_Screener[[#This Row],[Price]]/ZACKS_Screener[[#This Row],[EPS2]], "")</f>
        <v>16.767955801104971</v>
      </c>
      <c r="S395" s="17">
        <f>IFERROR(ZACKS_Screener[[#This Row],[PE1]]/(ZACKS_Screener[[#This Row],[EG1]]*100), "")</f>
        <v>0.87886100386100385</v>
      </c>
      <c r="T395" s="17">
        <f>IFERROR(ZACKS_Screener[[#This Row],[PE2]]/(ZACKS_Screener[[#This Row],[EG2]]*100), "")</f>
        <v>0.75201741168591973</v>
      </c>
      <c r="U395"/>
    </row>
    <row r="396" spans="1:21" hidden="1" x14ac:dyDescent="0.25">
      <c r="A396" s="20" t="s">
        <v>1745</v>
      </c>
      <c r="B396" s="20">
        <v>7880.2</v>
      </c>
      <c r="C396" s="33" t="s">
        <v>1744</v>
      </c>
      <c r="D396" s="6" t="s">
        <v>20</v>
      </c>
      <c r="E396" s="6" t="s">
        <v>13</v>
      </c>
      <c r="F396" s="6" t="s">
        <v>14</v>
      </c>
      <c r="G396">
        <v>12</v>
      </c>
      <c r="H396">
        <v>202212</v>
      </c>
      <c r="I396" s="8">
        <v>59.35</v>
      </c>
      <c r="J396" s="8">
        <v>1.93</v>
      </c>
      <c r="K396" s="8">
        <v>2.38</v>
      </c>
      <c r="L396" s="8">
        <v>2.82</v>
      </c>
      <c r="M396" s="47" t="str">
        <f>INDEX(DNBDetails[], MATCH(ZACKS_Screener[Ticker], DNBDetails[Ticker],0), 6)</f>
        <v>Information</v>
      </c>
      <c r="N396" s="6" t="str">
        <f>INDEX(DNBDetails[], MATCH(ZACKS_Screener[Ticker], DNBDetails[Ticker],0), 7)</f>
        <v>Software Publishers</v>
      </c>
      <c r="O3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0.23316062176165803</v>
      </c>
      <c r="P3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0.18487394957983191</v>
      </c>
      <c r="Q396" s="17">
        <f>IFERROR(ZACKS_Screener[[#This Row],[Price]]/ZACKS_Screener[[#This Row],[EPS1]], "")</f>
        <v>24.936974789915968</v>
      </c>
      <c r="R396" s="17">
        <f>IFERROR(ZACKS_Screener[[#This Row],[Price]]/ZACKS_Screener[[#This Row],[EPS2]], "")</f>
        <v>21.046099290780145</v>
      </c>
      <c r="S396" s="17">
        <f>IFERROR(ZACKS_Screener[[#This Row],[PE1]]/(ZACKS_Screener[[#This Row],[EG1]]*100), "")</f>
        <v>1.0695191409897293</v>
      </c>
      <c r="T396" s="17">
        <f>IFERROR(ZACKS_Screener[[#This Row],[PE2]]/(ZACKS_Screener[[#This Row],[EG2]]*100), "")</f>
        <v>1.1384026434558352</v>
      </c>
      <c r="U396"/>
    </row>
    <row r="397" spans="1:21" hidden="1" x14ac:dyDescent="0.25">
      <c r="A397" s="20" t="s">
        <v>1811</v>
      </c>
      <c r="B397" s="20">
        <v>70027.34</v>
      </c>
      <c r="C397" s="33" t="s">
        <v>1810</v>
      </c>
      <c r="D397" s="6" t="s">
        <v>20</v>
      </c>
      <c r="E397" s="6" t="s">
        <v>13</v>
      </c>
      <c r="F397" s="6" t="s">
        <v>1178</v>
      </c>
      <c r="G397">
        <v>12</v>
      </c>
      <c r="H397">
        <v>202212</v>
      </c>
      <c r="I397" s="8">
        <v>107.4</v>
      </c>
      <c r="J397" s="8">
        <v>5.0199999999999996</v>
      </c>
      <c r="K397" s="8">
        <v>6.18</v>
      </c>
      <c r="L397" s="8">
        <v>6.99</v>
      </c>
      <c r="M397" s="47" t="str">
        <f>INDEX(DNBDetails[], MATCH(ZACKS_Screener[Ticker], DNBDetails[Ticker],0), 6)</f>
        <v>Arts, Entertainment, and Recreation</v>
      </c>
      <c r="N397" s="6" t="str">
        <f>INDEX(DNBDetails[], MATCH(ZACKS_Screener[Ticker], DNBDetails[Ticker],0), 7)</f>
        <v>Spectator Sports</v>
      </c>
      <c r="O3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0.23107569721115542</v>
      </c>
      <c r="P3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0.13106796116504862</v>
      </c>
      <c r="Q397" s="17">
        <f>IFERROR(ZACKS_Screener[[#This Row],[Price]]/ZACKS_Screener[[#This Row],[EPS1]], "")</f>
        <v>17.378640776699029</v>
      </c>
      <c r="R397" s="17">
        <f>IFERROR(ZACKS_Screener[[#This Row],[Price]]/ZACKS_Screener[[#This Row],[EPS2]], "")</f>
        <v>15.36480686695279</v>
      </c>
      <c r="S397" s="17">
        <f>IFERROR(ZACKS_Screener[[#This Row],[PE1]]/(ZACKS_Screener[[#This Row],[EG1]]*100), "")</f>
        <v>0.75207566119852687</v>
      </c>
      <c r="T397" s="17">
        <f>IFERROR(ZACKS_Screener[[#This Row],[PE2]]/(ZACKS_Screener[[#This Row],[EG2]]*100), "")</f>
        <v>1.1722778572563974</v>
      </c>
      <c r="U397"/>
    </row>
    <row r="398" spans="1:21" hidden="1" x14ac:dyDescent="0.25">
      <c r="A398" s="20" t="s">
        <v>982</v>
      </c>
      <c r="B398" s="20">
        <v>2833.41</v>
      </c>
      <c r="C398" s="33" t="s">
        <v>981</v>
      </c>
      <c r="D398" s="6" t="s">
        <v>12</v>
      </c>
      <c r="E398" s="6" t="s">
        <v>13</v>
      </c>
      <c r="F398" s="6" t="s">
        <v>175</v>
      </c>
      <c r="G398">
        <v>12</v>
      </c>
      <c r="H398">
        <v>202212</v>
      </c>
      <c r="I398" s="8">
        <v>16.940000000000001</v>
      </c>
      <c r="J398" s="8">
        <v>0.26</v>
      </c>
      <c r="K398" s="8">
        <v>0.32</v>
      </c>
      <c r="L398" s="8">
        <v>0.41</v>
      </c>
      <c r="M398" s="47" t="str">
        <f>INDEX(DNBDetails[], MATCH(ZACKS_Screener[Ticker], DNBDetails[Ticker],0), 6)</f>
        <v>Information</v>
      </c>
      <c r="N398" s="6" t="str">
        <f>INDEX(DNBDetails[], MATCH(ZACKS_Screener[Ticker], DNBDetails[Ticker],0), 7)</f>
        <v>Software Publishers</v>
      </c>
      <c r="O3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0.23076923076923075</v>
      </c>
      <c r="P3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0.28124999999999989</v>
      </c>
      <c r="Q398" s="17">
        <f>IFERROR(ZACKS_Screener[[#This Row],[Price]]/ZACKS_Screener[[#This Row],[EPS1]], "")</f>
        <v>52.9375</v>
      </c>
      <c r="R398" s="17">
        <f>IFERROR(ZACKS_Screener[[#This Row],[Price]]/ZACKS_Screener[[#This Row],[EPS2]], "")</f>
        <v>41.31707317073171</v>
      </c>
      <c r="S398" s="17">
        <f>IFERROR(ZACKS_Screener[[#This Row],[PE1]]/(ZACKS_Screener[[#This Row],[EG1]]*100), "")</f>
        <v>2.2939583333333333</v>
      </c>
      <c r="T398" s="17">
        <f>IFERROR(ZACKS_Screener[[#This Row],[PE2]]/(ZACKS_Screener[[#This Row],[EG2]]*100), "")</f>
        <v>1.4690514905149059</v>
      </c>
      <c r="U398"/>
    </row>
    <row r="399" spans="1:21" hidden="1" x14ac:dyDescent="0.25">
      <c r="A399" s="20" t="s">
        <v>418</v>
      </c>
      <c r="B399" s="20">
        <v>49730.35</v>
      </c>
      <c r="C399" s="33" t="s">
        <v>417</v>
      </c>
      <c r="D399" s="6" t="s">
        <v>20</v>
      </c>
      <c r="E399" s="6" t="s">
        <v>13</v>
      </c>
      <c r="F399" s="6" t="s">
        <v>159</v>
      </c>
      <c r="G399">
        <v>12</v>
      </c>
      <c r="H399">
        <v>202212</v>
      </c>
      <c r="I399" s="8">
        <v>142.93</v>
      </c>
      <c r="J399" s="8">
        <v>8.5399999999999991</v>
      </c>
      <c r="K399" s="8">
        <v>10.51</v>
      </c>
      <c r="L399" s="8">
        <v>13.84</v>
      </c>
      <c r="M399" s="47" t="str">
        <f>INDEX(DNBDetails[], MATCH(ZACKS_Screener[Ticker], DNBDetails[Ticker],0), 6)</f>
        <v>Professional, Scientific, and Technical Services</v>
      </c>
      <c r="N399" s="6" t="str">
        <f>INDEX(DNBDetails[], MATCH(ZACKS_Screener[Ticker], DNBDetails[Ticker],0), 7)</f>
        <v>Computer Systems Design and Related Services</v>
      </c>
      <c r="O3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0.23067915690866519</v>
      </c>
      <c r="P3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0.31684110371075169</v>
      </c>
      <c r="Q399" s="17">
        <f>IFERROR(ZACKS_Screener[[#This Row],[Price]]/ZACKS_Screener[[#This Row],[EPS1]], "")</f>
        <v>13.59942911512845</v>
      </c>
      <c r="R399" s="17">
        <f>IFERROR(ZACKS_Screener[[#This Row],[Price]]/ZACKS_Screener[[#This Row],[EPS2]], "")</f>
        <v>10.327312138728324</v>
      </c>
      <c r="S399" s="17">
        <f>IFERROR(ZACKS_Screener[[#This Row],[PE1]]/(ZACKS_Screener[[#This Row],[EG1]]*100), "")</f>
        <v>0.58953870377257311</v>
      </c>
      <c r="T399" s="17">
        <f>IFERROR(ZACKS_Screener[[#This Row],[PE2]]/(ZACKS_Screener[[#This Row],[EG2]]*100), "")</f>
        <v>0.32594609783193595</v>
      </c>
      <c r="U399"/>
    </row>
    <row r="400" spans="1:21" hidden="1" x14ac:dyDescent="0.25">
      <c r="A400" s="20" t="s">
        <v>1656</v>
      </c>
      <c r="B400" s="20">
        <v>19906.689999999999</v>
      </c>
      <c r="C400" s="33" t="s">
        <v>1655</v>
      </c>
      <c r="D400" s="6" t="s">
        <v>12</v>
      </c>
      <c r="E400" s="6" t="s">
        <v>745</v>
      </c>
      <c r="F400" s="6" t="s">
        <v>746</v>
      </c>
      <c r="G400">
        <v>12</v>
      </c>
      <c r="H400">
        <v>202212</v>
      </c>
      <c r="I400" s="8">
        <v>1502.01</v>
      </c>
      <c r="J400" s="8">
        <v>66.989999999999995</v>
      </c>
      <c r="K400" s="8">
        <v>82.27</v>
      </c>
      <c r="L400" s="8">
        <v>92.28</v>
      </c>
      <c r="M400" s="47" t="str">
        <f>INDEX(DNBDetails[], MATCH(ZACKS_Screener[Ticker], DNBDetails[Ticker],0), 6)</f>
        <v>Finance and Insurance</v>
      </c>
      <c r="N400" s="6" t="str">
        <f>INDEX(DNBDetails[], MATCH(ZACKS_Screener[Ticker], DNBDetails[Ticker],0), 7)</f>
        <v>Agencies, Brokerages, and Other Insurance Related Activities</v>
      </c>
      <c r="O4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0.22809374533512469</v>
      </c>
      <c r="P4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0.12167254163121437</v>
      </c>
      <c r="Q400" s="17">
        <f>IFERROR(ZACKS_Screener[[#This Row],[Price]]/ZACKS_Screener[[#This Row],[EPS1]], "")</f>
        <v>18.257080345204812</v>
      </c>
      <c r="R400" s="17">
        <f>IFERROR(ZACKS_Screener[[#This Row],[Price]]/ZACKS_Screener[[#This Row],[EPS2]], "")</f>
        <v>16.276657997399219</v>
      </c>
      <c r="S400" s="17">
        <f>IFERROR(ZACKS_Screener[[#This Row],[PE1]]/(ZACKS_Screener[[#This Row],[EG1]]*100), "")</f>
        <v>0.80042003424428676</v>
      </c>
      <c r="T400" s="17">
        <f>IFERROR(ZACKS_Screener[[#This Row],[PE2]]/(ZACKS_Screener[[#This Row],[EG2]]*100), "")</f>
        <v>1.3377429105354974</v>
      </c>
      <c r="U400"/>
    </row>
    <row r="401" spans="1:21" hidden="1" x14ac:dyDescent="0.25">
      <c r="A401" s="20" t="s">
        <v>2543</v>
      </c>
      <c r="B401" s="20">
        <v>9724.5</v>
      </c>
      <c r="C401" s="33" t="s">
        <v>2542</v>
      </c>
      <c r="D401" s="6" t="s">
        <v>12</v>
      </c>
      <c r="E401" s="6" t="s">
        <v>32</v>
      </c>
      <c r="F401" s="6" t="s">
        <v>124</v>
      </c>
      <c r="G401">
        <v>12</v>
      </c>
      <c r="H401">
        <v>202212</v>
      </c>
      <c r="I401" s="8">
        <v>48.95</v>
      </c>
      <c r="J401" s="8">
        <v>6.21</v>
      </c>
      <c r="K401" s="8">
        <v>7.62</v>
      </c>
      <c r="L401" s="8">
        <v>7.87</v>
      </c>
      <c r="M401" s="47" t="str">
        <f>INDEX(DNBDetails[], MATCH(ZACKS_Screener[Ticker], DNBDetails[Ticker],0), 6)</f>
        <v>Finance and Insurance</v>
      </c>
      <c r="N401" s="6" t="str">
        <f>INDEX(DNBDetails[], MATCH(ZACKS_Screener[Ticker], DNBDetails[Ticker],0), 7)</f>
        <v>Insurance Carriers</v>
      </c>
      <c r="O4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0.22705314009661839</v>
      </c>
      <c r="P4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3.2808398950131233E-2</v>
      </c>
      <c r="Q401" s="17">
        <f>IFERROR(ZACKS_Screener[[#This Row],[Price]]/ZACKS_Screener[[#This Row],[EPS1]], "")</f>
        <v>6.423884514435696</v>
      </c>
      <c r="R401" s="17">
        <f>IFERROR(ZACKS_Screener[[#This Row],[Price]]/ZACKS_Screener[[#This Row],[EPS2]], "")</f>
        <v>6.2198221092757313</v>
      </c>
      <c r="S401" s="17">
        <f>IFERROR(ZACKS_Screener[[#This Row],[PE1]]/(ZACKS_Screener[[#This Row],[EG1]]*100), "")</f>
        <v>0.2829242754230189</v>
      </c>
      <c r="T401" s="17">
        <f>IFERROR(ZACKS_Screener[[#This Row],[PE2]]/(ZACKS_Screener[[#This Row],[EG2]]*100), "")</f>
        <v>1.8958017789072428</v>
      </c>
      <c r="U401"/>
    </row>
    <row r="402" spans="1:21" hidden="1" x14ac:dyDescent="0.25">
      <c r="A402" s="20" t="s">
        <v>2039</v>
      </c>
      <c r="B402" s="20">
        <v>5736.18</v>
      </c>
      <c r="C402" s="33" t="s">
        <v>2038</v>
      </c>
      <c r="D402" s="6" t="s">
        <v>12</v>
      </c>
      <c r="E402" s="6" t="s">
        <v>76</v>
      </c>
      <c r="F402" s="6" t="s">
        <v>242</v>
      </c>
      <c r="G402">
        <v>12</v>
      </c>
      <c r="H402">
        <v>202212</v>
      </c>
      <c r="I402" s="8">
        <v>54.63</v>
      </c>
      <c r="J402" s="8">
        <v>1.81</v>
      </c>
      <c r="K402" s="8">
        <v>2.2200000000000002</v>
      </c>
      <c r="L402" s="8">
        <v>2.5299999999999998</v>
      </c>
      <c r="M402" s="47" t="str">
        <f>INDEX(DNBDetails[], MATCH(ZACKS_Screener[Ticker], DNBDetails[Ticker],0), 6)</f>
        <v>Professional, Scientific, and Technical Services</v>
      </c>
      <c r="N402" s="6" t="str">
        <f>INDEX(DNBDetails[], MATCH(ZACKS_Screener[Ticker], DNBDetails[Ticker],0), 7)</f>
        <v>Computer Systems Design and Related Services</v>
      </c>
      <c r="O4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0.22651933701657465</v>
      </c>
      <c r="P4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0.13963963963963946</v>
      </c>
      <c r="Q402" s="17">
        <f>IFERROR(ZACKS_Screener[[#This Row],[Price]]/ZACKS_Screener[[#This Row],[EPS1]], "")</f>
        <v>24.608108108108109</v>
      </c>
      <c r="R402" s="17">
        <f>IFERROR(ZACKS_Screener[[#This Row],[Price]]/ZACKS_Screener[[#This Row],[EPS2]], "")</f>
        <v>21.592885375494074</v>
      </c>
      <c r="S402" s="17">
        <f>IFERROR(ZACKS_Screener[[#This Row],[PE1]]/(ZACKS_Screener[[#This Row],[EG1]]*100), "")</f>
        <v>1.0863579433091626</v>
      </c>
      <c r="T402" s="17">
        <f>IFERROR(ZACKS_Screener[[#This Row],[PE2]]/(ZACKS_Screener[[#This Row],[EG2]]*100), "")</f>
        <v>1.5463292107611903</v>
      </c>
      <c r="U402"/>
    </row>
    <row r="403" spans="1:21" hidden="1" x14ac:dyDescent="0.25">
      <c r="A403" s="20" t="s">
        <v>1913</v>
      </c>
      <c r="B403" s="20">
        <v>16885.54</v>
      </c>
      <c r="C403" s="33" t="s">
        <v>1912</v>
      </c>
      <c r="D403" s="6" t="s">
        <v>12</v>
      </c>
      <c r="E403" s="6" t="s">
        <v>32</v>
      </c>
      <c r="F403" s="6" t="s">
        <v>33</v>
      </c>
      <c r="G403">
        <v>12</v>
      </c>
      <c r="H403">
        <v>202212</v>
      </c>
      <c r="I403" s="8">
        <v>11.67</v>
      </c>
      <c r="J403" s="8">
        <v>0.53</v>
      </c>
      <c r="K403" s="8">
        <v>0.65</v>
      </c>
      <c r="L403" s="8">
        <v>0.76</v>
      </c>
      <c r="M403" s="47" t="str">
        <f>INDEX(DNBDetails[], MATCH(ZACKS_Screener[Ticker], DNBDetails[Ticker],0), 6)</f>
        <v>Finance and Insurance</v>
      </c>
      <c r="N403" s="6" t="str">
        <f>INDEX(DNBDetails[], MATCH(ZACKS_Screener[Ticker], DNBDetails[Ticker],0), 7)</f>
        <v>Other Financial Investment Activities</v>
      </c>
      <c r="O4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0.22641509433962262</v>
      </c>
      <c r="P4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0.16923076923076921</v>
      </c>
      <c r="Q403" s="17">
        <f>IFERROR(ZACKS_Screener[[#This Row],[Price]]/ZACKS_Screener[[#This Row],[EPS1]], "")</f>
        <v>17.953846153846154</v>
      </c>
      <c r="R403" s="17">
        <f>IFERROR(ZACKS_Screener[[#This Row],[Price]]/ZACKS_Screener[[#This Row],[EPS2]], "")</f>
        <v>15.355263157894736</v>
      </c>
      <c r="S403" s="17">
        <f>IFERROR(ZACKS_Screener[[#This Row],[PE1]]/(ZACKS_Screener[[#This Row],[EG1]]*100), "")</f>
        <v>0.7929615384615385</v>
      </c>
      <c r="T403" s="17">
        <f>IFERROR(ZACKS_Screener[[#This Row],[PE2]]/(ZACKS_Screener[[#This Row],[EG2]]*100), "")</f>
        <v>0.90735645933014364</v>
      </c>
      <c r="U403"/>
    </row>
    <row r="404" spans="1:21" hidden="1" x14ac:dyDescent="0.25">
      <c r="A404" s="20" t="s">
        <v>368</v>
      </c>
      <c r="B404" s="20">
        <v>45277.94</v>
      </c>
      <c r="C404" s="33" t="s">
        <v>367</v>
      </c>
      <c r="D404" s="6" t="s">
        <v>12</v>
      </c>
      <c r="E404" s="6" t="s">
        <v>32</v>
      </c>
      <c r="F404" s="6" t="s">
        <v>360</v>
      </c>
      <c r="G404">
        <v>12</v>
      </c>
      <c r="H404">
        <v>202212</v>
      </c>
      <c r="I404" s="8">
        <v>7.62</v>
      </c>
      <c r="J404" s="8">
        <v>1.1100000000000001</v>
      </c>
      <c r="K404" s="8">
        <v>1.36</v>
      </c>
      <c r="L404" s="8">
        <v>1.3</v>
      </c>
      <c r="M404" s="47" t="e">
        <f>INDEX(DNBDetails[], MATCH(ZACKS_Screener[Ticker], DNBDetails[Ticker],0), 6)</f>
        <v>#N/A</v>
      </c>
      <c r="N404" s="6" t="e">
        <f>INDEX(DNBDetails[], MATCH(ZACKS_Screener[Ticker], DNBDetails[Ticker],0), 7)</f>
        <v>#N/A</v>
      </c>
      <c r="O4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0.2252252252252252</v>
      </c>
      <c r="P4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-4.4117647058823567E-2</v>
      </c>
      <c r="Q404" s="17">
        <f>IFERROR(ZACKS_Screener[[#This Row],[Price]]/ZACKS_Screener[[#This Row],[EPS1]], "")</f>
        <v>5.6029411764705879</v>
      </c>
      <c r="R404" s="17">
        <f>IFERROR(ZACKS_Screener[[#This Row],[Price]]/ZACKS_Screener[[#This Row],[EPS2]], "")</f>
        <v>5.8615384615384611</v>
      </c>
      <c r="S404" s="17">
        <f>IFERROR(ZACKS_Screener[[#This Row],[PE1]]/(ZACKS_Screener[[#This Row],[EG1]]*100), "")</f>
        <v>0.2487705882352941</v>
      </c>
      <c r="T404" s="17">
        <f>IFERROR(ZACKS_Screener[[#This Row],[PE2]]/(ZACKS_Screener[[#This Row],[EG2]]*100), "")</f>
        <v>-1.3286153846153834</v>
      </c>
      <c r="U404"/>
    </row>
    <row r="405" spans="1:21" hidden="1" x14ac:dyDescent="0.25">
      <c r="A405" s="20" t="s">
        <v>2005</v>
      </c>
      <c r="B405" s="20">
        <v>6551.86</v>
      </c>
      <c r="C405" s="33" t="s">
        <v>2004</v>
      </c>
      <c r="D405" s="6" t="s">
        <v>20</v>
      </c>
      <c r="E405" s="6" t="s">
        <v>17</v>
      </c>
      <c r="F405" s="6" t="s">
        <v>227</v>
      </c>
      <c r="G405">
        <v>12</v>
      </c>
      <c r="H405">
        <v>202212</v>
      </c>
      <c r="I405" s="8">
        <v>10.75</v>
      </c>
      <c r="J405" s="8">
        <v>-1.25</v>
      </c>
      <c r="K405" s="8">
        <v>-0.97</v>
      </c>
      <c r="L405" s="8">
        <v>-0.36</v>
      </c>
      <c r="M405" s="47" t="str">
        <f>INDEX(DNBDetails[], MATCH(ZACKS_Screener[Ticker], DNBDetails[Ticker],0), 6)</f>
        <v>Electrical Equipment, Appliance, and Component Manufacturing</v>
      </c>
      <c r="N405" s="6" t="str">
        <f>INDEX(DNBDetails[], MATCH(ZACKS_Screener[Ticker], DNBDetails[Ticker],0), 7)</f>
        <v>Other Electrical Equipment and Component Manufacturing</v>
      </c>
      <c r="O4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0.22400000000000003</v>
      </c>
      <c r="P4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0.62886597938144329</v>
      </c>
      <c r="Q405" s="17">
        <f>IFERROR(ZACKS_Screener[[#This Row],[Price]]/ZACKS_Screener[[#This Row],[EPS1]], "")</f>
        <v>-11.082474226804123</v>
      </c>
      <c r="R405" s="17">
        <f>IFERROR(ZACKS_Screener[[#This Row],[Price]]/ZACKS_Screener[[#This Row],[EPS2]], "")</f>
        <v>-29.861111111111111</v>
      </c>
      <c r="S405" s="17">
        <f>IFERROR(ZACKS_Screener[[#This Row],[PE1]]/(ZACKS_Screener[[#This Row],[EG1]]*100), "")</f>
        <v>-0.49475331369661263</v>
      </c>
      <c r="T405" s="17">
        <f>IFERROR(ZACKS_Screener[[#This Row],[PE2]]/(ZACKS_Screener[[#This Row],[EG2]]*100), "")</f>
        <v>-0.47484061930783245</v>
      </c>
      <c r="U405"/>
    </row>
    <row r="406" spans="1:21" hidden="1" x14ac:dyDescent="0.25">
      <c r="A406" s="20" t="s">
        <v>543</v>
      </c>
      <c r="B406" s="20">
        <v>2772.18</v>
      </c>
      <c r="C406" s="33" t="s">
        <v>542</v>
      </c>
      <c r="D406" s="6" t="s">
        <v>12</v>
      </c>
      <c r="E406" s="6" t="s">
        <v>13</v>
      </c>
      <c r="F406" s="6" t="s">
        <v>175</v>
      </c>
      <c r="G406">
        <v>12</v>
      </c>
      <c r="H406">
        <v>202212</v>
      </c>
      <c r="I406" s="8">
        <v>41.66</v>
      </c>
      <c r="J406" s="8">
        <v>1.1200000000000001</v>
      </c>
      <c r="K406" s="8">
        <v>1.37</v>
      </c>
      <c r="L406" s="8">
        <v>1.64</v>
      </c>
      <c r="M406" s="47" t="str">
        <f>INDEX(DNBDetails[], MATCH(ZACKS_Screener[Ticker], DNBDetails[Ticker],0), 6)</f>
        <v>Information</v>
      </c>
      <c r="N406" s="6" t="str">
        <f>INDEX(DNBDetails[], MATCH(ZACKS_Screener[Ticker], DNBDetails[Ticker],0), 7)</f>
        <v>All Other Telecommunications</v>
      </c>
      <c r="O4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0.2232142857142857</v>
      </c>
      <c r="P4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0.19708029197080276</v>
      </c>
      <c r="Q406" s="17">
        <f>IFERROR(ZACKS_Screener[[#This Row],[Price]]/ZACKS_Screener[[#This Row],[EPS1]], "")</f>
        <v>30.408759124087588</v>
      </c>
      <c r="R406" s="17">
        <f>IFERROR(ZACKS_Screener[[#This Row],[Price]]/ZACKS_Screener[[#This Row],[EPS2]], "")</f>
        <v>25.402439024390244</v>
      </c>
      <c r="S406" s="17">
        <f>IFERROR(ZACKS_Screener[[#This Row],[PE1]]/(ZACKS_Screener[[#This Row],[EG1]]*100), "")</f>
        <v>1.3623124087591241</v>
      </c>
      <c r="T406" s="17">
        <f>IFERROR(ZACKS_Screener[[#This Row],[PE2]]/(ZACKS_Screener[[#This Row],[EG2]]*100), "")</f>
        <v>1.2889385727190616</v>
      </c>
      <c r="U406"/>
    </row>
    <row r="407" spans="1:21" hidden="1" x14ac:dyDescent="0.25">
      <c r="A407" s="20" t="s">
        <v>2067</v>
      </c>
      <c r="B407" s="20">
        <v>5275.16</v>
      </c>
      <c r="C407" s="33" t="s">
        <v>2066</v>
      </c>
      <c r="D407" s="6" t="s">
        <v>20</v>
      </c>
      <c r="E407" s="6" t="s">
        <v>13</v>
      </c>
      <c r="F407" s="6" t="s">
        <v>2068</v>
      </c>
      <c r="G407">
        <v>12</v>
      </c>
      <c r="H407">
        <v>202212</v>
      </c>
      <c r="I407" s="8">
        <v>147.04</v>
      </c>
      <c r="J407" s="8">
        <v>3.72</v>
      </c>
      <c r="K407" s="8">
        <v>4.55</v>
      </c>
      <c r="L407" s="8">
        <v>4.9000000000000004</v>
      </c>
      <c r="M407" s="47" t="str">
        <f>INDEX(DNBDetails[], MATCH(ZACKS_Screener[Ticker], DNBDetails[Ticker],0), 6)</f>
        <v>Professional, Scientific, and Technical Services</v>
      </c>
      <c r="N407" s="6" t="str">
        <f>INDEX(DNBDetails[], MATCH(ZACKS_Screener[Ticker], DNBDetails[Ticker],0), 7)</f>
        <v>Computer Systems Design and Related Services</v>
      </c>
      <c r="O4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0.22311827956989236</v>
      </c>
      <c r="P4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7.6923076923077038E-2</v>
      </c>
      <c r="Q407" s="17">
        <f>IFERROR(ZACKS_Screener[[#This Row],[Price]]/ZACKS_Screener[[#This Row],[EPS1]], "")</f>
        <v>32.316483516483515</v>
      </c>
      <c r="R407" s="17">
        <f>IFERROR(ZACKS_Screener[[#This Row],[Price]]/ZACKS_Screener[[#This Row],[EPS2]], "")</f>
        <v>30.00816326530612</v>
      </c>
      <c r="S407" s="17">
        <f>IFERROR(ZACKS_Screener[[#This Row],[PE1]]/(ZACKS_Screener[[#This Row],[EG1]]*100), "")</f>
        <v>1.4484014298954064</v>
      </c>
      <c r="T407" s="17">
        <f>IFERROR(ZACKS_Screener[[#This Row],[PE2]]/(ZACKS_Screener[[#This Row],[EG2]]*100), "")</f>
        <v>3.9010612244897898</v>
      </c>
      <c r="U407"/>
    </row>
    <row r="408" spans="1:21" hidden="1" x14ac:dyDescent="0.25">
      <c r="A408" s="20" t="s">
        <v>1410</v>
      </c>
      <c r="B408" s="20">
        <v>3427.13</v>
      </c>
      <c r="C408" s="33" t="s">
        <v>1409</v>
      </c>
      <c r="D408" s="6" t="s">
        <v>20</v>
      </c>
      <c r="E408" s="6" t="s">
        <v>35</v>
      </c>
      <c r="F408" s="6" t="s">
        <v>1154</v>
      </c>
      <c r="G408">
        <v>12</v>
      </c>
      <c r="H408">
        <v>202212</v>
      </c>
      <c r="I408" s="8">
        <v>113.02</v>
      </c>
      <c r="J408" s="8">
        <v>-3.88</v>
      </c>
      <c r="K408" s="8">
        <v>-3.03</v>
      </c>
      <c r="L408" s="8">
        <v>-2.2999999999999998</v>
      </c>
      <c r="M408" s="47" t="str">
        <f>INDEX(DNBDetails[], MATCH(ZACKS_Screener[Ticker], DNBDetails[Ticker],0), 6)</f>
        <v>Miscellaneous Manufacturing</v>
      </c>
      <c r="N408" s="6" t="str">
        <f>INDEX(DNBDetails[], MATCH(ZACKS_Screener[Ticker], DNBDetails[Ticker],0), 7)</f>
        <v>Medical Equipment and Supplies Manufacturing</v>
      </c>
      <c r="O4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0.21907216494845363</v>
      </c>
      <c r="P4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0.24092409240924093</v>
      </c>
      <c r="Q408" s="17">
        <f>IFERROR(ZACKS_Screener[[#This Row],[Price]]/ZACKS_Screener[[#This Row],[EPS1]], "")</f>
        <v>-37.300330033003299</v>
      </c>
      <c r="R408" s="17">
        <f>IFERROR(ZACKS_Screener[[#This Row],[Price]]/ZACKS_Screener[[#This Row],[EPS2]], "")</f>
        <v>-49.139130434782608</v>
      </c>
      <c r="S408" s="17">
        <f>IFERROR(ZACKS_Screener[[#This Row],[PE1]]/(ZACKS_Screener[[#This Row],[EG1]]*100), "")</f>
        <v>-1.702650359153562</v>
      </c>
      <c r="T408" s="17">
        <f>IFERROR(ZACKS_Screener[[#This Row],[PE2]]/(ZACKS_Screener[[#This Row],[EG2]]*100), "")</f>
        <v>-2.0396104824300179</v>
      </c>
      <c r="U408"/>
    </row>
    <row r="409" spans="1:21" hidden="1" x14ac:dyDescent="0.25">
      <c r="A409" s="20" t="s">
        <v>1204</v>
      </c>
      <c r="B409" s="20">
        <v>7010.56</v>
      </c>
      <c r="C409" s="33" t="s">
        <v>1203</v>
      </c>
      <c r="D409" s="6" t="s">
        <v>12</v>
      </c>
      <c r="E409" s="6" t="s">
        <v>17</v>
      </c>
      <c r="F409" s="6" t="s">
        <v>200</v>
      </c>
      <c r="G409">
        <v>12</v>
      </c>
      <c r="H409">
        <v>202212</v>
      </c>
      <c r="I409" s="8">
        <v>23.03</v>
      </c>
      <c r="J409" s="8">
        <v>2.33</v>
      </c>
      <c r="K409" s="8">
        <v>2.84</v>
      </c>
      <c r="L409" s="8">
        <v>2.87</v>
      </c>
      <c r="M409" s="47" t="str">
        <f>INDEX(DNBDetails[], MATCH(ZACKS_Screener[Ticker], DNBDetails[Ticker],0), 6)</f>
        <v>Paper Manufacturing</v>
      </c>
      <c r="N409" s="6" t="str">
        <f>INDEX(DNBDetails[], MATCH(ZACKS_Screener[Ticker], DNBDetails[Ticker],0), 7)</f>
        <v>Pulp, Paper, and Paperboard Mills</v>
      </c>
      <c r="O4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0.21888412017167372</v>
      </c>
      <c r="P4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1.0563380281690229E-2</v>
      </c>
      <c r="Q409" s="17">
        <f>IFERROR(ZACKS_Screener[[#This Row],[Price]]/ZACKS_Screener[[#This Row],[EPS1]], "")</f>
        <v>8.1091549295774659</v>
      </c>
      <c r="R409" s="17">
        <f>IFERROR(ZACKS_Screener[[#This Row],[Price]]/ZACKS_Screener[[#This Row],[EPS2]], "")</f>
        <v>8.0243902439024399</v>
      </c>
      <c r="S409" s="17">
        <f>IFERROR(ZACKS_Screener[[#This Row],[PE1]]/(ZACKS_Screener[[#This Row],[EG1]]*100), "")</f>
        <v>0.37047707815520597</v>
      </c>
      <c r="T409" s="17">
        <f>IFERROR(ZACKS_Screener[[#This Row],[PE2]]/(ZACKS_Screener[[#This Row],[EG2]]*100), "")</f>
        <v>7.5964227642275794</v>
      </c>
      <c r="U409"/>
    </row>
    <row r="410" spans="1:21" hidden="1" x14ac:dyDescent="0.25">
      <c r="A410" s="20" t="s">
        <v>2241</v>
      </c>
      <c r="B410" s="20">
        <v>6152.99</v>
      </c>
      <c r="C410" s="33" t="s">
        <v>2240</v>
      </c>
      <c r="D410" s="6" t="s">
        <v>20</v>
      </c>
      <c r="E410" s="6" t="s">
        <v>32</v>
      </c>
      <c r="F410" s="6" t="s">
        <v>62</v>
      </c>
      <c r="G410">
        <v>12</v>
      </c>
      <c r="H410">
        <v>202212</v>
      </c>
      <c r="I410" s="8">
        <v>102.3</v>
      </c>
      <c r="J410" s="8">
        <v>5.03</v>
      </c>
      <c r="K410" s="8">
        <v>6.13</v>
      </c>
      <c r="L410" s="8">
        <v>7.59</v>
      </c>
      <c r="M410" s="47" t="str">
        <f>INDEX(DNBDetails[], MATCH(ZACKS_Screener[Ticker], DNBDetails[Ticker],0), 6)</f>
        <v>Finance and Insurance</v>
      </c>
      <c r="N410" s="6" t="str">
        <f>INDEX(DNBDetails[], MATCH(ZACKS_Screener[Ticker], DNBDetails[Ticker],0), 7)</f>
        <v>Agencies, Brokerages, and Other Insurance Related Activities</v>
      </c>
      <c r="O4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0.21868787276341939</v>
      </c>
      <c r="P4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0.23817292006525284</v>
      </c>
      <c r="Q410" s="17">
        <f>IFERROR(ZACKS_Screener[[#This Row],[Price]]/ZACKS_Screener[[#This Row],[EPS1]], "")</f>
        <v>16.688417618270798</v>
      </c>
      <c r="R410" s="17">
        <f>IFERROR(ZACKS_Screener[[#This Row],[Price]]/ZACKS_Screener[[#This Row],[EPS2]], "")</f>
        <v>13.478260869565217</v>
      </c>
      <c r="S410" s="17">
        <f>IFERROR(ZACKS_Screener[[#This Row],[PE1]]/(ZACKS_Screener[[#This Row],[EG1]]*100), "")</f>
        <v>0.76311582381729215</v>
      </c>
      <c r="T410" s="17">
        <f>IFERROR(ZACKS_Screener[[#This Row],[PE2]]/(ZACKS_Screener[[#This Row],[EG2]]*100), "")</f>
        <v>0.56590232281119712</v>
      </c>
      <c r="U410"/>
    </row>
    <row r="411" spans="1:21" hidden="1" x14ac:dyDescent="0.25">
      <c r="A411" s="20" t="s">
        <v>3492</v>
      </c>
      <c r="B411" s="20">
        <v>2023.75</v>
      </c>
      <c r="C411" s="33" t="s">
        <v>3491</v>
      </c>
      <c r="D411" s="6" t="s">
        <v>20</v>
      </c>
      <c r="E411" s="6" t="s">
        <v>13</v>
      </c>
      <c r="F411" s="6" t="s">
        <v>517</v>
      </c>
      <c r="G411">
        <v>6</v>
      </c>
      <c r="H411">
        <v>202306</v>
      </c>
      <c r="I411" s="8">
        <v>117.05</v>
      </c>
      <c r="J411" s="8">
        <v>5.81</v>
      </c>
      <c r="K411" s="8">
        <v>7.08</v>
      </c>
      <c r="M411" s="47" t="str">
        <f>INDEX(DNBDetails[], MATCH(ZACKS_Screener[Ticker], DNBDetails[Ticker],0), 6)</f>
        <v>Computer and Electronic Product Manufacturing</v>
      </c>
      <c r="N411" s="6" t="str">
        <f>INDEX(DNBDetails[], MATCH(ZACKS_Screener[Ticker], DNBDetails[Ticker],0), 7)</f>
        <v>Semiconductor and Other Electronic Component Manufacturing</v>
      </c>
      <c r="O4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0.21858864027538735</v>
      </c>
      <c r="P4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11" s="17">
        <f>IFERROR(ZACKS_Screener[[#This Row],[Price]]/ZACKS_Screener[[#This Row],[EPS1]], "")</f>
        <v>16.532485875706215</v>
      </c>
      <c r="R411" s="17" t="str">
        <f>IFERROR(ZACKS_Screener[[#This Row],[Price]]/ZACKS_Screener[[#This Row],[EPS2]], "")</f>
        <v/>
      </c>
      <c r="S411" s="17">
        <f>IFERROR(ZACKS_Screener[[#This Row],[PE1]]/(ZACKS_Screener[[#This Row],[EG1]]*100), "")</f>
        <v>0.75632868455002411</v>
      </c>
      <c r="T411" s="17" t="str">
        <f>IFERROR(ZACKS_Screener[[#This Row],[PE2]]/(ZACKS_Screener[[#This Row],[EG2]]*100), "")</f>
        <v/>
      </c>
      <c r="U411"/>
    </row>
    <row r="412" spans="1:21" hidden="1" x14ac:dyDescent="0.25">
      <c r="A412" s="20" t="s">
        <v>2122</v>
      </c>
      <c r="B412" s="20">
        <v>23295.51</v>
      </c>
      <c r="C412" s="33" t="s">
        <v>2121</v>
      </c>
      <c r="D412" s="6" t="s">
        <v>20</v>
      </c>
      <c r="E412" s="6" t="s">
        <v>94</v>
      </c>
      <c r="F412" s="6" t="s">
        <v>1027</v>
      </c>
      <c r="G412">
        <v>12</v>
      </c>
      <c r="H412">
        <v>202212</v>
      </c>
      <c r="I412" s="8">
        <v>22.35</v>
      </c>
      <c r="J412" s="8">
        <v>-6.34</v>
      </c>
      <c r="K412" s="8">
        <v>-4.9800000000000004</v>
      </c>
      <c r="L412" s="8">
        <v>-2.94</v>
      </c>
      <c r="M412" s="47" t="str">
        <f>INDEX(DNBDetails[], MATCH(ZACKS_Screener[Ticker], DNBDetails[Ticker],0), 6)</f>
        <v>Transportation Equipment Manufacturing</v>
      </c>
      <c r="N412" s="6" t="str">
        <f>INDEX(DNBDetails[], MATCH(ZACKS_Screener[Ticker], DNBDetails[Ticker],0), 7)</f>
        <v>Motor Vehicle Manufacturing</v>
      </c>
      <c r="O4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0.21451104100946364</v>
      </c>
      <c r="P4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0.40963855421686751</v>
      </c>
      <c r="Q412" s="17">
        <f>IFERROR(ZACKS_Screener[[#This Row],[Price]]/ZACKS_Screener[[#This Row],[EPS1]], "")</f>
        <v>-4.4879518072289155</v>
      </c>
      <c r="R412" s="17">
        <f>IFERROR(ZACKS_Screener[[#This Row],[Price]]/ZACKS_Screener[[#This Row],[EPS2]], "")</f>
        <v>-7.6020408163265314</v>
      </c>
      <c r="S412" s="17">
        <f>IFERROR(ZACKS_Screener[[#This Row],[PE1]]/(ZACKS_Screener[[#This Row],[EG1]]*100), "")</f>
        <v>-0.20921775336640688</v>
      </c>
      <c r="T412" s="17">
        <f>IFERROR(ZACKS_Screener[[#This Row],[PE2]]/(ZACKS_Screener[[#This Row],[EG2]]*100), "")</f>
        <v>-0.18557923169267707</v>
      </c>
      <c r="U412"/>
    </row>
    <row r="413" spans="1:21" hidden="1" x14ac:dyDescent="0.25">
      <c r="A413" s="20" t="s">
        <v>128</v>
      </c>
      <c r="B413" s="20">
        <v>9647.75</v>
      </c>
      <c r="C413" s="33" t="s">
        <v>128</v>
      </c>
      <c r="D413" s="6" t="s">
        <v>12</v>
      </c>
      <c r="E413" s="6" t="s">
        <v>17</v>
      </c>
      <c r="F413" s="6" t="s">
        <v>129</v>
      </c>
      <c r="G413">
        <v>12</v>
      </c>
      <c r="H413">
        <v>202212</v>
      </c>
      <c r="I413" s="8">
        <v>129.30000000000001</v>
      </c>
      <c r="J413" s="8">
        <v>12.42</v>
      </c>
      <c r="K413" s="8">
        <v>15.07</v>
      </c>
      <c r="L413" s="8">
        <v>14.78</v>
      </c>
      <c r="M413" s="47" t="str">
        <f>INDEX(DNBDetails[], MATCH(ZACKS_Screener[Ticker], DNBDetails[Ticker],0), 6)</f>
        <v>Machinery Manufacturing</v>
      </c>
      <c r="N413" s="6" t="str">
        <f>INDEX(DNBDetails[], MATCH(ZACKS_Screener[Ticker], DNBDetails[Ticker],0), 7)</f>
        <v>Agriculture, Construction, and Mining Machinery Manufacturing</v>
      </c>
      <c r="O4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0.21336553945249601</v>
      </c>
      <c r="P4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-1.9243530192435365E-2</v>
      </c>
      <c r="Q413" s="17">
        <f>IFERROR(ZACKS_Screener[[#This Row],[Price]]/ZACKS_Screener[[#This Row],[EPS1]], "")</f>
        <v>8.5799601857996031</v>
      </c>
      <c r="R413" s="17">
        <f>IFERROR(ZACKS_Screener[[#This Row],[Price]]/ZACKS_Screener[[#This Row],[EPS2]], "")</f>
        <v>8.7483085250338313</v>
      </c>
      <c r="S413" s="17">
        <f>IFERROR(ZACKS_Screener[[#This Row],[PE1]]/(ZACKS_Screener[[#This Row],[EG1]]*100), "")</f>
        <v>0.40212492644389075</v>
      </c>
      <c r="T413" s="17">
        <f>IFERROR(ZACKS_Screener[[#This Row],[PE2]]/(ZACKS_Screener[[#This Row],[EG2]]*100), "")</f>
        <v>-4.5461037749054967</v>
      </c>
      <c r="U413"/>
    </row>
    <row r="414" spans="1:21" hidden="1" x14ac:dyDescent="0.25">
      <c r="A414" s="20" t="s">
        <v>668</v>
      </c>
      <c r="B414" s="20">
        <v>18587.54</v>
      </c>
      <c r="C414" s="33" t="s">
        <v>667</v>
      </c>
      <c r="D414" s="6" t="s">
        <v>12</v>
      </c>
      <c r="E414" s="6" t="s">
        <v>94</v>
      </c>
      <c r="F414" s="6" t="s">
        <v>669</v>
      </c>
      <c r="G414">
        <v>12</v>
      </c>
      <c r="H414">
        <v>202212</v>
      </c>
      <c r="I414" s="8">
        <v>14.04</v>
      </c>
      <c r="J414" s="8">
        <v>1.46</v>
      </c>
      <c r="K414" s="8">
        <v>1.77</v>
      </c>
      <c r="L414" s="8">
        <v>1.83</v>
      </c>
      <c r="M414" s="47" t="str">
        <f>INDEX(DNBDetails[], MATCH(ZACKS_Screener[Ticker], DNBDetails[Ticker],0), 6)</f>
        <v>Agriculture, Forestry, Fishing and Hunting</v>
      </c>
      <c r="N414" s="6" t="str">
        <f>INDEX(DNBDetails[], MATCH(ZACKS_Screener[Ticker], DNBDetails[Ticker],0), 7)</f>
        <v>Support Activities for Crop Production</v>
      </c>
      <c r="O4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0.21232876712328771</v>
      </c>
      <c r="P4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3.389830508474579E-2</v>
      </c>
      <c r="Q414" s="17">
        <f>IFERROR(ZACKS_Screener[[#This Row],[Price]]/ZACKS_Screener[[#This Row],[EPS1]], "")</f>
        <v>7.9322033898305078</v>
      </c>
      <c r="R414" s="17">
        <f>IFERROR(ZACKS_Screener[[#This Row],[Price]]/ZACKS_Screener[[#This Row],[EPS2]], "")</f>
        <v>7.6721311475409832</v>
      </c>
      <c r="S414" s="17">
        <f>IFERROR(ZACKS_Screener[[#This Row],[PE1]]/(ZACKS_Screener[[#This Row],[EG1]]*100), "")</f>
        <v>0.37358119190814643</v>
      </c>
      <c r="T414" s="17">
        <f>IFERROR(ZACKS_Screener[[#This Row],[PE2]]/(ZACKS_Screener[[#This Row],[EG2]]*100), "")</f>
        <v>2.2632786885245881</v>
      </c>
      <c r="U414"/>
    </row>
    <row r="415" spans="1:21" hidden="1" x14ac:dyDescent="0.25">
      <c r="A415" s="20" t="s">
        <v>2748</v>
      </c>
      <c r="B415" s="20">
        <v>16253.07</v>
      </c>
      <c r="C415" s="33" t="s">
        <v>2747</v>
      </c>
      <c r="D415" s="6" t="s">
        <v>12</v>
      </c>
      <c r="E415" s="6" t="s">
        <v>21</v>
      </c>
      <c r="F415" s="6" t="s">
        <v>288</v>
      </c>
      <c r="G415">
        <v>12</v>
      </c>
      <c r="H415">
        <v>202212</v>
      </c>
      <c r="I415" s="8">
        <v>26.32</v>
      </c>
      <c r="J415" s="8">
        <v>1.23</v>
      </c>
      <c r="K415" s="8">
        <v>1.49</v>
      </c>
      <c r="L415" s="8">
        <v>1.89</v>
      </c>
      <c r="M415" s="47" t="str">
        <f>INDEX(DNBDetails[], MATCH(ZACKS_Screener[Ticker], DNBDetails[Ticker],0), 6)</f>
        <v>Transportation and Warehousing</v>
      </c>
      <c r="N415" s="6" t="str">
        <f>INDEX(DNBDetails[], MATCH(ZACKS_Screener[Ticker], DNBDetails[Ticker],0), 7)</f>
        <v>Couriers and Express Delivery Services</v>
      </c>
      <c r="O4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0.21138211382113822</v>
      </c>
      <c r="P4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0.26845637583892612</v>
      </c>
      <c r="Q415" s="17">
        <f>IFERROR(ZACKS_Screener[[#This Row],[Price]]/ZACKS_Screener[[#This Row],[EPS1]], "")</f>
        <v>17.664429530201343</v>
      </c>
      <c r="R415" s="17">
        <f>IFERROR(ZACKS_Screener[[#This Row],[Price]]/ZACKS_Screener[[#This Row],[EPS2]], "")</f>
        <v>13.925925925925927</v>
      </c>
      <c r="S415" s="17">
        <f>IFERROR(ZACKS_Screener[[#This Row],[PE1]]/(ZACKS_Screener[[#This Row],[EG1]]*100), "")</f>
        <v>0.83566339700567882</v>
      </c>
      <c r="T415" s="17">
        <f>IFERROR(ZACKS_Screener[[#This Row],[PE2]]/(ZACKS_Screener[[#This Row],[EG2]]*100), "")</f>
        <v>0.51874074074074095</v>
      </c>
      <c r="U415"/>
    </row>
    <row r="416" spans="1:21" hidden="1" x14ac:dyDescent="0.25">
      <c r="A416" s="20" t="s">
        <v>2552</v>
      </c>
      <c r="B416" s="20">
        <v>9865.2800000000007</v>
      </c>
      <c r="C416" s="33" t="s">
        <v>2551</v>
      </c>
      <c r="D416" s="6" t="s">
        <v>12</v>
      </c>
      <c r="E416" s="6" t="s">
        <v>44</v>
      </c>
      <c r="F416" s="6" t="s">
        <v>262</v>
      </c>
      <c r="G416">
        <v>12</v>
      </c>
      <c r="H416">
        <v>202212</v>
      </c>
      <c r="I416" s="8">
        <v>42.31</v>
      </c>
      <c r="J416" s="8">
        <v>2.14</v>
      </c>
      <c r="K416" s="8">
        <v>2.59</v>
      </c>
      <c r="L416" s="8">
        <v>3.24</v>
      </c>
      <c r="M416" s="47" t="str">
        <f>INDEX(DNBDetails[], MATCH(ZACKS_Screener[Ticker], DNBDetails[Ticker],0), 6)</f>
        <v>Wholesale Trade</v>
      </c>
      <c r="N416" s="6" t="str">
        <f>INDEX(DNBDetails[], MATCH(ZACKS_Screener[Ticker], DNBDetails[Ticker],0), 7)</f>
        <v>Grocery and Related Product Merchant Wholesalers</v>
      </c>
      <c r="O4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0.21028037383177556</v>
      </c>
      <c r="P4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0.25096525096525113</v>
      </c>
      <c r="Q416" s="17">
        <f>IFERROR(ZACKS_Screener[[#This Row],[Price]]/ZACKS_Screener[[#This Row],[EPS1]], "")</f>
        <v>16.335907335907336</v>
      </c>
      <c r="R416" s="17">
        <f>IFERROR(ZACKS_Screener[[#This Row],[Price]]/ZACKS_Screener[[#This Row],[EPS2]], "")</f>
        <v>13.058641975308642</v>
      </c>
      <c r="S416" s="17">
        <f>IFERROR(ZACKS_Screener[[#This Row],[PE1]]/(ZACKS_Screener[[#This Row],[EG1]]*100), "")</f>
        <v>0.77686314886314944</v>
      </c>
      <c r="T416" s="17">
        <f>IFERROR(ZACKS_Screener[[#This Row],[PE2]]/(ZACKS_Screener[[#This Row],[EG2]]*100), "")</f>
        <v>0.52033665716999022</v>
      </c>
      <c r="U416"/>
    </row>
    <row r="417" spans="1:21" hidden="1" x14ac:dyDescent="0.25">
      <c r="A417" s="20" t="s">
        <v>15737</v>
      </c>
      <c r="B417" s="20">
        <v>2116.36</v>
      </c>
      <c r="C417" s="33" t="s">
        <v>15738</v>
      </c>
      <c r="D417" s="6" t="s">
        <v>12</v>
      </c>
      <c r="E417" s="6" t="s">
        <v>156</v>
      </c>
      <c r="F417" s="6" t="s">
        <v>157</v>
      </c>
      <c r="G417">
        <v>5</v>
      </c>
      <c r="H417">
        <v>202305</v>
      </c>
      <c r="I417" s="8">
        <v>59.89</v>
      </c>
      <c r="J417" s="8">
        <v>2.86</v>
      </c>
      <c r="K417" s="8">
        <v>3.46</v>
      </c>
      <c r="L417" s="8">
        <v>4.18</v>
      </c>
      <c r="M417" s="47" t="str">
        <f>INDEX(DNBDetails[], MATCH(ZACKS_Screener[Ticker], DNBDetails[Ticker],0), 6)</f>
        <v>Transportation Equipment Manufacturing</v>
      </c>
      <c r="N417" s="6" t="str">
        <f>INDEX(DNBDetails[], MATCH(ZACKS_Screener[Ticker], DNBDetails[Ticker],0), 7)</f>
        <v>Aerospace Product and Parts Manufacturing</v>
      </c>
      <c r="O4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0.20979020979020982</v>
      </c>
      <c r="P4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0.20809248554913287</v>
      </c>
      <c r="Q417" s="17">
        <f>IFERROR(ZACKS_Screener[[#This Row],[Price]]/ZACKS_Screener[[#This Row],[EPS1]], "")</f>
        <v>17.309248554913296</v>
      </c>
      <c r="R417" s="17">
        <f>IFERROR(ZACKS_Screener[[#This Row],[Price]]/ZACKS_Screener[[#This Row],[EPS2]], "")</f>
        <v>14.327751196172249</v>
      </c>
      <c r="S417" s="17">
        <f>IFERROR(ZACKS_Screener[[#This Row],[PE1]]/(ZACKS_Screener[[#This Row],[EG1]]*100), "")</f>
        <v>0.82507418111753361</v>
      </c>
      <c r="T417" s="17">
        <f>IFERROR(ZACKS_Screener[[#This Row],[PE2]]/(ZACKS_Screener[[#This Row],[EG2]]*100), "")</f>
        <v>0.68852804359383324</v>
      </c>
      <c r="U417"/>
    </row>
    <row r="418" spans="1:21" hidden="1" x14ac:dyDescent="0.25">
      <c r="A418" s="20" t="s">
        <v>1015</v>
      </c>
      <c r="B418" s="20">
        <v>6526.81</v>
      </c>
      <c r="C418" s="33" t="s">
        <v>1014</v>
      </c>
      <c r="D418" s="6" t="s">
        <v>20</v>
      </c>
      <c r="E418" s="6" t="s">
        <v>35</v>
      </c>
      <c r="F418" s="6" t="s">
        <v>60</v>
      </c>
      <c r="G418">
        <v>12</v>
      </c>
      <c r="H418">
        <v>202212</v>
      </c>
      <c r="I418" s="8">
        <v>20.62</v>
      </c>
      <c r="J418" s="8">
        <v>0.82</v>
      </c>
      <c r="K418" s="8">
        <v>0.99</v>
      </c>
      <c r="L418" s="8">
        <v>1.37</v>
      </c>
      <c r="M418" s="47" t="str">
        <f>INDEX(DNBDetails[], MATCH(ZACKS_Screener[Ticker], DNBDetails[Ticker],0), 6)</f>
        <v>Chemical Manufacturing</v>
      </c>
      <c r="N418" s="6" t="str">
        <f>INDEX(DNBDetails[], MATCH(ZACKS_Screener[Ticker], DNBDetails[Ticker],0), 7)</f>
        <v>Pharmaceutical and Medicine Manufacturing</v>
      </c>
      <c r="O4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0.20731707317073178</v>
      </c>
      <c r="P4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0.38383838383838398</v>
      </c>
      <c r="Q418" s="17">
        <f>IFERROR(ZACKS_Screener[[#This Row],[Price]]/ZACKS_Screener[[#This Row],[EPS1]], "")</f>
        <v>20.828282828282831</v>
      </c>
      <c r="R418" s="17">
        <f>IFERROR(ZACKS_Screener[[#This Row],[Price]]/ZACKS_Screener[[#This Row],[EPS2]], "")</f>
        <v>15.051094890510948</v>
      </c>
      <c r="S418" s="17">
        <f>IFERROR(ZACKS_Screener[[#This Row],[PE1]]/(ZACKS_Screener[[#This Row],[EG1]]*100), "")</f>
        <v>1.0046583481877598</v>
      </c>
      <c r="T418" s="17">
        <f>IFERROR(ZACKS_Screener[[#This Row],[PE2]]/(ZACKS_Screener[[#This Row],[EG2]]*100), "")</f>
        <v>0.39212063004225878</v>
      </c>
      <c r="U418"/>
    </row>
    <row r="419" spans="1:21" hidden="1" x14ac:dyDescent="0.25">
      <c r="A419" s="20" t="s">
        <v>2493</v>
      </c>
      <c r="B419" s="20">
        <v>41698.870000000003</v>
      </c>
      <c r="C419" s="33" t="s">
        <v>2492</v>
      </c>
      <c r="D419" s="6" t="s">
        <v>20</v>
      </c>
      <c r="E419" s="6" t="s">
        <v>13</v>
      </c>
      <c r="F419" s="6" t="s">
        <v>159</v>
      </c>
      <c r="G419">
        <v>12</v>
      </c>
      <c r="H419">
        <v>202212</v>
      </c>
      <c r="I419" s="8">
        <v>80.930000000000007</v>
      </c>
      <c r="J419" s="8">
        <v>1.04</v>
      </c>
      <c r="K419" s="8">
        <v>1.25</v>
      </c>
      <c r="L419" s="8">
        <v>1.53</v>
      </c>
      <c r="M419" s="47" t="str">
        <f>INDEX(DNBDetails[], MATCH(ZACKS_Screener[Ticker], DNBDetails[Ticker],0), 6)</f>
        <v>Professional, Scientific, and Technical Services</v>
      </c>
      <c r="N419" s="6" t="str">
        <f>INDEX(DNBDetails[], MATCH(ZACKS_Screener[Ticker], DNBDetails[Ticker],0), 7)</f>
        <v>Computer Systems Design and Related Services</v>
      </c>
      <c r="O4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0.20192307692307687</v>
      </c>
      <c r="P4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0.22400000000000003</v>
      </c>
      <c r="Q419" s="17">
        <f>IFERROR(ZACKS_Screener[[#This Row],[Price]]/ZACKS_Screener[[#This Row],[EPS1]], "")</f>
        <v>64.744</v>
      </c>
      <c r="R419" s="17">
        <f>IFERROR(ZACKS_Screener[[#This Row],[Price]]/ZACKS_Screener[[#This Row],[EPS2]], "")</f>
        <v>52.895424836601308</v>
      </c>
      <c r="S419" s="17">
        <f>IFERROR(ZACKS_Screener[[#This Row],[PE1]]/(ZACKS_Screener[[#This Row],[EG1]]*100), "")</f>
        <v>3.2063695238095247</v>
      </c>
      <c r="T419" s="17">
        <f>IFERROR(ZACKS_Screener[[#This Row],[PE2]]/(ZACKS_Screener[[#This Row],[EG2]]*100), "")</f>
        <v>2.3614028944911296</v>
      </c>
      <c r="U419"/>
    </row>
    <row r="420" spans="1:21" hidden="1" x14ac:dyDescent="0.25">
      <c r="A420" s="20" t="s">
        <v>793</v>
      </c>
      <c r="B420" s="20">
        <v>10916.07</v>
      </c>
      <c r="C420" s="33" t="s">
        <v>792</v>
      </c>
      <c r="D420" s="6" t="s">
        <v>12</v>
      </c>
      <c r="E420" s="6" t="s">
        <v>44</v>
      </c>
      <c r="F420" s="6" t="s">
        <v>262</v>
      </c>
      <c r="G420">
        <v>12</v>
      </c>
      <c r="H420">
        <v>202212</v>
      </c>
      <c r="I420" s="8">
        <v>65.89</v>
      </c>
      <c r="J420" s="8">
        <v>4.71</v>
      </c>
      <c r="K420" s="8">
        <v>5.66</v>
      </c>
      <c r="L420" s="8">
        <v>6.06</v>
      </c>
      <c r="M420" s="47" t="str">
        <f>INDEX(DNBDetails[], MATCH(ZACKS_Screener[Ticker], DNBDetails[Ticker],0), 6)</f>
        <v>Food Manufacturing</v>
      </c>
      <c r="N420" s="6" t="str">
        <f>INDEX(DNBDetails[], MATCH(ZACKS_Screener[Ticker], DNBDetails[Ticker],0), 7)</f>
        <v>Animal Slaughtering and Processing</v>
      </c>
      <c r="O4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0.20169851380042467</v>
      </c>
      <c r="P4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7.0671378091872697E-2</v>
      </c>
      <c r="Q420" s="17">
        <f>IFERROR(ZACKS_Screener[[#This Row],[Price]]/ZACKS_Screener[[#This Row],[EPS1]], "")</f>
        <v>11.641342756183745</v>
      </c>
      <c r="R420" s="17">
        <f>IFERROR(ZACKS_Screener[[#This Row],[Price]]/ZACKS_Screener[[#This Row],[EPS2]], "")</f>
        <v>10.872937293729374</v>
      </c>
      <c r="S420" s="17">
        <f>IFERROR(ZACKS_Screener[[#This Row],[PE1]]/(ZACKS_Screener[[#This Row],[EG1]]*100), "")</f>
        <v>0.57716551980658348</v>
      </c>
      <c r="T420" s="17">
        <f>IFERROR(ZACKS_Screener[[#This Row],[PE2]]/(ZACKS_Screener[[#This Row],[EG2]]*100), "")</f>
        <v>1.5385206270627083</v>
      </c>
      <c r="U420"/>
    </row>
    <row r="421" spans="1:21" hidden="1" x14ac:dyDescent="0.25">
      <c r="A421" s="20" t="s">
        <v>1581</v>
      </c>
      <c r="B421" s="20">
        <v>12556.94</v>
      </c>
      <c r="C421" s="33" t="s">
        <v>1580</v>
      </c>
      <c r="D421" s="6" t="s">
        <v>20</v>
      </c>
      <c r="E421" s="6" t="s">
        <v>13</v>
      </c>
      <c r="F421" s="6" t="s">
        <v>171</v>
      </c>
      <c r="G421">
        <v>12</v>
      </c>
      <c r="H421">
        <v>202212</v>
      </c>
      <c r="I421" s="8">
        <v>90.31</v>
      </c>
      <c r="J421" s="8">
        <v>1.75</v>
      </c>
      <c r="K421" s="8">
        <v>2.1</v>
      </c>
      <c r="L421" s="8">
        <v>2.5</v>
      </c>
      <c r="M421" s="47" t="str">
        <f>INDEX(DNBDetails[], MATCH(ZACKS_Screener[Ticker], DNBDetails[Ticker],0), 6)</f>
        <v>Computer and Electronic Product Manufacturing</v>
      </c>
      <c r="N421" s="6" t="str">
        <f>INDEX(DNBDetails[], MATCH(ZACKS_Screener[Ticker], DNBDetails[Ticker],0), 7)</f>
        <v>Semiconductor and Other Electronic Component Manufacturing</v>
      </c>
      <c r="O4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4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0.19047619047619044</v>
      </c>
      <c r="Q421" s="17">
        <f>IFERROR(ZACKS_Screener[[#This Row],[Price]]/ZACKS_Screener[[#This Row],[EPS1]], "")</f>
        <v>43.004761904761907</v>
      </c>
      <c r="R421" s="17">
        <f>IFERROR(ZACKS_Screener[[#This Row],[Price]]/ZACKS_Screener[[#This Row],[EPS2]], "")</f>
        <v>36.124000000000002</v>
      </c>
      <c r="S421" s="17">
        <f>IFERROR(ZACKS_Screener[[#This Row],[PE1]]/(ZACKS_Screener[[#This Row],[EG1]]*100), "")</f>
        <v>2.1502380952380951</v>
      </c>
      <c r="T421" s="17">
        <f>IFERROR(ZACKS_Screener[[#This Row],[PE2]]/(ZACKS_Screener[[#This Row],[EG2]]*100), "")</f>
        <v>1.8965100000000006</v>
      </c>
      <c r="U421"/>
    </row>
    <row r="422" spans="1:21" hidden="1" x14ac:dyDescent="0.25">
      <c r="A422" s="20" t="s">
        <v>2175</v>
      </c>
      <c r="B422" s="20">
        <v>11266.69</v>
      </c>
      <c r="C422" s="33" t="s">
        <v>2174</v>
      </c>
      <c r="D422" s="6" t="s">
        <v>12</v>
      </c>
      <c r="E422" s="6" t="s">
        <v>32</v>
      </c>
      <c r="F422" s="6" t="s">
        <v>155</v>
      </c>
      <c r="G422">
        <v>12</v>
      </c>
      <c r="H422">
        <v>202212</v>
      </c>
      <c r="I422" s="8">
        <v>43.87</v>
      </c>
      <c r="J422" s="8">
        <v>1.1499999999999999</v>
      </c>
      <c r="K422" s="8">
        <v>1.38</v>
      </c>
      <c r="L422" s="8">
        <v>1.67</v>
      </c>
      <c r="M422" s="47" t="str">
        <f>INDEX(DNBDetails[], MATCH(ZACKS_Screener[Ticker], DNBDetails[Ticker],0), 6)</f>
        <v>Finance and Insurance</v>
      </c>
      <c r="N422" s="6" t="str">
        <f>INDEX(DNBDetails[], MATCH(ZACKS_Screener[Ticker], DNBDetails[Ticker],0), 7)</f>
        <v>Agencies, Brokerages, and Other Insurance Related Activities</v>
      </c>
      <c r="O4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v>
      </c>
      <c r="P4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0.21014492753623193</v>
      </c>
      <c r="Q422" s="17">
        <f>IFERROR(ZACKS_Screener[[#This Row],[Price]]/ZACKS_Screener[[#This Row],[EPS1]], "")</f>
        <v>31.789855072463769</v>
      </c>
      <c r="R422" s="17">
        <f>IFERROR(ZACKS_Screener[[#This Row],[Price]]/ZACKS_Screener[[#This Row],[EPS2]], "")</f>
        <v>26.269461077844312</v>
      </c>
      <c r="S422" s="17">
        <f>IFERROR(ZACKS_Screener[[#This Row],[PE1]]/(ZACKS_Screener[[#This Row],[EG1]]*100), "")</f>
        <v>1.5894927536231884</v>
      </c>
      <c r="T422" s="17">
        <f>IFERROR(ZACKS_Screener[[#This Row],[PE2]]/(ZACKS_Screener[[#This Row],[EG2]]*100), "")</f>
        <v>1.2500640099112117</v>
      </c>
      <c r="U422"/>
    </row>
    <row r="423" spans="1:21" hidden="1" x14ac:dyDescent="0.25">
      <c r="A423" s="20" t="s">
        <v>1264</v>
      </c>
      <c r="B423" s="20">
        <v>3148.95</v>
      </c>
      <c r="C423" s="33" t="s">
        <v>1263</v>
      </c>
      <c r="D423" s="6" t="s">
        <v>12</v>
      </c>
      <c r="E423" s="6" t="s">
        <v>114</v>
      </c>
      <c r="F423" s="6" t="s">
        <v>1265</v>
      </c>
      <c r="G423">
        <v>12</v>
      </c>
      <c r="H423">
        <v>202212</v>
      </c>
      <c r="I423" s="8">
        <v>4.68</v>
      </c>
      <c r="J423" s="8">
        <v>0.05</v>
      </c>
      <c r="K423" s="8">
        <v>0.06</v>
      </c>
      <c r="L423" s="8">
        <v>0.15</v>
      </c>
      <c r="M423" s="47" t="str">
        <f>INDEX(DNBDetails[], MATCH(ZACKS_Screener[Ticker], DNBDetails[Ticker],0), 6)</f>
        <v>Mining, Quarrying, and Oil and Gas Extraction</v>
      </c>
      <c r="N423" s="6" t="str">
        <f>INDEX(DNBDetails[], MATCH(ZACKS_Screener[Ticker], DNBDetails[Ticker],0), 7)</f>
        <v>Metal Ore Mining</v>
      </c>
      <c r="O4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v>
      </c>
      <c r="P4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v>
      </c>
      <c r="Q423" s="17">
        <f>IFERROR(ZACKS_Screener[[#This Row],[Price]]/ZACKS_Screener[[#This Row],[EPS1]], "")</f>
        <v>78</v>
      </c>
      <c r="R423" s="17">
        <f>IFERROR(ZACKS_Screener[[#This Row],[Price]]/ZACKS_Screener[[#This Row],[EPS2]], "")</f>
        <v>31.2</v>
      </c>
      <c r="S423" s="17">
        <f>IFERROR(ZACKS_Screener[[#This Row],[PE1]]/(ZACKS_Screener[[#This Row],[EG1]]*100), "")</f>
        <v>3.9000000000000021</v>
      </c>
      <c r="T423" s="17">
        <f>IFERROR(ZACKS_Screener[[#This Row],[PE2]]/(ZACKS_Screener[[#This Row],[EG2]]*100), "")</f>
        <v>0.20799999999999999</v>
      </c>
      <c r="U423"/>
    </row>
    <row r="424" spans="1:21" hidden="1" x14ac:dyDescent="0.25">
      <c r="A424" s="20" t="s">
        <v>1356</v>
      </c>
      <c r="B424" s="20">
        <v>12793.1</v>
      </c>
      <c r="C424" s="33" t="s">
        <v>1355</v>
      </c>
      <c r="D424" s="6" t="s">
        <v>12</v>
      </c>
      <c r="E424" s="6" t="s">
        <v>284</v>
      </c>
      <c r="F424" s="6" t="s">
        <v>614</v>
      </c>
      <c r="G424">
        <v>12</v>
      </c>
      <c r="H424">
        <v>202212</v>
      </c>
      <c r="I424" s="8">
        <v>76.78</v>
      </c>
      <c r="J424" s="8">
        <v>2.82</v>
      </c>
      <c r="K424" s="8">
        <v>3.38</v>
      </c>
      <c r="L424" s="8">
        <v>4.03</v>
      </c>
      <c r="M424" s="47" t="str">
        <f>INDEX(DNBDetails[], MATCH(ZACKS_Screener[Ticker], DNBDetails[Ticker],0), 6)</f>
        <v>Administrative and Support and Waste Management and Remediation Services</v>
      </c>
      <c r="N424" s="6" t="str">
        <f>INDEX(DNBDetails[], MATCH(ZACKS_Screener[Ticker], DNBDetails[Ticker],0), 7)</f>
        <v>Business Support Services</v>
      </c>
      <c r="O4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0.19858156028368798</v>
      </c>
      <c r="P4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0.19230769230769243</v>
      </c>
      <c r="Q424" s="17">
        <f>IFERROR(ZACKS_Screener[[#This Row],[Price]]/ZACKS_Screener[[#This Row],[EPS1]], "")</f>
        <v>22.715976331360949</v>
      </c>
      <c r="R424" s="17">
        <f>IFERROR(ZACKS_Screener[[#This Row],[Price]]/ZACKS_Screener[[#This Row],[EPS2]], "")</f>
        <v>19.052109181141439</v>
      </c>
      <c r="S424" s="17">
        <f>IFERROR(ZACKS_Screener[[#This Row],[PE1]]/(ZACKS_Screener[[#This Row],[EG1]]*100), "")</f>
        <v>1.1439116652578192</v>
      </c>
      <c r="T424" s="17">
        <f>IFERROR(ZACKS_Screener[[#This Row],[PE2]]/(ZACKS_Screener[[#This Row],[EG2]]*100), "")</f>
        <v>0.99070967741935412</v>
      </c>
      <c r="U424"/>
    </row>
    <row r="425" spans="1:21" hidden="1" x14ac:dyDescent="0.25">
      <c r="A425" s="20" t="s">
        <v>1430</v>
      </c>
      <c r="B425" s="20">
        <v>21368.91</v>
      </c>
      <c r="C425" s="33" t="s">
        <v>1429</v>
      </c>
      <c r="D425" s="6" t="s">
        <v>12</v>
      </c>
      <c r="E425" s="6" t="s">
        <v>32</v>
      </c>
      <c r="F425" s="6" t="s">
        <v>325</v>
      </c>
      <c r="G425">
        <v>3</v>
      </c>
      <c r="H425">
        <v>202303</v>
      </c>
      <c r="I425" s="8">
        <v>89.52</v>
      </c>
      <c r="J425" s="8">
        <v>8.5500000000000007</v>
      </c>
      <c r="K425" s="8">
        <v>10.24</v>
      </c>
      <c r="M425" s="47" t="str">
        <f>INDEX(DNBDetails[], MATCH(ZACKS_Screener[Ticker], DNBDetails[Ticker],0), 6)</f>
        <v>Real Estate and Rental and Leasing</v>
      </c>
      <c r="N425" s="6" t="str">
        <f>INDEX(DNBDetails[], MATCH(ZACKS_Screener[Ticker], DNBDetails[Ticker],0), 7)</f>
        <v>Commercial and Industrial Machinery and Equipment Rental and Leasing</v>
      </c>
      <c r="O4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0.19766081871345023</v>
      </c>
      <c r="P4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425" s="17">
        <f>IFERROR(ZACKS_Screener[[#This Row],[Price]]/ZACKS_Screener[[#This Row],[EPS1]], "")</f>
        <v>8.7421875</v>
      </c>
      <c r="R425" s="17" t="str">
        <f>IFERROR(ZACKS_Screener[[#This Row],[Price]]/ZACKS_Screener[[#This Row],[EPS2]], "")</f>
        <v/>
      </c>
      <c r="S425" s="17">
        <f>IFERROR(ZACKS_Screener[[#This Row],[PE1]]/(ZACKS_Screener[[#This Row],[EG1]]*100), "")</f>
        <v>0.44228226701183448</v>
      </c>
      <c r="T425" s="17" t="str">
        <f>IFERROR(ZACKS_Screener[[#This Row],[PE2]]/(ZACKS_Screener[[#This Row],[EG2]]*100), "")</f>
        <v/>
      </c>
      <c r="U425"/>
    </row>
    <row r="426" spans="1:21" hidden="1" x14ac:dyDescent="0.25">
      <c r="A426" s="20" t="s">
        <v>2173</v>
      </c>
      <c r="B426" s="20">
        <v>23005.57</v>
      </c>
      <c r="C426" s="33" t="s">
        <v>2172</v>
      </c>
      <c r="D426" s="6" t="s">
        <v>20</v>
      </c>
      <c r="E426" s="6" t="s">
        <v>21</v>
      </c>
      <c r="F426" s="6" t="s">
        <v>22</v>
      </c>
      <c r="G426">
        <v>3</v>
      </c>
      <c r="H426">
        <v>202303</v>
      </c>
      <c r="I426" s="8">
        <v>99.26</v>
      </c>
      <c r="J426" s="8">
        <v>7.29</v>
      </c>
      <c r="K426" s="8">
        <v>8.73</v>
      </c>
      <c r="L426" s="8">
        <v>10.99</v>
      </c>
      <c r="M426" s="47" t="str">
        <f>INDEX(DNBDetails[], MATCH(ZACKS_Screener[Ticker], DNBDetails[Ticker],0), 6)</f>
        <v>Finance and Insurance</v>
      </c>
      <c r="N426" s="6" t="str">
        <f>INDEX(DNBDetails[], MATCH(ZACKS_Screener[Ticker], DNBDetails[Ticker],0), 7)</f>
        <v>Nondepository Credit Intermediation</v>
      </c>
      <c r="O4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0.19753086419753091</v>
      </c>
      <c r="P4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0.25887743413516606</v>
      </c>
      <c r="Q426" s="17">
        <f>IFERROR(ZACKS_Screener[[#This Row],[Price]]/ZACKS_Screener[[#This Row],[EPS1]], "")</f>
        <v>11.369988545246278</v>
      </c>
      <c r="R426" s="17">
        <f>IFERROR(ZACKS_Screener[[#This Row],[Price]]/ZACKS_Screener[[#This Row],[EPS2]], "")</f>
        <v>9.031847133757962</v>
      </c>
      <c r="S426" s="17">
        <f>IFERROR(ZACKS_Screener[[#This Row],[PE1]]/(ZACKS_Screener[[#This Row],[EG1]]*100), "")</f>
        <v>0.5756056701030926</v>
      </c>
      <c r="T426" s="17">
        <f>IFERROR(ZACKS_Screener[[#This Row],[PE2]]/(ZACKS_Screener[[#This Row],[EG2]]*100), "")</f>
        <v>0.34888506848542927</v>
      </c>
      <c r="U426"/>
    </row>
    <row r="427" spans="1:21" hidden="1" x14ac:dyDescent="0.25">
      <c r="A427" s="20" t="s">
        <v>1838</v>
      </c>
      <c r="B427" s="20">
        <v>9150.75</v>
      </c>
      <c r="C427" s="33" t="s">
        <v>1837</v>
      </c>
      <c r="D427" s="6" t="s">
        <v>12</v>
      </c>
      <c r="E427" s="6" t="s">
        <v>13</v>
      </c>
      <c r="F427" s="6" t="s">
        <v>517</v>
      </c>
      <c r="G427">
        <v>12</v>
      </c>
      <c r="H427">
        <v>202212</v>
      </c>
      <c r="I427" s="8">
        <v>54.32</v>
      </c>
      <c r="J427" s="8">
        <v>2.4</v>
      </c>
      <c r="K427" s="8">
        <v>2.87</v>
      </c>
      <c r="L427" s="8">
        <v>3.17</v>
      </c>
      <c r="M427" s="47" t="str">
        <f>INDEX(DNBDetails[], MATCH(ZACKS_Screener[Ticker], DNBDetails[Ticker],0), 6)</f>
        <v>Finance and Insurance</v>
      </c>
      <c r="N427" s="6" t="str">
        <f>INDEX(DNBDetails[], MATCH(ZACKS_Screener[Ticker], DNBDetails[Ticker],0), 7)</f>
        <v>Other Investment Pools and Funds</v>
      </c>
      <c r="O4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0.19583333333333341</v>
      </c>
      <c r="P4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0.10452961672473861</v>
      </c>
      <c r="Q427" s="17">
        <f>IFERROR(ZACKS_Screener[[#This Row],[Price]]/ZACKS_Screener[[#This Row],[EPS1]], "")</f>
        <v>18.926829268292682</v>
      </c>
      <c r="R427" s="17">
        <f>IFERROR(ZACKS_Screener[[#This Row],[Price]]/ZACKS_Screener[[#This Row],[EPS2]], "")</f>
        <v>17.135646687697161</v>
      </c>
      <c r="S427" s="17">
        <f>IFERROR(ZACKS_Screener[[#This Row],[PE1]]/(ZACKS_Screener[[#This Row],[EG1]]*100), "")</f>
        <v>0.96647638816813652</v>
      </c>
      <c r="T427" s="17">
        <f>IFERROR(ZACKS_Screener[[#This Row],[PE2]]/(ZACKS_Screener[[#This Row],[EG2]]*100), "")</f>
        <v>1.6393101997896959</v>
      </c>
      <c r="U427"/>
    </row>
    <row r="428" spans="1:21" hidden="1" x14ac:dyDescent="0.25">
      <c r="A428" s="20" t="s">
        <v>2713</v>
      </c>
      <c r="B428" s="20">
        <v>14713.62</v>
      </c>
      <c r="C428" s="33" t="s">
        <v>2713</v>
      </c>
      <c r="D428" s="6" t="s">
        <v>20</v>
      </c>
      <c r="E428" s="6" t="s">
        <v>32</v>
      </c>
      <c r="F428" s="6" t="s">
        <v>325</v>
      </c>
      <c r="G428">
        <v>12</v>
      </c>
      <c r="H428">
        <v>202212</v>
      </c>
      <c r="I428" s="8">
        <v>25.94</v>
      </c>
      <c r="J428" s="8">
        <v>1.38</v>
      </c>
      <c r="K428" s="8">
        <v>1.65</v>
      </c>
      <c r="L428" s="8">
        <v>2</v>
      </c>
      <c r="M428" s="47" t="e">
        <f>INDEX(DNBDetails[], MATCH(ZACKS_Screener[Ticker], DNBDetails[Ticker],0), 6)</f>
        <v>#N/A</v>
      </c>
      <c r="N428" s="6" t="e">
        <f>INDEX(DNBDetails[], MATCH(ZACKS_Screener[Ticker], DNBDetails[Ticker],0), 7)</f>
        <v>#N/A</v>
      </c>
      <c r="O4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0.19565217391304351</v>
      </c>
      <c r="P4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0.21212121212121218</v>
      </c>
      <c r="Q428" s="17">
        <f>IFERROR(ZACKS_Screener[[#This Row],[Price]]/ZACKS_Screener[[#This Row],[EPS1]], "")</f>
        <v>15.721212121212123</v>
      </c>
      <c r="R428" s="17">
        <f>IFERROR(ZACKS_Screener[[#This Row],[Price]]/ZACKS_Screener[[#This Row],[EPS2]], "")</f>
        <v>12.97</v>
      </c>
      <c r="S428" s="17">
        <f>IFERROR(ZACKS_Screener[[#This Row],[PE1]]/(ZACKS_Screener[[#This Row],[EG1]]*100), "")</f>
        <v>0.80352861952861943</v>
      </c>
      <c r="T428" s="17">
        <f>IFERROR(ZACKS_Screener[[#This Row],[PE2]]/(ZACKS_Screener[[#This Row],[EG2]]*100), "")</f>
        <v>0.61144285714285695</v>
      </c>
      <c r="U428"/>
    </row>
    <row r="429" spans="1:21" hidden="1" x14ac:dyDescent="0.25">
      <c r="A429" s="20" t="s">
        <v>2402</v>
      </c>
      <c r="B429" s="20">
        <v>4658.6899999999996</v>
      </c>
      <c r="C429" s="33" t="s">
        <v>2401</v>
      </c>
      <c r="D429" s="6" t="s">
        <v>12</v>
      </c>
      <c r="E429" s="6" t="s">
        <v>13</v>
      </c>
      <c r="F429" s="6" t="s">
        <v>1807</v>
      </c>
      <c r="G429">
        <v>12</v>
      </c>
      <c r="H429">
        <v>202212</v>
      </c>
      <c r="I429" s="8">
        <v>45.91</v>
      </c>
      <c r="J429" s="8">
        <v>1.64</v>
      </c>
      <c r="K429" s="8">
        <v>1.96</v>
      </c>
      <c r="L429" s="8">
        <v>2.4</v>
      </c>
      <c r="M429" s="47" t="str">
        <f>INDEX(DNBDetails[], MATCH(ZACKS_Screener[Ticker], DNBDetails[Ticker],0), 6)</f>
        <v>Information</v>
      </c>
      <c r="N429" s="6" t="str">
        <f>INDEX(DNBDetails[], MATCH(ZACKS_Screener[Ticker], DNBDetails[Ticker],0), 7)</f>
        <v>Software Publishers</v>
      </c>
      <c r="O4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0.19512195121951226</v>
      </c>
      <c r="P4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0.22448979591836732</v>
      </c>
      <c r="Q429" s="17">
        <f>IFERROR(ZACKS_Screener[[#This Row],[Price]]/ZACKS_Screener[[#This Row],[EPS1]], "")</f>
        <v>23.423469387755102</v>
      </c>
      <c r="R429" s="17">
        <f>IFERROR(ZACKS_Screener[[#This Row],[Price]]/ZACKS_Screener[[#This Row],[EPS2]], "")</f>
        <v>19.129166666666666</v>
      </c>
      <c r="S429" s="17">
        <f>IFERROR(ZACKS_Screener[[#This Row],[PE1]]/(ZACKS_Screener[[#This Row],[EG1]]*100), "")</f>
        <v>1.2004528061224486</v>
      </c>
      <c r="T429" s="17">
        <f>IFERROR(ZACKS_Screener[[#This Row],[PE2]]/(ZACKS_Screener[[#This Row],[EG2]]*100), "")</f>
        <v>0.85211742424242432</v>
      </c>
      <c r="U429"/>
    </row>
    <row r="430" spans="1:21" hidden="1" x14ac:dyDescent="0.25">
      <c r="A430" s="20" t="s">
        <v>15764</v>
      </c>
      <c r="B430" s="20">
        <v>2522.61</v>
      </c>
      <c r="C430" s="33" t="s">
        <v>15765</v>
      </c>
      <c r="D430" s="6" t="s">
        <v>12</v>
      </c>
      <c r="E430" s="6" t="s">
        <v>13</v>
      </c>
      <c r="F430" s="6" t="s">
        <v>1439</v>
      </c>
      <c r="G430">
        <v>12</v>
      </c>
      <c r="H430">
        <v>202212</v>
      </c>
      <c r="I430" s="8">
        <v>20.76</v>
      </c>
      <c r="J430" s="8">
        <v>1.9</v>
      </c>
      <c r="K430" s="8">
        <v>2.27</v>
      </c>
      <c r="L430" s="8">
        <v>2.48</v>
      </c>
      <c r="M430" s="47" t="str">
        <f>INDEX(DNBDetails[], MATCH(ZACKS_Screener[Ticker], DNBDetails[Ticker],0), 6)</f>
        <v>Computer and Electronic Product Manufacturing</v>
      </c>
      <c r="N430" s="6" t="str">
        <f>INDEX(DNBDetails[], MATCH(ZACKS_Screener[Ticker], DNBDetails[Ticker],0), 7)</f>
        <v>Semiconductor and Other Electronic Component Manufacturing</v>
      </c>
      <c r="O4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0.19473684210526324</v>
      </c>
      <c r="P4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9.2511013215859014E-2</v>
      </c>
      <c r="Q430" s="17">
        <f>IFERROR(ZACKS_Screener[[#This Row],[Price]]/ZACKS_Screener[[#This Row],[EPS1]], "")</f>
        <v>9.145374449339208</v>
      </c>
      <c r="R430" s="17">
        <f>IFERROR(ZACKS_Screener[[#This Row],[Price]]/ZACKS_Screener[[#This Row],[EPS2]], "")</f>
        <v>8.370967741935484</v>
      </c>
      <c r="S430" s="17">
        <f>IFERROR(ZACKS_Screener[[#This Row],[PE1]]/(ZACKS_Screener[[#This Row],[EG1]]*100), "")</f>
        <v>0.4696273365876889</v>
      </c>
      <c r="T430" s="17">
        <f>IFERROR(ZACKS_Screener[[#This Row],[PE2]]/(ZACKS_Screener[[#This Row],[EG2]]*100), "")</f>
        <v>0.9048617511520739</v>
      </c>
      <c r="U430"/>
    </row>
    <row r="431" spans="1:21" hidden="1" x14ac:dyDescent="0.25">
      <c r="A431" s="20" t="s">
        <v>804</v>
      </c>
      <c r="B431" s="20">
        <v>28337.88</v>
      </c>
      <c r="C431" s="33" t="s">
        <v>803</v>
      </c>
      <c r="D431" s="6" t="s">
        <v>20</v>
      </c>
      <c r="E431" s="6" t="s">
        <v>13</v>
      </c>
      <c r="F431" s="6" t="s">
        <v>175</v>
      </c>
      <c r="G431">
        <v>12</v>
      </c>
      <c r="H431">
        <v>202212</v>
      </c>
      <c r="I431" s="8">
        <v>86.76</v>
      </c>
      <c r="J431" s="8">
        <v>0.98</v>
      </c>
      <c r="K431" s="8">
        <v>1.17</v>
      </c>
      <c r="L431" s="8">
        <v>1.46</v>
      </c>
      <c r="M431" s="47" t="str">
        <f>INDEX(DNBDetails[], MATCH(ZACKS_Screener[Ticker], DNBDetails[Ticker],0), 6)</f>
        <v>Information</v>
      </c>
      <c r="N431" s="6" t="str">
        <f>INDEX(DNBDetails[], MATCH(ZACKS_Screener[Ticker], DNBDetails[Ticker],0), 7)</f>
        <v>Software Publishers</v>
      </c>
      <c r="O4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0.1938775510204081</v>
      </c>
      <c r="P4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0.2478632478632479</v>
      </c>
      <c r="Q431" s="17">
        <f>IFERROR(ZACKS_Screener[[#This Row],[Price]]/ZACKS_Screener[[#This Row],[EPS1]], "")</f>
        <v>74.15384615384616</v>
      </c>
      <c r="R431" s="17">
        <f>IFERROR(ZACKS_Screener[[#This Row],[Price]]/ZACKS_Screener[[#This Row],[EPS2]], "")</f>
        <v>59.424657534246577</v>
      </c>
      <c r="S431" s="17">
        <f>IFERROR(ZACKS_Screener[[#This Row],[PE1]]/(ZACKS_Screener[[#This Row],[EG1]]*100), "")</f>
        <v>3.8247773279352244</v>
      </c>
      <c r="T431" s="17">
        <f>IFERROR(ZACKS_Screener[[#This Row],[PE2]]/(ZACKS_Screener[[#This Row],[EG2]]*100), "")</f>
        <v>2.3974775625885685</v>
      </c>
      <c r="U431"/>
    </row>
    <row r="432" spans="1:21" hidden="1" x14ac:dyDescent="0.25">
      <c r="A432" s="20" t="s">
        <v>15796</v>
      </c>
      <c r="B432" s="20">
        <v>2200.06</v>
      </c>
      <c r="C432" s="33" t="s">
        <v>15797</v>
      </c>
      <c r="D432" s="6" t="s">
        <v>20</v>
      </c>
      <c r="E432" s="6" t="s">
        <v>156</v>
      </c>
      <c r="F432" s="6" t="s">
        <v>157</v>
      </c>
      <c r="G432">
        <v>12</v>
      </c>
      <c r="H432">
        <v>202212</v>
      </c>
      <c r="I432" s="8">
        <v>16.329999999999998</v>
      </c>
      <c r="J432" s="8">
        <v>0.31</v>
      </c>
      <c r="K432" s="8">
        <v>0.37</v>
      </c>
      <c r="L432" s="8">
        <v>0.49</v>
      </c>
      <c r="M432" s="47" t="str">
        <f>INDEX(DNBDetails[], MATCH(ZACKS_Screener[Ticker], DNBDetails[Ticker],0), 6)</f>
        <v>Transportation Equipment Manufacturing</v>
      </c>
      <c r="N432" s="6" t="str">
        <f>INDEX(DNBDetails[], MATCH(ZACKS_Screener[Ticker], DNBDetails[Ticker],0), 7)</f>
        <v>Aerospace Product and Parts Manufacturing</v>
      </c>
      <c r="O4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0.19354838709677419</v>
      </c>
      <c r="P4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0.32432432432432434</v>
      </c>
      <c r="Q432" s="17">
        <f>IFERROR(ZACKS_Screener[[#This Row],[Price]]/ZACKS_Screener[[#This Row],[EPS1]], "")</f>
        <v>44.13513513513513</v>
      </c>
      <c r="R432" s="17">
        <f>IFERROR(ZACKS_Screener[[#This Row],[Price]]/ZACKS_Screener[[#This Row],[EPS2]], "")</f>
        <v>33.326530612244895</v>
      </c>
      <c r="S432" s="17">
        <f>IFERROR(ZACKS_Screener[[#This Row],[PE1]]/(ZACKS_Screener[[#This Row],[EG1]]*100), "")</f>
        <v>2.2803153153153151</v>
      </c>
      <c r="T432" s="17">
        <f>IFERROR(ZACKS_Screener[[#This Row],[PE2]]/(ZACKS_Screener[[#This Row],[EG2]]*100), "")</f>
        <v>1.0275680272108842</v>
      </c>
      <c r="U432"/>
    </row>
    <row r="433" spans="1:21" x14ac:dyDescent="0.25">
      <c r="A433" s="20" t="s">
        <v>3423</v>
      </c>
      <c r="B433" s="20">
        <v>2390.63</v>
      </c>
      <c r="C433" s="33" t="s">
        <v>3422</v>
      </c>
      <c r="D433" s="6" t="s">
        <v>20</v>
      </c>
      <c r="E433" s="6" t="s">
        <v>102</v>
      </c>
      <c r="F433" s="6" t="s">
        <v>3424</v>
      </c>
      <c r="G433">
        <v>12</v>
      </c>
      <c r="H433">
        <v>202212</v>
      </c>
      <c r="I433" s="8">
        <v>142.88</v>
      </c>
      <c r="J433" s="8">
        <v>4.91</v>
      </c>
      <c r="K433" s="8">
        <v>5.86</v>
      </c>
      <c r="L433" s="8">
        <v>7.02</v>
      </c>
      <c r="M433" s="47" t="str">
        <f>INDEX(DNBDetails[], MATCH(ZACKS_Screener[Ticker], DNBDetails[Ticker],0), 6)</f>
        <v>Construction</v>
      </c>
      <c r="N433" s="6" t="str">
        <f>INDEX(DNBDetails[], MATCH(ZACKS_Screener[Ticker], DNBDetails[Ticker],0), 7)</f>
        <v>Utility System Construction</v>
      </c>
      <c r="O4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0.19348268839103872</v>
      </c>
      <c r="P4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0.19795221843003399</v>
      </c>
      <c r="Q433" s="17">
        <f>IFERROR(ZACKS_Screener[[#This Row],[Price]]/ZACKS_Screener[[#This Row],[EPS1]], "")</f>
        <v>24.382252559726961</v>
      </c>
      <c r="R433" s="17">
        <f>IFERROR(ZACKS_Screener[[#This Row],[Price]]/ZACKS_Screener[[#This Row],[EPS2]], "")</f>
        <v>20.353276353276353</v>
      </c>
      <c r="S433" s="17">
        <f>IFERROR(ZACKS_Screener[[#This Row],[PE1]]/(ZACKS_Screener[[#This Row],[EG1]]*100), "")</f>
        <v>1.2601774744027303</v>
      </c>
      <c r="T433" s="17">
        <f>IFERROR(ZACKS_Screener[[#This Row],[PE2]]/(ZACKS_Screener[[#This Row],[EG2]]*100), "")</f>
        <v>1.0281913743982716</v>
      </c>
      <c r="U433"/>
    </row>
    <row r="434" spans="1:21" hidden="1" x14ac:dyDescent="0.25">
      <c r="A434" s="20" t="s">
        <v>2187</v>
      </c>
      <c r="B434" s="20">
        <v>62470.8</v>
      </c>
      <c r="C434" s="33" t="s">
        <v>2186</v>
      </c>
      <c r="D434" s="6" t="s">
        <v>12</v>
      </c>
      <c r="E434" s="6" t="s">
        <v>32</v>
      </c>
      <c r="F434" s="6" t="s">
        <v>360</v>
      </c>
      <c r="G434">
        <v>12</v>
      </c>
      <c r="H434">
        <v>202212</v>
      </c>
      <c r="I434" s="8">
        <v>3.86</v>
      </c>
      <c r="J434" s="8">
        <v>0.56999999999999995</v>
      </c>
      <c r="K434" s="8">
        <v>0.68</v>
      </c>
      <c r="L434" s="8">
        <v>0.75</v>
      </c>
      <c r="M434" s="47" t="str">
        <f>INDEX(DNBDetails[], MATCH(ZACKS_Screener[Ticker], DNBDetails[Ticker],0), 6)</f>
        <v>Finance and Insurance</v>
      </c>
      <c r="N434" s="6" t="str">
        <f>INDEX(DNBDetails[], MATCH(ZACKS_Screener[Ticker], DNBDetails[Ticker],0), 7)</f>
        <v>Depository Credit Intermediation</v>
      </c>
      <c r="O4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0.19298245614035106</v>
      </c>
      <c r="P4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0.10294117647058816</v>
      </c>
      <c r="Q434" s="17">
        <f>IFERROR(ZACKS_Screener[[#This Row],[Price]]/ZACKS_Screener[[#This Row],[EPS1]], "")</f>
        <v>5.6764705882352935</v>
      </c>
      <c r="R434" s="17">
        <f>IFERROR(ZACKS_Screener[[#This Row],[Price]]/ZACKS_Screener[[#This Row],[EPS2]], "")</f>
        <v>5.1466666666666665</v>
      </c>
      <c r="S434" s="17">
        <f>IFERROR(ZACKS_Screener[[#This Row],[PE1]]/(ZACKS_Screener[[#This Row],[EG1]]*100), "")</f>
        <v>0.29414438502673762</v>
      </c>
      <c r="T434" s="17">
        <f>IFERROR(ZACKS_Screener[[#This Row],[PE2]]/(ZACKS_Screener[[#This Row],[EG2]]*100), "")</f>
        <v>0.49996190476190516</v>
      </c>
      <c r="U434"/>
    </row>
    <row r="435" spans="1:21" hidden="1" x14ac:dyDescent="0.25">
      <c r="A435" s="20" t="s">
        <v>1062</v>
      </c>
      <c r="B435" s="20">
        <v>10716.44</v>
      </c>
      <c r="C435" s="33" t="s">
        <v>1061</v>
      </c>
      <c r="D435" s="6" t="s">
        <v>20</v>
      </c>
      <c r="E435" s="6" t="s">
        <v>27</v>
      </c>
      <c r="F435" s="6" t="s">
        <v>370</v>
      </c>
      <c r="G435">
        <v>1</v>
      </c>
      <c r="H435">
        <v>202301</v>
      </c>
      <c r="I435" s="8">
        <v>194.9</v>
      </c>
      <c r="J435" s="8">
        <v>4.6900000000000004</v>
      </c>
      <c r="K435" s="8">
        <v>5.59</v>
      </c>
      <c r="L435" s="8">
        <v>6.77</v>
      </c>
      <c r="M435" s="47" t="str">
        <f>INDEX(DNBDetails[], MATCH(ZACKS_Screener[Ticker], DNBDetails[Ticker],0), 6)</f>
        <v>Retail Trade</v>
      </c>
      <c r="N435" s="6" t="str">
        <f>INDEX(DNBDetails[], MATCH(ZACKS_Screener[Ticker], DNBDetails[Ticker],0), 7)</f>
        <v>Warehouse Clubs, Supercenters, and Other General Merchandise Retailers</v>
      </c>
      <c r="O4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0.19189765458422162</v>
      </c>
      <c r="P4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0.21109123434704827</v>
      </c>
      <c r="Q435" s="17">
        <f>IFERROR(ZACKS_Screener[[#This Row],[Price]]/ZACKS_Screener[[#This Row],[EPS1]], "")</f>
        <v>34.865831842576029</v>
      </c>
      <c r="R435" s="17">
        <f>IFERROR(ZACKS_Screener[[#This Row],[Price]]/ZACKS_Screener[[#This Row],[EPS2]], "")</f>
        <v>28.788774002954213</v>
      </c>
      <c r="S435" s="17">
        <f>IFERROR(ZACKS_Screener[[#This Row],[PE1]]/(ZACKS_Screener[[#This Row],[EG1]]*100), "")</f>
        <v>1.8168972371297964</v>
      </c>
      <c r="T435" s="17">
        <f>IFERROR(ZACKS_Screener[[#This Row],[PE2]]/(ZACKS_Screener[[#This Row],[EG2]]*100), "")</f>
        <v>1.3638071752246956</v>
      </c>
      <c r="U435"/>
    </row>
    <row r="436" spans="1:21" hidden="1" x14ac:dyDescent="0.25">
      <c r="A436" s="20" t="s">
        <v>3323</v>
      </c>
      <c r="B436" s="20">
        <v>2179.48</v>
      </c>
      <c r="C436" s="33" t="s">
        <v>3322</v>
      </c>
      <c r="D436" s="6" t="s">
        <v>12</v>
      </c>
      <c r="E436" s="6" t="s">
        <v>17</v>
      </c>
      <c r="F436" s="6" t="s">
        <v>1531</v>
      </c>
      <c r="G436">
        <v>6</v>
      </c>
      <c r="H436">
        <v>202306</v>
      </c>
      <c r="I436" s="8">
        <v>27.31</v>
      </c>
      <c r="J436" s="8">
        <v>1.52</v>
      </c>
      <c r="K436" s="8">
        <v>1.81</v>
      </c>
      <c r="L436" s="8">
        <v>2.0299999999999998</v>
      </c>
      <c r="M436" s="47" t="str">
        <f>INDEX(DNBDetails[], MATCH(ZACKS_Screener[Ticker], DNBDetails[Ticker],0), 6)</f>
        <v>Machinery Manufacturing</v>
      </c>
      <c r="N436" s="6" t="str">
        <f>INDEX(DNBDetails[], MATCH(ZACKS_Screener[Ticker], DNBDetails[Ticker],0), 7)</f>
        <v>Agriculture, Construction, and Mining Machinery Manufacturing</v>
      </c>
      <c r="O4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0.19078947368421054</v>
      </c>
      <c r="P4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0.12154696132596671</v>
      </c>
      <c r="Q436" s="17">
        <f>IFERROR(ZACKS_Screener[[#This Row],[Price]]/ZACKS_Screener[[#This Row],[EPS1]], "")</f>
        <v>15.088397790055247</v>
      </c>
      <c r="R436" s="17">
        <f>IFERROR(ZACKS_Screener[[#This Row],[Price]]/ZACKS_Screener[[#This Row],[EPS2]], "")</f>
        <v>13.453201970443351</v>
      </c>
      <c r="S436" s="17">
        <f>IFERROR(ZACKS_Screener[[#This Row],[PE1]]/(ZACKS_Screener[[#This Row],[EG1]]*100), "")</f>
        <v>0.79084016003048185</v>
      </c>
      <c r="T436" s="17">
        <f>IFERROR(ZACKS_Screener[[#This Row],[PE2]]/(ZACKS_Screener[[#This Row],[EG2]]*100), "")</f>
        <v>1.1068316166592043</v>
      </c>
      <c r="U436"/>
    </row>
    <row r="437" spans="1:21" hidden="1" x14ac:dyDescent="0.25">
      <c r="A437" s="20" t="s">
        <v>492</v>
      </c>
      <c r="B437" s="20">
        <v>3941.54</v>
      </c>
      <c r="C437" s="33" t="s">
        <v>491</v>
      </c>
      <c r="D437" s="6" t="s">
        <v>20</v>
      </c>
      <c r="E437" s="6" t="s">
        <v>76</v>
      </c>
      <c r="F437" s="6" t="s">
        <v>242</v>
      </c>
      <c r="G437">
        <v>1</v>
      </c>
      <c r="H437">
        <v>202301</v>
      </c>
      <c r="I437" s="8">
        <v>41.26</v>
      </c>
      <c r="J437" s="8">
        <v>-0.64</v>
      </c>
      <c r="K437" s="8">
        <v>-0.52</v>
      </c>
      <c r="L437" s="8">
        <v>-0.13</v>
      </c>
      <c r="M437" s="47" t="str">
        <f>INDEX(DNBDetails[], MATCH(ZACKS_Screener[Ticker], DNBDetails[Ticker],0), 6)</f>
        <v>Information</v>
      </c>
      <c r="N437" s="6" t="str">
        <f>INDEX(DNBDetails[], MATCH(ZACKS_Screener[Ticker], DNBDetails[Ticker],0), 7)</f>
        <v>Software Publishers</v>
      </c>
      <c r="O4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0.1875</v>
      </c>
      <c r="P4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0.75</v>
      </c>
      <c r="Q437" s="17">
        <f>IFERROR(ZACKS_Screener[[#This Row],[Price]]/ZACKS_Screener[[#This Row],[EPS1]], "")</f>
        <v>-79.34615384615384</v>
      </c>
      <c r="R437" s="17">
        <f>IFERROR(ZACKS_Screener[[#This Row],[Price]]/ZACKS_Screener[[#This Row],[EPS2]], "")</f>
        <v>-317.38461538461536</v>
      </c>
      <c r="S437" s="17">
        <f>IFERROR(ZACKS_Screener[[#This Row],[PE1]]/(ZACKS_Screener[[#This Row],[EG1]]*100), "")</f>
        <v>-4.2317948717948717</v>
      </c>
      <c r="T437" s="17">
        <f>IFERROR(ZACKS_Screener[[#This Row],[PE2]]/(ZACKS_Screener[[#This Row],[EG2]]*100), "")</f>
        <v>-4.2317948717948717</v>
      </c>
      <c r="U437"/>
    </row>
    <row r="438" spans="1:21" hidden="1" x14ac:dyDescent="0.25">
      <c r="A438" s="20" t="s">
        <v>1463</v>
      </c>
      <c r="B438" s="20">
        <v>15958.86</v>
      </c>
      <c r="C438" s="33" t="s">
        <v>1462</v>
      </c>
      <c r="D438" s="6" t="s">
        <v>12</v>
      </c>
      <c r="E438" s="6" t="s">
        <v>32</v>
      </c>
      <c r="F438" s="6" t="s">
        <v>360</v>
      </c>
      <c r="G438">
        <v>12</v>
      </c>
      <c r="H438">
        <v>202212</v>
      </c>
      <c r="I438" s="8">
        <v>38.99</v>
      </c>
      <c r="J438" s="8">
        <v>8.48</v>
      </c>
      <c r="K438" s="8">
        <v>10.06</v>
      </c>
      <c r="L438" s="8">
        <v>10.72</v>
      </c>
      <c r="M438" s="47" t="e">
        <f>INDEX(DNBDetails[], MATCH(ZACKS_Screener[Ticker], DNBDetails[Ticker],0), 6)</f>
        <v>#N/A</v>
      </c>
      <c r="N438" s="6" t="e">
        <f>INDEX(DNBDetails[], MATCH(ZACKS_Screener[Ticker], DNBDetails[Ticker],0), 7)</f>
        <v>#N/A</v>
      </c>
      <c r="O4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0.18632075471698112</v>
      </c>
      <c r="P4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6.560636182902585E-2</v>
      </c>
      <c r="Q438" s="17">
        <f>IFERROR(ZACKS_Screener[[#This Row],[Price]]/ZACKS_Screener[[#This Row],[EPS1]], "")</f>
        <v>3.875745526838966</v>
      </c>
      <c r="R438" s="17">
        <f>IFERROR(ZACKS_Screener[[#This Row],[Price]]/ZACKS_Screener[[#This Row],[EPS2]], "")</f>
        <v>3.6371268656716418</v>
      </c>
      <c r="S438" s="17">
        <f>IFERROR(ZACKS_Screener[[#This Row],[PE1]]/(ZACKS_Screener[[#This Row],[EG1]]*100), "")</f>
        <v>0.20801469663034453</v>
      </c>
      <c r="T438" s="17">
        <f>IFERROR(ZACKS_Screener[[#This Row],[PE2]]/(ZACKS_Screener[[#This Row],[EG2]]*100), "")</f>
        <v>0.55438630710085923</v>
      </c>
      <c r="U438"/>
    </row>
    <row r="439" spans="1:21" hidden="1" x14ac:dyDescent="0.25">
      <c r="A439" s="20" t="s">
        <v>270</v>
      </c>
      <c r="B439" s="20">
        <v>2946.73</v>
      </c>
      <c r="C439" s="33" t="s">
        <v>269</v>
      </c>
      <c r="D439" s="6" t="s">
        <v>20</v>
      </c>
      <c r="E439" s="6" t="s">
        <v>35</v>
      </c>
      <c r="F439" s="6" t="s">
        <v>271</v>
      </c>
      <c r="G439">
        <v>9</v>
      </c>
      <c r="H439">
        <v>202209</v>
      </c>
      <c r="I439" s="8">
        <v>29.01</v>
      </c>
      <c r="J439" s="8">
        <v>-1.67</v>
      </c>
      <c r="K439" s="8">
        <v>-1.36</v>
      </c>
      <c r="L439" s="8">
        <v>-2.37</v>
      </c>
      <c r="M439" s="47" t="str">
        <f>INDEX(DNBDetails[], MATCH(ZACKS_Screener[Ticker], DNBDetails[Ticker],0), 6)</f>
        <v>Chemical Manufacturing</v>
      </c>
      <c r="N439" s="6" t="str">
        <f>INDEX(DNBDetails[], MATCH(ZACKS_Screener[Ticker], DNBDetails[Ticker],0), 7)</f>
        <v>Pharmaceutical and Medicine Manufacturing</v>
      </c>
      <c r="O4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0.18562874251496997</v>
      </c>
      <c r="P4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-0.74264705882352933</v>
      </c>
      <c r="Q439" s="17">
        <f>IFERROR(ZACKS_Screener[[#This Row],[Price]]/ZACKS_Screener[[#This Row],[EPS1]], "")</f>
        <v>-21.330882352941178</v>
      </c>
      <c r="R439" s="17">
        <f>IFERROR(ZACKS_Screener[[#This Row],[Price]]/ZACKS_Screener[[#This Row],[EPS2]], "")</f>
        <v>-12.240506329113924</v>
      </c>
      <c r="S439" s="17">
        <f>IFERROR(ZACKS_Screener[[#This Row],[PE1]]/(ZACKS_Screener[[#This Row],[EG1]]*100), "")</f>
        <v>-1.1491152751423157</v>
      </c>
      <c r="T439" s="17">
        <f>IFERROR(ZACKS_Screener[[#This Row],[PE2]]/(ZACKS_Screener[[#This Row],[EG2]]*100), "")</f>
        <v>0.164822659481138</v>
      </c>
      <c r="U439"/>
    </row>
    <row r="440" spans="1:21" hidden="1" x14ac:dyDescent="0.25">
      <c r="A440" s="20" t="s">
        <v>2441</v>
      </c>
      <c r="B440" s="20">
        <v>5636.4</v>
      </c>
      <c r="C440" s="33" t="s">
        <v>2440</v>
      </c>
      <c r="D440" s="6" t="s">
        <v>12</v>
      </c>
      <c r="E440" s="6" t="s">
        <v>17</v>
      </c>
      <c r="F440" s="6" t="s">
        <v>974</v>
      </c>
      <c r="G440">
        <v>12</v>
      </c>
      <c r="H440">
        <v>202212</v>
      </c>
      <c r="I440" s="8">
        <v>78.27</v>
      </c>
      <c r="J440" s="8">
        <v>6.02</v>
      </c>
      <c r="K440" s="8">
        <v>7.13</v>
      </c>
      <c r="L440" s="8">
        <v>7.55</v>
      </c>
      <c r="M440" s="47" t="str">
        <f>INDEX(DNBDetails[], MATCH(ZACKS_Screener[Ticker], DNBDetails[Ticker],0), 6)</f>
        <v>Fabricated Metal Product Manufacturing</v>
      </c>
      <c r="N440" s="6" t="str">
        <f>INDEX(DNBDetails[], MATCH(ZACKS_Screener[Ticker], DNBDetails[Ticker],0), 7)</f>
        <v>Other Fabricated Metal Product Manufacturing</v>
      </c>
      <c r="O4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0.18438538205980073</v>
      </c>
      <c r="P4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5.8906030855539963E-2</v>
      </c>
      <c r="Q440" s="17">
        <f>IFERROR(ZACKS_Screener[[#This Row],[Price]]/ZACKS_Screener[[#This Row],[EPS1]], "")</f>
        <v>10.977559607293127</v>
      </c>
      <c r="R440" s="17">
        <f>IFERROR(ZACKS_Screener[[#This Row],[Price]]/ZACKS_Screener[[#This Row],[EPS2]], "")</f>
        <v>10.366887417218543</v>
      </c>
      <c r="S440" s="17">
        <f>IFERROR(ZACKS_Screener[[#This Row],[PE1]]/(ZACKS_Screener[[#This Row],[EG1]]*100), "")</f>
        <v>0.59535953906220362</v>
      </c>
      <c r="T440" s="17">
        <f>IFERROR(ZACKS_Screener[[#This Row],[PE2]]/(ZACKS_Screener[[#This Row],[EG2]]*100), "")</f>
        <v>1.7599025543992433</v>
      </c>
      <c r="U440"/>
    </row>
    <row r="441" spans="1:21" hidden="1" x14ac:dyDescent="0.25">
      <c r="A441" s="20" t="s">
        <v>1589</v>
      </c>
      <c r="B441" s="20">
        <v>48373.81</v>
      </c>
      <c r="C441" s="33" t="s">
        <v>1588</v>
      </c>
      <c r="D441" s="6" t="s">
        <v>20</v>
      </c>
      <c r="E441" s="6" t="s">
        <v>284</v>
      </c>
      <c r="F441" s="6" t="s">
        <v>697</v>
      </c>
      <c r="G441">
        <v>1</v>
      </c>
      <c r="H441">
        <v>202301</v>
      </c>
      <c r="I441" s="8">
        <v>382.33</v>
      </c>
      <c r="J441" s="8">
        <v>10.07</v>
      </c>
      <c r="K441" s="8">
        <v>11.92</v>
      </c>
      <c r="L441" s="8">
        <v>13.77</v>
      </c>
      <c r="M441" s="47" t="str">
        <f>INDEX(DNBDetails[], MATCH(ZACKS_Screener[Ticker], DNBDetails[Ticker],0), 6)</f>
        <v>Apparel Manufacturing</v>
      </c>
      <c r="N441" s="6" t="str">
        <f>INDEX(DNBDetails[], MATCH(ZACKS_Screener[Ticker], DNBDetails[Ticker],0), 7)</f>
        <v>Cut and Sew Apparel Manufacturing</v>
      </c>
      <c r="O4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0.18371400198609728</v>
      </c>
      <c r="P4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0.15520134228187918</v>
      </c>
      <c r="Q441" s="17">
        <f>IFERROR(ZACKS_Screener[[#This Row],[Price]]/ZACKS_Screener[[#This Row],[EPS1]], "")</f>
        <v>32.074664429530202</v>
      </c>
      <c r="R441" s="17">
        <f>IFERROR(ZACKS_Screener[[#This Row],[Price]]/ZACKS_Screener[[#This Row],[EPS2]], "")</f>
        <v>27.76543209876543</v>
      </c>
      <c r="S441" s="17">
        <f>IFERROR(ZACKS_Screener[[#This Row],[PE1]]/(ZACKS_Screener[[#This Row],[EG1]]*100), "")</f>
        <v>1.7459020043533471</v>
      </c>
      <c r="T441" s="17">
        <f>IFERROR(ZACKS_Screener[[#This Row],[PE2]]/(ZACKS_Screener[[#This Row],[EG2]]*100), "")</f>
        <v>1.7889943276609945</v>
      </c>
      <c r="U441"/>
    </row>
    <row r="442" spans="1:21" hidden="1" x14ac:dyDescent="0.25">
      <c r="A442" s="20" t="s">
        <v>1236</v>
      </c>
      <c r="B442" s="20">
        <v>4550.82</v>
      </c>
      <c r="C442" s="33" t="s">
        <v>1235</v>
      </c>
      <c r="D442" s="6" t="s">
        <v>12</v>
      </c>
      <c r="E442" s="6" t="s">
        <v>35</v>
      </c>
      <c r="F442" s="6" t="s">
        <v>54</v>
      </c>
      <c r="G442">
        <v>3</v>
      </c>
      <c r="H442">
        <v>202303</v>
      </c>
      <c r="I442" s="8">
        <v>90.43</v>
      </c>
      <c r="J442" s="8">
        <v>3.03</v>
      </c>
      <c r="K442" s="8">
        <v>3.58</v>
      </c>
      <c r="L442" s="8">
        <v>3.98</v>
      </c>
      <c r="M442" s="47" t="str">
        <f>INDEX(DNBDetails[], MATCH(ZACKS_Screener[Ticker], DNBDetails[Ticker],0), 6)</f>
        <v>Miscellaneous Manufacturing</v>
      </c>
      <c r="N442" s="6" t="str">
        <f>INDEX(DNBDetails[], MATCH(ZACKS_Screener[Ticker], DNBDetails[Ticker],0), 7)</f>
        <v>Medical Equipment and Supplies Manufacturing</v>
      </c>
      <c r="O4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0.18151815181518161</v>
      </c>
      <c r="P4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0.11173184357541897</v>
      </c>
      <c r="Q442" s="17">
        <f>IFERROR(ZACKS_Screener[[#This Row],[Price]]/ZACKS_Screener[[#This Row],[EPS1]], "")</f>
        <v>25.259776536312849</v>
      </c>
      <c r="R442" s="17">
        <f>IFERROR(ZACKS_Screener[[#This Row],[Price]]/ZACKS_Screener[[#This Row],[EPS2]], "")</f>
        <v>22.721105527638194</v>
      </c>
      <c r="S442" s="17">
        <f>IFERROR(ZACKS_Screener[[#This Row],[PE1]]/(ZACKS_Screener[[#This Row],[EG1]]*100), "")</f>
        <v>1.3915840528186891</v>
      </c>
      <c r="T442" s="17">
        <f>IFERROR(ZACKS_Screener[[#This Row],[PE2]]/(ZACKS_Screener[[#This Row],[EG2]]*100), "")</f>
        <v>2.033538944723619</v>
      </c>
      <c r="U442"/>
    </row>
    <row r="443" spans="1:21" hidden="1" x14ac:dyDescent="0.25">
      <c r="A443" s="20" t="s">
        <v>801</v>
      </c>
      <c r="B443" s="20">
        <v>7607.95</v>
      </c>
      <c r="C443" s="33" t="s">
        <v>800</v>
      </c>
      <c r="D443" s="6" t="s">
        <v>12</v>
      </c>
      <c r="E443" s="6" t="s">
        <v>17</v>
      </c>
      <c r="F443" s="6" t="s">
        <v>775</v>
      </c>
      <c r="G443">
        <v>7</v>
      </c>
      <c r="H443">
        <v>202307</v>
      </c>
      <c r="I443" s="8">
        <v>63.03</v>
      </c>
      <c r="J443" s="8">
        <v>2.68</v>
      </c>
      <c r="K443" s="8">
        <v>3.16</v>
      </c>
      <c r="L443" s="8">
        <v>3.48</v>
      </c>
      <c r="M443" s="47" t="str">
        <f>INDEX(DNBDetails[], MATCH(ZACKS_Screener[Ticker], DNBDetails[Ticker],0), 6)</f>
        <v>Transportation Equipment Manufacturing</v>
      </c>
      <c r="N443" s="6" t="str">
        <f>INDEX(DNBDetails[], MATCH(ZACKS_Screener[Ticker], DNBDetails[Ticker],0), 7)</f>
        <v>Motor Vehicle Parts Manufacturing</v>
      </c>
      <c r="O4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0.17910447761194029</v>
      </c>
      <c r="P4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0.10126582278481007</v>
      </c>
      <c r="Q443" s="17">
        <f>IFERROR(ZACKS_Screener[[#This Row],[Price]]/ZACKS_Screener[[#This Row],[EPS1]], "")</f>
        <v>19.946202531645568</v>
      </c>
      <c r="R443" s="17">
        <f>IFERROR(ZACKS_Screener[[#This Row],[Price]]/ZACKS_Screener[[#This Row],[EPS2]], "")</f>
        <v>18.112068965517242</v>
      </c>
      <c r="S443" s="17">
        <f>IFERROR(ZACKS_Screener[[#This Row],[PE1]]/(ZACKS_Screener[[#This Row],[EG1]]*100), "")</f>
        <v>1.1136629746835442</v>
      </c>
      <c r="T443" s="17">
        <f>IFERROR(ZACKS_Screener[[#This Row],[PE2]]/(ZACKS_Screener[[#This Row],[EG2]]*100), "")</f>
        <v>1.7885668103448287</v>
      </c>
      <c r="U443"/>
    </row>
    <row r="444" spans="1:21" hidden="1" x14ac:dyDescent="0.25">
      <c r="A444" s="20" t="s">
        <v>3525</v>
      </c>
      <c r="B444" s="20">
        <v>2175.37</v>
      </c>
      <c r="C444" s="33" t="s">
        <v>3524</v>
      </c>
      <c r="D444" s="6" t="s">
        <v>12</v>
      </c>
      <c r="E444" s="6" t="s">
        <v>102</v>
      </c>
      <c r="F444" s="6" t="s">
        <v>320</v>
      </c>
      <c r="G444">
        <v>12</v>
      </c>
      <c r="H444">
        <v>202212</v>
      </c>
      <c r="I444" s="8">
        <v>13.84</v>
      </c>
      <c r="J444" s="8">
        <v>0.67</v>
      </c>
      <c r="K444" s="8">
        <v>0.79</v>
      </c>
      <c r="L444" s="8">
        <v>0.95</v>
      </c>
      <c r="M444" s="47" t="str">
        <f>INDEX(DNBDetails[], MATCH(ZACKS_Screener[Ticker], DNBDetails[Ticker],0), 6)</f>
        <v>Beverage and Tobacco Product Manufacturing</v>
      </c>
      <c r="N444" s="6" t="str">
        <f>INDEX(DNBDetails[], MATCH(ZACKS_Screener[Ticker], DNBDetails[Ticker],0), 7)</f>
        <v>Beverage Manufacturing</v>
      </c>
      <c r="O4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0.17910447761194029</v>
      </c>
      <c r="P4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0.20253164556962014</v>
      </c>
      <c r="Q444" s="17">
        <f>IFERROR(ZACKS_Screener[[#This Row],[Price]]/ZACKS_Screener[[#This Row],[EPS1]], "")</f>
        <v>17.518987341772149</v>
      </c>
      <c r="R444" s="17">
        <f>IFERROR(ZACKS_Screener[[#This Row],[Price]]/ZACKS_Screener[[#This Row],[EPS2]], "")</f>
        <v>14.56842105263158</v>
      </c>
      <c r="S444" s="17">
        <f>IFERROR(ZACKS_Screener[[#This Row],[PE1]]/(ZACKS_Screener[[#This Row],[EG1]]*100), "")</f>
        <v>0.9781434599156118</v>
      </c>
      <c r="T444" s="17">
        <f>IFERROR(ZACKS_Screener[[#This Row],[PE2]]/(ZACKS_Screener[[#This Row],[EG2]]*100), "")</f>
        <v>0.71931578947368469</v>
      </c>
      <c r="U444"/>
    </row>
    <row r="445" spans="1:21" hidden="1" x14ac:dyDescent="0.25">
      <c r="A445" s="20" t="s">
        <v>915</v>
      </c>
      <c r="B445" s="20">
        <v>7151.47</v>
      </c>
      <c r="C445" s="33" t="s">
        <v>914</v>
      </c>
      <c r="D445" s="6" t="s">
        <v>12</v>
      </c>
      <c r="E445" s="6" t="s">
        <v>35</v>
      </c>
      <c r="F445" s="6" t="s">
        <v>611</v>
      </c>
      <c r="G445">
        <v>12</v>
      </c>
      <c r="H445">
        <v>202212</v>
      </c>
      <c r="I445" s="8">
        <v>70.61</v>
      </c>
      <c r="J445" s="8">
        <v>2.85</v>
      </c>
      <c r="K445" s="8">
        <v>3.36</v>
      </c>
      <c r="L445" s="8">
        <v>3.66</v>
      </c>
      <c r="M445" s="47" t="str">
        <f>INDEX(DNBDetails[], MATCH(ZACKS_Screener[Ticker], DNBDetails[Ticker],0), 6)</f>
        <v>Health Care and Social Assistance</v>
      </c>
      <c r="N445" s="6" t="str">
        <f>INDEX(DNBDetails[], MATCH(ZACKS_Screener[Ticker], DNBDetails[Ticker],0), 7)</f>
        <v>Specialty (except Psychiatric and Substance Abuse) Hospitals</v>
      </c>
      <c r="O4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0.17894736842105255</v>
      </c>
      <c r="P4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8.9285714285714371E-2</v>
      </c>
      <c r="Q445" s="17">
        <f>IFERROR(ZACKS_Screener[[#This Row],[Price]]/ZACKS_Screener[[#This Row],[EPS1]], "")</f>
        <v>21.014880952380953</v>
      </c>
      <c r="R445" s="17">
        <f>IFERROR(ZACKS_Screener[[#This Row],[Price]]/ZACKS_Screener[[#This Row],[EPS2]], "")</f>
        <v>19.292349726775956</v>
      </c>
      <c r="S445" s="17">
        <f>IFERROR(ZACKS_Screener[[#This Row],[PE1]]/(ZACKS_Screener[[#This Row],[EG1]]*100), "")</f>
        <v>1.1743609943977595</v>
      </c>
      <c r="T445" s="17">
        <f>IFERROR(ZACKS_Screener[[#This Row],[PE2]]/(ZACKS_Screener[[#This Row],[EG2]]*100), "")</f>
        <v>2.1607431693989048</v>
      </c>
      <c r="U445"/>
    </row>
    <row r="446" spans="1:21" hidden="1" x14ac:dyDescent="0.25">
      <c r="A446" s="20" t="s">
        <v>237</v>
      </c>
      <c r="B446" s="20">
        <v>2838.65</v>
      </c>
      <c r="C446" s="33" t="s">
        <v>236</v>
      </c>
      <c r="D446" s="6" t="s">
        <v>20</v>
      </c>
      <c r="E446" s="6" t="s">
        <v>35</v>
      </c>
      <c r="F446" s="6" t="s">
        <v>60</v>
      </c>
      <c r="G446">
        <v>12</v>
      </c>
      <c r="H446">
        <v>202212</v>
      </c>
      <c r="I446" s="8">
        <v>24.17</v>
      </c>
      <c r="J446" s="8">
        <v>-6.15</v>
      </c>
      <c r="K446" s="8">
        <v>-5.05</v>
      </c>
      <c r="L446" s="8">
        <v>-3.44</v>
      </c>
      <c r="M446" s="47" t="str">
        <f>INDEX(DNBDetails[], MATCH(ZACKS_Screener[Ticker], DNBDetails[Ticker],0), 6)</f>
        <v>Chemical Manufacturing</v>
      </c>
      <c r="N446" s="6" t="str">
        <f>INDEX(DNBDetails[], MATCH(ZACKS_Screener[Ticker], DNBDetails[Ticker],0), 7)</f>
        <v>Pharmaceutical and Medicine Manufacturing</v>
      </c>
      <c r="O4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0.17886178861788626</v>
      </c>
      <c r="P4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0.31881188118811882</v>
      </c>
      <c r="Q446" s="17">
        <f>IFERROR(ZACKS_Screener[[#This Row],[Price]]/ZACKS_Screener[[#This Row],[EPS1]], "")</f>
        <v>-4.7861386138613868</v>
      </c>
      <c r="R446" s="17">
        <f>IFERROR(ZACKS_Screener[[#This Row],[Price]]/ZACKS_Screener[[#This Row],[EPS2]], "")</f>
        <v>-7.0261627906976747</v>
      </c>
      <c r="S446" s="17">
        <f>IFERROR(ZACKS_Screener[[#This Row],[PE1]]/(ZACKS_Screener[[#This Row],[EG1]]*100), "")</f>
        <v>-0.26758865886588651</v>
      </c>
      <c r="T446" s="17">
        <f>IFERROR(ZACKS_Screener[[#This Row],[PE2]]/(ZACKS_Screener[[#This Row],[EG2]]*100), "")</f>
        <v>-0.22038585150946122</v>
      </c>
      <c r="U446"/>
    </row>
    <row r="447" spans="1:21" hidden="1" x14ac:dyDescent="0.25">
      <c r="A447" s="20" t="s">
        <v>166</v>
      </c>
      <c r="B447" s="20">
        <v>39868.57</v>
      </c>
      <c r="C447" s="33" t="s">
        <v>165</v>
      </c>
      <c r="D447" s="6" t="s">
        <v>12</v>
      </c>
      <c r="E447" s="6" t="s">
        <v>35</v>
      </c>
      <c r="F447" s="6" t="s">
        <v>41</v>
      </c>
      <c r="G447">
        <v>12</v>
      </c>
      <c r="H447">
        <v>202212</v>
      </c>
      <c r="I447" s="8">
        <v>81.5</v>
      </c>
      <c r="J447" s="8">
        <v>2.2400000000000002</v>
      </c>
      <c r="K447" s="8">
        <v>2.64</v>
      </c>
      <c r="L447" s="8">
        <v>3.05</v>
      </c>
      <c r="M447" s="47" t="str">
        <f>INDEX(DNBDetails[], MATCH(ZACKS_Screener[Ticker], DNBDetails[Ticker],0), 6)</f>
        <v>Professional, Scientific, and Technical Services</v>
      </c>
      <c r="N447" s="6" t="str">
        <f>INDEX(DNBDetails[], MATCH(ZACKS_Screener[Ticker], DNBDetails[Ticker],0), 7)</f>
        <v>Management, Scientific, and Technical Consulting Services</v>
      </c>
      <c r="O4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0.17857142857142852</v>
      </c>
      <c r="P4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0.15530303030303019</v>
      </c>
      <c r="Q447" s="17">
        <f>IFERROR(ZACKS_Screener[[#This Row],[Price]]/ZACKS_Screener[[#This Row],[EPS1]], "")</f>
        <v>30.871212121212121</v>
      </c>
      <c r="R447" s="17">
        <f>IFERROR(ZACKS_Screener[[#This Row],[Price]]/ZACKS_Screener[[#This Row],[EPS2]], "")</f>
        <v>26.721311475409838</v>
      </c>
      <c r="S447" s="17">
        <f>IFERROR(ZACKS_Screener[[#This Row],[PE1]]/(ZACKS_Screener[[#This Row],[EG1]]*100), "")</f>
        <v>1.7287878787878794</v>
      </c>
      <c r="T447" s="17">
        <f>IFERROR(ZACKS_Screener[[#This Row],[PE2]]/(ZACKS_Screener[[#This Row],[EG2]]*100), "")</f>
        <v>1.7205917632946834</v>
      </c>
      <c r="U447"/>
    </row>
    <row r="448" spans="1:21" hidden="1" x14ac:dyDescent="0.25">
      <c r="A448" s="20" t="s">
        <v>359</v>
      </c>
      <c r="B448" s="20">
        <v>12441.35</v>
      </c>
      <c r="C448" s="33" t="s">
        <v>358</v>
      </c>
      <c r="D448" s="6" t="s">
        <v>12</v>
      </c>
      <c r="E448" s="6" t="s">
        <v>32</v>
      </c>
      <c r="F448" s="6" t="s">
        <v>360</v>
      </c>
      <c r="G448">
        <v>12</v>
      </c>
      <c r="H448">
        <v>202212</v>
      </c>
      <c r="I448" s="8">
        <v>158.08000000000001</v>
      </c>
      <c r="J448" s="8">
        <v>14.99</v>
      </c>
      <c r="K448" s="8">
        <v>17.66</v>
      </c>
      <c r="L448" s="8">
        <v>19.079999999999998</v>
      </c>
      <c r="M448" s="47" t="e">
        <f>INDEX(DNBDetails[], MATCH(ZACKS_Screener[Ticker], DNBDetails[Ticker],0), 6)</f>
        <v>#N/A</v>
      </c>
      <c r="N448" s="6" t="e">
        <f>INDEX(DNBDetails[], MATCH(ZACKS_Screener[Ticker], DNBDetails[Ticker],0), 7)</f>
        <v>#N/A</v>
      </c>
      <c r="O4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0.1781187458305537</v>
      </c>
      <c r="P4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8.0407701019252445E-2</v>
      </c>
      <c r="Q448" s="17">
        <f>IFERROR(ZACKS_Screener[[#This Row],[Price]]/ZACKS_Screener[[#This Row],[EPS1]], "")</f>
        <v>8.9513023782559458</v>
      </c>
      <c r="R448" s="17">
        <f>IFERROR(ZACKS_Screener[[#This Row],[Price]]/ZACKS_Screener[[#This Row],[EPS2]], "")</f>
        <v>8.285115303983229</v>
      </c>
      <c r="S448" s="17">
        <f>IFERROR(ZACKS_Screener[[#This Row],[PE1]]/(ZACKS_Screener[[#This Row],[EG1]]*100), "")</f>
        <v>0.50254690131107349</v>
      </c>
      <c r="T448" s="17">
        <f>IFERROR(ZACKS_Screener[[#This Row],[PE2]]/(ZACKS_Screener[[#This Row],[EG2]]*100), "")</f>
        <v>1.0303882835798872</v>
      </c>
      <c r="U448"/>
    </row>
    <row r="449" spans="1:21" hidden="1" x14ac:dyDescent="0.25">
      <c r="A449" s="20" t="s">
        <v>980</v>
      </c>
      <c r="B449" s="20">
        <v>9238.6</v>
      </c>
      <c r="C449" s="33" t="s">
        <v>979</v>
      </c>
      <c r="D449" s="6" t="s">
        <v>20</v>
      </c>
      <c r="E449" s="6" t="s">
        <v>156</v>
      </c>
      <c r="F449" s="6" t="s">
        <v>157</v>
      </c>
      <c r="G449">
        <v>12</v>
      </c>
      <c r="H449">
        <v>202212</v>
      </c>
      <c r="I449" s="8">
        <v>214.24</v>
      </c>
      <c r="J449" s="8">
        <v>6.03</v>
      </c>
      <c r="K449" s="8">
        <v>7.1</v>
      </c>
      <c r="L449" s="8">
        <v>7.9</v>
      </c>
      <c r="M449" s="47" t="str">
        <f>INDEX(DNBDetails[], MATCH(ZACKS_Screener[Ticker], DNBDetails[Ticker],0), 6)</f>
        <v>Computer and Electronic Product Manufacturing</v>
      </c>
      <c r="N449" s="6" t="str">
        <f>INDEX(DNBDetails[], MATCH(ZACKS_Screener[Ticker], DNBDetails[Ticker],0), 7)</f>
        <v>Navigational, Measuring, Electromedical, and Control Instruments Manufacturing</v>
      </c>
      <c r="O4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0.17744610281923703</v>
      </c>
      <c r="P4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0.11267605633802827</v>
      </c>
      <c r="Q449" s="17">
        <f>IFERROR(ZACKS_Screener[[#This Row],[Price]]/ZACKS_Screener[[#This Row],[EPS1]], "")</f>
        <v>30.174647887323946</v>
      </c>
      <c r="R449" s="17">
        <f>IFERROR(ZACKS_Screener[[#This Row],[Price]]/ZACKS_Screener[[#This Row],[EPS2]], "")</f>
        <v>27.118987341772151</v>
      </c>
      <c r="S449" s="17">
        <f>IFERROR(ZACKS_Screener[[#This Row],[PE1]]/(ZACKS_Screener[[#This Row],[EG1]]*100), "")</f>
        <v>1.7004965117809676</v>
      </c>
      <c r="T449" s="17">
        <f>IFERROR(ZACKS_Screener[[#This Row],[PE2]]/(ZACKS_Screener[[#This Row],[EG2]]*100), "")</f>
        <v>2.4068101265822763</v>
      </c>
      <c r="U449"/>
    </row>
    <row r="450" spans="1:21" hidden="1" x14ac:dyDescent="0.25">
      <c r="A450" s="20" t="s">
        <v>1174</v>
      </c>
      <c r="B450" s="20">
        <v>6306.83</v>
      </c>
      <c r="C450" s="33" t="s">
        <v>1173</v>
      </c>
      <c r="D450" s="6" t="s">
        <v>20</v>
      </c>
      <c r="E450" s="6" t="s">
        <v>27</v>
      </c>
      <c r="F450" s="6" t="s">
        <v>219</v>
      </c>
      <c r="G450">
        <v>12</v>
      </c>
      <c r="H450">
        <v>202212</v>
      </c>
      <c r="I450" s="8">
        <v>36.74</v>
      </c>
      <c r="J450" s="8">
        <v>-1.24</v>
      </c>
      <c r="K450" s="8">
        <v>-1.02</v>
      </c>
      <c r="L450" s="8">
        <v>-0.7</v>
      </c>
      <c r="M450" s="47" t="str">
        <f>INDEX(DNBDetails[], MATCH(ZACKS_Screener[Ticker], DNBDetails[Ticker],0), 6)</f>
        <v>Professional, Scientific, and Technical Services</v>
      </c>
      <c r="N450" s="6" t="str">
        <f>INDEX(DNBDetails[], MATCH(ZACKS_Screener[Ticker], DNBDetails[Ticker],0), 7)</f>
        <v>Computer Systems Design and Related Services</v>
      </c>
      <c r="O4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0.17741935483870966</v>
      </c>
      <c r="P4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0.31372549019607848</v>
      </c>
      <c r="Q450" s="17">
        <f>IFERROR(ZACKS_Screener[[#This Row],[Price]]/ZACKS_Screener[[#This Row],[EPS1]], "")</f>
        <v>-36.019607843137258</v>
      </c>
      <c r="R450" s="17">
        <f>IFERROR(ZACKS_Screener[[#This Row],[Price]]/ZACKS_Screener[[#This Row],[EPS2]], "")</f>
        <v>-52.485714285714295</v>
      </c>
      <c r="S450" s="17">
        <f>IFERROR(ZACKS_Screener[[#This Row],[PE1]]/(ZACKS_Screener[[#This Row],[EG1]]*100), "")</f>
        <v>-2.0301960784313731</v>
      </c>
      <c r="T450" s="17">
        <f>IFERROR(ZACKS_Screener[[#This Row],[PE2]]/(ZACKS_Screener[[#This Row],[EG2]]*100), "")</f>
        <v>-1.6729821428571428</v>
      </c>
      <c r="U450"/>
    </row>
    <row r="451" spans="1:21" hidden="1" x14ac:dyDescent="0.25">
      <c r="A451" s="20" t="s">
        <v>799</v>
      </c>
      <c r="B451" s="20">
        <v>9720.75</v>
      </c>
      <c r="C451" s="33" t="s">
        <v>798</v>
      </c>
      <c r="D451" s="6" t="s">
        <v>20</v>
      </c>
      <c r="E451" s="6" t="s">
        <v>13</v>
      </c>
      <c r="F451" s="6" t="s">
        <v>159</v>
      </c>
      <c r="G451">
        <v>12</v>
      </c>
      <c r="H451">
        <v>202212</v>
      </c>
      <c r="I451" s="8">
        <v>27.61</v>
      </c>
      <c r="J451" s="8">
        <v>1.58</v>
      </c>
      <c r="K451" s="8">
        <v>1.86</v>
      </c>
      <c r="L451" s="8">
        <v>2.1</v>
      </c>
      <c r="M451" s="47" t="str">
        <f>INDEX(DNBDetails[], MATCH(ZACKS_Screener[Ticker], DNBDetails[Ticker],0), 6)</f>
        <v>Information</v>
      </c>
      <c r="N451" s="6" t="str">
        <f>INDEX(DNBDetails[], MATCH(ZACKS_Screener[Ticker], DNBDetails[Ticker],0), 7)</f>
        <v>Software Publishers</v>
      </c>
      <c r="O4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0.17721518987341772</v>
      </c>
      <c r="P4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0.12903225806451613</v>
      </c>
      <c r="Q451" s="17">
        <f>IFERROR(ZACKS_Screener[[#This Row],[Price]]/ZACKS_Screener[[#This Row],[EPS1]], "")</f>
        <v>14.844086021505376</v>
      </c>
      <c r="R451" s="17">
        <f>IFERROR(ZACKS_Screener[[#This Row],[Price]]/ZACKS_Screener[[#This Row],[EPS2]], "")</f>
        <v>13.147619047619047</v>
      </c>
      <c r="S451" s="17">
        <f>IFERROR(ZACKS_Screener[[#This Row],[PE1]]/(ZACKS_Screener[[#This Row],[EG1]]*100), "")</f>
        <v>0.83763056835637484</v>
      </c>
      <c r="T451" s="17">
        <f>IFERROR(ZACKS_Screener[[#This Row],[PE2]]/(ZACKS_Screener[[#This Row],[EG2]]*100), "")</f>
        <v>1.0189404761904761</v>
      </c>
      <c r="U451"/>
    </row>
    <row r="452" spans="1:21" hidden="1" x14ac:dyDescent="0.25">
      <c r="A452" s="20" t="s">
        <v>3590</v>
      </c>
      <c r="B452" s="20">
        <v>2452.11</v>
      </c>
      <c r="C452" s="33" t="s">
        <v>3589</v>
      </c>
      <c r="D452" s="6" t="s">
        <v>20</v>
      </c>
      <c r="E452" s="6" t="s">
        <v>284</v>
      </c>
      <c r="F452" s="6" t="s">
        <v>527</v>
      </c>
      <c r="G452">
        <v>12</v>
      </c>
      <c r="H452">
        <v>202212</v>
      </c>
      <c r="I452" s="8">
        <v>22.7</v>
      </c>
      <c r="J452" s="8">
        <v>0.91</v>
      </c>
      <c r="K452" s="8">
        <v>1.07</v>
      </c>
      <c r="L452" s="8">
        <v>1.23</v>
      </c>
      <c r="M452" s="47" t="str">
        <f>INDEX(DNBDetails[], MATCH(ZACKS_Screener[Ticker], DNBDetails[Ticker],0), 6)</f>
        <v>Retail Trade</v>
      </c>
      <c r="N452" s="6" t="str">
        <f>INDEX(DNBDetails[], MATCH(ZACKS_Screener[Ticker], DNBDetails[Ticker],0), 7)</f>
        <v>Electronics and Appliance Retailers</v>
      </c>
      <c r="O4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0.17582417582417587</v>
      </c>
      <c r="P4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0.14953271028037374</v>
      </c>
      <c r="Q452" s="17">
        <f>IFERROR(ZACKS_Screener[[#This Row],[Price]]/ZACKS_Screener[[#This Row],[EPS1]], "")</f>
        <v>21.214953271028037</v>
      </c>
      <c r="R452" s="17">
        <f>IFERROR(ZACKS_Screener[[#This Row],[Price]]/ZACKS_Screener[[#This Row],[EPS2]], "")</f>
        <v>18.455284552845526</v>
      </c>
      <c r="S452" s="17">
        <f>IFERROR(ZACKS_Screener[[#This Row],[PE1]]/(ZACKS_Screener[[#This Row],[EG1]]*100), "")</f>
        <v>1.2066004672897193</v>
      </c>
      <c r="T452" s="17">
        <f>IFERROR(ZACKS_Screener[[#This Row],[PE2]]/(ZACKS_Screener[[#This Row],[EG2]]*100), "")</f>
        <v>1.2341971544715453</v>
      </c>
      <c r="U452"/>
    </row>
    <row r="453" spans="1:21" hidden="1" x14ac:dyDescent="0.25">
      <c r="A453" s="20" t="s">
        <v>3701</v>
      </c>
      <c r="B453" s="20">
        <v>3014.63</v>
      </c>
      <c r="C453" s="33" t="s">
        <v>3700</v>
      </c>
      <c r="D453" s="6" t="s">
        <v>12</v>
      </c>
      <c r="E453" s="6" t="s">
        <v>284</v>
      </c>
      <c r="F453" s="6" t="s">
        <v>577</v>
      </c>
      <c r="G453">
        <v>12</v>
      </c>
      <c r="H453">
        <v>202212</v>
      </c>
      <c r="I453" s="8">
        <v>41.65</v>
      </c>
      <c r="J453" s="8">
        <v>4.5199999999999996</v>
      </c>
      <c r="K453" s="8">
        <v>5.31</v>
      </c>
      <c r="L453" s="8">
        <v>6.11</v>
      </c>
      <c r="M453" s="47" t="str">
        <f>INDEX(DNBDetails[], MATCH(ZACKS_Screener[Ticker], DNBDetails[Ticker],0), 6)</f>
        <v>Accommodation and Food Services</v>
      </c>
      <c r="N453" s="6" t="str">
        <f>INDEX(DNBDetails[], MATCH(ZACKS_Screener[Ticker], DNBDetails[Ticker],0), 7)</f>
        <v>Traveler Accommodation</v>
      </c>
      <c r="O4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0.17477876106194692</v>
      </c>
      <c r="P4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0.15065913370998132</v>
      </c>
      <c r="Q453" s="17">
        <f>IFERROR(ZACKS_Screener[[#This Row],[Price]]/ZACKS_Screener[[#This Row],[EPS1]], "")</f>
        <v>7.8436911487758945</v>
      </c>
      <c r="R453" s="17">
        <f>IFERROR(ZACKS_Screener[[#This Row],[Price]]/ZACKS_Screener[[#This Row],[EPS2]], "")</f>
        <v>6.8166939443535179</v>
      </c>
      <c r="S453" s="17">
        <f>IFERROR(ZACKS_Screener[[#This Row],[PE1]]/(ZACKS_Screener[[#This Row],[EG1]]*100), "")</f>
        <v>0.4487782783856587</v>
      </c>
      <c r="T453" s="17">
        <f>IFERROR(ZACKS_Screener[[#This Row],[PE2]]/(ZACKS_Screener[[#This Row],[EG2]]*100), "")</f>
        <v>0.45245806055646431</v>
      </c>
      <c r="U453"/>
    </row>
    <row r="454" spans="1:21" hidden="1" x14ac:dyDescent="0.25">
      <c r="A454" s="20" t="s">
        <v>994</v>
      </c>
      <c r="B454" s="20">
        <v>4263.29</v>
      </c>
      <c r="C454" s="33" t="s">
        <v>993</v>
      </c>
      <c r="D454" s="6" t="s">
        <v>12</v>
      </c>
      <c r="E454" s="6" t="s">
        <v>194</v>
      </c>
      <c r="F454" s="6" t="s">
        <v>195</v>
      </c>
      <c r="G454">
        <v>12</v>
      </c>
      <c r="H454">
        <v>202212</v>
      </c>
      <c r="I454" s="8">
        <v>9.94</v>
      </c>
      <c r="J454" s="8">
        <v>0.46</v>
      </c>
      <c r="K454" s="8">
        <v>0.54</v>
      </c>
      <c r="L454" s="8">
        <v>0.92</v>
      </c>
      <c r="M454" s="47" t="str">
        <f>INDEX(DNBDetails[], MATCH(ZACKS_Screener[Ticker], DNBDetails[Ticker],0), 6)</f>
        <v>Transportation and Warehousing</v>
      </c>
      <c r="N454" s="6" t="str">
        <f>INDEX(DNBDetails[], MATCH(ZACKS_Screener[Ticker], DNBDetails[Ticker],0), 7)</f>
        <v>Pipeline Transportation of Natural Gas</v>
      </c>
      <c r="O4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0.17391304347826089</v>
      </c>
      <c r="P4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0.70370370370370372</v>
      </c>
      <c r="Q454" s="17">
        <f>IFERROR(ZACKS_Screener[[#This Row],[Price]]/ZACKS_Screener[[#This Row],[EPS1]], "")</f>
        <v>18.407407407407405</v>
      </c>
      <c r="R454" s="17">
        <f>IFERROR(ZACKS_Screener[[#This Row],[Price]]/ZACKS_Screener[[#This Row],[EPS2]], "")</f>
        <v>10.804347826086955</v>
      </c>
      <c r="S454" s="17">
        <f>IFERROR(ZACKS_Screener[[#This Row],[PE1]]/(ZACKS_Screener[[#This Row],[EG1]]*100), "")</f>
        <v>1.0584259259259257</v>
      </c>
      <c r="T454" s="17">
        <f>IFERROR(ZACKS_Screener[[#This Row],[PE2]]/(ZACKS_Screener[[#This Row],[EG2]]*100), "")</f>
        <v>0.15353546910755148</v>
      </c>
      <c r="U454"/>
    </row>
    <row r="455" spans="1:21" hidden="1" x14ac:dyDescent="0.25">
      <c r="A455" s="20" t="s">
        <v>2511</v>
      </c>
      <c r="B455" s="20">
        <v>7274.89</v>
      </c>
      <c r="C455" s="33" t="s">
        <v>2510</v>
      </c>
      <c r="D455" s="6" t="s">
        <v>20</v>
      </c>
      <c r="E455" s="6" t="s">
        <v>27</v>
      </c>
      <c r="F455" s="6" t="s">
        <v>660</v>
      </c>
      <c r="G455">
        <v>12</v>
      </c>
      <c r="H455">
        <v>202212</v>
      </c>
      <c r="I455" s="8">
        <v>108.78</v>
      </c>
      <c r="J455" s="8">
        <v>3.97</v>
      </c>
      <c r="K455" s="8">
        <v>4.66</v>
      </c>
      <c r="L455" s="8">
        <v>5.45</v>
      </c>
      <c r="M455" s="47" t="str">
        <f>INDEX(DNBDetails[], MATCH(ZACKS_Screener[Ticker], DNBDetails[Ticker],0), 6)</f>
        <v>Accommodation and Food Services</v>
      </c>
      <c r="N455" s="6" t="str">
        <f>INDEX(DNBDetails[], MATCH(ZACKS_Screener[Ticker], DNBDetails[Ticker],0), 7)</f>
        <v>Restaurants and Other Eating Places</v>
      </c>
      <c r="O4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0.17380352644836269</v>
      </c>
      <c r="P4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0.16952789699570817</v>
      </c>
      <c r="Q455" s="17">
        <f>IFERROR(ZACKS_Screener[[#This Row],[Price]]/ZACKS_Screener[[#This Row],[EPS1]], "")</f>
        <v>23.343347639484978</v>
      </c>
      <c r="R455" s="17">
        <f>IFERROR(ZACKS_Screener[[#This Row],[Price]]/ZACKS_Screener[[#This Row],[EPS2]], "")</f>
        <v>19.959633027522937</v>
      </c>
      <c r="S455" s="17">
        <f>IFERROR(ZACKS_Screener[[#This Row],[PE1]]/(ZACKS_Screener[[#This Row],[EG1]]*100), "")</f>
        <v>1.3430882627355853</v>
      </c>
      <c r="T455" s="17">
        <f>IFERROR(ZACKS_Screener[[#This Row],[PE2]]/(ZACKS_Screener[[#This Row],[EG2]]*100), "")</f>
        <v>1.1773656950412261</v>
      </c>
      <c r="U455"/>
    </row>
    <row r="456" spans="1:21" hidden="1" x14ac:dyDescent="0.25">
      <c r="A456" s="20" t="s">
        <v>1064</v>
      </c>
      <c r="B456" s="20">
        <v>5044.3900000000003</v>
      </c>
      <c r="C456" s="33" t="s">
        <v>1063</v>
      </c>
      <c r="D456" s="6" t="s">
        <v>20</v>
      </c>
      <c r="E456" s="6" t="s">
        <v>13</v>
      </c>
      <c r="F456" s="6" t="s">
        <v>175</v>
      </c>
      <c r="G456">
        <v>12</v>
      </c>
      <c r="H456">
        <v>202212</v>
      </c>
      <c r="I456" s="8">
        <v>67.55</v>
      </c>
      <c r="J456" s="8">
        <v>1.5</v>
      </c>
      <c r="K456" s="8">
        <v>1.76</v>
      </c>
      <c r="L456" s="8">
        <v>2.1800000000000002</v>
      </c>
      <c r="M456" s="47" t="str">
        <f>INDEX(DNBDetails[], MATCH(ZACKS_Screener[Ticker], DNBDetails[Ticker],0), 6)</f>
        <v>Information</v>
      </c>
      <c r="N456" s="6" t="str">
        <f>INDEX(DNBDetails[], MATCH(ZACKS_Screener[Ticker], DNBDetails[Ticker],0), 7)</f>
        <v>Software Publishers</v>
      </c>
      <c r="O4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0.17333333333333334</v>
      </c>
      <c r="P4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0.23863636363636373</v>
      </c>
      <c r="Q456" s="17">
        <f>IFERROR(ZACKS_Screener[[#This Row],[Price]]/ZACKS_Screener[[#This Row],[EPS1]], "")</f>
        <v>38.380681818181813</v>
      </c>
      <c r="R456" s="17">
        <f>IFERROR(ZACKS_Screener[[#This Row],[Price]]/ZACKS_Screener[[#This Row],[EPS2]], "")</f>
        <v>30.986238532110089</v>
      </c>
      <c r="S456" s="17">
        <f>IFERROR(ZACKS_Screener[[#This Row],[PE1]]/(ZACKS_Screener[[#This Row],[EG1]]*100), "")</f>
        <v>2.2142701048951041</v>
      </c>
      <c r="T456" s="17">
        <f>IFERROR(ZACKS_Screener[[#This Row],[PE2]]/(ZACKS_Screener[[#This Row],[EG2]]*100), "")</f>
        <v>1.2984709480122318</v>
      </c>
      <c r="U456"/>
    </row>
    <row r="457" spans="1:21" hidden="1" x14ac:dyDescent="0.25">
      <c r="A457" s="20" t="s">
        <v>2651</v>
      </c>
      <c r="B457" s="20">
        <v>4834.1899999999996</v>
      </c>
      <c r="C457" s="33" t="s">
        <v>2650</v>
      </c>
      <c r="D457" s="6" t="s">
        <v>20</v>
      </c>
      <c r="E457" s="6" t="s">
        <v>27</v>
      </c>
      <c r="F457" s="6" t="s">
        <v>660</v>
      </c>
      <c r="G457">
        <v>12</v>
      </c>
      <c r="H457">
        <v>202212</v>
      </c>
      <c r="I457" s="8">
        <v>163.05000000000001</v>
      </c>
      <c r="J457" s="8">
        <v>1.85</v>
      </c>
      <c r="K457" s="8">
        <v>2.17</v>
      </c>
      <c r="L457" s="8">
        <v>2.5299999999999998</v>
      </c>
      <c r="M457" s="47" t="str">
        <f>INDEX(DNBDetails[], MATCH(ZACKS_Screener[Ticker], DNBDetails[Ticker],0), 6)</f>
        <v>Accommodation and Food Services</v>
      </c>
      <c r="N457" s="6" t="str">
        <f>INDEX(DNBDetails[], MATCH(ZACKS_Screener[Ticker], DNBDetails[Ticker],0), 7)</f>
        <v>Restaurants and Other Eating Places</v>
      </c>
      <c r="O4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0.17297297297297287</v>
      </c>
      <c r="P4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0.16589861751152069</v>
      </c>
      <c r="Q457" s="17">
        <f>IFERROR(ZACKS_Screener[[#This Row],[Price]]/ZACKS_Screener[[#This Row],[EPS1]], "")</f>
        <v>75.138248847926278</v>
      </c>
      <c r="R457" s="17">
        <f>IFERROR(ZACKS_Screener[[#This Row],[Price]]/ZACKS_Screener[[#This Row],[EPS2]], "")</f>
        <v>64.446640316205546</v>
      </c>
      <c r="S457" s="17">
        <f>IFERROR(ZACKS_Screener[[#This Row],[PE1]]/(ZACKS_Screener[[#This Row],[EG1]]*100), "")</f>
        <v>4.3439300115207402</v>
      </c>
      <c r="T457" s="17">
        <f>IFERROR(ZACKS_Screener[[#This Row],[PE2]]/(ZACKS_Screener[[#This Row],[EG2]]*100), "")</f>
        <v>3.8847002635046133</v>
      </c>
      <c r="U457"/>
    </row>
    <row r="458" spans="1:21" hidden="1" x14ac:dyDescent="0.25">
      <c r="A458" s="20" t="s">
        <v>3062</v>
      </c>
      <c r="B458" s="20">
        <v>2418.7199999999998</v>
      </c>
      <c r="C458" s="33" t="s">
        <v>3061</v>
      </c>
      <c r="D458" s="6" t="s">
        <v>20</v>
      </c>
      <c r="E458" s="6" t="s">
        <v>44</v>
      </c>
      <c r="F458" s="6" t="s">
        <v>68</v>
      </c>
      <c r="G458">
        <v>12</v>
      </c>
      <c r="H458">
        <v>202212</v>
      </c>
      <c r="I458" s="8">
        <v>14.4</v>
      </c>
      <c r="J458" s="8">
        <v>0.28999999999999998</v>
      </c>
      <c r="K458" s="8">
        <v>0.34</v>
      </c>
      <c r="L458" s="8">
        <v>0.42</v>
      </c>
      <c r="M458" s="47" t="str">
        <f>INDEX(DNBDetails[], MATCH(ZACKS_Screener[Ticker], DNBDetails[Ticker],0), 6)</f>
        <v>Retail Trade</v>
      </c>
      <c r="N458" s="6" t="str">
        <f>INDEX(DNBDetails[], MATCH(ZACKS_Screener[Ticker], DNBDetails[Ticker],0), 7)</f>
        <v>Specialty Food Retailers</v>
      </c>
      <c r="O4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0.17241379310344845</v>
      </c>
      <c r="P4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0.23529411764705868</v>
      </c>
      <c r="Q458" s="17">
        <f>IFERROR(ZACKS_Screener[[#This Row],[Price]]/ZACKS_Screener[[#This Row],[EPS1]], "")</f>
        <v>42.352941176470587</v>
      </c>
      <c r="R458" s="17">
        <f>IFERROR(ZACKS_Screener[[#This Row],[Price]]/ZACKS_Screener[[#This Row],[EPS2]], "")</f>
        <v>34.285714285714285</v>
      </c>
      <c r="S458" s="17">
        <f>IFERROR(ZACKS_Screener[[#This Row],[PE1]]/(ZACKS_Screener[[#This Row],[EG1]]*100), "")</f>
        <v>2.4564705882352911</v>
      </c>
      <c r="T458" s="17">
        <f>IFERROR(ZACKS_Screener[[#This Row],[PE2]]/(ZACKS_Screener[[#This Row],[EG2]]*100), "")</f>
        <v>1.457142857142858</v>
      </c>
      <c r="U458"/>
    </row>
    <row r="459" spans="1:21" hidden="1" x14ac:dyDescent="0.25">
      <c r="A459" s="20" t="s">
        <v>1239</v>
      </c>
      <c r="B459" s="20">
        <v>5703.08</v>
      </c>
      <c r="C459" s="33" t="s">
        <v>1238</v>
      </c>
      <c r="D459" s="6" t="s">
        <v>20</v>
      </c>
      <c r="E459" s="6" t="s">
        <v>35</v>
      </c>
      <c r="F459" s="6" t="s">
        <v>60</v>
      </c>
      <c r="G459">
        <v>12</v>
      </c>
      <c r="H459">
        <v>202212</v>
      </c>
      <c r="I459" s="8">
        <v>42.63</v>
      </c>
      <c r="J459" s="8">
        <v>2.21</v>
      </c>
      <c r="K459" s="8">
        <v>2.59</v>
      </c>
      <c r="L459" s="8">
        <v>3.73</v>
      </c>
      <c r="M459" s="47" t="str">
        <f>INDEX(DNBDetails[], MATCH(ZACKS_Screener[Ticker], DNBDetails[Ticker],0), 6)</f>
        <v>Chemical Manufacturing</v>
      </c>
      <c r="N459" s="6" t="str">
        <f>INDEX(DNBDetails[], MATCH(ZACKS_Screener[Ticker], DNBDetails[Ticker],0), 7)</f>
        <v>Pharmaceutical and Medicine Manufacturing</v>
      </c>
      <c r="O4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0.17194570135746601</v>
      </c>
      <c r="P4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0.44015444015444022</v>
      </c>
      <c r="Q459" s="17">
        <f>IFERROR(ZACKS_Screener[[#This Row],[Price]]/ZACKS_Screener[[#This Row],[EPS1]], "")</f>
        <v>16.45945945945946</v>
      </c>
      <c r="R459" s="17">
        <f>IFERROR(ZACKS_Screener[[#This Row],[Price]]/ZACKS_Screener[[#This Row],[EPS2]], "")</f>
        <v>11.428954423592494</v>
      </c>
      <c r="S459" s="17">
        <f>IFERROR(ZACKS_Screener[[#This Row],[PE1]]/(ZACKS_Screener[[#This Row],[EG1]]*100), "")</f>
        <v>0.95724751066856351</v>
      </c>
      <c r="T459" s="17">
        <f>IFERROR(ZACKS_Screener[[#This Row],[PE2]]/(ZACKS_Screener[[#This Row],[EG2]]*100), "")</f>
        <v>0.25965782418512767</v>
      </c>
      <c r="U459"/>
    </row>
    <row r="460" spans="1:21" hidden="1" x14ac:dyDescent="0.25">
      <c r="A460" s="20" t="s">
        <v>3302</v>
      </c>
      <c r="B460" s="20">
        <v>3614.23</v>
      </c>
      <c r="C460" s="33" t="s">
        <v>3301</v>
      </c>
      <c r="D460" s="6" t="s">
        <v>12</v>
      </c>
      <c r="E460" s="6" t="s">
        <v>27</v>
      </c>
      <c r="F460" s="6" t="s">
        <v>717</v>
      </c>
      <c r="G460">
        <v>1</v>
      </c>
      <c r="H460">
        <v>202301</v>
      </c>
      <c r="I460" s="8">
        <v>21.89</v>
      </c>
      <c r="J460" s="8">
        <v>1.69</v>
      </c>
      <c r="K460" s="8">
        <v>1.98</v>
      </c>
      <c r="L460" s="8">
        <v>2.0699999999999998</v>
      </c>
      <c r="M460" s="47" t="str">
        <f>INDEX(DNBDetails[], MATCH(ZACKS_Screener[Ticker], DNBDetails[Ticker],0), 6)</f>
        <v>Retail Trade</v>
      </c>
      <c r="N460" s="6" t="str">
        <f>INDEX(DNBDetails[], MATCH(ZACKS_Screener[Ticker], DNBDetails[Ticker],0), 7)</f>
        <v>Clothing and Clothing Accessories Retailers</v>
      </c>
      <c r="O4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0.17159763313609469</v>
      </c>
      <c r="P4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4.5454545454545386E-2</v>
      </c>
      <c r="Q460" s="17">
        <f>IFERROR(ZACKS_Screener[[#This Row],[Price]]/ZACKS_Screener[[#This Row],[EPS1]], "")</f>
        <v>11.055555555555555</v>
      </c>
      <c r="R460" s="17">
        <f>IFERROR(ZACKS_Screener[[#This Row],[Price]]/ZACKS_Screener[[#This Row],[EPS2]], "")</f>
        <v>10.574879227053142</v>
      </c>
      <c r="S460" s="17">
        <f>IFERROR(ZACKS_Screener[[#This Row],[PE1]]/(ZACKS_Screener[[#This Row],[EG1]]*100), "")</f>
        <v>0.64427203065134087</v>
      </c>
      <c r="T460" s="17">
        <f>IFERROR(ZACKS_Screener[[#This Row],[PE2]]/(ZACKS_Screener[[#This Row],[EG2]]*100), "")</f>
        <v>2.3264734299516947</v>
      </c>
      <c r="U460"/>
    </row>
    <row r="461" spans="1:21" hidden="1" x14ac:dyDescent="0.25">
      <c r="A461" s="20" t="s">
        <v>1774</v>
      </c>
      <c r="B461" s="20">
        <v>49664.17</v>
      </c>
      <c r="C461" s="33" t="s">
        <v>1773</v>
      </c>
      <c r="D461" s="6" t="s">
        <v>12</v>
      </c>
      <c r="E461" s="6" t="s">
        <v>102</v>
      </c>
      <c r="F461" s="6" t="s">
        <v>103</v>
      </c>
      <c r="G461">
        <v>3</v>
      </c>
      <c r="H461">
        <v>202303</v>
      </c>
      <c r="I461" s="8">
        <v>63.17</v>
      </c>
      <c r="J461" s="8">
        <v>3.86</v>
      </c>
      <c r="K461" s="8">
        <v>4.5199999999999996</v>
      </c>
      <c r="L461" s="8">
        <v>4.43</v>
      </c>
      <c r="M461" s="47" t="str">
        <f>INDEX(DNBDetails[], MATCH(ZACKS_Screener[Ticker], DNBDetails[Ticker],0), 6)</f>
        <v>Utilities</v>
      </c>
      <c r="N461" s="6" t="str">
        <f>INDEX(DNBDetails[], MATCH(ZACKS_Screener[Ticker], DNBDetails[Ticker],0), 7)</f>
        <v>Natural Gas Distribution</v>
      </c>
      <c r="O4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0.17098445595854914</v>
      </c>
      <c r="P4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-1.9911504424778733E-2</v>
      </c>
      <c r="Q461" s="17">
        <f>IFERROR(ZACKS_Screener[[#This Row],[Price]]/ZACKS_Screener[[#This Row],[EPS1]], "")</f>
        <v>13.975663716814161</v>
      </c>
      <c r="R461" s="17">
        <f>IFERROR(ZACKS_Screener[[#This Row],[Price]]/ZACKS_Screener[[#This Row],[EPS2]], "")</f>
        <v>14.259593679458241</v>
      </c>
      <c r="S461" s="17">
        <f>IFERROR(ZACKS_Screener[[#This Row],[PE1]]/(ZACKS_Screener[[#This Row],[EG1]]*100), "")</f>
        <v>0.81736457495307113</v>
      </c>
      <c r="T461" s="17">
        <f>IFERROR(ZACKS_Screener[[#This Row],[PE2]]/(ZACKS_Screener[[#This Row],[EG2]]*100), "")</f>
        <v>-7.1614848256834831</v>
      </c>
      <c r="U461"/>
    </row>
    <row r="462" spans="1:21" hidden="1" x14ac:dyDescent="0.25">
      <c r="A462" s="20" t="s">
        <v>2916</v>
      </c>
      <c r="B462" s="20">
        <v>2244.5</v>
      </c>
      <c r="C462" s="33" t="s">
        <v>2915</v>
      </c>
      <c r="D462" s="6" t="s">
        <v>20</v>
      </c>
      <c r="E462" s="6" t="s">
        <v>27</v>
      </c>
      <c r="F462" s="6" t="s">
        <v>660</v>
      </c>
      <c r="G462">
        <v>12</v>
      </c>
      <c r="H462">
        <v>202212</v>
      </c>
      <c r="I462" s="8">
        <v>26.15</v>
      </c>
      <c r="J462" s="8">
        <v>2.52</v>
      </c>
      <c r="K462" s="8">
        <v>2.95</v>
      </c>
      <c r="L462" s="8">
        <v>2.92</v>
      </c>
      <c r="M462" s="47" t="str">
        <f>INDEX(DNBDetails[], MATCH(ZACKS_Screener[Ticker], DNBDetails[Ticker],0), 6)</f>
        <v>Accommodation and Food Services</v>
      </c>
      <c r="N462" s="6" t="str">
        <f>INDEX(DNBDetails[], MATCH(ZACKS_Screener[Ticker], DNBDetails[Ticker],0), 7)</f>
        <v>Restaurants and Other Eating Places</v>
      </c>
      <c r="O4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0.17063492063492069</v>
      </c>
      <c r="P4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-1.0169491525423813E-2</v>
      </c>
      <c r="Q462" s="17">
        <f>IFERROR(ZACKS_Screener[[#This Row],[Price]]/ZACKS_Screener[[#This Row],[EPS1]], "")</f>
        <v>8.8644067796610155</v>
      </c>
      <c r="R462" s="17">
        <f>IFERROR(ZACKS_Screener[[#This Row],[Price]]/ZACKS_Screener[[#This Row],[EPS2]], "")</f>
        <v>8.955479452054794</v>
      </c>
      <c r="S462" s="17">
        <f>IFERROR(ZACKS_Screener[[#This Row],[PE1]]/(ZACKS_Screener[[#This Row],[EG1]]*100), "")</f>
        <v>0.51949546708711047</v>
      </c>
      <c r="T462" s="17">
        <f>IFERROR(ZACKS_Screener[[#This Row],[PE2]]/(ZACKS_Screener[[#This Row],[EG2]]*100), "")</f>
        <v>-8.8062214611871408</v>
      </c>
      <c r="U462"/>
    </row>
    <row r="463" spans="1:21" hidden="1" x14ac:dyDescent="0.25">
      <c r="A463" s="20" t="s">
        <v>1332</v>
      </c>
      <c r="B463" s="20">
        <v>82776.83</v>
      </c>
      <c r="C463" s="33" t="s">
        <v>1331</v>
      </c>
      <c r="D463" s="6" t="s">
        <v>12</v>
      </c>
      <c r="E463" s="6" t="s">
        <v>32</v>
      </c>
      <c r="F463" s="6" t="s">
        <v>360</v>
      </c>
      <c r="G463">
        <v>3</v>
      </c>
      <c r="H463">
        <v>202303</v>
      </c>
      <c r="I463" s="8">
        <v>23.64</v>
      </c>
      <c r="J463" s="8">
        <v>1.1200000000000001</v>
      </c>
      <c r="K463" s="8">
        <v>1.31</v>
      </c>
      <c r="L463" s="8">
        <v>1.46</v>
      </c>
      <c r="M463" s="47" t="str">
        <f>INDEX(DNBDetails[], MATCH(ZACKS_Screener[Ticker], DNBDetails[Ticker],0), 6)</f>
        <v>Finance and Insurance</v>
      </c>
      <c r="N463" s="6" t="str">
        <f>INDEX(DNBDetails[], MATCH(ZACKS_Screener[Ticker], DNBDetails[Ticker],0), 7)</f>
        <v>Depository Credit Intermediation</v>
      </c>
      <c r="O4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0.16964285714285707</v>
      </c>
      <c r="P4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0.11450381679389306</v>
      </c>
      <c r="Q463" s="17">
        <f>IFERROR(ZACKS_Screener[[#This Row],[Price]]/ZACKS_Screener[[#This Row],[EPS1]], "")</f>
        <v>18.045801526717558</v>
      </c>
      <c r="R463" s="17">
        <f>IFERROR(ZACKS_Screener[[#This Row],[Price]]/ZACKS_Screener[[#This Row],[EPS2]], "")</f>
        <v>16.19178082191781</v>
      </c>
      <c r="S463" s="17">
        <f>IFERROR(ZACKS_Screener[[#This Row],[PE1]]/(ZACKS_Screener[[#This Row],[EG1]]*100), "")</f>
        <v>1.0637525110486143</v>
      </c>
      <c r="T463" s="17">
        <f>IFERROR(ZACKS_Screener[[#This Row],[PE2]]/(ZACKS_Screener[[#This Row],[EG2]]*100), "")</f>
        <v>1.4140821917808228</v>
      </c>
      <c r="U463"/>
    </row>
    <row r="464" spans="1:21" hidden="1" x14ac:dyDescent="0.25">
      <c r="A464" s="20" t="s">
        <v>2205</v>
      </c>
      <c r="B464" s="20">
        <v>3370.03</v>
      </c>
      <c r="C464" s="33" t="s">
        <v>2204</v>
      </c>
      <c r="D464" s="6" t="s">
        <v>12</v>
      </c>
      <c r="E464" s="6" t="s">
        <v>284</v>
      </c>
      <c r="F464" s="6" t="s">
        <v>577</v>
      </c>
      <c r="G464">
        <v>12</v>
      </c>
      <c r="H464">
        <v>202212</v>
      </c>
      <c r="I464" s="8">
        <v>51.15</v>
      </c>
      <c r="J464" s="8">
        <v>4.1399999999999997</v>
      </c>
      <c r="K464" s="8">
        <v>4.84</v>
      </c>
      <c r="L464" s="8">
        <v>5.37</v>
      </c>
      <c r="M464" s="47" t="str">
        <f>INDEX(DNBDetails[], MATCH(ZACKS_Screener[Ticker], DNBDetails[Ticker],0), 6)</f>
        <v>Arts, Entertainment, and Recreation</v>
      </c>
      <c r="N464" s="6" t="str">
        <f>INDEX(DNBDetails[], MATCH(ZACKS_Screener[Ticker], DNBDetails[Ticker],0), 7)</f>
        <v>Amusement Parks and Arcades</v>
      </c>
      <c r="O4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0.16908212560386479</v>
      </c>
      <c r="P4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0.10950413223140501</v>
      </c>
      <c r="Q464" s="17">
        <f>IFERROR(ZACKS_Screener[[#This Row],[Price]]/ZACKS_Screener[[#This Row],[EPS1]], "")</f>
        <v>10.568181818181818</v>
      </c>
      <c r="R464" s="17">
        <f>IFERROR(ZACKS_Screener[[#This Row],[Price]]/ZACKS_Screener[[#This Row],[EPS2]], "")</f>
        <v>9.5251396648044686</v>
      </c>
      <c r="S464" s="17">
        <f>IFERROR(ZACKS_Screener[[#This Row],[PE1]]/(ZACKS_Screener[[#This Row],[EG1]]*100), "")</f>
        <v>0.62503246753246744</v>
      </c>
      <c r="T464" s="17">
        <f>IFERROR(ZACKS_Screener[[#This Row],[PE2]]/(ZACKS_Screener[[#This Row],[EG2]]*100), "")</f>
        <v>0.8698429429745963</v>
      </c>
      <c r="U464"/>
    </row>
    <row r="465" spans="1:21" hidden="1" x14ac:dyDescent="0.25">
      <c r="A465" s="20" t="s">
        <v>302</v>
      </c>
      <c r="B465" s="20">
        <v>7949.97</v>
      </c>
      <c r="C465" s="33" t="s">
        <v>301</v>
      </c>
      <c r="D465" s="6" t="s">
        <v>12</v>
      </c>
      <c r="E465" s="6" t="s">
        <v>17</v>
      </c>
      <c r="F465" s="6" t="s">
        <v>200</v>
      </c>
      <c r="G465">
        <v>12</v>
      </c>
      <c r="H465">
        <v>202212</v>
      </c>
      <c r="I465" s="8">
        <v>121.83</v>
      </c>
      <c r="J465" s="8">
        <v>3.79</v>
      </c>
      <c r="K465" s="8">
        <v>4.43</v>
      </c>
      <c r="L465" s="8">
        <v>4.7699999999999996</v>
      </c>
      <c r="M465" s="47" t="str">
        <f>INDEX(DNBDetails[], MATCH(ZACKS_Screener[Ticker], DNBDetails[Ticker],0), 6)</f>
        <v>Plastics and Rubber Products Manufacturing</v>
      </c>
      <c r="N465" s="6" t="str">
        <f>INDEX(DNBDetails[], MATCH(ZACKS_Screener[Ticker], DNBDetails[Ticker],0), 7)</f>
        <v>Plastics Product Manufacturing</v>
      </c>
      <c r="O4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0.16886543535620044</v>
      </c>
      <c r="P4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7.674943566591419E-2</v>
      </c>
      <c r="Q465" s="17">
        <f>IFERROR(ZACKS_Screener[[#This Row],[Price]]/ZACKS_Screener[[#This Row],[EPS1]], "")</f>
        <v>27.50112866817156</v>
      </c>
      <c r="R465" s="17">
        <f>IFERROR(ZACKS_Screener[[#This Row],[Price]]/ZACKS_Screener[[#This Row],[EPS2]], "")</f>
        <v>25.540880503144656</v>
      </c>
      <c r="S465" s="17">
        <f>IFERROR(ZACKS_Screener[[#This Row],[PE1]]/(ZACKS_Screener[[#This Row],[EG1]]*100), "")</f>
        <v>1.6285824633182857</v>
      </c>
      <c r="T465" s="17">
        <f>IFERROR(ZACKS_Screener[[#This Row],[PE2]]/(ZACKS_Screener[[#This Row],[EG2]]*100), "")</f>
        <v>3.3278264890862022</v>
      </c>
      <c r="U465"/>
    </row>
    <row r="466" spans="1:21" hidden="1" x14ac:dyDescent="0.25">
      <c r="A466" s="20" t="s">
        <v>1294</v>
      </c>
      <c r="B466" s="20">
        <v>5342.13</v>
      </c>
      <c r="C466" s="33" t="s">
        <v>1293</v>
      </c>
      <c r="D466" s="6" t="s">
        <v>12</v>
      </c>
      <c r="E466" s="6" t="s">
        <v>284</v>
      </c>
      <c r="F466" s="6" t="s">
        <v>433</v>
      </c>
      <c r="G466">
        <v>6</v>
      </c>
      <c r="H466">
        <v>202306</v>
      </c>
      <c r="I466" s="8">
        <v>35.659999999999997</v>
      </c>
      <c r="J466" s="8">
        <v>3.51</v>
      </c>
      <c r="K466" s="8">
        <v>4.0999999999999996</v>
      </c>
      <c r="L466" s="8">
        <v>4.7</v>
      </c>
      <c r="M466" s="47" t="str">
        <f>INDEX(DNBDetails[], MATCH(ZACKS_Screener[Ticker], DNBDetails[Ticker],0), 6)</f>
        <v>Professional, Scientific, and Technical Services</v>
      </c>
      <c r="N466" s="6" t="str">
        <f>INDEX(DNBDetails[], MATCH(ZACKS_Screener[Ticker], DNBDetails[Ticker],0), 7)</f>
        <v>Accounting, Tax Preparation, Bookkeeping, and Payroll Services</v>
      </c>
      <c r="O4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0.16809116809116806</v>
      </c>
      <c r="P4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0.14634146341463428</v>
      </c>
      <c r="Q466" s="17">
        <f>IFERROR(ZACKS_Screener[[#This Row],[Price]]/ZACKS_Screener[[#This Row],[EPS1]], "")</f>
        <v>8.6975609756097558</v>
      </c>
      <c r="R466" s="17">
        <f>IFERROR(ZACKS_Screener[[#This Row],[Price]]/ZACKS_Screener[[#This Row],[EPS2]], "")</f>
        <v>7.5872340425531908</v>
      </c>
      <c r="S466" s="17">
        <f>IFERROR(ZACKS_Screener[[#This Row],[PE1]]/(ZACKS_Screener[[#This Row],[EG1]]*100), "")</f>
        <v>0.51743116990491955</v>
      </c>
      <c r="T466" s="17">
        <f>IFERROR(ZACKS_Screener[[#This Row],[PE2]]/(ZACKS_Screener[[#This Row],[EG2]]*100), "")</f>
        <v>0.5184609929078009</v>
      </c>
      <c r="U466"/>
    </row>
    <row r="467" spans="1:21" hidden="1" x14ac:dyDescent="0.25">
      <c r="A467" s="20" t="s">
        <v>6191</v>
      </c>
      <c r="B467" s="20">
        <v>2198.33</v>
      </c>
      <c r="C467" s="33" t="s">
        <v>6190</v>
      </c>
      <c r="D467" s="6" t="s">
        <v>20</v>
      </c>
      <c r="E467" s="6" t="s">
        <v>32</v>
      </c>
      <c r="F467" s="6" t="s">
        <v>559</v>
      </c>
      <c r="G467">
        <v>12</v>
      </c>
      <c r="H467">
        <v>202212</v>
      </c>
      <c r="I467" s="8">
        <v>22.9</v>
      </c>
      <c r="J467" s="8">
        <v>2.34</v>
      </c>
      <c r="K467" s="8">
        <v>2.73</v>
      </c>
      <c r="L467" s="8">
        <v>2.2799999999999998</v>
      </c>
      <c r="M467" s="47" t="str">
        <f>INDEX(DNBDetails[], MATCH(ZACKS_Screener[Ticker], DNBDetails[Ticker],0), 6)</f>
        <v>Finance and Insurance</v>
      </c>
      <c r="N467" s="6" t="str">
        <f>INDEX(DNBDetails[], MATCH(ZACKS_Screener[Ticker], DNBDetails[Ticker],0), 7)</f>
        <v>Depository Credit Intermediation</v>
      </c>
      <c r="O4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0.16666666666666674</v>
      </c>
      <c r="P4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-0.16483516483516489</v>
      </c>
      <c r="Q467" s="17">
        <f>IFERROR(ZACKS_Screener[[#This Row],[Price]]/ZACKS_Screener[[#This Row],[EPS1]], "")</f>
        <v>8.3882783882783887</v>
      </c>
      <c r="R467" s="17">
        <f>IFERROR(ZACKS_Screener[[#This Row],[Price]]/ZACKS_Screener[[#This Row],[EPS2]], "")</f>
        <v>10.043859649122806</v>
      </c>
      <c r="S467" s="17">
        <f>IFERROR(ZACKS_Screener[[#This Row],[PE1]]/(ZACKS_Screener[[#This Row],[EG1]]*100), "")</f>
        <v>0.50329670329670306</v>
      </c>
      <c r="T467" s="17">
        <f>IFERROR(ZACKS_Screener[[#This Row],[PE2]]/(ZACKS_Screener[[#This Row],[EG2]]*100), "")</f>
        <v>-0.60932748538011672</v>
      </c>
      <c r="U467"/>
    </row>
    <row r="468" spans="1:21" hidden="1" x14ac:dyDescent="0.25">
      <c r="A468" s="20" t="s">
        <v>1017</v>
      </c>
      <c r="B468" s="20">
        <v>4582.21</v>
      </c>
      <c r="C468" s="33" t="s">
        <v>1016</v>
      </c>
      <c r="D468" s="6" t="s">
        <v>20</v>
      </c>
      <c r="E468" s="6" t="s">
        <v>76</v>
      </c>
      <c r="F468" s="6" t="s">
        <v>97</v>
      </c>
      <c r="G468">
        <v>12</v>
      </c>
      <c r="H468">
        <v>202212</v>
      </c>
      <c r="I468" s="8">
        <v>27.37</v>
      </c>
      <c r="J468" s="8">
        <v>1.2</v>
      </c>
      <c r="K468" s="8">
        <v>1.4</v>
      </c>
      <c r="L468" s="8">
        <v>1.58</v>
      </c>
      <c r="M468" s="47" t="str">
        <f>INDEX(DNBDetails[], MATCH(ZACKS_Screener[Ticker], DNBDetails[Ticker],0), 6)</f>
        <v>Information</v>
      </c>
      <c r="N468" s="6" t="str">
        <f>INDEX(DNBDetails[], MATCH(ZACKS_Screener[Ticker], DNBDetails[Ticker],0), 7)</f>
        <v>Computing Infrastructure Providers, Data Processing, Web Hosting, and Related Services</v>
      </c>
      <c r="O4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4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0.1285714285714287</v>
      </c>
      <c r="Q468" s="17">
        <f>IFERROR(ZACKS_Screener[[#This Row],[Price]]/ZACKS_Screener[[#This Row],[EPS1]], "")</f>
        <v>19.55</v>
      </c>
      <c r="R468" s="17">
        <f>IFERROR(ZACKS_Screener[[#This Row],[Price]]/ZACKS_Screener[[#This Row],[EPS2]], "")</f>
        <v>17.322784810126581</v>
      </c>
      <c r="S468" s="17">
        <f>IFERROR(ZACKS_Screener[[#This Row],[PE1]]/(ZACKS_Screener[[#This Row],[EG1]]*100), "")</f>
        <v>1.1730000000000003</v>
      </c>
      <c r="T468" s="17">
        <f>IFERROR(ZACKS_Screener[[#This Row],[PE2]]/(ZACKS_Screener[[#This Row],[EG2]]*100), "")</f>
        <v>1.3473277074542882</v>
      </c>
      <c r="U468"/>
    </row>
    <row r="469" spans="1:21" hidden="1" x14ac:dyDescent="0.25">
      <c r="A469" s="20" t="s">
        <v>2567</v>
      </c>
      <c r="B469" s="20">
        <v>2693.56</v>
      </c>
      <c r="C469" s="33" t="s">
        <v>2566</v>
      </c>
      <c r="D469" s="6" t="s">
        <v>20</v>
      </c>
      <c r="E469" s="6" t="s">
        <v>13</v>
      </c>
      <c r="F469" s="6" t="s">
        <v>175</v>
      </c>
      <c r="G469">
        <v>12</v>
      </c>
      <c r="H469">
        <v>202212</v>
      </c>
      <c r="I469" s="8">
        <v>19.59</v>
      </c>
      <c r="J469" s="8">
        <v>0.3</v>
      </c>
      <c r="K469" s="8">
        <v>0.35</v>
      </c>
      <c r="L469" s="8">
        <v>0.44</v>
      </c>
      <c r="M469" s="47" t="str">
        <f>INDEX(DNBDetails[], MATCH(ZACKS_Screener[Ticker], DNBDetails[Ticker],0), 6)</f>
        <v>Information</v>
      </c>
      <c r="N469" s="6" t="str">
        <f>INDEX(DNBDetails[], MATCH(ZACKS_Screener[Ticker], DNBDetails[Ticker],0), 7)</f>
        <v>Software Publishers</v>
      </c>
      <c r="O4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4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0.25714285714285723</v>
      </c>
      <c r="Q469" s="17">
        <f>IFERROR(ZACKS_Screener[[#This Row],[Price]]/ZACKS_Screener[[#This Row],[EPS1]], "")</f>
        <v>55.971428571428575</v>
      </c>
      <c r="R469" s="17">
        <f>IFERROR(ZACKS_Screener[[#This Row],[Price]]/ZACKS_Screener[[#This Row],[EPS2]], "")</f>
        <v>44.522727272727273</v>
      </c>
      <c r="S469" s="17">
        <f>IFERROR(ZACKS_Screener[[#This Row],[PE1]]/(ZACKS_Screener[[#This Row],[EG1]]*100), "")</f>
        <v>3.358285714285715</v>
      </c>
      <c r="T469" s="17">
        <f>IFERROR(ZACKS_Screener[[#This Row],[PE2]]/(ZACKS_Screener[[#This Row],[EG2]]*100), "")</f>
        <v>1.7314393939393935</v>
      </c>
      <c r="U469"/>
    </row>
    <row r="470" spans="1:21" hidden="1" x14ac:dyDescent="0.25">
      <c r="A470" s="20" t="s">
        <v>3093</v>
      </c>
      <c r="B470" s="20">
        <v>2980.29</v>
      </c>
      <c r="C470" s="33" t="s">
        <v>3092</v>
      </c>
      <c r="D470" s="6" t="s">
        <v>12</v>
      </c>
      <c r="E470" s="6" t="s">
        <v>76</v>
      </c>
      <c r="F470" s="6" t="s">
        <v>843</v>
      </c>
      <c r="G470">
        <v>12</v>
      </c>
      <c r="H470">
        <v>202212</v>
      </c>
      <c r="I470" s="8">
        <v>54.19</v>
      </c>
      <c r="J470" s="8">
        <v>1.86</v>
      </c>
      <c r="K470" s="8">
        <v>2.17</v>
      </c>
      <c r="L470" s="8">
        <v>2.87</v>
      </c>
      <c r="M470" s="47" t="str">
        <f>INDEX(DNBDetails[], MATCH(ZACKS_Screener[Ticker], DNBDetails[Ticker],0), 6)</f>
        <v>Finance and Insurance</v>
      </c>
      <c r="N470" s="6" t="str">
        <f>INDEX(DNBDetails[], MATCH(ZACKS_Screener[Ticker], DNBDetails[Ticker],0), 7)</f>
        <v>Activities Related to Credit Intermediation</v>
      </c>
      <c r="O4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0.16666666666666657</v>
      </c>
      <c r="P4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0.32258064516129042</v>
      </c>
      <c r="Q470" s="17">
        <f>IFERROR(ZACKS_Screener[[#This Row],[Price]]/ZACKS_Screener[[#This Row],[EPS1]], "")</f>
        <v>24.972350230414747</v>
      </c>
      <c r="R470" s="17">
        <f>IFERROR(ZACKS_Screener[[#This Row],[Price]]/ZACKS_Screener[[#This Row],[EPS2]], "")</f>
        <v>18.881533101045296</v>
      </c>
      <c r="S470" s="17">
        <f>IFERROR(ZACKS_Screener[[#This Row],[PE1]]/(ZACKS_Screener[[#This Row],[EG1]]*100), "")</f>
        <v>1.4983410138248856</v>
      </c>
      <c r="T470" s="17">
        <f>IFERROR(ZACKS_Screener[[#This Row],[PE2]]/(ZACKS_Screener[[#This Row],[EG2]]*100), "")</f>
        <v>0.58532752613240402</v>
      </c>
      <c r="U470"/>
    </row>
    <row r="471" spans="1:21" hidden="1" x14ac:dyDescent="0.25">
      <c r="A471" s="20" t="s">
        <v>2304</v>
      </c>
      <c r="B471" s="20">
        <v>16593.12</v>
      </c>
      <c r="C471" s="33" t="s">
        <v>2303</v>
      </c>
      <c r="D471" s="6" t="s">
        <v>20</v>
      </c>
      <c r="E471" s="6" t="s">
        <v>13</v>
      </c>
      <c r="F471" s="6" t="s">
        <v>175</v>
      </c>
      <c r="G471">
        <v>1</v>
      </c>
      <c r="H471">
        <v>202301</v>
      </c>
      <c r="I471" s="8">
        <v>99.27</v>
      </c>
      <c r="J471" s="8">
        <v>2.69</v>
      </c>
      <c r="K471" s="8">
        <v>3.13</v>
      </c>
      <c r="L471" s="8">
        <v>3.6</v>
      </c>
      <c r="M471" s="47" t="str">
        <f>INDEX(DNBDetails[], MATCH(ZACKS_Screener[Ticker], DNBDetails[Ticker],0), 6)</f>
        <v>Information</v>
      </c>
      <c r="N471" s="6" t="str">
        <f>INDEX(DNBDetails[], MATCH(ZACKS_Screener[Ticker], DNBDetails[Ticker],0), 7)</f>
        <v>Software Publishers</v>
      </c>
      <c r="O4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0.16356877323420072</v>
      </c>
      <c r="P4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0.15015974440894575</v>
      </c>
      <c r="Q471" s="17">
        <f>IFERROR(ZACKS_Screener[[#This Row],[Price]]/ZACKS_Screener[[#This Row],[EPS1]], "")</f>
        <v>31.715654952076676</v>
      </c>
      <c r="R471" s="17">
        <f>IFERROR(ZACKS_Screener[[#This Row],[Price]]/ZACKS_Screener[[#This Row],[EPS2]], "")</f>
        <v>27.574999999999999</v>
      </c>
      <c r="S471" s="17">
        <f>IFERROR(ZACKS_Screener[[#This Row],[PE1]]/(ZACKS_Screener[[#This Row],[EG1]]*100), "")</f>
        <v>1.9389798141155972</v>
      </c>
      <c r="T471" s="17">
        <f>IFERROR(ZACKS_Screener[[#This Row],[PE2]]/(ZACKS_Screener[[#This Row],[EG2]]*100), "")</f>
        <v>1.8363776595744674</v>
      </c>
      <c r="U471"/>
    </row>
    <row r="472" spans="1:21" hidden="1" x14ac:dyDescent="0.25">
      <c r="A472" s="20" t="s">
        <v>1271</v>
      </c>
      <c r="B472" s="20">
        <v>4964.71</v>
      </c>
      <c r="C472" s="33" t="s">
        <v>1270</v>
      </c>
      <c r="D472" s="6" t="s">
        <v>20</v>
      </c>
      <c r="E472" s="6" t="s">
        <v>32</v>
      </c>
      <c r="F472" s="6" t="s">
        <v>33</v>
      </c>
      <c r="G472">
        <v>3</v>
      </c>
      <c r="H472">
        <v>202303</v>
      </c>
      <c r="I472" s="8">
        <v>91.47</v>
      </c>
      <c r="J472" s="8">
        <v>3.34</v>
      </c>
      <c r="K472" s="8">
        <v>3.88</v>
      </c>
      <c r="L472" s="8">
        <v>4.51</v>
      </c>
      <c r="M472" s="47" t="str">
        <f>INDEX(DNBDetails[], MATCH(ZACKS_Screener[Ticker], DNBDetails[Ticker],0), 6)</f>
        <v>Finance and Insurance</v>
      </c>
      <c r="N472" s="6" t="str">
        <f>INDEX(DNBDetails[], MATCH(ZACKS_Screener[Ticker], DNBDetails[Ticker],0), 7)</f>
        <v>Other Financial Investment Activities</v>
      </c>
      <c r="O4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0.16167664670658685</v>
      </c>
      <c r="P4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0.16237113402061853</v>
      </c>
      <c r="Q472" s="17">
        <f>IFERROR(ZACKS_Screener[[#This Row],[Price]]/ZACKS_Screener[[#This Row],[EPS1]], "")</f>
        <v>23.574742268041238</v>
      </c>
      <c r="R472" s="17">
        <f>IFERROR(ZACKS_Screener[[#This Row],[Price]]/ZACKS_Screener[[#This Row],[EPS2]], "")</f>
        <v>20.281596452328159</v>
      </c>
      <c r="S472" s="17">
        <f>IFERROR(ZACKS_Screener[[#This Row],[PE1]]/(ZACKS_Screener[[#This Row],[EG1]]*100), "")</f>
        <v>1.4581414662084764</v>
      </c>
      <c r="T472" s="17">
        <f>IFERROR(ZACKS_Screener[[#This Row],[PE2]]/(ZACKS_Screener[[#This Row],[EG2]]*100), "")</f>
        <v>1.2490887973814804</v>
      </c>
      <c r="U472"/>
    </row>
    <row r="473" spans="1:21" hidden="1" x14ac:dyDescent="0.25">
      <c r="A473" s="20" t="s">
        <v>1525</v>
      </c>
      <c r="B473" s="20">
        <v>13188.24</v>
      </c>
      <c r="C473" s="33" t="s">
        <v>1524</v>
      </c>
      <c r="D473" s="6" t="s">
        <v>20</v>
      </c>
      <c r="E473" s="6" t="s">
        <v>94</v>
      </c>
      <c r="F473" s="6" t="s">
        <v>1027</v>
      </c>
      <c r="G473">
        <v>12</v>
      </c>
      <c r="H473">
        <v>202212</v>
      </c>
      <c r="I473" s="8">
        <v>7.08</v>
      </c>
      <c r="J473" s="8">
        <v>-1.57</v>
      </c>
      <c r="K473" s="8">
        <v>-1.32</v>
      </c>
      <c r="L473" s="8">
        <v>-1.04</v>
      </c>
      <c r="M473" s="47" t="str">
        <f>INDEX(DNBDetails[], MATCH(ZACKS_Screener[Ticker], DNBDetails[Ticker],0), 6)</f>
        <v>Transportation Equipment Manufacturing</v>
      </c>
      <c r="N473" s="6" t="str">
        <f>INDEX(DNBDetails[], MATCH(ZACKS_Screener[Ticker], DNBDetails[Ticker],0), 7)</f>
        <v>Motor Vehicle Manufacturing</v>
      </c>
      <c r="O4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0.15923566878980891</v>
      </c>
      <c r="P4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0.21212121212121213</v>
      </c>
      <c r="Q473" s="17">
        <f>IFERROR(ZACKS_Screener[[#This Row],[Price]]/ZACKS_Screener[[#This Row],[EPS1]], "")</f>
        <v>-5.3636363636363633</v>
      </c>
      <c r="R473" s="17">
        <f>IFERROR(ZACKS_Screener[[#This Row],[Price]]/ZACKS_Screener[[#This Row],[EPS2]], "")</f>
        <v>-6.8076923076923075</v>
      </c>
      <c r="S473" s="17">
        <f>IFERROR(ZACKS_Screener[[#This Row],[PE1]]/(ZACKS_Screener[[#This Row],[EG1]]*100), "")</f>
        <v>-0.33683636363636366</v>
      </c>
      <c r="T473" s="17">
        <f>IFERROR(ZACKS_Screener[[#This Row],[PE2]]/(ZACKS_Screener[[#This Row],[EG2]]*100), "")</f>
        <v>-0.32093406593406593</v>
      </c>
      <c r="U473"/>
    </row>
    <row r="474" spans="1:21" hidden="1" x14ac:dyDescent="0.25">
      <c r="A474" s="20" t="s">
        <v>253</v>
      </c>
      <c r="B474" s="20">
        <v>10946.92</v>
      </c>
      <c r="C474" s="33" t="s">
        <v>252</v>
      </c>
      <c r="D474" s="6" t="s">
        <v>20</v>
      </c>
      <c r="E474" s="6" t="s">
        <v>32</v>
      </c>
      <c r="F474" s="6" t="s">
        <v>254</v>
      </c>
      <c r="G474">
        <v>12</v>
      </c>
      <c r="H474">
        <v>202212</v>
      </c>
      <c r="I474" s="8">
        <v>19.559999999999999</v>
      </c>
      <c r="J474" s="8">
        <v>2.02</v>
      </c>
      <c r="K474" s="8">
        <v>2.34</v>
      </c>
      <c r="L474" s="8">
        <v>2.31</v>
      </c>
      <c r="M474" s="47" t="str">
        <f>INDEX(DNBDetails[], MATCH(ZACKS_Screener[Ticker], DNBDetails[Ticker],0), 6)</f>
        <v>Finance and Insurance</v>
      </c>
      <c r="N474" s="6" t="str">
        <f>INDEX(DNBDetails[], MATCH(ZACKS_Screener[Ticker], DNBDetails[Ticker],0), 7)</f>
        <v>Other Investment Pools and Funds</v>
      </c>
      <c r="O4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0.15841584158415833</v>
      </c>
      <c r="P4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-1.2820512820512739E-2</v>
      </c>
      <c r="Q474" s="17">
        <f>IFERROR(ZACKS_Screener[[#This Row],[Price]]/ZACKS_Screener[[#This Row],[EPS1]], "")</f>
        <v>8.3589743589743595</v>
      </c>
      <c r="R474" s="17">
        <f>IFERROR(ZACKS_Screener[[#This Row],[Price]]/ZACKS_Screener[[#This Row],[EPS2]], "")</f>
        <v>8.4675324675324664</v>
      </c>
      <c r="S474" s="17">
        <f>IFERROR(ZACKS_Screener[[#This Row],[PE1]]/(ZACKS_Screener[[#This Row],[EG1]]*100), "")</f>
        <v>0.52766025641025671</v>
      </c>
      <c r="T474" s="17">
        <f>IFERROR(ZACKS_Screener[[#This Row],[PE2]]/(ZACKS_Screener[[#This Row],[EG2]]*100), "")</f>
        <v>-6.6046753246753651</v>
      </c>
      <c r="U474"/>
    </row>
    <row r="475" spans="1:21" hidden="1" x14ac:dyDescent="0.25">
      <c r="A475" s="20" t="s">
        <v>3112</v>
      </c>
      <c r="B475" s="20">
        <v>2648.03</v>
      </c>
      <c r="C475" s="33" t="s">
        <v>3111</v>
      </c>
      <c r="D475" s="6" t="s">
        <v>12</v>
      </c>
      <c r="E475" s="6" t="s">
        <v>76</v>
      </c>
      <c r="F475" s="6" t="s">
        <v>843</v>
      </c>
      <c r="G475">
        <v>12</v>
      </c>
      <c r="H475">
        <v>202212</v>
      </c>
      <c r="I475" s="8">
        <v>40.96</v>
      </c>
      <c r="J475" s="8">
        <v>2.42</v>
      </c>
      <c r="K475" s="8">
        <v>2.8</v>
      </c>
      <c r="L475" s="8">
        <v>3.03</v>
      </c>
      <c r="M475" s="47" t="str">
        <f>INDEX(DNBDetails[], MATCH(ZACKS_Screener[Ticker], DNBDetails[Ticker],0), 6)</f>
        <v>Administrative and Support and Waste Management and Remediation Services</v>
      </c>
      <c r="N475" s="6" t="str">
        <f>INDEX(DNBDetails[], MATCH(ZACKS_Screener[Ticker], DNBDetails[Ticker],0), 7)</f>
        <v>Office Administrative Services</v>
      </c>
      <c r="O4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0.1570247933884297</v>
      </c>
      <c r="P4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8.2142857142857142E-2</v>
      </c>
      <c r="Q475" s="17">
        <f>IFERROR(ZACKS_Screener[[#This Row],[Price]]/ZACKS_Screener[[#This Row],[EPS1]], "")</f>
        <v>14.62857142857143</v>
      </c>
      <c r="R475" s="17">
        <f>IFERROR(ZACKS_Screener[[#This Row],[Price]]/ZACKS_Screener[[#This Row],[EPS2]], "")</f>
        <v>13.51815181518152</v>
      </c>
      <c r="S475" s="17">
        <f>IFERROR(ZACKS_Screener[[#This Row],[PE1]]/(ZACKS_Screener[[#This Row],[EG1]]*100), "")</f>
        <v>0.93160902255639133</v>
      </c>
      <c r="T475" s="17">
        <f>IFERROR(ZACKS_Screener[[#This Row],[PE2]]/(ZACKS_Screener[[#This Row],[EG2]]*100), "")</f>
        <v>1.6456880470655766</v>
      </c>
      <c r="U475"/>
    </row>
    <row r="476" spans="1:21" hidden="1" x14ac:dyDescent="0.25">
      <c r="A476" s="20" t="s">
        <v>1707</v>
      </c>
      <c r="B476" s="20">
        <v>6943.3</v>
      </c>
      <c r="C476" s="33" t="s">
        <v>1706</v>
      </c>
      <c r="D476" s="6" t="s">
        <v>12</v>
      </c>
      <c r="E476" s="6" t="s">
        <v>17</v>
      </c>
      <c r="F476" s="6" t="s">
        <v>100</v>
      </c>
      <c r="G476">
        <v>12</v>
      </c>
      <c r="H476">
        <v>202212</v>
      </c>
      <c r="I476" s="8">
        <v>175.31</v>
      </c>
      <c r="J476" s="8">
        <v>5.65</v>
      </c>
      <c r="K476" s="8">
        <v>6.53</v>
      </c>
      <c r="L476" s="8">
        <v>7.2</v>
      </c>
      <c r="M476" s="47" t="str">
        <f>INDEX(DNBDetails[], MATCH(ZACKS_Screener[Ticker], DNBDetails[Ticker],0), 6)</f>
        <v>Miscellaneous Manufacturing</v>
      </c>
      <c r="N476" s="6" t="str">
        <f>INDEX(DNBDetails[], MATCH(ZACKS_Screener[Ticker], DNBDetails[Ticker],0), 7)</f>
        <v>Medical Equipment and Supplies Manufacturing</v>
      </c>
      <c r="O4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0.1557522123893805</v>
      </c>
      <c r="P4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0.10260336906584991</v>
      </c>
      <c r="Q476" s="17">
        <f>IFERROR(ZACKS_Screener[[#This Row],[Price]]/ZACKS_Screener[[#This Row],[EPS1]], "")</f>
        <v>26.846860643185298</v>
      </c>
      <c r="R476" s="17">
        <f>IFERROR(ZACKS_Screener[[#This Row],[Price]]/ZACKS_Screener[[#This Row],[EPS2]], "")</f>
        <v>24.348611111111111</v>
      </c>
      <c r="S476" s="17">
        <f>IFERROR(ZACKS_Screener[[#This Row],[PE1]]/(ZACKS_Screener[[#This Row],[EG1]]*100), "")</f>
        <v>1.7236904844772383</v>
      </c>
      <c r="T476" s="17">
        <f>IFERROR(ZACKS_Screener[[#This Row],[PE2]]/(ZACKS_Screener[[#This Row],[EG2]]*100), "")</f>
        <v>2.3730810530679936</v>
      </c>
      <c r="U476"/>
    </row>
    <row r="477" spans="1:21" hidden="1" x14ac:dyDescent="0.25">
      <c r="A477" s="20" t="s">
        <v>1124</v>
      </c>
      <c r="B477" s="20">
        <v>6744.22</v>
      </c>
      <c r="C477" s="33" t="s">
        <v>1123</v>
      </c>
      <c r="D477" s="6" t="s">
        <v>20</v>
      </c>
      <c r="E477" s="6" t="s">
        <v>32</v>
      </c>
      <c r="F477" s="6" t="s">
        <v>397</v>
      </c>
      <c r="G477">
        <v>12</v>
      </c>
      <c r="H477">
        <v>202212</v>
      </c>
      <c r="I477" s="8">
        <v>151.78</v>
      </c>
      <c r="J477" s="8">
        <v>4.24</v>
      </c>
      <c r="K477" s="8">
        <v>4.9000000000000004</v>
      </c>
      <c r="L477" s="8">
        <v>5.44</v>
      </c>
      <c r="M477" s="47" t="str">
        <f>INDEX(DNBDetails[], MATCH(ZACKS_Screener[Ticker], DNBDetails[Ticker],0), 6)</f>
        <v>Real Estate and Rental and Leasing</v>
      </c>
      <c r="N477" s="6" t="str">
        <f>INDEX(DNBDetails[], MATCH(ZACKS_Screener[Ticker], DNBDetails[Ticker],0), 7)</f>
        <v>Lessors of Real Estate</v>
      </c>
      <c r="O4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0.15566037735849059</v>
      </c>
      <c r="P4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0.11020408163265306</v>
      </c>
      <c r="Q477" s="17">
        <f>IFERROR(ZACKS_Screener[[#This Row],[Price]]/ZACKS_Screener[[#This Row],[EPS1]], "")</f>
        <v>30.97551020408163</v>
      </c>
      <c r="R477" s="17">
        <f>IFERROR(ZACKS_Screener[[#This Row],[Price]]/ZACKS_Screener[[#This Row],[EPS2]], "")</f>
        <v>27.900735294117645</v>
      </c>
      <c r="S477" s="17">
        <f>IFERROR(ZACKS_Screener[[#This Row],[PE1]]/(ZACKS_Screener[[#This Row],[EG1]]*100), "")</f>
        <v>1.9899418676561531</v>
      </c>
      <c r="T477" s="17">
        <f>IFERROR(ZACKS_Screener[[#This Row],[PE2]]/(ZACKS_Screener[[#This Row],[EG2]]*100), "")</f>
        <v>2.531733387799564</v>
      </c>
      <c r="U477"/>
    </row>
    <row r="478" spans="1:21" hidden="1" x14ac:dyDescent="0.25">
      <c r="A478" s="20" t="s">
        <v>2076</v>
      </c>
      <c r="B478" s="20">
        <v>2515.6799999999998</v>
      </c>
      <c r="C478" s="33" t="s">
        <v>2075</v>
      </c>
      <c r="D478" s="6" t="s">
        <v>20</v>
      </c>
      <c r="E478" s="6" t="s">
        <v>35</v>
      </c>
      <c r="F478" s="6" t="s">
        <v>60</v>
      </c>
      <c r="G478">
        <v>12</v>
      </c>
      <c r="H478">
        <v>202212</v>
      </c>
      <c r="I478" s="8">
        <v>36.83</v>
      </c>
      <c r="J478" s="8">
        <v>-10.119999999999999</v>
      </c>
      <c r="K478" s="8">
        <v>-8.56</v>
      </c>
      <c r="L478" s="8">
        <v>-7.01</v>
      </c>
      <c r="M478" s="47" t="str">
        <f>INDEX(DNBDetails[], MATCH(ZACKS_Screener[Ticker], DNBDetails[Ticker],0), 6)</f>
        <v>Chemical Manufacturing</v>
      </c>
      <c r="N478" s="6" t="str">
        <f>INDEX(DNBDetails[], MATCH(ZACKS_Screener[Ticker], DNBDetails[Ticker],0), 7)</f>
        <v>Pharmaceutical and Medicine Manufacturing</v>
      </c>
      <c r="O4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0.15415019762845839</v>
      </c>
      <c r="P4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0.18107476635514025</v>
      </c>
      <c r="Q478" s="17">
        <f>IFERROR(ZACKS_Screener[[#This Row],[Price]]/ZACKS_Screener[[#This Row],[EPS1]], "")</f>
        <v>-4.3025700934579438</v>
      </c>
      <c r="R478" s="17">
        <f>IFERROR(ZACKS_Screener[[#This Row],[Price]]/ZACKS_Screener[[#This Row],[EPS2]], "")</f>
        <v>-5.2539229671897285</v>
      </c>
      <c r="S478" s="17">
        <f>IFERROR(ZACKS_Screener[[#This Row],[PE1]]/(ZACKS_Screener[[#This Row],[EG1]]*100), "")</f>
        <v>-0.27911544452432324</v>
      </c>
      <c r="T478" s="17">
        <f>IFERROR(ZACKS_Screener[[#This Row],[PE2]]/(ZACKS_Screener[[#This Row],[EG2]]*100), "")</f>
        <v>-0.29015213289770359</v>
      </c>
      <c r="U478"/>
    </row>
    <row r="479" spans="1:21" hidden="1" x14ac:dyDescent="0.25">
      <c r="A479" s="20" t="s">
        <v>3229</v>
      </c>
      <c r="B479" s="20">
        <v>3738.4</v>
      </c>
      <c r="C479" s="33" t="s">
        <v>3228</v>
      </c>
      <c r="D479" s="6" t="s">
        <v>12</v>
      </c>
      <c r="E479" s="6" t="s">
        <v>21</v>
      </c>
      <c r="F479" s="6" t="s">
        <v>162</v>
      </c>
      <c r="G479">
        <v>12</v>
      </c>
      <c r="H479">
        <v>202212</v>
      </c>
      <c r="I479" s="8">
        <v>131.59</v>
      </c>
      <c r="J479" s="8">
        <v>11.26</v>
      </c>
      <c r="K479" s="8">
        <v>12.99</v>
      </c>
      <c r="L479" s="8">
        <v>14.73</v>
      </c>
      <c r="M479" s="47" t="str">
        <f>INDEX(DNBDetails[], MATCH(ZACKS_Screener[Ticker], DNBDetails[Ticker],0), 6)</f>
        <v>Real Estate and Rental and Leasing</v>
      </c>
      <c r="N479" s="6" t="str">
        <f>INDEX(DNBDetails[], MATCH(ZACKS_Screener[Ticker], DNBDetails[Ticker],0), 7)</f>
        <v>Commercial and Industrial Machinery and Equipment Rental and Leasing</v>
      </c>
      <c r="O4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0.15364120781527535</v>
      </c>
      <c r="P4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0.13394919168591227</v>
      </c>
      <c r="Q479" s="17">
        <f>IFERROR(ZACKS_Screener[[#This Row],[Price]]/ZACKS_Screener[[#This Row],[EPS1]], "")</f>
        <v>10.130100076982295</v>
      </c>
      <c r="R479" s="17">
        <f>IFERROR(ZACKS_Screener[[#This Row],[Price]]/ZACKS_Screener[[#This Row],[EPS2]], "")</f>
        <v>8.9334691106585193</v>
      </c>
      <c r="S479" s="17">
        <f>IFERROR(ZACKS_Screener[[#This Row],[PE1]]/(ZACKS_Screener[[#This Row],[EG1]]*100), "")</f>
        <v>0.65933483738046594</v>
      </c>
      <c r="T479" s="17">
        <f>IFERROR(ZACKS_Screener[[#This Row],[PE2]]/(ZACKS_Screener[[#This Row],[EG2]]*100), "")</f>
        <v>0.66692967670950665</v>
      </c>
      <c r="U479"/>
    </row>
    <row r="480" spans="1:21" hidden="1" x14ac:dyDescent="0.25">
      <c r="A480" s="6" t="s">
        <v>2308</v>
      </c>
      <c r="B480" s="20">
        <v>6144.2</v>
      </c>
      <c r="C480" s="33" t="s">
        <v>2307</v>
      </c>
      <c r="D480" s="6" t="s">
        <v>20</v>
      </c>
      <c r="E480" s="6" t="s">
        <v>76</v>
      </c>
      <c r="F480" s="6" t="s">
        <v>127</v>
      </c>
      <c r="G480">
        <v>12</v>
      </c>
      <c r="H480">
        <v>202212</v>
      </c>
      <c r="I480" s="8">
        <v>167.55</v>
      </c>
      <c r="J480" s="8">
        <v>2.35</v>
      </c>
      <c r="K480" s="8">
        <v>2.71</v>
      </c>
      <c r="L480" s="8">
        <v>3.16</v>
      </c>
      <c r="M480" s="47" t="str">
        <f>INDEX(DNBDetails[], MATCH(ZACKS_Screener[Ticker], DNBDetails[Ticker],0), 6)</f>
        <v>Information</v>
      </c>
      <c r="N480" s="6" t="str">
        <f>INDEX(DNBDetails[], MATCH(ZACKS_Screener[Ticker], DNBDetails[Ticker],0), 7)</f>
        <v>Computing Infrastructure Providers, Data Processing, Web Hosting, and Related Services</v>
      </c>
      <c r="O4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0.15319148936170207</v>
      </c>
      <c r="P4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0.16605166051660522</v>
      </c>
      <c r="Q480" s="17">
        <f>IFERROR(ZACKS_Screener[[#This Row],[Price]]/ZACKS_Screener[[#This Row],[EPS1]], "")</f>
        <v>61.82656826568266</v>
      </c>
      <c r="R480" s="17">
        <f>IFERROR(ZACKS_Screener[[#This Row],[Price]]/ZACKS_Screener[[#This Row],[EPS2]], "")</f>
        <v>53.02215189873418</v>
      </c>
      <c r="S480" s="17">
        <f>IFERROR(ZACKS_Screener[[#This Row],[PE1]]/(ZACKS_Screener[[#This Row],[EG1]]*100), "")</f>
        <v>4.0359009840098423</v>
      </c>
      <c r="T480" s="17">
        <f>IFERROR(ZACKS_Screener[[#This Row],[PE2]]/(ZACKS_Screener[[#This Row],[EG2]]*100), "")</f>
        <v>3.1931118143459907</v>
      </c>
      <c r="U480"/>
    </row>
    <row r="481" spans="1:21" hidden="1" x14ac:dyDescent="0.25">
      <c r="A481" s="20" t="s">
        <v>469</v>
      </c>
      <c r="B481" s="20">
        <v>5895.58</v>
      </c>
      <c r="C481" s="33" t="s">
        <v>468</v>
      </c>
      <c r="D481" s="6" t="s">
        <v>20</v>
      </c>
      <c r="E481" s="6" t="s">
        <v>32</v>
      </c>
      <c r="F481" s="6" t="s">
        <v>470</v>
      </c>
      <c r="G481">
        <v>12</v>
      </c>
      <c r="H481">
        <v>202212</v>
      </c>
      <c r="I481" s="8">
        <v>86.62</v>
      </c>
      <c r="J481" s="8">
        <v>7.68</v>
      </c>
      <c r="K481" s="8">
        <v>8.85</v>
      </c>
      <c r="L481" s="8">
        <v>8.5</v>
      </c>
      <c r="M481" s="47" t="str">
        <f>INDEX(DNBDetails[], MATCH(ZACKS_Screener[Ticker], DNBDetails[Ticker],0), 6)</f>
        <v>Finance and Insurance</v>
      </c>
      <c r="N481" s="6" t="str">
        <f>INDEX(DNBDetails[], MATCH(ZACKS_Screener[Ticker], DNBDetails[Ticker],0), 7)</f>
        <v>Depository Credit Intermediation</v>
      </c>
      <c r="O4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0.15234375</v>
      </c>
      <c r="P4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-3.9548022598870018E-2</v>
      </c>
      <c r="Q481" s="17">
        <f>IFERROR(ZACKS_Screener[[#This Row],[Price]]/ZACKS_Screener[[#This Row],[EPS1]], "")</f>
        <v>9.7875706214689266</v>
      </c>
      <c r="R481" s="17">
        <f>IFERROR(ZACKS_Screener[[#This Row],[Price]]/ZACKS_Screener[[#This Row],[EPS2]], "")</f>
        <v>10.190588235294118</v>
      </c>
      <c r="S481" s="17">
        <f>IFERROR(ZACKS_Screener[[#This Row],[PE1]]/(ZACKS_Screener[[#This Row],[EG1]]*100), "")</f>
        <v>0.64246617412719109</v>
      </c>
      <c r="T481" s="17">
        <f>IFERROR(ZACKS_Screener[[#This Row],[PE2]]/(ZACKS_Screener[[#This Row],[EG2]]*100), "")</f>
        <v>-2.576763025210087</v>
      </c>
      <c r="U481"/>
    </row>
    <row r="482" spans="1:21" hidden="1" x14ac:dyDescent="0.25">
      <c r="A482" s="20" t="s">
        <v>340</v>
      </c>
      <c r="B482" s="20">
        <v>12005.39</v>
      </c>
      <c r="C482" s="33" t="s">
        <v>339</v>
      </c>
      <c r="D482" s="6" t="s">
        <v>20</v>
      </c>
      <c r="E482" s="6" t="s">
        <v>13</v>
      </c>
      <c r="F482" s="6" t="s">
        <v>175</v>
      </c>
      <c r="G482">
        <v>6</v>
      </c>
      <c r="H482">
        <v>202306</v>
      </c>
      <c r="I482" s="8">
        <v>188</v>
      </c>
      <c r="J482" s="8">
        <v>5.72</v>
      </c>
      <c r="K482" s="8">
        <v>6.58</v>
      </c>
      <c r="L482" s="8">
        <v>7.21</v>
      </c>
      <c r="M482" s="47" t="str">
        <f>INDEX(DNBDetails[], MATCH(ZACKS_Screener[Ticker], DNBDetails[Ticker],0), 6)</f>
        <v>Professional, Scientific, and Technical Services</v>
      </c>
      <c r="N482" s="6" t="str">
        <f>INDEX(DNBDetails[], MATCH(ZACKS_Screener[Ticker], DNBDetails[Ticker],0), 7)</f>
        <v>Computer Systems Design and Related Services</v>
      </c>
      <c r="O4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0.15034965034965042</v>
      </c>
      <c r="P4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9.5744680851063815E-2</v>
      </c>
      <c r="Q482" s="17">
        <f>IFERROR(ZACKS_Screener[[#This Row],[Price]]/ZACKS_Screener[[#This Row],[EPS1]], "")</f>
        <v>28.571428571428569</v>
      </c>
      <c r="R482" s="17">
        <f>IFERROR(ZACKS_Screener[[#This Row],[Price]]/ZACKS_Screener[[#This Row],[EPS2]], "")</f>
        <v>26.074895977808598</v>
      </c>
      <c r="S482" s="17">
        <f>IFERROR(ZACKS_Screener[[#This Row],[PE1]]/(ZACKS_Screener[[#This Row],[EG1]]*100), "")</f>
        <v>1.9003322259136202</v>
      </c>
      <c r="T482" s="17">
        <f>IFERROR(ZACKS_Screener[[#This Row],[PE2]]/(ZACKS_Screener[[#This Row],[EG2]]*100), "")</f>
        <v>2.7233780243488983</v>
      </c>
      <c r="U482"/>
    </row>
    <row r="483" spans="1:21" hidden="1" x14ac:dyDescent="0.25">
      <c r="A483" s="20" t="s">
        <v>810</v>
      </c>
      <c r="B483" s="20">
        <v>14768.32</v>
      </c>
      <c r="C483" s="33" t="s">
        <v>809</v>
      </c>
      <c r="D483" s="6" t="s">
        <v>12</v>
      </c>
      <c r="E483" s="6" t="s">
        <v>284</v>
      </c>
      <c r="F483" s="6" t="s">
        <v>811</v>
      </c>
      <c r="G483">
        <v>3</v>
      </c>
      <c r="H483">
        <v>202303</v>
      </c>
      <c r="I483" s="8">
        <v>555.03</v>
      </c>
      <c r="J483" s="8">
        <v>19.37</v>
      </c>
      <c r="K483" s="8">
        <v>22.25</v>
      </c>
      <c r="L483" s="8">
        <v>25.5</v>
      </c>
      <c r="M483" s="47" t="str">
        <f>INDEX(DNBDetails[], MATCH(ZACKS_Screener[Ticker], DNBDetails[Ticker],0), 6)</f>
        <v>Apparel Manufacturing</v>
      </c>
      <c r="N483" s="6" t="str">
        <f>INDEX(DNBDetails[], MATCH(ZACKS_Screener[Ticker], DNBDetails[Ticker],0), 7)</f>
        <v>Apparel Accessories and Other Apparel Manufacturing</v>
      </c>
      <c r="O4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0.14868353123386674</v>
      </c>
      <c r="P4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0.14606741573033707</v>
      </c>
      <c r="Q483" s="17">
        <f>IFERROR(ZACKS_Screener[[#This Row],[Price]]/ZACKS_Screener[[#This Row],[EPS1]], "")</f>
        <v>24.945168539325842</v>
      </c>
      <c r="R483" s="17">
        <f>IFERROR(ZACKS_Screener[[#This Row],[Price]]/ZACKS_Screener[[#This Row],[EPS2]], "")</f>
        <v>21.765882352941176</v>
      </c>
      <c r="S483" s="17">
        <f>IFERROR(ZACKS_Screener[[#This Row],[PE1]]/(ZACKS_Screener[[#This Row],[EG1]]*100), "")</f>
        <v>1.6777358146067423</v>
      </c>
      <c r="T483" s="17">
        <f>IFERROR(ZACKS_Screener[[#This Row],[PE2]]/(ZACKS_Screener[[#This Row],[EG2]]*100), "")</f>
        <v>1.4901257918552038</v>
      </c>
      <c r="U483"/>
    </row>
    <row r="484" spans="1:21" hidden="1" x14ac:dyDescent="0.25">
      <c r="A484" s="20" t="s">
        <v>565</v>
      </c>
      <c r="B484" s="20">
        <v>6675.27</v>
      </c>
      <c r="C484" s="33" t="s">
        <v>564</v>
      </c>
      <c r="D484" s="6" t="s">
        <v>20</v>
      </c>
      <c r="E484" s="6" t="s">
        <v>32</v>
      </c>
      <c r="F484" s="6" t="s">
        <v>62</v>
      </c>
      <c r="G484">
        <v>12</v>
      </c>
      <c r="H484">
        <v>202212</v>
      </c>
      <c r="I484" s="8">
        <v>10.47</v>
      </c>
      <c r="J484" s="8">
        <v>0.27</v>
      </c>
      <c r="K484" s="8">
        <v>0.31</v>
      </c>
      <c r="L484" s="8">
        <v>0.35</v>
      </c>
      <c r="M484" s="47" t="str">
        <f>INDEX(DNBDetails[], MATCH(ZACKS_Screener[Ticker], DNBDetails[Ticker],0), 6)</f>
        <v>Information</v>
      </c>
      <c r="N484" s="6" t="str">
        <f>INDEX(DNBDetails[], MATCH(ZACKS_Screener[Ticker], DNBDetails[Ticker],0), 7)</f>
        <v>Software Publishers</v>
      </c>
      <c r="O4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0.14814814814814806</v>
      </c>
      <c r="P4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0.12903225806451607</v>
      </c>
      <c r="Q484" s="17">
        <f>IFERROR(ZACKS_Screener[[#This Row],[Price]]/ZACKS_Screener[[#This Row],[EPS1]], "")</f>
        <v>33.774193548387096</v>
      </c>
      <c r="R484" s="17">
        <f>IFERROR(ZACKS_Screener[[#This Row],[Price]]/ZACKS_Screener[[#This Row],[EPS2]], "")</f>
        <v>29.914285714285718</v>
      </c>
      <c r="S484" s="17">
        <f>IFERROR(ZACKS_Screener[[#This Row],[PE1]]/(ZACKS_Screener[[#This Row],[EG1]]*100), "")</f>
        <v>2.2797580645161304</v>
      </c>
      <c r="T484" s="17">
        <f>IFERROR(ZACKS_Screener[[#This Row],[PE2]]/(ZACKS_Screener[[#This Row],[EG2]]*100), "")</f>
        <v>2.3183571428571441</v>
      </c>
      <c r="U484"/>
    </row>
    <row r="485" spans="1:21" hidden="1" x14ac:dyDescent="0.25">
      <c r="A485" s="20" t="s">
        <v>2998</v>
      </c>
      <c r="B485" s="20">
        <v>2852.38</v>
      </c>
      <c r="C485" s="33" t="s">
        <v>2997</v>
      </c>
      <c r="D485" s="6" t="s">
        <v>12</v>
      </c>
      <c r="E485" s="6" t="s">
        <v>32</v>
      </c>
      <c r="F485" s="6" t="s">
        <v>80</v>
      </c>
      <c r="G485">
        <v>12</v>
      </c>
      <c r="H485">
        <v>202212</v>
      </c>
      <c r="I485" s="8">
        <v>24.5</v>
      </c>
      <c r="J485" s="8">
        <v>2.33</v>
      </c>
      <c r="K485" s="8">
        <v>2.67</v>
      </c>
      <c r="L485" s="8">
        <v>2.94</v>
      </c>
      <c r="M485" s="47" t="str">
        <f>INDEX(DNBDetails[], MATCH(ZACKS_Screener[Ticker], DNBDetails[Ticker],0), 6)</f>
        <v>Finance and Insurance</v>
      </c>
      <c r="N485" s="6" t="str">
        <f>INDEX(DNBDetails[], MATCH(ZACKS_Screener[Ticker], DNBDetails[Ticker],0), 7)</f>
        <v>Insurance Carriers</v>
      </c>
      <c r="O4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0.1459227467811158</v>
      </c>
      <c r="P4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0.10112359550561799</v>
      </c>
      <c r="Q485" s="17">
        <f>IFERROR(ZACKS_Screener[[#This Row],[Price]]/ZACKS_Screener[[#This Row],[EPS1]], "")</f>
        <v>9.1760299625468171</v>
      </c>
      <c r="R485" s="17">
        <f>IFERROR(ZACKS_Screener[[#This Row],[Price]]/ZACKS_Screener[[#This Row],[EPS2]], "")</f>
        <v>8.3333333333333339</v>
      </c>
      <c r="S485" s="17">
        <f>IFERROR(ZACKS_Screener[[#This Row],[PE1]]/(ZACKS_Screener[[#This Row],[EG1]]*100), "")</f>
        <v>0.62882793566864981</v>
      </c>
      <c r="T485" s="17">
        <f>IFERROR(ZACKS_Screener[[#This Row],[PE2]]/(ZACKS_Screener[[#This Row],[EG2]]*100), "")</f>
        <v>0.82407407407407407</v>
      </c>
      <c r="U485"/>
    </row>
    <row r="486" spans="1:21" hidden="1" x14ac:dyDescent="0.25">
      <c r="A486" s="20" t="s">
        <v>2114</v>
      </c>
      <c r="B486" s="20">
        <v>5290.59</v>
      </c>
      <c r="C486" s="33" t="s">
        <v>2113</v>
      </c>
      <c r="D486" s="6" t="s">
        <v>12</v>
      </c>
      <c r="E486" s="6" t="s">
        <v>32</v>
      </c>
      <c r="F486" s="6" t="s">
        <v>214</v>
      </c>
      <c r="G486">
        <v>12</v>
      </c>
      <c r="H486">
        <v>202212</v>
      </c>
      <c r="I486" s="8">
        <v>89.23</v>
      </c>
      <c r="J486" s="8">
        <v>6.52</v>
      </c>
      <c r="K486" s="8">
        <v>7.47</v>
      </c>
      <c r="L486" s="8">
        <v>7.62</v>
      </c>
      <c r="M486" s="47" t="str">
        <f>INDEX(DNBDetails[], MATCH(ZACKS_Screener[Ticker], DNBDetails[Ticker],0), 6)</f>
        <v>Real Estate and Rental and Leasing</v>
      </c>
      <c r="N486" s="6" t="str">
        <f>INDEX(DNBDetails[], MATCH(ZACKS_Screener[Ticker], DNBDetails[Ticker],0), 7)</f>
        <v>Lessors of Real Estate</v>
      </c>
      <c r="O4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0.14570552147239269</v>
      </c>
      <c r="P4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2.0080321285140611E-2</v>
      </c>
      <c r="Q486" s="17">
        <f>IFERROR(ZACKS_Screener[[#This Row],[Price]]/ZACKS_Screener[[#This Row],[EPS1]], "")</f>
        <v>11.945113788487284</v>
      </c>
      <c r="R486" s="17">
        <f>IFERROR(ZACKS_Screener[[#This Row],[Price]]/ZACKS_Screener[[#This Row],[EPS2]], "")</f>
        <v>11.70997375328084</v>
      </c>
      <c r="S486" s="17">
        <f>IFERROR(ZACKS_Screener[[#This Row],[PE1]]/(ZACKS_Screener[[#This Row],[EG1]]*100), "")</f>
        <v>0.81981202000986375</v>
      </c>
      <c r="T486" s="17">
        <f>IFERROR(ZACKS_Screener[[#This Row],[PE2]]/(ZACKS_Screener[[#This Row],[EG2]]*100), "")</f>
        <v>5.8315669291338441</v>
      </c>
      <c r="U486"/>
    </row>
    <row r="487" spans="1:21" hidden="1" x14ac:dyDescent="0.25">
      <c r="A487" s="20" t="s">
        <v>357</v>
      </c>
      <c r="B487" s="20">
        <v>13611.22</v>
      </c>
      <c r="C487" s="33" t="s">
        <v>356</v>
      </c>
      <c r="D487" s="6" t="s">
        <v>12</v>
      </c>
      <c r="E487" s="6" t="s">
        <v>32</v>
      </c>
      <c r="F487" s="6" t="s">
        <v>325</v>
      </c>
      <c r="G487">
        <v>12</v>
      </c>
      <c r="H487">
        <v>202212</v>
      </c>
      <c r="I487" s="8">
        <v>33.5</v>
      </c>
      <c r="J487" s="8">
        <v>1.17</v>
      </c>
      <c r="K487" s="8">
        <v>1.34</v>
      </c>
      <c r="L487" s="8">
        <v>1.59</v>
      </c>
      <c r="M487" s="47" t="str">
        <f>INDEX(DNBDetails[], MATCH(ZACKS_Screener[Ticker], DNBDetails[Ticker],0), 6)</f>
        <v>Finance and Insurance</v>
      </c>
      <c r="N487" s="6" t="str">
        <f>INDEX(DNBDetails[], MATCH(ZACKS_Screener[Ticker], DNBDetails[Ticker],0), 7)</f>
        <v>Other Financial Investment Activities</v>
      </c>
      <c r="O4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0.14529914529914545</v>
      </c>
      <c r="P4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0.18656716417910446</v>
      </c>
      <c r="Q487" s="17">
        <f>IFERROR(ZACKS_Screener[[#This Row],[Price]]/ZACKS_Screener[[#This Row],[EPS1]], "")</f>
        <v>25</v>
      </c>
      <c r="R487" s="17">
        <f>IFERROR(ZACKS_Screener[[#This Row],[Price]]/ZACKS_Screener[[#This Row],[EPS2]], "")</f>
        <v>21.069182389937104</v>
      </c>
      <c r="S487" s="17">
        <f>IFERROR(ZACKS_Screener[[#This Row],[PE1]]/(ZACKS_Screener[[#This Row],[EG1]]*100), "")</f>
        <v>1.7205882352941158</v>
      </c>
      <c r="T487" s="17">
        <f>IFERROR(ZACKS_Screener[[#This Row],[PE2]]/(ZACKS_Screener[[#This Row],[EG2]]*100), "")</f>
        <v>1.1293081761006289</v>
      </c>
      <c r="U487"/>
    </row>
    <row r="488" spans="1:21" hidden="1" x14ac:dyDescent="0.25">
      <c r="A488" s="20" t="s">
        <v>1251</v>
      </c>
      <c r="B488" s="20">
        <v>24126.43</v>
      </c>
      <c r="C488" s="33" t="s">
        <v>1250</v>
      </c>
      <c r="D488" s="6" t="s">
        <v>12</v>
      </c>
      <c r="E488" s="6" t="s">
        <v>156</v>
      </c>
      <c r="F488" s="6" t="s">
        <v>157</v>
      </c>
      <c r="G488">
        <v>10</v>
      </c>
      <c r="H488">
        <v>202210</v>
      </c>
      <c r="I488" s="8">
        <v>173.42</v>
      </c>
      <c r="J488" s="8">
        <v>2.5499999999999998</v>
      </c>
      <c r="K488" s="8">
        <v>2.92</v>
      </c>
      <c r="L488" s="8">
        <v>3.32</v>
      </c>
      <c r="M488" s="47" t="str">
        <f>INDEX(DNBDetails[], MATCH(ZACKS_Screener[Ticker], DNBDetails[Ticker],0), 6)</f>
        <v>Transportation Equipment Manufacturing</v>
      </c>
      <c r="N488" s="6" t="str">
        <f>INDEX(DNBDetails[], MATCH(ZACKS_Screener[Ticker], DNBDetails[Ticker],0), 7)</f>
        <v>Aerospace Product and Parts Manufacturing</v>
      </c>
      <c r="O4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0.14509803921568631</v>
      </c>
      <c r="P4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0.13698630136986298</v>
      </c>
      <c r="Q488" s="17">
        <f>IFERROR(ZACKS_Screener[[#This Row],[Price]]/ZACKS_Screener[[#This Row],[EPS1]], "")</f>
        <v>59.390410958904106</v>
      </c>
      <c r="R488" s="17">
        <f>IFERROR(ZACKS_Screener[[#This Row],[Price]]/ZACKS_Screener[[#This Row],[EPS2]], "")</f>
        <v>52.234939759036145</v>
      </c>
      <c r="S488" s="17">
        <f>IFERROR(ZACKS_Screener[[#This Row],[PE1]]/(ZACKS_Screener[[#This Row],[EG1]]*100), "")</f>
        <v>4.0931229174379844</v>
      </c>
      <c r="T488" s="17">
        <f>IFERROR(ZACKS_Screener[[#This Row],[PE2]]/(ZACKS_Screener[[#This Row],[EG2]]*100), "")</f>
        <v>3.8131506024096398</v>
      </c>
      <c r="U488"/>
    </row>
    <row r="489" spans="1:21" hidden="1" x14ac:dyDescent="0.25">
      <c r="A489" s="20" t="s">
        <v>387</v>
      </c>
      <c r="B489" s="20">
        <v>29583.279999999999</v>
      </c>
      <c r="C489" s="33" t="s">
        <v>386</v>
      </c>
      <c r="D489" s="6" t="s">
        <v>12</v>
      </c>
      <c r="E489" s="6" t="s">
        <v>32</v>
      </c>
      <c r="F489" s="6" t="s">
        <v>360</v>
      </c>
      <c r="G489">
        <v>12</v>
      </c>
      <c r="H489">
        <v>202212</v>
      </c>
      <c r="I489" s="8">
        <v>7.58</v>
      </c>
      <c r="J489" s="8">
        <v>1.52</v>
      </c>
      <c r="K489" s="8">
        <v>1.74</v>
      </c>
      <c r="L489" s="8">
        <v>1.88</v>
      </c>
      <c r="M489" s="47" t="str">
        <f>INDEX(DNBDetails[], MATCH(ZACKS_Screener[Ticker], DNBDetails[Ticker],0), 6)</f>
        <v>Finance and Insurance</v>
      </c>
      <c r="N489" s="6" t="str">
        <f>INDEX(DNBDetails[], MATCH(ZACKS_Screener[Ticker], DNBDetails[Ticker],0), 7)</f>
        <v>Depository Credit Intermediation</v>
      </c>
      <c r="O4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0.14473684210526314</v>
      </c>
      <c r="P4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8.0459770114942472E-2</v>
      </c>
      <c r="Q489" s="17">
        <f>IFERROR(ZACKS_Screener[[#This Row],[Price]]/ZACKS_Screener[[#This Row],[EPS1]], "")</f>
        <v>4.3563218390804597</v>
      </c>
      <c r="R489" s="17">
        <f>IFERROR(ZACKS_Screener[[#This Row],[Price]]/ZACKS_Screener[[#This Row],[EPS2]], "")</f>
        <v>4.0319148936170217</v>
      </c>
      <c r="S489" s="17">
        <f>IFERROR(ZACKS_Screener[[#This Row],[PE1]]/(ZACKS_Screener[[#This Row],[EG1]]*100), "")</f>
        <v>0.30098223615464997</v>
      </c>
      <c r="T489" s="17">
        <f>IFERROR(ZACKS_Screener[[#This Row],[PE2]]/(ZACKS_Screener[[#This Row],[EG2]]*100), "")</f>
        <v>0.50110942249240154</v>
      </c>
      <c r="U489"/>
    </row>
    <row r="490" spans="1:21" hidden="1" x14ac:dyDescent="0.25">
      <c r="A490" s="20" t="s">
        <v>1165</v>
      </c>
      <c r="B490" s="20">
        <v>13100.32</v>
      </c>
      <c r="C490" s="33" t="s">
        <v>1164</v>
      </c>
      <c r="D490" s="6" t="s">
        <v>12</v>
      </c>
      <c r="E490" s="6" t="s">
        <v>17</v>
      </c>
      <c r="F490" s="6" t="s">
        <v>152</v>
      </c>
      <c r="G490">
        <v>12</v>
      </c>
      <c r="H490">
        <v>202212</v>
      </c>
      <c r="I490" s="8">
        <v>77.150000000000006</v>
      </c>
      <c r="J490" s="8">
        <v>2.63</v>
      </c>
      <c r="K490" s="8">
        <v>3.01</v>
      </c>
      <c r="L490" s="8">
        <v>3.15</v>
      </c>
      <c r="M490" s="47" t="str">
        <f>INDEX(DNBDetails[], MATCH(ZACKS_Screener[Ticker], DNBDetails[Ticker],0), 6)</f>
        <v>Machinery Manufacturing</v>
      </c>
      <c r="N490" s="6" t="str">
        <f>INDEX(DNBDetails[], MATCH(ZACKS_Screener[Ticker], DNBDetails[Ticker],0), 7)</f>
        <v>Other General Purpose Machinery Manufacturing</v>
      </c>
      <c r="O4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0.14448669201520908</v>
      </c>
      <c r="P4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4.6511627906976792E-2</v>
      </c>
      <c r="Q490" s="17">
        <f>IFERROR(ZACKS_Screener[[#This Row],[Price]]/ZACKS_Screener[[#This Row],[EPS1]], "")</f>
        <v>25.631229235880401</v>
      </c>
      <c r="R490" s="17">
        <f>IFERROR(ZACKS_Screener[[#This Row],[Price]]/ZACKS_Screener[[#This Row],[EPS2]], "")</f>
        <v>24.492063492063494</v>
      </c>
      <c r="S490" s="17">
        <f>IFERROR(ZACKS_Screener[[#This Row],[PE1]]/(ZACKS_Screener[[#This Row],[EG1]]*100), "")</f>
        <v>1.7739508655359335</v>
      </c>
      <c r="T490" s="17">
        <f>IFERROR(ZACKS_Screener[[#This Row],[PE2]]/(ZACKS_Screener[[#This Row],[EG2]]*100), "")</f>
        <v>5.265793650793646</v>
      </c>
      <c r="U490"/>
    </row>
    <row r="491" spans="1:21" hidden="1" x14ac:dyDescent="0.25">
      <c r="A491" s="20" t="s">
        <v>1141</v>
      </c>
      <c r="B491" s="20">
        <v>4378.2700000000004</v>
      </c>
      <c r="C491" s="33" t="s">
        <v>1141</v>
      </c>
      <c r="D491" s="6" t="s">
        <v>12</v>
      </c>
      <c r="E491" s="6" t="s">
        <v>21</v>
      </c>
      <c r="F491" s="6" t="s">
        <v>162</v>
      </c>
      <c r="G491">
        <v>12</v>
      </c>
      <c r="H491">
        <v>202212</v>
      </c>
      <c r="I491" s="8">
        <v>123.16</v>
      </c>
      <c r="J491" s="8">
        <v>6.07</v>
      </c>
      <c r="K491" s="8">
        <v>6.94</v>
      </c>
      <c r="L491" s="8">
        <v>7.01</v>
      </c>
      <c r="M491" s="47" t="str">
        <f>INDEX(DNBDetails[], MATCH(ZACKS_Screener[Ticker], DNBDetails[Ticker],0), 6)</f>
        <v>Transportation and Warehousing</v>
      </c>
      <c r="N491" s="6" t="str">
        <f>INDEX(DNBDetails[], MATCH(ZACKS_Screener[Ticker], DNBDetails[Ticker],0), 7)</f>
        <v>Support Activities for Rail Transportation</v>
      </c>
      <c r="O4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0.14332784184514005</v>
      </c>
      <c r="P4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1.0086455331412017E-2</v>
      </c>
      <c r="Q491" s="17">
        <f>IFERROR(ZACKS_Screener[[#This Row],[Price]]/ZACKS_Screener[[#This Row],[EPS1]], "")</f>
        <v>17.746397694524493</v>
      </c>
      <c r="R491" s="17">
        <f>IFERROR(ZACKS_Screener[[#This Row],[Price]]/ZACKS_Screener[[#This Row],[EPS2]], "")</f>
        <v>17.569186875891585</v>
      </c>
      <c r="S491" s="17">
        <f>IFERROR(ZACKS_Screener[[#This Row],[PE1]]/(ZACKS_Screener[[#This Row],[EG1]]*100), "")</f>
        <v>1.2381682069628006</v>
      </c>
      <c r="T491" s="17">
        <f>IFERROR(ZACKS_Screener[[#This Row],[PE2]]/(ZACKS_Screener[[#This Row],[EG2]]*100), "")</f>
        <v>17.418593845526949</v>
      </c>
      <c r="U491"/>
    </row>
    <row r="492" spans="1:21" hidden="1" x14ac:dyDescent="0.25">
      <c r="A492" s="20" t="s">
        <v>15854</v>
      </c>
      <c r="B492" s="20">
        <v>2123.84</v>
      </c>
      <c r="C492" s="33" t="s">
        <v>15855</v>
      </c>
      <c r="D492" s="6" t="s">
        <v>20</v>
      </c>
      <c r="E492" s="6" t="s">
        <v>44</v>
      </c>
      <c r="F492" s="6" t="s">
        <v>68</v>
      </c>
      <c r="G492">
        <v>5</v>
      </c>
      <c r="H492">
        <v>202305</v>
      </c>
      <c r="I492" s="8">
        <v>2.86</v>
      </c>
      <c r="J492" s="8">
        <v>-0.21</v>
      </c>
      <c r="K492" s="8">
        <v>-0.18</v>
      </c>
      <c r="L492" s="8">
        <v>-0.1</v>
      </c>
      <c r="M492" s="47" t="e">
        <f>INDEX(DNBDetails[], MATCH(ZACKS_Screener[Ticker], DNBDetails[Ticker],0), 6)</f>
        <v>#N/A</v>
      </c>
      <c r="N492" s="6" t="e">
        <f>INDEX(DNBDetails[], MATCH(ZACKS_Screener[Ticker], DNBDetails[Ticker],0), 7)</f>
        <v>#N/A</v>
      </c>
      <c r="O4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0.14285714285714285</v>
      </c>
      <c r="P4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0.44444444444444442</v>
      </c>
      <c r="Q492" s="17">
        <f>IFERROR(ZACKS_Screener[[#This Row],[Price]]/ZACKS_Screener[[#This Row],[EPS1]], "")</f>
        <v>-15.888888888888889</v>
      </c>
      <c r="R492" s="17">
        <f>IFERROR(ZACKS_Screener[[#This Row],[Price]]/ZACKS_Screener[[#This Row],[EPS2]], "")</f>
        <v>-28.599999999999998</v>
      </c>
      <c r="S492" s="17">
        <f>IFERROR(ZACKS_Screener[[#This Row],[PE1]]/(ZACKS_Screener[[#This Row],[EG1]]*100), "")</f>
        <v>-1.1122222222222222</v>
      </c>
      <c r="T492" s="17">
        <f>IFERROR(ZACKS_Screener[[#This Row],[PE2]]/(ZACKS_Screener[[#This Row],[EG2]]*100), "")</f>
        <v>-0.64349999999999996</v>
      </c>
      <c r="U492"/>
    </row>
    <row r="493" spans="1:21" hidden="1" x14ac:dyDescent="0.25">
      <c r="A493" s="20" t="s">
        <v>329</v>
      </c>
      <c r="B493" s="20">
        <v>3423.23</v>
      </c>
      <c r="C493" s="33" t="s">
        <v>328</v>
      </c>
      <c r="D493" s="6" t="s">
        <v>20</v>
      </c>
      <c r="E493" s="6" t="s">
        <v>35</v>
      </c>
      <c r="F493" s="6" t="s">
        <v>60</v>
      </c>
      <c r="G493">
        <v>12</v>
      </c>
      <c r="H493">
        <v>202212</v>
      </c>
      <c r="I493" s="8">
        <v>70.069999999999993</v>
      </c>
      <c r="J493" s="8">
        <v>-4.42</v>
      </c>
      <c r="K493" s="8">
        <v>-3.79</v>
      </c>
      <c r="L493" s="8">
        <v>-1.58</v>
      </c>
      <c r="M493" s="47" t="str">
        <f>INDEX(DNBDetails[], MATCH(ZACKS_Screener[Ticker], DNBDetails[Ticker],0), 6)</f>
        <v>Professional, Scientific, and Technical Services</v>
      </c>
      <c r="N493" s="6" t="str">
        <f>INDEX(DNBDetails[], MATCH(ZACKS_Screener[Ticker], DNBDetails[Ticker],0), 7)</f>
        <v>Scientific Research and Development Services</v>
      </c>
      <c r="O4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0.14253393665158368</v>
      </c>
      <c r="P4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0.58311345646437995</v>
      </c>
      <c r="Q493" s="17">
        <f>IFERROR(ZACKS_Screener[[#This Row],[Price]]/ZACKS_Screener[[#This Row],[EPS1]], "")</f>
        <v>-18.488126649076516</v>
      </c>
      <c r="R493" s="17">
        <f>IFERROR(ZACKS_Screener[[#This Row],[Price]]/ZACKS_Screener[[#This Row],[EPS2]], "")</f>
        <v>-44.348101265822777</v>
      </c>
      <c r="S493" s="17">
        <f>IFERROR(ZACKS_Screener[[#This Row],[PE1]]/(ZACKS_Screener[[#This Row],[EG1]]*100), "")</f>
        <v>-1.2971034887129875</v>
      </c>
      <c r="T493" s="17">
        <f>IFERROR(ZACKS_Screener[[#This Row],[PE2]]/(ZACKS_Screener[[#This Row],[EG2]]*100), "")</f>
        <v>-0.76053983618763954</v>
      </c>
      <c r="U493"/>
    </row>
    <row r="494" spans="1:21" hidden="1" x14ac:dyDescent="0.25">
      <c r="A494" s="20" t="s">
        <v>2217</v>
      </c>
      <c r="B494" s="20">
        <v>3804.83</v>
      </c>
      <c r="C494" s="33" t="s">
        <v>2216</v>
      </c>
      <c r="D494" s="6" t="s">
        <v>20</v>
      </c>
      <c r="E494" s="6" t="s">
        <v>27</v>
      </c>
      <c r="F494" s="6" t="s">
        <v>1973</v>
      </c>
      <c r="G494">
        <v>12</v>
      </c>
      <c r="H494">
        <v>202212</v>
      </c>
      <c r="I494" s="8">
        <v>37.49</v>
      </c>
      <c r="J494" s="8">
        <v>2.39</v>
      </c>
      <c r="K494" s="8">
        <v>2.73</v>
      </c>
      <c r="L494" s="8">
        <v>2.78</v>
      </c>
      <c r="M494" s="47" t="str">
        <f>INDEX(DNBDetails[], MATCH(ZACKS_Screener[Ticker], DNBDetails[Ticker],0), 6)</f>
        <v>Retail Trade</v>
      </c>
      <c r="N494" s="6" t="str">
        <f>INDEX(DNBDetails[], MATCH(ZACKS_Screener[Ticker], DNBDetails[Ticker],0), 7)</f>
        <v>Grocery and Convenience Retailers</v>
      </c>
      <c r="O4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0.14225941422594135</v>
      </c>
      <c r="P4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1.831501831501825E-2</v>
      </c>
      <c r="Q494" s="17">
        <f>IFERROR(ZACKS_Screener[[#This Row],[Price]]/ZACKS_Screener[[#This Row],[EPS1]], "")</f>
        <v>13.732600732600734</v>
      </c>
      <c r="R494" s="17">
        <f>IFERROR(ZACKS_Screener[[#This Row],[Price]]/ZACKS_Screener[[#This Row],[EPS2]], "")</f>
        <v>13.485611510791369</v>
      </c>
      <c r="S494" s="17">
        <f>IFERROR(ZACKS_Screener[[#This Row],[PE1]]/(ZACKS_Screener[[#This Row],[EG1]]*100), "")</f>
        <v>0.96532105149752268</v>
      </c>
      <c r="T494" s="17">
        <f>IFERROR(ZACKS_Screener[[#This Row],[PE2]]/(ZACKS_Screener[[#This Row],[EG2]]*100), "")</f>
        <v>7.3631438848921134</v>
      </c>
      <c r="U494"/>
    </row>
    <row r="495" spans="1:21" hidden="1" x14ac:dyDescent="0.25">
      <c r="A495" s="20" t="s">
        <v>2043</v>
      </c>
      <c r="B495" s="20">
        <v>7749</v>
      </c>
      <c r="C495" s="33" t="s">
        <v>2042</v>
      </c>
      <c r="D495" s="6" t="s">
        <v>12</v>
      </c>
      <c r="E495" s="6" t="s">
        <v>284</v>
      </c>
      <c r="F495" s="6" t="s">
        <v>831</v>
      </c>
      <c r="G495">
        <v>12</v>
      </c>
      <c r="H495">
        <v>202212</v>
      </c>
      <c r="I495" s="8">
        <v>10.7</v>
      </c>
      <c r="J495" s="8">
        <v>0.64</v>
      </c>
      <c r="K495" s="8">
        <v>0.73</v>
      </c>
      <c r="L495" s="8">
        <v>0.81</v>
      </c>
      <c r="M495" s="47" t="str">
        <f>INDEX(DNBDetails[], MATCH(ZACKS_Screener[Ticker], DNBDetails[Ticker],0), 6)</f>
        <v>Information</v>
      </c>
      <c r="N495" s="6" t="str">
        <f>INDEX(DNBDetails[], MATCH(ZACKS_Screener[Ticker], DNBDetails[Ticker],0), 7)</f>
        <v>Newspaper, Periodical, Book, and Directory Publishers</v>
      </c>
      <c r="O4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0.14062499999999994</v>
      </c>
      <c r="P4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0.10958904109589052</v>
      </c>
      <c r="Q495" s="17">
        <f>IFERROR(ZACKS_Screener[[#This Row],[Price]]/ZACKS_Screener[[#This Row],[EPS1]], "")</f>
        <v>14.657534246575342</v>
      </c>
      <c r="R495" s="17">
        <f>IFERROR(ZACKS_Screener[[#This Row],[Price]]/ZACKS_Screener[[#This Row],[EPS2]], "")</f>
        <v>13.209876543209875</v>
      </c>
      <c r="S495" s="17">
        <f>IFERROR(ZACKS_Screener[[#This Row],[PE1]]/(ZACKS_Screener[[#This Row],[EG1]]*100), "")</f>
        <v>1.0423135464231359</v>
      </c>
      <c r="T495" s="17">
        <f>IFERROR(ZACKS_Screener[[#This Row],[PE2]]/(ZACKS_Screener[[#This Row],[EG2]]*100), "")</f>
        <v>1.2054012345678999</v>
      </c>
      <c r="U495"/>
    </row>
    <row r="496" spans="1:21" hidden="1" x14ac:dyDescent="0.25">
      <c r="A496" s="20" t="s">
        <v>2145</v>
      </c>
      <c r="B496" s="20">
        <v>13382.64</v>
      </c>
      <c r="C496" s="33" t="s">
        <v>2144</v>
      </c>
      <c r="D496" s="6" t="s">
        <v>12</v>
      </c>
      <c r="E496" s="6" t="s">
        <v>24</v>
      </c>
      <c r="F496" s="6" t="s">
        <v>2146</v>
      </c>
      <c r="G496">
        <v>5</v>
      </c>
      <c r="H496">
        <v>202305</v>
      </c>
      <c r="I496" s="8">
        <v>102.72</v>
      </c>
      <c r="J496" s="8">
        <v>4.3</v>
      </c>
      <c r="K496" s="8">
        <v>4.9000000000000004</v>
      </c>
      <c r="L496" s="8">
        <v>5.66</v>
      </c>
      <c r="M496" s="47" t="str">
        <f>INDEX(DNBDetails[], MATCH(ZACKS_Screener[Ticker], DNBDetails[Ticker],0), 6)</f>
        <v>Chemical Manufacturing</v>
      </c>
      <c r="N496" s="6" t="str">
        <f>INDEX(DNBDetails[], MATCH(ZACKS_Screener[Ticker], DNBDetails[Ticker],0), 7)</f>
        <v>Paint, Coating, and Adhesive Manufacturing</v>
      </c>
      <c r="O4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0.13953488372093037</v>
      </c>
      <c r="P4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0.15510204081632648</v>
      </c>
      <c r="Q496" s="17">
        <f>IFERROR(ZACKS_Screener[[#This Row],[Price]]/ZACKS_Screener[[#This Row],[EPS1]], "")</f>
        <v>20.963265306122448</v>
      </c>
      <c r="R496" s="17">
        <f>IFERROR(ZACKS_Screener[[#This Row],[Price]]/ZACKS_Screener[[#This Row],[EPS2]], "")</f>
        <v>18.148409893992934</v>
      </c>
      <c r="S496" s="17">
        <f>IFERROR(ZACKS_Screener[[#This Row],[PE1]]/(ZACKS_Screener[[#This Row],[EG1]]*100), "")</f>
        <v>1.5023673469387739</v>
      </c>
      <c r="T496" s="17">
        <f>IFERROR(ZACKS_Screener[[#This Row],[PE2]]/(ZACKS_Screener[[#This Row],[EG2]]*100), "")</f>
        <v>1.1700948484284923</v>
      </c>
      <c r="U496"/>
    </row>
    <row r="497" spans="1:21" hidden="1" x14ac:dyDescent="0.25">
      <c r="A497" s="20" t="s">
        <v>2636</v>
      </c>
      <c r="B497" s="20">
        <v>4579.3</v>
      </c>
      <c r="C497" s="33" t="s">
        <v>2635</v>
      </c>
      <c r="D497" s="6" t="s">
        <v>20</v>
      </c>
      <c r="E497" s="6" t="s">
        <v>27</v>
      </c>
      <c r="F497" s="6" t="s">
        <v>660</v>
      </c>
      <c r="G497">
        <v>12</v>
      </c>
      <c r="H497">
        <v>202212</v>
      </c>
      <c r="I497" s="8">
        <v>21.29</v>
      </c>
      <c r="J497" s="8">
        <v>0.86</v>
      </c>
      <c r="K497" s="8">
        <v>0.98</v>
      </c>
      <c r="L497" s="8">
        <v>1.1100000000000001</v>
      </c>
      <c r="M497" s="47" t="str">
        <f>INDEX(DNBDetails[], MATCH(ZACKS_Screener[Ticker], DNBDetails[Ticker],0), 6)</f>
        <v>Accommodation and Food Services</v>
      </c>
      <c r="N497" s="6" t="str">
        <f>INDEX(DNBDetails[], MATCH(ZACKS_Screener[Ticker], DNBDetails[Ticker],0), 7)</f>
        <v>Restaurants and Other Eating Places</v>
      </c>
      <c r="O4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0.13953488372093023</v>
      </c>
      <c r="P4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0.13265306122448992</v>
      </c>
      <c r="Q497" s="17">
        <f>IFERROR(ZACKS_Screener[[#This Row],[Price]]/ZACKS_Screener[[#This Row],[EPS1]], "")</f>
        <v>21.724489795918366</v>
      </c>
      <c r="R497" s="17">
        <f>IFERROR(ZACKS_Screener[[#This Row],[Price]]/ZACKS_Screener[[#This Row],[EPS2]], "")</f>
        <v>19.180180180180177</v>
      </c>
      <c r="S497" s="17">
        <f>IFERROR(ZACKS_Screener[[#This Row],[PE1]]/(ZACKS_Screener[[#This Row],[EG1]]*100), "")</f>
        <v>1.556921768707483</v>
      </c>
      <c r="T497" s="17">
        <f>IFERROR(ZACKS_Screener[[#This Row],[PE2]]/(ZACKS_Screener[[#This Row],[EG2]]*100), "")</f>
        <v>1.4458905058905043</v>
      </c>
      <c r="U497"/>
    </row>
    <row r="498" spans="1:21" hidden="1" x14ac:dyDescent="0.25">
      <c r="A498" s="20" t="s">
        <v>3447</v>
      </c>
      <c r="B498" s="20">
        <v>3892.07</v>
      </c>
      <c r="C498" s="33" t="s">
        <v>3446</v>
      </c>
      <c r="D498" s="6" t="s">
        <v>12</v>
      </c>
      <c r="E498" s="6" t="s">
        <v>194</v>
      </c>
      <c r="F498" s="6" t="s">
        <v>229</v>
      </c>
      <c r="G498">
        <v>12</v>
      </c>
      <c r="H498">
        <v>202212</v>
      </c>
      <c r="I498" s="8">
        <v>42.41</v>
      </c>
      <c r="J498" s="8">
        <v>6.53</v>
      </c>
      <c r="K498" s="8">
        <v>7.44</v>
      </c>
      <c r="L498" s="8">
        <v>8.26</v>
      </c>
      <c r="M498" s="47" t="str">
        <f>INDEX(DNBDetails[], MATCH(ZACKS_Screener[Ticker], DNBDetails[Ticker],0), 6)</f>
        <v>Mining, Quarrying, and Oil and Gas Extraction</v>
      </c>
      <c r="N498" s="6" t="str">
        <f>INDEX(DNBDetails[], MATCH(ZACKS_Screener[Ticker], DNBDetails[Ticker],0), 7)</f>
        <v>Oil and Gas Extraction</v>
      </c>
      <c r="O4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0.13935681470137828</v>
      </c>
      <c r="P4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0.11021505376344078</v>
      </c>
      <c r="Q498" s="17">
        <f>IFERROR(ZACKS_Screener[[#This Row],[Price]]/ZACKS_Screener[[#This Row],[EPS1]], "")</f>
        <v>5.7002688172043001</v>
      </c>
      <c r="R498" s="17">
        <f>IFERROR(ZACKS_Screener[[#This Row],[Price]]/ZACKS_Screener[[#This Row],[EPS2]], "")</f>
        <v>5.1343825665859564</v>
      </c>
      <c r="S498" s="17">
        <f>IFERROR(ZACKS_Screener[[#This Row],[PE1]]/(ZACKS_Screener[[#This Row],[EG1]]*100), "")</f>
        <v>0.40904126787191292</v>
      </c>
      <c r="T498" s="17">
        <f>IFERROR(ZACKS_Screener[[#This Row],[PE2]]/(ZACKS_Screener[[#This Row],[EG2]]*100), "")</f>
        <v>0.46585129628536032</v>
      </c>
      <c r="U498"/>
    </row>
    <row r="499" spans="1:21" hidden="1" x14ac:dyDescent="0.25">
      <c r="A499" s="20" t="s">
        <v>1597</v>
      </c>
      <c r="B499" s="20">
        <v>34905.769999999997</v>
      </c>
      <c r="C499" s="33" t="s">
        <v>1596</v>
      </c>
      <c r="D499" s="6" t="s">
        <v>12</v>
      </c>
      <c r="E499" s="6" t="s">
        <v>32</v>
      </c>
      <c r="F499" s="6" t="s">
        <v>360</v>
      </c>
      <c r="G499">
        <v>12</v>
      </c>
      <c r="H499">
        <v>202212</v>
      </c>
      <c r="I499" s="8">
        <v>2.15</v>
      </c>
      <c r="J499" s="8">
        <v>0.36</v>
      </c>
      <c r="K499" s="8">
        <v>0.41</v>
      </c>
      <c r="L499" s="8">
        <v>0.43</v>
      </c>
      <c r="M499" s="47" t="e">
        <f>INDEX(DNBDetails[], MATCH(ZACKS_Screener[Ticker], DNBDetails[Ticker],0), 6)</f>
        <v>#N/A</v>
      </c>
      <c r="N499" s="6" t="e">
        <f>INDEX(DNBDetails[], MATCH(ZACKS_Screener[Ticker], DNBDetails[Ticker],0), 7)</f>
        <v>#N/A</v>
      </c>
      <c r="O4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0.13888888888888887</v>
      </c>
      <c r="P4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4.8780487804878092E-2</v>
      </c>
      <c r="Q499" s="17">
        <f>IFERROR(ZACKS_Screener[[#This Row],[Price]]/ZACKS_Screener[[#This Row],[EPS1]], "")</f>
        <v>5.2439024390243905</v>
      </c>
      <c r="R499" s="17">
        <f>IFERROR(ZACKS_Screener[[#This Row],[Price]]/ZACKS_Screener[[#This Row],[EPS2]], "")</f>
        <v>5</v>
      </c>
      <c r="S499" s="17">
        <f>IFERROR(ZACKS_Screener[[#This Row],[PE1]]/(ZACKS_Screener[[#This Row],[EG1]]*100), "")</f>
        <v>0.37756097560975616</v>
      </c>
      <c r="T499" s="17">
        <f>IFERROR(ZACKS_Screener[[#This Row],[PE2]]/(ZACKS_Screener[[#This Row],[EG2]]*100), "")</f>
        <v>1.024999999999999</v>
      </c>
      <c r="U499"/>
    </row>
    <row r="500" spans="1:21" hidden="1" x14ac:dyDescent="0.25">
      <c r="A500" s="20" t="s">
        <v>2491</v>
      </c>
      <c r="B500" s="20">
        <v>10605.65</v>
      </c>
      <c r="C500" s="33" t="s">
        <v>2490</v>
      </c>
      <c r="D500" s="6" t="s">
        <v>12</v>
      </c>
      <c r="E500" s="6" t="s">
        <v>284</v>
      </c>
      <c r="F500" s="6" t="s">
        <v>2275</v>
      </c>
      <c r="G500">
        <v>10</v>
      </c>
      <c r="H500">
        <v>202210</v>
      </c>
      <c r="I500" s="8">
        <v>101.78</v>
      </c>
      <c r="J500" s="8">
        <v>4.2</v>
      </c>
      <c r="K500" s="8">
        <v>4.78</v>
      </c>
      <c r="L500" s="8">
        <v>5.28</v>
      </c>
      <c r="M500" s="47" t="str">
        <f>INDEX(DNBDetails[], MATCH(ZACKS_Screener[Ticker], DNBDetails[Ticker],0), 6)</f>
        <v>Machinery Manufacturing</v>
      </c>
      <c r="N500" s="6" t="str">
        <f>INDEX(DNBDetails[], MATCH(ZACKS_Screener[Ticker], DNBDetails[Ticker],0), 7)</f>
        <v>Agriculture, Construction, and Mining Machinery Manufacturing</v>
      </c>
      <c r="O5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0.1380952380952381</v>
      </c>
      <c r="P5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0.10460251046025104</v>
      </c>
      <c r="Q500" s="17">
        <f>IFERROR(ZACKS_Screener[[#This Row],[Price]]/ZACKS_Screener[[#This Row],[EPS1]], "")</f>
        <v>21.292887029288703</v>
      </c>
      <c r="R500" s="17">
        <f>IFERROR(ZACKS_Screener[[#This Row],[Price]]/ZACKS_Screener[[#This Row],[EPS2]], "")</f>
        <v>19.276515151515152</v>
      </c>
      <c r="S500" s="17">
        <f>IFERROR(ZACKS_Screener[[#This Row],[PE1]]/(ZACKS_Screener[[#This Row],[EG1]]*100), "")</f>
        <v>1.5418987159140094</v>
      </c>
      <c r="T500" s="17">
        <f>IFERROR(ZACKS_Screener[[#This Row],[PE2]]/(ZACKS_Screener[[#This Row],[EG2]]*100), "")</f>
        <v>1.8428348484848487</v>
      </c>
      <c r="U500"/>
    </row>
    <row r="501" spans="1:21" hidden="1" x14ac:dyDescent="0.25">
      <c r="A501" s="20" t="s">
        <v>2497</v>
      </c>
      <c r="B501" s="20">
        <v>8880.14</v>
      </c>
      <c r="C501" s="33" t="s">
        <v>2496</v>
      </c>
      <c r="D501" s="6" t="s">
        <v>20</v>
      </c>
      <c r="E501" s="6" t="s">
        <v>17</v>
      </c>
      <c r="F501" s="6" t="s">
        <v>775</v>
      </c>
      <c r="G501">
        <v>9</v>
      </c>
      <c r="H501">
        <v>202209</v>
      </c>
      <c r="I501" s="8">
        <v>167.03</v>
      </c>
      <c r="J501" s="8">
        <v>4.5</v>
      </c>
      <c r="K501" s="8">
        <v>5.12</v>
      </c>
      <c r="L501" s="8">
        <v>6.25</v>
      </c>
      <c r="M501" s="47" t="str">
        <f>INDEX(DNBDetails[], MATCH(ZACKS_Screener[Ticker], DNBDetails[Ticker],0), 6)</f>
        <v>Professional, Scientific, and Technical Services</v>
      </c>
      <c r="N501" s="6" t="str">
        <f>INDEX(DNBDetails[], MATCH(ZACKS_Screener[Ticker], DNBDetails[Ticker],0), 7)</f>
        <v>Architectural, Engineering, and Related Services</v>
      </c>
      <c r="O5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0.1377777777777778</v>
      </c>
      <c r="P5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0.22070312499999997</v>
      </c>
      <c r="Q501" s="17">
        <f>IFERROR(ZACKS_Screener[[#This Row],[Price]]/ZACKS_Screener[[#This Row],[EPS1]], "")</f>
        <v>32.623046875</v>
      </c>
      <c r="R501" s="17">
        <f>IFERROR(ZACKS_Screener[[#This Row],[Price]]/ZACKS_Screener[[#This Row],[EPS2]], "")</f>
        <v>26.724800000000002</v>
      </c>
      <c r="S501" s="17">
        <f>IFERROR(ZACKS_Screener[[#This Row],[PE1]]/(ZACKS_Screener[[#This Row],[EG1]]*100), "")</f>
        <v>2.3678017893145156</v>
      </c>
      <c r="T501" s="17">
        <f>IFERROR(ZACKS_Screener[[#This Row],[PE2]]/(ZACKS_Screener[[#This Row],[EG2]]*100), "")</f>
        <v>1.2108935929203544</v>
      </c>
      <c r="U501"/>
    </row>
    <row r="502" spans="1:21" hidden="1" x14ac:dyDescent="0.25">
      <c r="A502" s="20" t="s">
        <v>858</v>
      </c>
      <c r="B502" s="20">
        <v>6383.12</v>
      </c>
      <c r="C502" s="33" t="s">
        <v>857</v>
      </c>
      <c r="D502" s="6" t="s">
        <v>12</v>
      </c>
      <c r="E502" s="6" t="s">
        <v>35</v>
      </c>
      <c r="F502" s="6" t="s">
        <v>135</v>
      </c>
      <c r="G502">
        <v>3</v>
      </c>
      <c r="H502">
        <v>202303</v>
      </c>
      <c r="I502" s="8">
        <v>25.3</v>
      </c>
      <c r="J502" s="8">
        <v>0.73</v>
      </c>
      <c r="K502" s="8">
        <v>0.83</v>
      </c>
      <c r="L502" s="8">
        <v>0.98</v>
      </c>
      <c r="M502" s="47" t="str">
        <f>INDEX(DNBDetails[], MATCH(ZACKS_Screener[Ticker], DNBDetails[Ticker],0), 6)</f>
        <v>Professional, Scientific, and Technical Services</v>
      </c>
      <c r="N502" s="6" t="str">
        <f>INDEX(DNBDetails[], MATCH(ZACKS_Screener[Ticker], DNBDetails[Ticker],0), 7)</f>
        <v>Computer Systems Design and Related Services</v>
      </c>
      <c r="O5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0.13698630136986298</v>
      </c>
      <c r="P5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0.18072289156626509</v>
      </c>
      <c r="Q502" s="17">
        <f>IFERROR(ZACKS_Screener[[#This Row],[Price]]/ZACKS_Screener[[#This Row],[EPS1]], "")</f>
        <v>30.481927710843376</v>
      </c>
      <c r="R502" s="17">
        <f>IFERROR(ZACKS_Screener[[#This Row],[Price]]/ZACKS_Screener[[#This Row],[EPS2]], "")</f>
        <v>25.816326530612248</v>
      </c>
      <c r="S502" s="17">
        <f>IFERROR(ZACKS_Screener[[#This Row],[PE1]]/(ZACKS_Screener[[#This Row],[EG1]]*100), "")</f>
        <v>2.225180722891567</v>
      </c>
      <c r="T502" s="17">
        <f>IFERROR(ZACKS_Screener[[#This Row],[PE2]]/(ZACKS_Screener[[#This Row],[EG2]]*100), "")</f>
        <v>1.428503401360544</v>
      </c>
      <c r="U502"/>
    </row>
    <row r="503" spans="1:21" hidden="1" x14ac:dyDescent="0.25">
      <c r="A503" s="20" t="s">
        <v>2581</v>
      </c>
      <c r="B503" s="20">
        <v>5238.6899999999996</v>
      </c>
      <c r="C503" s="33" t="s">
        <v>2580</v>
      </c>
      <c r="D503" s="6" t="s">
        <v>12</v>
      </c>
      <c r="E503" s="6" t="s">
        <v>17</v>
      </c>
      <c r="F503" s="6" t="s">
        <v>2480</v>
      </c>
      <c r="G503">
        <v>12</v>
      </c>
      <c r="H503">
        <v>202212</v>
      </c>
      <c r="I503" s="8">
        <v>250.4</v>
      </c>
      <c r="J503" s="8">
        <v>13.82</v>
      </c>
      <c r="K503" s="8">
        <v>15.7</v>
      </c>
      <c r="L503" s="8">
        <v>17.21</v>
      </c>
      <c r="M503" s="47" t="str">
        <f>INDEX(DNBDetails[], MATCH(ZACKS_Screener[Ticker], DNBDetails[Ticker],0), 6)</f>
        <v>Fabricated Metal Product Manufacturing</v>
      </c>
      <c r="N503" s="6" t="str">
        <f>INDEX(DNBDetails[], MATCH(ZACKS_Screener[Ticker], DNBDetails[Ticker],0), 7)</f>
        <v>Forging and Stamping</v>
      </c>
      <c r="O5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0.13603473227206939</v>
      </c>
      <c r="P5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9.617834394904469E-2</v>
      </c>
      <c r="Q503" s="17">
        <f>IFERROR(ZACKS_Screener[[#This Row],[Price]]/ZACKS_Screener[[#This Row],[EPS1]], "")</f>
        <v>15.949044585987263</v>
      </c>
      <c r="R503" s="17">
        <f>IFERROR(ZACKS_Screener[[#This Row],[Price]]/ZACKS_Screener[[#This Row],[EPS2]], "")</f>
        <v>14.549680418361417</v>
      </c>
      <c r="S503" s="17">
        <f>IFERROR(ZACKS_Screener[[#This Row],[PE1]]/(ZACKS_Screener[[#This Row],[EG1]]*100), "")</f>
        <v>1.1724244477571495</v>
      </c>
      <c r="T503" s="17">
        <f>IFERROR(ZACKS_Screener[[#This Row],[PE2]]/(ZACKS_Screener[[#This Row],[EG2]]*100), "")</f>
        <v>1.5127813415117484</v>
      </c>
      <c r="U503"/>
    </row>
    <row r="504" spans="1:21" hidden="1" x14ac:dyDescent="0.25">
      <c r="A504" s="20" t="s">
        <v>861</v>
      </c>
      <c r="B504" s="20">
        <v>2859.3</v>
      </c>
      <c r="C504" s="33" t="s">
        <v>2934</v>
      </c>
      <c r="D504" s="6" t="s">
        <v>20</v>
      </c>
      <c r="E504" s="6" t="s">
        <v>32</v>
      </c>
      <c r="F504" s="6" t="s">
        <v>111</v>
      </c>
      <c r="G504">
        <v>12</v>
      </c>
      <c r="H504">
        <v>202212</v>
      </c>
      <c r="I504" s="8">
        <v>24.47</v>
      </c>
      <c r="J504" s="8">
        <v>1.03</v>
      </c>
      <c r="K504" s="8">
        <v>1.17</v>
      </c>
      <c r="L504" s="8">
        <v>1.59</v>
      </c>
      <c r="M504" s="47" t="str">
        <f>INDEX(DNBDetails[], MATCH(ZACKS_Screener[Ticker], DNBDetails[Ticker],0), 6)</f>
        <v>Finance and Insurance</v>
      </c>
      <c r="N504" s="6" t="str">
        <f>INDEX(DNBDetails[], MATCH(ZACKS_Screener[Ticker], DNBDetails[Ticker],0), 7)</f>
        <v>Agencies, Brokerages, and Other Insurance Related Activities</v>
      </c>
      <c r="O5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0.13592233009708729</v>
      </c>
      <c r="P5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0.35897435897435914</v>
      </c>
      <c r="Q504" s="17">
        <f>IFERROR(ZACKS_Screener[[#This Row],[Price]]/ZACKS_Screener[[#This Row],[EPS1]], "")</f>
        <v>20.914529914529915</v>
      </c>
      <c r="R504" s="17">
        <f>IFERROR(ZACKS_Screener[[#This Row],[Price]]/ZACKS_Screener[[#This Row],[EPS2]], "")</f>
        <v>15.389937106918238</v>
      </c>
      <c r="S504" s="17">
        <f>IFERROR(ZACKS_Screener[[#This Row],[PE1]]/(ZACKS_Screener[[#This Row],[EG1]]*100), "")</f>
        <v>1.5387118437118448</v>
      </c>
      <c r="T504" s="17">
        <f>IFERROR(ZACKS_Screener[[#This Row],[PE2]]/(ZACKS_Screener[[#This Row],[EG2]]*100), "")</f>
        <v>0.42871967654986504</v>
      </c>
      <c r="U504"/>
    </row>
    <row r="505" spans="1:21" hidden="1" x14ac:dyDescent="0.25">
      <c r="A505" s="20" t="s">
        <v>1551</v>
      </c>
      <c r="B505" s="20">
        <v>13402.41</v>
      </c>
      <c r="C505" s="33" t="s">
        <v>1550</v>
      </c>
      <c r="D505" s="6" t="s">
        <v>12</v>
      </c>
      <c r="E505" s="6" t="s">
        <v>24</v>
      </c>
      <c r="F505" s="6" t="s">
        <v>25</v>
      </c>
      <c r="G505">
        <v>12</v>
      </c>
      <c r="H505">
        <v>202212</v>
      </c>
      <c r="I505" s="8">
        <v>371.87</v>
      </c>
      <c r="J505" s="8">
        <v>14.07</v>
      </c>
      <c r="K505" s="8">
        <v>15.98</v>
      </c>
      <c r="L505" s="8">
        <v>17.54</v>
      </c>
      <c r="M505" s="47" t="str">
        <f>INDEX(DNBDetails[], MATCH(ZACKS_Screener[Ticker], DNBDetails[Ticker],0), 6)</f>
        <v>Machinery Manufacturing</v>
      </c>
      <c r="N505" s="6" t="str">
        <f>INDEX(DNBDetails[], MATCH(ZACKS_Screener[Ticker], DNBDetails[Ticker],0), 7)</f>
        <v>Ventilation, Heating, Air-Conditioning, and Commercial Refrigeration Equipment Manufacturing</v>
      </c>
      <c r="O5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0.13574982231698651</v>
      </c>
      <c r="P5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9.7622027534417941E-2</v>
      </c>
      <c r="Q505" s="17">
        <f>IFERROR(ZACKS_Screener[[#This Row],[Price]]/ZACKS_Screener[[#This Row],[EPS1]], "")</f>
        <v>23.270963704630788</v>
      </c>
      <c r="R505" s="17">
        <f>IFERROR(ZACKS_Screener[[#This Row],[Price]]/ZACKS_Screener[[#This Row],[EPS2]], "")</f>
        <v>21.201254275940709</v>
      </c>
      <c r="S505" s="17">
        <f>IFERROR(ZACKS_Screener[[#This Row],[PE1]]/(ZACKS_Screener[[#This Row],[EG1]]*100), "")</f>
        <v>1.7142537137390321</v>
      </c>
      <c r="T505" s="17">
        <f>IFERROR(ZACKS_Screener[[#This Row],[PE2]]/(ZACKS_Screener[[#This Row],[EG2]]*100), "")</f>
        <v>2.1717695085226461</v>
      </c>
      <c r="U505"/>
    </row>
    <row r="506" spans="1:21" x14ac:dyDescent="0.25">
      <c r="A506" s="20" t="s">
        <v>232</v>
      </c>
      <c r="B506" s="20">
        <v>6705.75</v>
      </c>
      <c r="C506" s="33" t="s">
        <v>231</v>
      </c>
      <c r="D506" s="6" t="s">
        <v>12</v>
      </c>
      <c r="E506" s="6" t="s">
        <v>76</v>
      </c>
      <c r="F506" s="6" t="s">
        <v>127</v>
      </c>
      <c r="G506">
        <v>12</v>
      </c>
      <c r="H506">
        <v>202212</v>
      </c>
      <c r="I506" s="8">
        <v>28.24</v>
      </c>
      <c r="J506" s="8">
        <v>1.33</v>
      </c>
      <c r="K506" s="8">
        <v>1.51</v>
      </c>
      <c r="L506" s="8">
        <v>1.79</v>
      </c>
      <c r="M506" s="47" t="str">
        <f>INDEX(DNBDetails[], MATCH(ZACKS_Screener[Ticker], DNBDetails[Ticker],0), 6)</f>
        <v>Construction</v>
      </c>
      <c r="N506" s="6" t="str">
        <f>INDEX(DNBDetails[], MATCH(ZACKS_Screener[Ticker], DNBDetails[Ticker],0), 7)</f>
        <v>Other Specialty Trade Contractors</v>
      </c>
      <c r="O5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0.13533834586466159</v>
      </c>
      <c r="P5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0.18543046357615894</v>
      </c>
      <c r="Q506" s="17">
        <f>IFERROR(ZACKS_Screener[[#This Row],[Price]]/ZACKS_Screener[[#This Row],[EPS1]], "")</f>
        <v>18.701986754966885</v>
      </c>
      <c r="R506" s="17">
        <f>IFERROR(ZACKS_Screener[[#This Row],[Price]]/ZACKS_Screener[[#This Row],[EPS2]], "")</f>
        <v>15.77653631284916</v>
      </c>
      <c r="S506" s="17">
        <f>IFERROR(ZACKS_Screener[[#This Row],[PE1]]/(ZACKS_Screener[[#This Row],[EG1]]*100), "")</f>
        <v>1.3818690213392204</v>
      </c>
      <c r="T506" s="17">
        <f>IFERROR(ZACKS_Screener[[#This Row],[PE2]]/(ZACKS_Screener[[#This Row],[EG2]]*100), "")</f>
        <v>0.85080606544293691</v>
      </c>
      <c r="U506"/>
    </row>
    <row r="507" spans="1:21" hidden="1" x14ac:dyDescent="0.25">
      <c r="A507" s="20" t="s">
        <v>946</v>
      </c>
      <c r="B507" s="20">
        <v>5449.8</v>
      </c>
      <c r="C507" s="33" t="s">
        <v>945</v>
      </c>
      <c r="D507" s="6" t="s">
        <v>20</v>
      </c>
      <c r="E507" s="6" t="s">
        <v>35</v>
      </c>
      <c r="F507" s="6" t="s">
        <v>947</v>
      </c>
      <c r="G507">
        <v>12</v>
      </c>
      <c r="H507">
        <v>202212</v>
      </c>
      <c r="I507" s="8">
        <v>97.22</v>
      </c>
      <c r="J507" s="8">
        <v>4.1399999999999997</v>
      </c>
      <c r="K507" s="8">
        <v>4.7</v>
      </c>
      <c r="L507" s="8">
        <v>5.13</v>
      </c>
      <c r="M507" s="47" t="str">
        <f>INDEX(DNBDetails[], MATCH(ZACKS_Screener[Ticker], DNBDetails[Ticker],0), 6)</f>
        <v>Health Care and Social Assistance</v>
      </c>
      <c r="N507" s="6" t="str">
        <f>INDEX(DNBDetails[], MATCH(ZACKS_Screener[Ticker], DNBDetails[Ticker],0), 7)</f>
        <v>Nursing Care Facilities (Skilled Nursing Facilities)</v>
      </c>
      <c r="O5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0.13526570048309192</v>
      </c>
      <c r="P5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9.1489361702127597E-2</v>
      </c>
      <c r="Q507" s="17">
        <f>IFERROR(ZACKS_Screener[[#This Row],[Price]]/ZACKS_Screener[[#This Row],[EPS1]], "")</f>
        <v>20.685106382978724</v>
      </c>
      <c r="R507" s="17">
        <f>IFERROR(ZACKS_Screener[[#This Row],[Price]]/ZACKS_Screener[[#This Row],[EPS2]], "")</f>
        <v>18.951267056530213</v>
      </c>
      <c r="S507" s="17">
        <f>IFERROR(ZACKS_Screener[[#This Row],[PE1]]/(ZACKS_Screener[[#This Row],[EG1]]*100), "")</f>
        <v>1.52922036474164</v>
      </c>
      <c r="T507" s="17">
        <f>IFERROR(ZACKS_Screener[[#This Row],[PE2]]/(ZACKS_Screener[[#This Row],[EG2]]*100), "")</f>
        <v>2.0714175619928383</v>
      </c>
      <c r="U507"/>
    </row>
    <row r="508" spans="1:21" hidden="1" x14ac:dyDescent="0.25">
      <c r="A508" s="20" t="s">
        <v>383</v>
      </c>
      <c r="B508" s="20">
        <v>3391.84</v>
      </c>
      <c r="C508" s="33" t="s">
        <v>382</v>
      </c>
      <c r="D508" s="6" t="s">
        <v>12</v>
      </c>
      <c r="E508" s="6" t="s">
        <v>76</v>
      </c>
      <c r="F508" s="6" t="s">
        <v>97</v>
      </c>
      <c r="G508">
        <v>12</v>
      </c>
      <c r="H508">
        <v>202212</v>
      </c>
      <c r="I508" s="8">
        <v>69.2</v>
      </c>
      <c r="J508" s="8">
        <v>5.99</v>
      </c>
      <c r="K508" s="8">
        <v>6.8</v>
      </c>
      <c r="L508" s="8">
        <v>7.78</v>
      </c>
      <c r="M508" s="47" t="str">
        <f>INDEX(DNBDetails[], MATCH(ZACKS_Screener[Ticker], DNBDetails[Ticker],0), 6)</f>
        <v>Transportation and Warehousing</v>
      </c>
      <c r="N508" s="6" t="str">
        <f>INDEX(DNBDetails[], MATCH(ZACKS_Screener[Ticker], DNBDetails[Ticker],0), 7)</f>
        <v>Freight Transportation Arrangement</v>
      </c>
      <c r="O5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0.13522537562604334</v>
      </c>
      <c r="P5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0.1441176470588236</v>
      </c>
      <c r="Q508" s="17">
        <f>IFERROR(ZACKS_Screener[[#This Row],[Price]]/ZACKS_Screener[[#This Row],[EPS1]], "")</f>
        <v>10.176470588235295</v>
      </c>
      <c r="R508" s="17">
        <f>IFERROR(ZACKS_Screener[[#This Row],[Price]]/ZACKS_Screener[[#This Row],[EPS2]], "")</f>
        <v>8.8946015424164528</v>
      </c>
      <c r="S508" s="17">
        <f>IFERROR(ZACKS_Screener[[#This Row],[PE1]]/(ZACKS_Screener[[#This Row],[EG1]]*100), "")</f>
        <v>0.75255628177196843</v>
      </c>
      <c r="T508" s="17">
        <f>IFERROR(ZACKS_Screener[[#This Row],[PE2]]/(ZACKS_Screener[[#This Row],[EG2]]*100), "")</f>
        <v>0.61717643355542706</v>
      </c>
      <c r="U508"/>
    </row>
    <row r="509" spans="1:21" hidden="1" x14ac:dyDescent="0.25">
      <c r="A509" s="20" t="s">
        <v>2094</v>
      </c>
      <c r="B509" s="20">
        <v>62326.239999999998</v>
      </c>
      <c r="C509" s="33" t="s">
        <v>2094</v>
      </c>
      <c r="D509" s="6" t="s">
        <v>12</v>
      </c>
      <c r="E509" s="6" t="s">
        <v>13</v>
      </c>
      <c r="F509" s="6" t="s">
        <v>51</v>
      </c>
      <c r="G509">
        <v>12</v>
      </c>
      <c r="H509">
        <v>202212</v>
      </c>
      <c r="I509" s="8">
        <v>32.94</v>
      </c>
      <c r="J509" s="8">
        <v>1.26</v>
      </c>
      <c r="K509" s="8">
        <v>1.43</v>
      </c>
      <c r="L509" s="8">
        <v>1.57</v>
      </c>
      <c r="M509" s="47" t="str">
        <f>INDEX(DNBDetails[], MATCH(ZACKS_Screener[Ticker], DNBDetails[Ticker],0), 6)</f>
        <v>Information</v>
      </c>
      <c r="N509" s="6" t="str">
        <f>INDEX(DNBDetails[], MATCH(ZACKS_Screener[Ticker], DNBDetails[Ticker],0), 7)</f>
        <v>Newspaper, Periodical, Book, and Directory Publishers</v>
      </c>
      <c r="O5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0.13492063492063486</v>
      </c>
      <c r="P5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9.7902097902097987E-2</v>
      </c>
      <c r="Q509" s="17">
        <f>IFERROR(ZACKS_Screener[[#This Row],[Price]]/ZACKS_Screener[[#This Row],[EPS1]], "")</f>
        <v>23.034965034965033</v>
      </c>
      <c r="R509" s="17">
        <f>IFERROR(ZACKS_Screener[[#This Row],[Price]]/ZACKS_Screener[[#This Row],[EPS2]], "")</f>
        <v>20.98089171974522</v>
      </c>
      <c r="S509" s="17">
        <f>IFERROR(ZACKS_Screener[[#This Row],[PE1]]/(ZACKS_Screener[[#This Row],[EG1]]*100), "")</f>
        <v>1.7072974084738799</v>
      </c>
      <c r="T509" s="17">
        <f>IFERROR(ZACKS_Screener[[#This Row],[PE2]]/(ZACKS_Screener[[#This Row],[EG2]]*100), "")</f>
        <v>2.1430482256596886</v>
      </c>
      <c r="U509"/>
    </row>
    <row r="510" spans="1:21" hidden="1" x14ac:dyDescent="0.25">
      <c r="A510" s="20" t="s">
        <v>1834</v>
      </c>
      <c r="B510" s="20">
        <v>218424.8</v>
      </c>
      <c r="C510" s="33" t="s">
        <v>1833</v>
      </c>
      <c r="D510" s="6" t="s">
        <v>12</v>
      </c>
      <c r="E510" s="6" t="s">
        <v>35</v>
      </c>
      <c r="F510" s="6" t="s">
        <v>36</v>
      </c>
      <c r="G510">
        <v>12</v>
      </c>
      <c r="H510">
        <v>202212</v>
      </c>
      <c r="I510" s="8">
        <v>103.35</v>
      </c>
      <c r="J510" s="8">
        <v>6.1</v>
      </c>
      <c r="K510" s="8">
        <v>6.92</v>
      </c>
      <c r="L510" s="8">
        <v>7.48</v>
      </c>
      <c r="M510" s="47" t="str">
        <f>INDEX(DNBDetails[], MATCH(ZACKS_Screener[Ticker], DNBDetails[Ticker],0), 6)</f>
        <v>Real Estate and Rental and Leasing</v>
      </c>
      <c r="N510" s="6" t="str">
        <f>INDEX(DNBDetails[], MATCH(ZACKS_Screener[Ticker], DNBDetails[Ticker],0), 7)</f>
        <v>Lessors of Nonfinancial Intangible Assets (except Copyrighted Works)</v>
      </c>
      <c r="O5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0.13442622950819677</v>
      </c>
      <c r="P5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8.092485549132955E-2</v>
      </c>
      <c r="Q510" s="17">
        <f>IFERROR(ZACKS_Screener[[#This Row],[Price]]/ZACKS_Screener[[#This Row],[EPS1]], "")</f>
        <v>14.934971098265896</v>
      </c>
      <c r="R510" s="17">
        <f>IFERROR(ZACKS_Screener[[#This Row],[Price]]/ZACKS_Screener[[#This Row],[EPS2]], "")</f>
        <v>13.816844919786094</v>
      </c>
      <c r="S510" s="17">
        <f>IFERROR(ZACKS_Screener[[#This Row],[PE1]]/(ZACKS_Screener[[#This Row],[EG1]]*100), "")</f>
        <v>1.1110161426758771</v>
      </c>
      <c r="T510" s="17">
        <f>IFERROR(ZACKS_Screener[[#This Row],[PE2]]/(ZACKS_Screener[[#This Row],[EG2]]*100), "")</f>
        <v>1.7073672650878513</v>
      </c>
      <c r="U510"/>
    </row>
    <row r="511" spans="1:21" hidden="1" x14ac:dyDescent="0.25">
      <c r="A511" s="20" t="s">
        <v>2349</v>
      </c>
      <c r="B511" s="20">
        <v>7424.24</v>
      </c>
      <c r="C511" s="33" t="s">
        <v>2348</v>
      </c>
      <c r="D511" s="6" t="s">
        <v>12</v>
      </c>
      <c r="E511" s="6" t="s">
        <v>76</v>
      </c>
      <c r="F511" s="6" t="s">
        <v>77</v>
      </c>
      <c r="G511">
        <v>12</v>
      </c>
      <c r="H511">
        <v>202212</v>
      </c>
      <c r="I511" s="8">
        <v>66.56</v>
      </c>
      <c r="J511" s="8">
        <v>2.31</v>
      </c>
      <c r="K511" s="8">
        <v>2.62</v>
      </c>
      <c r="L511" s="8">
        <v>2.96</v>
      </c>
      <c r="M511" s="47" t="str">
        <f>INDEX(DNBDetails[], MATCH(ZACKS_Screener[Ticker], DNBDetails[Ticker],0), 6)</f>
        <v>Professional, Scientific, and Technical Services</v>
      </c>
      <c r="N511" s="6" t="str">
        <f>INDEX(DNBDetails[], MATCH(ZACKS_Screener[Ticker], DNBDetails[Ticker],0), 7)</f>
        <v>Architectural, Engineering, and Related Services</v>
      </c>
      <c r="O5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0.13419913419913421</v>
      </c>
      <c r="P5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0.12977099236641215</v>
      </c>
      <c r="Q511" s="17">
        <f>IFERROR(ZACKS_Screener[[#This Row],[Price]]/ZACKS_Screener[[#This Row],[EPS1]], "")</f>
        <v>25.404580152671755</v>
      </c>
      <c r="R511" s="17">
        <f>IFERROR(ZACKS_Screener[[#This Row],[Price]]/ZACKS_Screener[[#This Row],[EPS2]], "")</f>
        <v>22.486486486486488</v>
      </c>
      <c r="S511" s="17">
        <f>IFERROR(ZACKS_Screener[[#This Row],[PE1]]/(ZACKS_Screener[[#This Row],[EG1]]*100), "")</f>
        <v>1.8930509726668308</v>
      </c>
      <c r="T511" s="17">
        <f>IFERROR(ZACKS_Screener[[#This Row],[PE2]]/(ZACKS_Screener[[#This Row],[EG2]]*100), "")</f>
        <v>1.7327821939586654</v>
      </c>
      <c r="U511"/>
    </row>
    <row r="512" spans="1:21" hidden="1" x14ac:dyDescent="0.25">
      <c r="A512" s="20" t="s">
        <v>389</v>
      </c>
      <c r="B512" s="20">
        <v>3692.12</v>
      </c>
      <c r="C512" s="33" t="s">
        <v>388</v>
      </c>
      <c r="D512" s="6" t="s">
        <v>12</v>
      </c>
      <c r="E512" s="6" t="s">
        <v>17</v>
      </c>
      <c r="F512" s="6" t="s">
        <v>298</v>
      </c>
      <c r="G512">
        <v>12</v>
      </c>
      <c r="H512">
        <v>202212</v>
      </c>
      <c r="I512" s="8">
        <v>86.3</v>
      </c>
      <c r="J512" s="8">
        <v>6.41</v>
      </c>
      <c r="K512" s="8">
        <v>7.27</v>
      </c>
      <c r="L512" s="8">
        <v>7.87</v>
      </c>
      <c r="M512" s="47" t="str">
        <f>INDEX(DNBDetails[], MATCH(ZACKS_Screener[Ticker], DNBDetails[Ticker],0), 6)</f>
        <v>Electrical Equipment, Appliance, and Component Manufacturing</v>
      </c>
      <c r="N512" s="6" t="str">
        <f>INDEX(DNBDetails[], MATCH(ZACKS_Screener[Ticker], DNBDetails[Ticker],0), 7)</f>
        <v>Other Electrical Equipment and Component Manufacturing</v>
      </c>
      <c r="O5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0.13416536661466449</v>
      </c>
      <c r="P5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8.2530949105914797E-2</v>
      </c>
      <c r="Q512" s="17">
        <f>IFERROR(ZACKS_Screener[[#This Row],[Price]]/ZACKS_Screener[[#This Row],[EPS1]], "")</f>
        <v>11.870701513067401</v>
      </c>
      <c r="R512" s="17">
        <f>IFERROR(ZACKS_Screener[[#This Row],[Price]]/ZACKS_Screener[[#This Row],[EPS2]], "")</f>
        <v>10.965692503176619</v>
      </c>
      <c r="S512" s="17">
        <f>IFERROR(ZACKS_Screener[[#This Row],[PE1]]/(ZACKS_Screener[[#This Row],[EG1]]*100), "")</f>
        <v>0.88478135696234994</v>
      </c>
      <c r="T512" s="17">
        <f>IFERROR(ZACKS_Screener[[#This Row],[PE2]]/(ZACKS_Screener[[#This Row],[EG2]]*100), "")</f>
        <v>1.3286764083015656</v>
      </c>
      <c r="U512"/>
    </row>
    <row r="513" spans="1:21" hidden="1" x14ac:dyDescent="0.25">
      <c r="A513" s="20" t="s">
        <v>1194</v>
      </c>
      <c r="B513" s="20">
        <v>28877.45</v>
      </c>
      <c r="C513" s="33" t="s">
        <v>1193</v>
      </c>
      <c r="D513" s="6" t="s">
        <v>12</v>
      </c>
      <c r="E513" s="6" t="s">
        <v>114</v>
      </c>
      <c r="F513" s="6" t="s">
        <v>115</v>
      </c>
      <c r="G513">
        <v>12</v>
      </c>
      <c r="H513">
        <v>202212</v>
      </c>
      <c r="I513" s="8">
        <v>16.48</v>
      </c>
      <c r="J513" s="8">
        <v>0.75</v>
      </c>
      <c r="K513" s="8">
        <v>0.85</v>
      </c>
      <c r="L513" s="8">
        <v>1.1200000000000001</v>
      </c>
      <c r="M513" s="47" t="str">
        <f>INDEX(DNBDetails[], MATCH(ZACKS_Screener[Ticker], DNBDetails[Ticker],0), 6)</f>
        <v>Mining, Quarrying, and Oil and Gas Extraction</v>
      </c>
      <c r="N513" s="6" t="str">
        <f>INDEX(DNBDetails[], MATCH(ZACKS_Screener[Ticker], DNBDetails[Ticker],0), 7)</f>
        <v>Metal Ore Mining</v>
      </c>
      <c r="O5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0.1333333333333333</v>
      </c>
      <c r="P5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0.31764705882352956</v>
      </c>
      <c r="Q513" s="17">
        <f>IFERROR(ZACKS_Screener[[#This Row],[Price]]/ZACKS_Screener[[#This Row],[EPS1]], "")</f>
        <v>19.388235294117649</v>
      </c>
      <c r="R513" s="17">
        <f>IFERROR(ZACKS_Screener[[#This Row],[Price]]/ZACKS_Screener[[#This Row],[EPS2]], "")</f>
        <v>14.714285714285714</v>
      </c>
      <c r="S513" s="17">
        <f>IFERROR(ZACKS_Screener[[#This Row],[PE1]]/(ZACKS_Screener[[#This Row],[EG1]]*100), "")</f>
        <v>1.454117647058824</v>
      </c>
      <c r="T513" s="17">
        <f>IFERROR(ZACKS_Screener[[#This Row],[PE2]]/(ZACKS_Screener[[#This Row],[EG2]]*100), "")</f>
        <v>0.46322751322751299</v>
      </c>
      <c r="U513"/>
    </row>
    <row r="514" spans="1:21" hidden="1" x14ac:dyDescent="0.25">
      <c r="A514" s="20" t="s">
        <v>428</v>
      </c>
      <c r="B514" s="20">
        <v>14987.28</v>
      </c>
      <c r="C514" s="33" t="s">
        <v>427</v>
      </c>
      <c r="D514" s="6" t="s">
        <v>12</v>
      </c>
      <c r="E514" s="6" t="s">
        <v>32</v>
      </c>
      <c r="F514" s="6" t="s">
        <v>214</v>
      </c>
      <c r="G514">
        <v>12</v>
      </c>
      <c r="H514">
        <v>202212</v>
      </c>
      <c r="I514" s="8">
        <v>32.68</v>
      </c>
      <c r="J514" s="8">
        <v>2.71</v>
      </c>
      <c r="K514" s="8">
        <v>3.07</v>
      </c>
      <c r="L514" s="8">
        <v>3.38</v>
      </c>
      <c r="M514" s="47" t="e">
        <f>INDEX(DNBDetails[], MATCH(ZACKS_Screener[Ticker], DNBDetails[Ticker],0), 6)</f>
        <v>#N/A</v>
      </c>
      <c r="N514" s="6" t="e">
        <f>INDEX(DNBDetails[], MATCH(ZACKS_Screener[Ticker], DNBDetails[Ticker],0), 7)</f>
        <v>#N/A</v>
      </c>
      <c r="O5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0.13284132841328408</v>
      </c>
      <c r="P5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0.10097719869706842</v>
      </c>
      <c r="Q514" s="17">
        <f>IFERROR(ZACKS_Screener[[#This Row],[Price]]/ZACKS_Screener[[#This Row],[EPS1]], "")</f>
        <v>10.644951140065148</v>
      </c>
      <c r="R514" s="17">
        <f>IFERROR(ZACKS_Screener[[#This Row],[Price]]/ZACKS_Screener[[#This Row],[EPS2]], "")</f>
        <v>9.668639053254438</v>
      </c>
      <c r="S514" s="17">
        <f>IFERROR(ZACKS_Screener[[#This Row],[PE1]]/(ZACKS_Screener[[#This Row],[EG1]]*100), "")</f>
        <v>0.80132826637712673</v>
      </c>
      <c r="T514" s="17">
        <f>IFERROR(ZACKS_Screener[[#This Row],[PE2]]/(ZACKS_Screener[[#This Row],[EG2]]*100), "")</f>
        <v>0.95750715785455232</v>
      </c>
      <c r="U514"/>
    </row>
    <row r="515" spans="1:21" hidden="1" x14ac:dyDescent="0.25">
      <c r="A515" s="20" t="s">
        <v>2506</v>
      </c>
      <c r="B515" s="20">
        <v>3083.45</v>
      </c>
      <c r="C515" s="33" t="s">
        <v>2505</v>
      </c>
      <c r="D515" s="6" t="s">
        <v>20</v>
      </c>
      <c r="E515" s="6" t="s">
        <v>44</v>
      </c>
      <c r="F515" s="6" t="s">
        <v>1302</v>
      </c>
      <c r="G515">
        <v>12</v>
      </c>
      <c r="H515">
        <v>202212</v>
      </c>
      <c r="I515" s="8">
        <v>23.49</v>
      </c>
      <c r="J515" s="8">
        <v>0.98</v>
      </c>
      <c r="K515" s="8">
        <v>1.1100000000000001</v>
      </c>
      <c r="L515" s="8">
        <v>1.21</v>
      </c>
      <c r="M515" s="47" t="str">
        <f>INDEX(DNBDetails[], MATCH(ZACKS_Screener[Ticker], DNBDetails[Ticker],0), 6)</f>
        <v>Food Manufacturing</v>
      </c>
      <c r="N515" s="6" t="str">
        <f>INDEX(DNBDetails[], MATCH(ZACKS_Screener[Ticker], DNBDetails[Ticker],0), 7)</f>
        <v>Bakeries and Tortilla Manufacturing</v>
      </c>
      <c r="O5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0.13265306122448992</v>
      </c>
      <c r="P5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9.0090090090089961E-2</v>
      </c>
      <c r="Q515" s="17">
        <f>IFERROR(ZACKS_Screener[[#This Row],[Price]]/ZACKS_Screener[[#This Row],[EPS1]], "")</f>
        <v>21.162162162162158</v>
      </c>
      <c r="R515" s="17">
        <f>IFERROR(ZACKS_Screener[[#This Row],[Price]]/ZACKS_Screener[[#This Row],[EPS2]], "")</f>
        <v>19.413223140495866</v>
      </c>
      <c r="S515" s="17">
        <f>IFERROR(ZACKS_Screener[[#This Row],[PE1]]/(ZACKS_Screener[[#This Row],[EG1]]*100), "")</f>
        <v>1.5953014553014535</v>
      </c>
      <c r="T515" s="17">
        <f>IFERROR(ZACKS_Screener[[#This Row],[PE2]]/(ZACKS_Screener[[#This Row],[EG2]]*100), "")</f>
        <v>2.1548677685950439</v>
      </c>
      <c r="U515"/>
    </row>
    <row r="516" spans="1:21" hidden="1" x14ac:dyDescent="0.25">
      <c r="A516" s="20" t="s">
        <v>2096</v>
      </c>
      <c r="B516" s="20">
        <v>4169.38</v>
      </c>
      <c r="C516" s="33" t="s">
        <v>2095</v>
      </c>
      <c r="D516" s="6" t="s">
        <v>20</v>
      </c>
      <c r="E516" s="6" t="s">
        <v>76</v>
      </c>
      <c r="F516" s="6" t="s">
        <v>843</v>
      </c>
      <c r="G516">
        <v>12</v>
      </c>
      <c r="H516">
        <v>202212</v>
      </c>
      <c r="I516" s="8">
        <v>22.47</v>
      </c>
      <c r="J516" s="8">
        <v>-0.68</v>
      </c>
      <c r="K516" s="8">
        <v>-0.59</v>
      </c>
      <c r="L516" s="8">
        <v>-0.47</v>
      </c>
      <c r="M516" s="47" t="str">
        <f>INDEX(DNBDetails[], MATCH(ZACKS_Screener[Ticker], DNBDetails[Ticker],0), 6)</f>
        <v>Finance and Insurance</v>
      </c>
      <c r="N516" s="6" t="str">
        <f>INDEX(DNBDetails[], MATCH(ZACKS_Screener[Ticker], DNBDetails[Ticker],0), 7)</f>
        <v>Activities Related to Credit Intermediation</v>
      </c>
      <c r="O5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0.1323529411764707</v>
      </c>
      <c r="P5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0.20338983050847459</v>
      </c>
      <c r="Q516" s="17">
        <f>IFERROR(ZACKS_Screener[[#This Row],[Price]]/ZACKS_Screener[[#This Row],[EPS1]], "")</f>
        <v>-38.084745762711862</v>
      </c>
      <c r="R516" s="17">
        <f>IFERROR(ZACKS_Screener[[#This Row],[Price]]/ZACKS_Screener[[#This Row],[EPS2]], "")</f>
        <v>-47.808510638297875</v>
      </c>
      <c r="S516" s="17">
        <f>IFERROR(ZACKS_Screener[[#This Row],[PE1]]/(ZACKS_Screener[[#This Row],[EG1]]*100), "")</f>
        <v>-2.8775141242937825</v>
      </c>
      <c r="T516" s="17">
        <f>IFERROR(ZACKS_Screener[[#This Row],[PE2]]/(ZACKS_Screener[[#This Row],[EG2]]*100), "")</f>
        <v>-2.3505851063829786</v>
      </c>
      <c r="U516"/>
    </row>
    <row r="517" spans="1:21" hidden="1" x14ac:dyDescent="0.25">
      <c r="A517" s="20" t="s">
        <v>3310</v>
      </c>
      <c r="B517" s="20">
        <v>3362.98</v>
      </c>
      <c r="C517" s="33" t="s">
        <v>3309</v>
      </c>
      <c r="D517" s="6" t="s">
        <v>12</v>
      </c>
      <c r="E517" s="6" t="s">
        <v>76</v>
      </c>
      <c r="F517" s="6" t="s">
        <v>242</v>
      </c>
      <c r="G517">
        <v>3</v>
      </c>
      <c r="H517">
        <v>202303</v>
      </c>
      <c r="I517" s="8">
        <v>14.84</v>
      </c>
      <c r="J517" s="8">
        <v>-0.76</v>
      </c>
      <c r="K517" s="8">
        <v>-0.66</v>
      </c>
      <c r="L517" s="8">
        <v>-0.39</v>
      </c>
      <c r="M517" s="47" t="str">
        <f>INDEX(DNBDetails[], MATCH(ZACKS_Screener[Ticker], DNBDetails[Ticker],0), 6)</f>
        <v>Professional, Scientific, and Technical Services</v>
      </c>
      <c r="N517" s="6" t="str">
        <f>INDEX(DNBDetails[], MATCH(ZACKS_Screener[Ticker], DNBDetails[Ticker],0), 7)</f>
        <v>Computer Systems Design and Related Services</v>
      </c>
      <c r="O5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0.13157894736842102</v>
      </c>
      <c r="P5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0.40909090909090912</v>
      </c>
      <c r="Q517" s="17">
        <f>IFERROR(ZACKS_Screener[[#This Row],[Price]]/ZACKS_Screener[[#This Row],[EPS1]], "")</f>
        <v>-22.484848484848484</v>
      </c>
      <c r="R517" s="17">
        <f>IFERROR(ZACKS_Screener[[#This Row],[Price]]/ZACKS_Screener[[#This Row],[EPS2]], "")</f>
        <v>-38.051282051282051</v>
      </c>
      <c r="S517" s="17">
        <f>IFERROR(ZACKS_Screener[[#This Row],[PE1]]/(ZACKS_Screener[[#This Row],[EG1]]*100), "")</f>
        <v>-1.7088484848484851</v>
      </c>
      <c r="T517" s="17">
        <f>IFERROR(ZACKS_Screener[[#This Row],[PE2]]/(ZACKS_Screener[[#This Row],[EG2]]*100), "")</f>
        <v>-0.93014245014245001</v>
      </c>
      <c r="U517"/>
    </row>
    <row r="518" spans="1:21" hidden="1" x14ac:dyDescent="0.25">
      <c r="A518" s="20" t="s">
        <v>294</v>
      </c>
      <c r="B518" s="20">
        <v>5642.3</v>
      </c>
      <c r="C518" s="33" t="s">
        <v>293</v>
      </c>
      <c r="D518" s="6" t="s">
        <v>12</v>
      </c>
      <c r="E518" s="6" t="s">
        <v>114</v>
      </c>
      <c r="F518" s="6" t="s">
        <v>295</v>
      </c>
      <c r="G518">
        <v>12</v>
      </c>
      <c r="H518">
        <v>202212</v>
      </c>
      <c r="I518" s="8">
        <v>43.28</v>
      </c>
      <c r="J518" s="8">
        <v>1.99</v>
      </c>
      <c r="K518" s="8">
        <v>2.25</v>
      </c>
      <c r="L518" s="8">
        <v>2.82</v>
      </c>
      <c r="M518" s="47" t="str">
        <f>INDEX(DNBDetails[], MATCH(ZACKS_Screener[Ticker], DNBDetails[Ticker],0), 6)</f>
        <v>Primary Metal Manufacturing</v>
      </c>
      <c r="N518" s="6" t="str">
        <f>INDEX(DNBDetails[], MATCH(ZACKS_Screener[Ticker], DNBDetails[Ticker],0), 7)</f>
        <v>Iron and Steel Mills and Ferroalloy Manufacturing</v>
      </c>
      <c r="O5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0.1306532663316583</v>
      </c>
      <c r="P5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0.25333333333333324</v>
      </c>
      <c r="Q518" s="17">
        <f>IFERROR(ZACKS_Screener[[#This Row],[Price]]/ZACKS_Screener[[#This Row],[EPS1]], "")</f>
        <v>19.235555555555557</v>
      </c>
      <c r="R518" s="17">
        <f>IFERROR(ZACKS_Screener[[#This Row],[Price]]/ZACKS_Screener[[#This Row],[EPS2]], "")</f>
        <v>15.347517730496454</v>
      </c>
      <c r="S518" s="17">
        <f>IFERROR(ZACKS_Screener[[#This Row],[PE1]]/(ZACKS_Screener[[#This Row],[EG1]]*100), "")</f>
        <v>1.472259829059829</v>
      </c>
      <c r="T518" s="17">
        <f>IFERROR(ZACKS_Screener[[#This Row],[PE2]]/(ZACKS_Screener[[#This Row],[EG2]]*100), "")</f>
        <v>0.60582306830907073</v>
      </c>
      <c r="U518"/>
    </row>
    <row r="519" spans="1:21" hidden="1" x14ac:dyDescent="0.25">
      <c r="A519" s="20" t="s">
        <v>592</v>
      </c>
      <c r="B519" s="20">
        <v>2939.3</v>
      </c>
      <c r="C519" s="33" t="s">
        <v>591</v>
      </c>
      <c r="D519" s="6" t="s">
        <v>20</v>
      </c>
      <c r="E519" s="6" t="s">
        <v>35</v>
      </c>
      <c r="F519" s="6" t="s">
        <v>60</v>
      </c>
      <c r="G519">
        <v>12</v>
      </c>
      <c r="H519">
        <v>202212</v>
      </c>
      <c r="I519" s="8">
        <v>17.920000000000002</v>
      </c>
      <c r="J519" s="8">
        <v>0.46</v>
      </c>
      <c r="K519" s="8">
        <v>0.52</v>
      </c>
      <c r="L519" s="8">
        <v>0.59</v>
      </c>
      <c r="M519" s="47" t="str">
        <f>INDEX(DNBDetails[], MATCH(ZACKS_Screener[Ticker], DNBDetails[Ticker],0), 6)</f>
        <v>Information</v>
      </c>
      <c r="N519" s="6" t="str">
        <f>INDEX(DNBDetails[], MATCH(ZACKS_Screener[Ticker], DNBDetails[Ticker],0), 7)</f>
        <v>Software Publishers</v>
      </c>
      <c r="O5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0.13043478260869565</v>
      </c>
      <c r="P5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0.13461538461538453</v>
      </c>
      <c r="Q519" s="17">
        <f>IFERROR(ZACKS_Screener[[#This Row],[Price]]/ZACKS_Screener[[#This Row],[EPS1]], "")</f>
        <v>34.461538461538467</v>
      </c>
      <c r="R519" s="17">
        <f>IFERROR(ZACKS_Screener[[#This Row],[Price]]/ZACKS_Screener[[#This Row],[EPS2]], "")</f>
        <v>30.372881355932208</v>
      </c>
      <c r="S519" s="17">
        <f>IFERROR(ZACKS_Screener[[#This Row],[PE1]]/(ZACKS_Screener[[#This Row],[EG1]]*100), "")</f>
        <v>2.6420512820512827</v>
      </c>
      <c r="T519" s="17">
        <f>IFERROR(ZACKS_Screener[[#This Row],[PE2]]/(ZACKS_Screener[[#This Row],[EG2]]*100), "")</f>
        <v>2.2562711864406797</v>
      </c>
      <c r="U519"/>
    </row>
    <row r="520" spans="1:21" hidden="1" x14ac:dyDescent="0.25">
      <c r="A520" s="20" t="s">
        <v>1634</v>
      </c>
      <c r="B520" s="20">
        <v>8042.9</v>
      </c>
      <c r="C520" s="33" t="s">
        <v>1633</v>
      </c>
      <c r="D520" s="6" t="s">
        <v>20</v>
      </c>
      <c r="E520" s="6" t="s">
        <v>35</v>
      </c>
      <c r="F520" s="6" t="s">
        <v>135</v>
      </c>
      <c r="G520">
        <v>12</v>
      </c>
      <c r="H520">
        <v>202212</v>
      </c>
      <c r="I520" s="8">
        <v>265.47000000000003</v>
      </c>
      <c r="J520" s="8">
        <v>7.28</v>
      </c>
      <c r="K520" s="8">
        <v>8.2200000000000006</v>
      </c>
      <c r="L520" s="8">
        <v>9.48</v>
      </c>
      <c r="M520" s="47" t="str">
        <f>INDEX(DNBDetails[], MATCH(ZACKS_Screener[Ticker], DNBDetails[Ticker],0), 6)</f>
        <v>Chemical Manufacturing</v>
      </c>
      <c r="N520" s="6" t="str">
        <f>INDEX(DNBDetails[], MATCH(ZACKS_Screener[Ticker], DNBDetails[Ticker],0), 7)</f>
        <v>Pharmaceutical and Medicine Manufacturing</v>
      </c>
      <c r="O5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0.12912087912087916</v>
      </c>
      <c r="P5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0.15328467153284667</v>
      </c>
      <c r="Q520" s="17">
        <f>IFERROR(ZACKS_Screener[[#This Row],[Price]]/ZACKS_Screener[[#This Row],[EPS1]], "")</f>
        <v>32.295620437956202</v>
      </c>
      <c r="R520" s="17">
        <f>IFERROR(ZACKS_Screener[[#This Row],[Price]]/ZACKS_Screener[[#This Row],[EPS2]], "")</f>
        <v>28.003164556962027</v>
      </c>
      <c r="S520" s="17">
        <f>IFERROR(ZACKS_Screener[[#This Row],[PE1]]/(ZACKS_Screener[[#This Row],[EG1]]*100), "")</f>
        <v>2.5011927317906499</v>
      </c>
      <c r="T520" s="17">
        <f>IFERROR(ZACKS_Screener[[#This Row],[PE2]]/(ZACKS_Screener[[#This Row],[EG2]]*100), "")</f>
        <v>1.8268731163351424</v>
      </c>
      <c r="U520"/>
    </row>
    <row r="521" spans="1:21" hidden="1" x14ac:dyDescent="0.25">
      <c r="A521" s="20" t="s">
        <v>664</v>
      </c>
      <c r="B521" s="20">
        <v>11181.17</v>
      </c>
      <c r="C521" s="33" t="s">
        <v>663</v>
      </c>
      <c r="D521" s="6" t="s">
        <v>12</v>
      </c>
      <c r="E521" s="6" t="s">
        <v>32</v>
      </c>
      <c r="F521" s="6" t="s">
        <v>62</v>
      </c>
      <c r="G521">
        <v>12</v>
      </c>
      <c r="H521">
        <v>202212</v>
      </c>
      <c r="I521" s="8">
        <v>41.12</v>
      </c>
      <c r="J521" s="8">
        <v>3.84</v>
      </c>
      <c r="K521" s="8">
        <v>4.33</v>
      </c>
      <c r="L521" s="8">
        <v>4.3899999999999997</v>
      </c>
      <c r="M521" s="47" t="str">
        <f>INDEX(DNBDetails[], MATCH(ZACKS_Screener[Ticker], DNBDetails[Ticker],0), 6)</f>
        <v>Finance and Insurance</v>
      </c>
      <c r="N521" s="6" t="str">
        <f>INDEX(DNBDetails[], MATCH(ZACKS_Screener[Ticker], DNBDetails[Ticker],0), 7)</f>
        <v>Insurance Carriers</v>
      </c>
      <c r="O5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0.12760416666666674</v>
      </c>
      <c r="P5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1.3856812933025313E-2</v>
      </c>
      <c r="Q521" s="17">
        <f>IFERROR(ZACKS_Screener[[#This Row],[Price]]/ZACKS_Screener[[#This Row],[EPS1]], "")</f>
        <v>9.496535796766743</v>
      </c>
      <c r="R521" s="17">
        <f>IFERROR(ZACKS_Screener[[#This Row],[Price]]/ZACKS_Screener[[#This Row],[EPS2]], "")</f>
        <v>9.3667425968109335</v>
      </c>
      <c r="S521" s="17">
        <f>IFERROR(ZACKS_Screener[[#This Row],[PE1]]/(ZACKS_Screener[[#This Row],[EG1]]*100), "")</f>
        <v>0.7442183155017198</v>
      </c>
      <c r="T521" s="17">
        <f>IFERROR(ZACKS_Screener[[#This Row],[PE2]]/(ZACKS_Screener[[#This Row],[EG2]]*100), "")</f>
        <v>6.7596659073652683</v>
      </c>
      <c r="U521"/>
    </row>
    <row r="522" spans="1:21" hidden="1" x14ac:dyDescent="0.25">
      <c r="A522" s="20" t="s">
        <v>2932</v>
      </c>
      <c r="B522" s="20">
        <v>2473.0100000000002</v>
      </c>
      <c r="C522" s="33" t="s">
        <v>2931</v>
      </c>
      <c r="D522" s="6" t="s">
        <v>12</v>
      </c>
      <c r="E522" s="6" t="s">
        <v>17</v>
      </c>
      <c r="F522" s="6" t="s">
        <v>100</v>
      </c>
      <c r="G522">
        <v>7</v>
      </c>
      <c r="H522">
        <v>202307</v>
      </c>
      <c r="I522" s="8">
        <v>50.15</v>
      </c>
      <c r="J522" s="8">
        <v>3.15</v>
      </c>
      <c r="K522" s="8">
        <v>3.55</v>
      </c>
      <c r="M522" s="47" t="str">
        <f>INDEX(DNBDetails[], MATCH(ZACKS_Screener[Ticker], DNBDetails[Ticker],0), 6)</f>
        <v>Miscellaneous Manufacturing</v>
      </c>
      <c r="N522" s="6" t="str">
        <f>INDEX(DNBDetails[], MATCH(ZACKS_Screener[Ticker], DNBDetails[Ticker],0), 7)</f>
        <v>Other Miscellaneous Manufacturing</v>
      </c>
      <c r="O5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0.12698412698412695</v>
      </c>
      <c r="P5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522" s="17">
        <f>IFERROR(ZACKS_Screener[[#This Row],[Price]]/ZACKS_Screener[[#This Row],[EPS1]], "")</f>
        <v>14.126760563380282</v>
      </c>
      <c r="R522" s="17" t="str">
        <f>IFERROR(ZACKS_Screener[[#This Row],[Price]]/ZACKS_Screener[[#This Row],[EPS2]], "")</f>
        <v/>
      </c>
      <c r="S522" s="17">
        <f>IFERROR(ZACKS_Screener[[#This Row],[PE1]]/(ZACKS_Screener[[#This Row],[EG1]]*100), "")</f>
        <v>1.1124823943661977</v>
      </c>
      <c r="T522" s="17" t="str">
        <f>IFERROR(ZACKS_Screener[[#This Row],[PE2]]/(ZACKS_Screener[[#This Row],[EG2]]*100), "")</f>
        <v/>
      </c>
      <c r="U522"/>
    </row>
    <row r="523" spans="1:21" hidden="1" x14ac:dyDescent="0.25">
      <c r="A523" s="20" t="s">
        <v>2964</v>
      </c>
      <c r="B523" s="20">
        <v>2685.42</v>
      </c>
      <c r="C523" s="33" t="s">
        <v>2963</v>
      </c>
      <c r="D523" s="6" t="s">
        <v>12</v>
      </c>
      <c r="E523" s="6" t="s">
        <v>76</v>
      </c>
      <c r="F523" s="6" t="s">
        <v>77</v>
      </c>
      <c r="G523">
        <v>12</v>
      </c>
      <c r="H523">
        <v>202212</v>
      </c>
      <c r="I523" s="8">
        <v>54.49</v>
      </c>
      <c r="J523" s="8">
        <v>2.13</v>
      </c>
      <c r="K523" s="8">
        <v>2.4</v>
      </c>
      <c r="L523" s="8">
        <v>2.69</v>
      </c>
      <c r="M523" s="47" t="str">
        <f>INDEX(DNBDetails[], MATCH(ZACKS_Screener[Ticker], DNBDetails[Ticker],0), 6)</f>
        <v>Finance and Insurance</v>
      </c>
      <c r="N523" s="6" t="str">
        <f>INDEX(DNBDetails[], MATCH(ZACKS_Screener[Ticker], DNBDetails[Ticker],0), 7)</f>
        <v>Activities Related to Credit Intermediation</v>
      </c>
      <c r="O5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0.12676056338028172</v>
      </c>
      <c r="P5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0.12083333333333335</v>
      </c>
      <c r="Q523" s="17">
        <f>IFERROR(ZACKS_Screener[[#This Row],[Price]]/ZACKS_Screener[[#This Row],[EPS1]], "")</f>
        <v>22.704166666666669</v>
      </c>
      <c r="R523" s="17">
        <f>IFERROR(ZACKS_Screener[[#This Row],[Price]]/ZACKS_Screener[[#This Row],[EPS2]], "")</f>
        <v>20.25650557620818</v>
      </c>
      <c r="S523" s="17">
        <f>IFERROR(ZACKS_Screener[[#This Row],[PE1]]/(ZACKS_Screener[[#This Row],[EG1]]*100), "")</f>
        <v>1.7911064814814812</v>
      </c>
      <c r="T523" s="17">
        <f>IFERROR(ZACKS_Screener[[#This Row],[PE2]]/(ZACKS_Screener[[#This Row],[EG2]]*100), "")</f>
        <v>1.6764004614792973</v>
      </c>
      <c r="U523"/>
    </row>
    <row r="524" spans="1:21" hidden="1" x14ac:dyDescent="0.25">
      <c r="A524" s="20" t="s">
        <v>1417</v>
      </c>
      <c r="B524" s="20">
        <v>8278.9599999999991</v>
      </c>
      <c r="C524" s="33" t="s">
        <v>1417</v>
      </c>
      <c r="D524" s="6" t="s">
        <v>12</v>
      </c>
      <c r="E524" s="6" t="s">
        <v>745</v>
      </c>
      <c r="F524" s="6" t="s">
        <v>746</v>
      </c>
      <c r="G524">
        <v>12</v>
      </c>
      <c r="H524">
        <v>202212</v>
      </c>
      <c r="I524" s="8">
        <v>99.55</v>
      </c>
      <c r="J524" s="8">
        <v>4.4400000000000004</v>
      </c>
      <c r="K524" s="8">
        <v>5</v>
      </c>
      <c r="L524" s="8">
        <v>5.59</v>
      </c>
      <c r="M524" s="47" t="str">
        <f>INDEX(DNBDetails[], MATCH(ZACKS_Screener[Ticker], DNBDetails[Ticker],0), 6)</f>
        <v>Machinery Manufacturing</v>
      </c>
      <c r="N524" s="6" t="str">
        <f>INDEX(DNBDetails[], MATCH(ZACKS_Screener[Ticker], DNBDetails[Ticker],0), 7)</f>
        <v>Other General Purpose Machinery Manufacturing</v>
      </c>
      <c r="O5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0.12612612612612603</v>
      </c>
      <c r="P5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0.11799999999999997</v>
      </c>
      <c r="Q524" s="17">
        <f>IFERROR(ZACKS_Screener[[#This Row],[Price]]/ZACKS_Screener[[#This Row],[EPS1]], "")</f>
        <v>19.91</v>
      </c>
      <c r="R524" s="17">
        <f>IFERROR(ZACKS_Screener[[#This Row],[Price]]/ZACKS_Screener[[#This Row],[EPS2]], "")</f>
        <v>17.808586762075134</v>
      </c>
      <c r="S524" s="17">
        <f>IFERROR(ZACKS_Screener[[#This Row],[PE1]]/(ZACKS_Screener[[#This Row],[EG1]]*100), "")</f>
        <v>1.5785785714285727</v>
      </c>
      <c r="T524" s="17">
        <f>IFERROR(ZACKS_Screener[[#This Row],[PE2]]/(ZACKS_Screener[[#This Row],[EG2]]*100), "")</f>
        <v>1.5092022679724693</v>
      </c>
      <c r="U524"/>
    </row>
    <row r="525" spans="1:21" hidden="1" x14ac:dyDescent="0.25">
      <c r="A525" s="20" t="s">
        <v>613</v>
      </c>
      <c r="B525" s="20">
        <v>6707.42</v>
      </c>
      <c r="C525" s="33" t="s">
        <v>612</v>
      </c>
      <c r="D525" s="6" t="s">
        <v>12</v>
      </c>
      <c r="E525" s="6" t="s">
        <v>284</v>
      </c>
      <c r="F525" s="6" t="s">
        <v>614</v>
      </c>
      <c r="G525">
        <v>12</v>
      </c>
      <c r="H525">
        <v>202212</v>
      </c>
      <c r="I525" s="8">
        <v>133.07</v>
      </c>
      <c r="J525" s="8">
        <v>5.27</v>
      </c>
      <c r="K525" s="8">
        <v>5.93</v>
      </c>
      <c r="L525" s="8">
        <v>6.55</v>
      </c>
      <c r="M525" s="47" t="str">
        <f>INDEX(DNBDetails[], MATCH(ZACKS_Screener[Ticker], DNBDetails[Ticker],0), 6)</f>
        <v>Accommodation and Food Services</v>
      </c>
      <c r="N525" s="6" t="str">
        <f>INDEX(DNBDetails[], MATCH(ZACKS_Screener[Ticker], DNBDetails[Ticker],0), 7)</f>
        <v>Traveler Accommodation</v>
      </c>
      <c r="O5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0.12523719165085392</v>
      </c>
      <c r="P5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0.10455311973018552</v>
      </c>
      <c r="Q525" s="17">
        <f>IFERROR(ZACKS_Screener[[#This Row],[Price]]/ZACKS_Screener[[#This Row],[EPS1]], "")</f>
        <v>22.440134907251263</v>
      </c>
      <c r="R525" s="17">
        <f>IFERROR(ZACKS_Screener[[#This Row],[Price]]/ZACKS_Screener[[#This Row],[EPS2]], "")</f>
        <v>20.316030534351146</v>
      </c>
      <c r="S525" s="17">
        <f>IFERROR(ZACKS_Screener[[#This Row],[PE1]]/(ZACKS_Screener[[#This Row],[EG1]]*100), "")</f>
        <v>1.7918107721396079</v>
      </c>
      <c r="T525" s="17">
        <f>IFERROR(ZACKS_Screener[[#This Row],[PE2]]/(ZACKS_Screener[[#This Row],[EG2]]*100), "")</f>
        <v>1.9431300172371333</v>
      </c>
      <c r="U525"/>
    </row>
    <row r="526" spans="1:21" hidden="1" x14ac:dyDescent="0.25">
      <c r="A526" s="20" t="s">
        <v>15869</v>
      </c>
      <c r="B526" s="20">
        <v>11600.98</v>
      </c>
      <c r="C526" s="33" t="s">
        <v>15870</v>
      </c>
      <c r="D526" s="6" t="s">
        <v>20</v>
      </c>
      <c r="E526" s="6" t="s">
        <v>35</v>
      </c>
      <c r="F526" s="6" t="s">
        <v>60</v>
      </c>
      <c r="G526">
        <v>12</v>
      </c>
      <c r="H526">
        <v>202212</v>
      </c>
      <c r="I526" s="8">
        <v>18.78</v>
      </c>
      <c r="J526" s="8">
        <v>-1.04</v>
      </c>
      <c r="K526" s="8">
        <v>-0.91</v>
      </c>
      <c r="L526" s="8">
        <v>-1.1100000000000001</v>
      </c>
      <c r="M526" s="47" t="str">
        <f>INDEX(DNBDetails[], MATCH(ZACKS_Screener[Ticker], DNBDetails[Ticker],0), 6)</f>
        <v>Professional, Scientific, and Technical Services</v>
      </c>
      <c r="N526" s="6" t="str">
        <f>INDEX(DNBDetails[], MATCH(ZACKS_Screener[Ticker], DNBDetails[Ticker],0), 7)</f>
        <v>Scientific Research and Development Services</v>
      </c>
      <c r="O5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0.125</v>
      </c>
      <c r="P5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-0.21978021978021983</v>
      </c>
      <c r="Q526" s="17">
        <f>IFERROR(ZACKS_Screener[[#This Row],[Price]]/ZACKS_Screener[[#This Row],[EPS1]], "")</f>
        <v>-20.637362637362639</v>
      </c>
      <c r="R526" s="17">
        <f>IFERROR(ZACKS_Screener[[#This Row],[Price]]/ZACKS_Screener[[#This Row],[EPS2]], "")</f>
        <v>-16.918918918918919</v>
      </c>
      <c r="S526" s="17">
        <f>IFERROR(ZACKS_Screener[[#This Row],[PE1]]/(ZACKS_Screener[[#This Row],[EG1]]*100), "")</f>
        <v>-1.6509890109890111</v>
      </c>
      <c r="T526" s="17">
        <f>IFERROR(ZACKS_Screener[[#This Row],[PE2]]/(ZACKS_Screener[[#This Row],[EG2]]*100), "")</f>
        <v>0.76981081081081071</v>
      </c>
      <c r="U526"/>
    </row>
    <row r="527" spans="1:21" hidden="1" x14ac:dyDescent="0.25">
      <c r="A527" s="6" t="s">
        <v>2739</v>
      </c>
      <c r="B527" s="20">
        <v>7407.11</v>
      </c>
      <c r="C527" s="33" t="s">
        <v>2738</v>
      </c>
      <c r="D527" s="6" t="s">
        <v>20</v>
      </c>
      <c r="E527" s="6" t="s">
        <v>13</v>
      </c>
      <c r="F527" s="6" t="s">
        <v>1287</v>
      </c>
      <c r="G527">
        <v>12</v>
      </c>
      <c r="H527">
        <v>202212</v>
      </c>
      <c r="I527" s="8">
        <v>18.329999999999998</v>
      </c>
      <c r="J527" s="8">
        <v>0.88</v>
      </c>
      <c r="K527" s="8">
        <v>0.99</v>
      </c>
      <c r="L527" s="8">
        <v>1.06</v>
      </c>
      <c r="M527" s="47" t="str">
        <f>INDEX(DNBDetails[], MATCH(ZACKS_Screener[Ticker], DNBDetails[Ticker],0), 6)</f>
        <v>Information</v>
      </c>
      <c r="N527" s="6" t="str">
        <f>INDEX(DNBDetails[], MATCH(ZACKS_Screener[Ticker], DNBDetails[Ticker],0), 7)</f>
        <v>Software Publishers</v>
      </c>
      <c r="O5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0.12499999999999999</v>
      </c>
      <c r="P5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7.0707070707070774E-2</v>
      </c>
      <c r="Q527" s="17">
        <f>IFERROR(ZACKS_Screener[[#This Row],[Price]]/ZACKS_Screener[[#This Row],[EPS1]], "")</f>
        <v>18.515151515151512</v>
      </c>
      <c r="R527" s="17">
        <f>IFERROR(ZACKS_Screener[[#This Row],[Price]]/ZACKS_Screener[[#This Row],[EPS2]], "")</f>
        <v>17.292452830188676</v>
      </c>
      <c r="S527" s="17">
        <f>IFERROR(ZACKS_Screener[[#This Row],[PE1]]/(ZACKS_Screener[[#This Row],[EG1]]*100), "")</f>
        <v>1.4812121212121212</v>
      </c>
      <c r="T527" s="17">
        <f>IFERROR(ZACKS_Screener[[#This Row],[PE2]]/(ZACKS_Screener[[#This Row],[EG2]]*100), "")</f>
        <v>2.4456469002695389</v>
      </c>
      <c r="U527"/>
    </row>
    <row r="528" spans="1:21" hidden="1" x14ac:dyDescent="0.25">
      <c r="A528" s="20" t="s">
        <v>170</v>
      </c>
      <c r="B528" s="20">
        <v>7952.84</v>
      </c>
      <c r="C528" s="33" t="s">
        <v>169</v>
      </c>
      <c r="D528" s="6" t="s">
        <v>20</v>
      </c>
      <c r="E528" s="6" t="s">
        <v>13</v>
      </c>
      <c r="F528" s="6" t="s">
        <v>171</v>
      </c>
      <c r="G528">
        <v>3</v>
      </c>
      <c r="H528">
        <v>202303</v>
      </c>
      <c r="I528" s="8">
        <v>40.729999999999997</v>
      </c>
      <c r="J528" s="8">
        <v>1.28</v>
      </c>
      <c r="K528" s="8">
        <v>1.44</v>
      </c>
      <c r="L528" s="8">
        <v>1.57</v>
      </c>
      <c r="M528" s="47" t="str">
        <f>INDEX(DNBDetails[], MATCH(ZACKS_Screener[Ticker], DNBDetails[Ticker],0), 6)</f>
        <v>Computer and Electronic Product Manufacturing</v>
      </c>
      <c r="N528" s="6" t="str">
        <f>INDEX(DNBDetails[], MATCH(ZACKS_Screener[Ticker], DNBDetails[Ticker],0), 7)</f>
        <v>Semiconductor and Other Electronic Component Manufacturing</v>
      </c>
      <c r="O5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0.12499999999999993</v>
      </c>
      <c r="P5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9.027777777777786E-2</v>
      </c>
      <c r="Q528" s="17">
        <f>IFERROR(ZACKS_Screener[[#This Row],[Price]]/ZACKS_Screener[[#This Row],[EPS1]], "")</f>
        <v>28.284722222222221</v>
      </c>
      <c r="R528" s="17">
        <f>IFERROR(ZACKS_Screener[[#This Row],[Price]]/ZACKS_Screener[[#This Row],[EPS2]], "")</f>
        <v>25.942675159235666</v>
      </c>
      <c r="S528" s="17">
        <f>IFERROR(ZACKS_Screener[[#This Row],[PE1]]/(ZACKS_Screener[[#This Row],[EG1]]*100), "")</f>
        <v>2.2627777777777789</v>
      </c>
      <c r="T528" s="17">
        <f>IFERROR(ZACKS_Screener[[#This Row],[PE2]]/(ZACKS_Screener[[#This Row],[EG2]]*100), "")</f>
        <v>2.8736501714845635</v>
      </c>
      <c r="U528"/>
    </row>
    <row r="529" spans="1:21" hidden="1" x14ac:dyDescent="0.25">
      <c r="A529" s="20" t="s">
        <v>2148</v>
      </c>
      <c r="B529" s="20">
        <v>18548.05</v>
      </c>
      <c r="C529" s="33" t="s">
        <v>2147</v>
      </c>
      <c r="D529" s="6" t="s">
        <v>20</v>
      </c>
      <c r="E529" s="6" t="s">
        <v>32</v>
      </c>
      <c r="F529" s="6" t="s">
        <v>325</v>
      </c>
      <c r="G529">
        <v>12</v>
      </c>
      <c r="H529">
        <v>202212</v>
      </c>
      <c r="I529" s="8">
        <v>30.55</v>
      </c>
      <c r="J529" s="8">
        <v>3.68</v>
      </c>
      <c r="K529" s="8">
        <v>4.1399999999999997</v>
      </c>
      <c r="L529" s="8">
        <v>3.88</v>
      </c>
      <c r="M529" s="47" t="str">
        <f>INDEX(DNBDetails[], MATCH(ZACKS_Screener[Ticker], DNBDetails[Ticker],0), 6)</f>
        <v>Finance and Insurance</v>
      </c>
      <c r="N529" s="6" t="str">
        <f>INDEX(DNBDetails[], MATCH(ZACKS_Screener[Ticker], DNBDetails[Ticker],0), 7)</f>
        <v>Securities and Commodity Contracts Intermediation and Brokerage</v>
      </c>
      <c r="O5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0.12499999999999986</v>
      </c>
      <c r="P5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-6.2801932367149718E-2</v>
      </c>
      <c r="Q529" s="17">
        <f>IFERROR(ZACKS_Screener[[#This Row],[Price]]/ZACKS_Screener[[#This Row],[EPS1]], "")</f>
        <v>7.379227053140097</v>
      </c>
      <c r="R529" s="17">
        <f>IFERROR(ZACKS_Screener[[#This Row],[Price]]/ZACKS_Screener[[#This Row],[EPS2]], "")</f>
        <v>7.873711340206186</v>
      </c>
      <c r="S529" s="17">
        <f>IFERROR(ZACKS_Screener[[#This Row],[PE1]]/(ZACKS_Screener[[#This Row],[EG1]]*100), "")</f>
        <v>0.59033816425120844</v>
      </c>
      <c r="T529" s="17">
        <f>IFERROR(ZACKS_Screener[[#This Row],[PE2]]/(ZACKS_Screener[[#This Row],[EG2]]*100), "")</f>
        <v>-1.2537371134020627</v>
      </c>
      <c r="U529"/>
    </row>
    <row r="530" spans="1:21" hidden="1" x14ac:dyDescent="0.25">
      <c r="A530" s="20" t="s">
        <v>2669</v>
      </c>
      <c r="B530" s="20">
        <v>3081.6</v>
      </c>
      <c r="C530" s="33" t="s">
        <v>2669</v>
      </c>
      <c r="D530" s="6" t="s">
        <v>12</v>
      </c>
      <c r="E530" s="6" t="s">
        <v>76</v>
      </c>
      <c r="F530" s="6" t="s">
        <v>127</v>
      </c>
      <c r="G530">
        <v>3</v>
      </c>
      <c r="H530">
        <v>202303</v>
      </c>
      <c r="I530" s="8">
        <v>63.22</v>
      </c>
      <c r="J530" s="8">
        <v>3.86</v>
      </c>
      <c r="K530" s="8">
        <v>4.34</v>
      </c>
      <c r="L530" s="8">
        <v>4.83</v>
      </c>
      <c r="M530" s="47" t="str">
        <f>INDEX(DNBDetails[], MATCH(ZACKS_Screener[Ticker], DNBDetails[Ticker],0), 6)</f>
        <v>Administrative and Support and Waste Management and Remediation Services</v>
      </c>
      <c r="N530" s="6" t="str">
        <f>INDEX(DNBDetails[], MATCH(ZACKS_Screener[Ticker], DNBDetails[Ticker],0), 7)</f>
        <v>Office Administrative Services</v>
      </c>
      <c r="O5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0.12435233160621761</v>
      </c>
      <c r="P5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0.11290322580645167</v>
      </c>
      <c r="Q530" s="17">
        <f>IFERROR(ZACKS_Screener[[#This Row],[Price]]/ZACKS_Screener[[#This Row],[EPS1]], "")</f>
        <v>14.566820276497696</v>
      </c>
      <c r="R530" s="17">
        <f>IFERROR(ZACKS_Screener[[#This Row],[Price]]/ZACKS_Screener[[#This Row],[EPS2]], "")</f>
        <v>13.089026915113871</v>
      </c>
      <c r="S530" s="17">
        <f>IFERROR(ZACKS_Screener[[#This Row],[PE1]]/(ZACKS_Screener[[#This Row],[EG1]]*100), "")</f>
        <v>1.1714151305683564</v>
      </c>
      <c r="T530" s="17">
        <f>IFERROR(ZACKS_Screener[[#This Row],[PE2]]/(ZACKS_Screener[[#This Row],[EG2]]*100), "")</f>
        <v>1.1593138124815137</v>
      </c>
      <c r="U530"/>
    </row>
    <row r="531" spans="1:21" hidden="1" x14ac:dyDescent="0.25">
      <c r="A531" s="20" t="s">
        <v>1177</v>
      </c>
      <c r="B531" s="20">
        <v>7127.51</v>
      </c>
      <c r="C531" s="33" t="s">
        <v>1176</v>
      </c>
      <c r="D531" s="6" t="s">
        <v>12</v>
      </c>
      <c r="E531" s="6" t="s">
        <v>13</v>
      </c>
      <c r="F531" s="6" t="s">
        <v>1178</v>
      </c>
      <c r="G531">
        <v>12</v>
      </c>
      <c r="H531">
        <v>202212</v>
      </c>
      <c r="I531" s="8">
        <v>166.38</v>
      </c>
      <c r="J531" s="8">
        <v>5.08</v>
      </c>
      <c r="K531" s="8">
        <v>5.71</v>
      </c>
      <c r="L531" s="8">
        <v>6.83</v>
      </c>
      <c r="M531" s="47" t="str">
        <f>INDEX(DNBDetails[], MATCH(ZACKS_Screener[Ticker], DNBDetails[Ticker],0), 6)</f>
        <v>Information</v>
      </c>
      <c r="N531" s="6" t="str">
        <f>INDEX(DNBDetails[], MATCH(ZACKS_Screener[Ticker], DNBDetails[Ticker],0), 7)</f>
        <v>Software Publishers</v>
      </c>
      <c r="O5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0.12401574803149604</v>
      </c>
      <c r="P5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0.19614711033274959</v>
      </c>
      <c r="Q531" s="17">
        <f>IFERROR(ZACKS_Screener[[#This Row],[Price]]/ZACKS_Screener[[#This Row],[EPS1]], "")</f>
        <v>29.138353765323991</v>
      </c>
      <c r="R531" s="17">
        <f>IFERROR(ZACKS_Screener[[#This Row],[Price]]/ZACKS_Screener[[#This Row],[EPS2]], "")</f>
        <v>24.360175695461201</v>
      </c>
      <c r="S531" s="17">
        <f>IFERROR(ZACKS_Screener[[#This Row],[PE1]]/(ZACKS_Screener[[#This Row],[EG1]]*100), "")</f>
        <v>2.3495688432991413</v>
      </c>
      <c r="T531" s="17">
        <f>IFERROR(ZACKS_Screener[[#This Row],[PE2]]/(ZACKS_Screener[[#This Row],[EG2]]*100), "")</f>
        <v>1.2419339573311021</v>
      </c>
      <c r="U531"/>
    </row>
    <row r="532" spans="1:21" hidden="1" x14ac:dyDescent="0.25">
      <c r="A532" s="20" t="s">
        <v>3270</v>
      </c>
      <c r="B532" s="20">
        <v>3581.33</v>
      </c>
      <c r="C532" s="33" t="s">
        <v>3269</v>
      </c>
      <c r="D532" s="6" t="s">
        <v>20</v>
      </c>
      <c r="E532" s="6" t="s">
        <v>35</v>
      </c>
      <c r="F532" s="6" t="s">
        <v>54</v>
      </c>
      <c r="G532">
        <v>12</v>
      </c>
      <c r="H532">
        <v>202212</v>
      </c>
      <c r="I532" s="8">
        <v>42.2</v>
      </c>
      <c r="J532" s="8">
        <v>2.42</v>
      </c>
      <c r="K532" s="8">
        <v>2.72</v>
      </c>
      <c r="L532" s="8">
        <v>3.11</v>
      </c>
      <c r="M532" s="47" t="str">
        <f>INDEX(DNBDetails[], MATCH(ZACKS_Screener[Ticker], DNBDetails[Ticker],0), 6)</f>
        <v>Health Care and Social Assistance</v>
      </c>
      <c r="N532" s="6" t="str">
        <f>INDEX(DNBDetails[], MATCH(ZACKS_Screener[Ticker], DNBDetails[Ticker],0), 7)</f>
        <v>Offices of Physicians</v>
      </c>
      <c r="O5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0.12396694214876045</v>
      </c>
      <c r="P5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0.14338235294117635</v>
      </c>
      <c r="Q532" s="17">
        <f>IFERROR(ZACKS_Screener[[#This Row],[Price]]/ZACKS_Screener[[#This Row],[EPS1]], "")</f>
        <v>15.51470588235294</v>
      </c>
      <c r="R532" s="17">
        <f>IFERROR(ZACKS_Screener[[#This Row],[Price]]/ZACKS_Screener[[#This Row],[EPS2]], "")</f>
        <v>13.56913183279743</v>
      </c>
      <c r="S532" s="17">
        <f>IFERROR(ZACKS_Screener[[#This Row],[PE1]]/(ZACKS_Screener[[#This Row],[EG1]]*100), "")</f>
        <v>1.2515196078431361</v>
      </c>
      <c r="T532" s="17">
        <f>IFERROR(ZACKS_Screener[[#This Row],[PE2]]/(ZACKS_Screener[[#This Row],[EG2]]*100), "")</f>
        <v>0.94635996372330877</v>
      </c>
      <c r="U532"/>
    </row>
    <row r="533" spans="1:21" hidden="1" x14ac:dyDescent="0.25">
      <c r="A533" s="20" t="s">
        <v>1898</v>
      </c>
      <c r="B533" s="20">
        <v>29326.47</v>
      </c>
      <c r="C533" s="33" t="s">
        <v>1897</v>
      </c>
      <c r="D533" s="6" t="s">
        <v>12</v>
      </c>
      <c r="E533" s="6" t="s">
        <v>13</v>
      </c>
      <c r="F533" s="6" t="s">
        <v>217</v>
      </c>
      <c r="G533">
        <v>12</v>
      </c>
      <c r="H533">
        <v>202212</v>
      </c>
      <c r="I533" s="8">
        <v>11.05</v>
      </c>
      <c r="J533" s="8">
        <v>1.1299999999999999</v>
      </c>
      <c r="K533" s="8">
        <v>1.27</v>
      </c>
      <c r="L533" s="8">
        <v>1.38</v>
      </c>
      <c r="M533" s="47" t="str">
        <f>INDEX(DNBDetails[], MATCH(ZACKS_Screener[Ticker], DNBDetails[Ticker],0), 6)</f>
        <v>Information</v>
      </c>
      <c r="N533" s="6" t="str">
        <f>INDEX(DNBDetails[], MATCH(ZACKS_Screener[Ticker], DNBDetails[Ticker],0), 7)</f>
        <v>Wired and Wireless Telecommunications (except Satellite)</v>
      </c>
      <c r="O5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0.12389380530973464</v>
      </c>
      <c r="P5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8.6614173228346358E-2</v>
      </c>
      <c r="Q533" s="17">
        <f>IFERROR(ZACKS_Screener[[#This Row],[Price]]/ZACKS_Screener[[#This Row],[EPS1]], "")</f>
        <v>8.7007874015748037</v>
      </c>
      <c r="R533" s="17">
        <f>IFERROR(ZACKS_Screener[[#This Row],[Price]]/ZACKS_Screener[[#This Row],[EPS2]], "")</f>
        <v>8.0072463768115956</v>
      </c>
      <c r="S533" s="17">
        <f>IFERROR(ZACKS_Screener[[#This Row],[PE1]]/(ZACKS_Screener[[#This Row],[EG1]]*100), "")</f>
        <v>0.70227784026996565</v>
      </c>
      <c r="T533" s="17">
        <f>IFERROR(ZACKS_Screener[[#This Row],[PE2]]/(ZACKS_Screener[[#This Row],[EG2]]*100), "")</f>
        <v>0.9244729907773398</v>
      </c>
      <c r="U533"/>
    </row>
    <row r="534" spans="1:21" hidden="1" x14ac:dyDescent="0.25">
      <c r="A534" s="20" t="s">
        <v>189</v>
      </c>
      <c r="B534" s="20">
        <v>5006.4399999999996</v>
      </c>
      <c r="C534" s="33" t="s">
        <v>188</v>
      </c>
      <c r="D534" s="6" t="s">
        <v>20</v>
      </c>
      <c r="E534" s="6" t="s">
        <v>24</v>
      </c>
      <c r="F534" s="6" t="s">
        <v>74</v>
      </c>
      <c r="G534">
        <v>12</v>
      </c>
      <c r="H534">
        <v>202212</v>
      </c>
      <c r="I534" s="8">
        <v>61.24</v>
      </c>
      <c r="J534" s="8">
        <v>0.89</v>
      </c>
      <c r="K534" s="8">
        <v>1</v>
      </c>
      <c r="L534" s="8">
        <v>1.1399999999999999</v>
      </c>
      <c r="M534" s="47" t="str">
        <f>INDEX(DNBDetails[], MATCH(ZACKS_Screener[Ticker], DNBDetails[Ticker],0), 6)</f>
        <v>Information</v>
      </c>
      <c r="N534" s="6" t="str">
        <f>INDEX(DNBDetails[], MATCH(ZACKS_Screener[Ticker], DNBDetails[Ticker],0), 7)</f>
        <v>Software Publishers</v>
      </c>
      <c r="O5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0.12359550561797751</v>
      </c>
      <c r="P5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0.1399999999999999</v>
      </c>
      <c r="Q534" s="17">
        <f>IFERROR(ZACKS_Screener[[#This Row],[Price]]/ZACKS_Screener[[#This Row],[EPS1]], "")</f>
        <v>61.24</v>
      </c>
      <c r="R534" s="17">
        <f>IFERROR(ZACKS_Screener[[#This Row],[Price]]/ZACKS_Screener[[#This Row],[EPS2]], "")</f>
        <v>53.719298245614041</v>
      </c>
      <c r="S534" s="17">
        <f>IFERROR(ZACKS_Screener[[#This Row],[PE1]]/(ZACKS_Screener[[#This Row],[EG1]]*100), "")</f>
        <v>4.9548727272727282</v>
      </c>
      <c r="T534" s="17">
        <f>IFERROR(ZACKS_Screener[[#This Row],[PE2]]/(ZACKS_Screener[[#This Row],[EG2]]*100), "")</f>
        <v>3.8370927318295771</v>
      </c>
      <c r="U534"/>
    </row>
    <row r="535" spans="1:21" hidden="1" x14ac:dyDescent="0.25">
      <c r="A535" s="20" t="s">
        <v>727</v>
      </c>
      <c r="B535" s="20">
        <v>43539.01</v>
      </c>
      <c r="C535" s="33" t="s">
        <v>727</v>
      </c>
      <c r="D535" s="6" t="s">
        <v>12</v>
      </c>
      <c r="E535" s="6" t="s">
        <v>24</v>
      </c>
      <c r="F535" s="6" t="s">
        <v>57</v>
      </c>
      <c r="G535">
        <v>12</v>
      </c>
      <c r="H535">
        <v>202212</v>
      </c>
      <c r="I535" s="8">
        <v>58.73</v>
      </c>
      <c r="J535" s="8">
        <v>3.48</v>
      </c>
      <c r="K535" s="8">
        <v>3.91</v>
      </c>
      <c r="L535" s="8">
        <v>4.3099999999999996</v>
      </c>
      <c r="M535" s="47" t="str">
        <f>INDEX(DNBDetails[], MATCH(ZACKS_Screener[Ticker], DNBDetails[Ticker],0), 6)</f>
        <v>Nonmetallic Mineral Product Manufacturing</v>
      </c>
      <c r="N535" s="6" t="str">
        <f>INDEX(DNBDetails[], MATCH(ZACKS_Screener[Ticker], DNBDetails[Ticker],0), 7)</f>
        <v>Clay Product and Refractory Manufacturing</v>
      </c>
      <c r="O5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0.12356321839080464</v>
      </c>
      <c r="P5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0.10230179028132978</v>
      </c>
      <c r="Q535" s="17">
        <f>IFERROR(ZACKS_Screener[[#This Row],[Price]]/ZACKS_Screener[[#This Row],[EPS1]], "")</f>
        <v>15.020460358056265</v>
      </c>
      <c r="R535" s="17">
        <f>IFERROR(ZACKS_Screener[[#This Row],[Price]]/ZACKS_Screener[[#This Row],[EPS2]], "")</f>
        <v>13.626450116009281</v>
      </c>
      <c r="S535" s="17">
        <f>IFERROR(ZACKS_Screener[[#This Row],[PE1]]/(ZACKS_Screener[[#This Row],[EG1]]*100), "")</f>
        <v>1.2156093499078089</v>
      </c>
      <c r="T535" s="17">
        <f>IFERROR(ZACKS_Screener[[#This Row],[PE2]]/(ZACKS_Screener[[#This Row],[EG2]]*100), "")</f>
        <v>1.3319854988399089</v>
      </c>
      <c r="U535"/>
    </row>
    <row r="536" spans="1:21" hidden="1" x14ac:dyDescent="0.25">
      <c r="A536" s="20" t="s">
        <v>1925</v>
      </c>
      <c r="B536" s="20">
        <v>3004.19</v>
      </c>
      <c r="C536" s="33" t="s">
        <v>1924</v>
      </c>
      <c r="D536" s="6" t="s">
        <v>20</v>
      </c>
      <c r="E536" s="6" t="s">
        <v>35</v>
      </c>
      <c r="F536" s="6" t="s">
        <v>41</v>
      </c>
      <c r="G536">
        <v>12</v>
      </c>
      <c r="H536">
        <v>202212</v>
      </c>
      <c r="I536" s="8">
        <v>11.68</v>
      </c>
      <c r="J536" s="8">
        <v>-1.38</v>
      </c>
      <c r="K536" s="8">
        <v>-1.21</v>
      </c>
      <c r="L536" s="8">
        <v>-1.04</v>
      </c>
      <c r="M536" s="47" t="str">
        <f>INDEX(DNBDetails[], MATCH(ZACKS_Screener[Ticker], DNBDetails[Ticker],0), 6)</f>
        <v>Computer and Electronic Product Manufacturing</v>
      </c>
      <c r="N536" s="6" t="str">
        <f>INDEX(DNBDetails[], MATCH(ZACKS_Screener[Ticker], DNBDetails[Ticker],0), 7)</f>
        <v>Navigational, Measuring, Electromedical, and Control Instruments Manufacturing</v>
      </c>
      <c r="O5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0.12318840579710141</v>
      </c>
      <c r="P5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0.14049586776859499</v>
      </c>
      <c r="Q536" s="17">
        <f>IFERROR(ZACKS_Screener[[#This Row],[Price]]/ZACKS_Screener[[#This Row],[EPS1]], "")</f>
        <v>-9.6528925619834709</v>
      </c>
      <c r="R536" s="17">
        <f>IFERROR(ZACKS_Screener[[#This Row],[Price]]/ZACKS_Screener[[#This Row],[EPS2]], "")</f>
        <v>-11.23076923076923</v>
      </c>
      <c r="S536" s="17">
        <f>IFERROR(ZACKS_Screener[[#This Row],[PE1]]/(ZACKS_Screener[[#This Row],[EG1]]*100), "")</f>
        <v>-0.78358774914924667</v>
      </c>
      <c r="T536" s="17">
        <f>IFERROR(ZACKS_Screener[[#This Row],[PE2]]/(ZACKS_Screener[[#This Row],[EG2]]*100), "")</f>
        <v>-0.79936651583710427</v>
      </c>
      <c r="U536"/>
    </row>
    <row r="537" spans="1:21" hidden="1" x14ac:dyDescent="0.25">
      <c r="A537" s="20" t="s">
        <v>174</v>
      </c>
      <c r="B537" s="20">
        <v>4730.66</v>
      </c>
      <c r="C537" s="33" t="s">
        <v>173</v>
      </c>
      <c r="D537" s="6" t="s">
        <v>12</v>
      </c>
      <c r="E537" s="6" t="s">
        <v>13</v>
      </c>
      <c r="F537" s="6" t="s">
        <v>175</v>
      </c>
      <c r="G537">
        <v>12</v>
      </c>
      <c r="H537">
        <v>202212</v>
      </c>
      <c r="I537" s="8">
        <v>8.64</v>
      </c>
      <c r="J537" s="8">
        <v>0.56999999999999995</v>
      </c>
      <c r="K537" s="8">
        <v>0.64</v>
      </c>
      <c r="L537" s="8">
        <v>0.76</v>
      </c>
      <c r="M537" s="47" t="str">
        <f>INDEX(DNBDetails[], MATCH(ZACKS_Screener[Ticker], DNBDetails[Ticker],0), 6)</f>
        <v>Professional, Scientific, and Technical Services</v>
      </c>
      <c r="N537" s="6" t="str">
        <f>INDEX(DNBDetails[], MATCH(ZACKS_Screener[Ticker], DNBDetails[Ticker],0), 7)</f>
        <v>Management, Scientific, and Technical Consulting Services</v>
      </c>
      <c r="O5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0.12280701754385977</v>
      </c>
      <c r="P5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537" s="17">
        <f>IFERROR(ZACKS_Screener[[#This Row],[Price]]/ZACKS_Screener[[#This Row],[EPS1]], "")</f>
        <v>13.5</v>
      </c>
      <c r="R537" s="17">
        <f>IFERROR(ZACKS_Screener[[#This Row],[Price]]/ZACKS_Screener[[#This Row],[EPS2]], "")</f>
        <v>11.368421052631579</v>
      </c>
      <c r="S537" s="17">
        <f>IFERROR(ZACKS_Screener[[#This Row],[PE1]]/(ZACKS_Screener[[#This Row],[EG1]]*100), "")</f>
        <v>1.0992857142857133</v>
      </c>
      <c r="T537" s="17">
        <f>IFERROR(ZACKS_Screener[[#This Row],[PE2]]/(ZACKS_Screener[[#This Row],[EG2]]*100), "")</f>
        <v>0.60631578947368425</v>
      </c>
      <c r="U537"/>
    </row>
    <row r="538" spans="1:21" hidden="1" x14ac:dyDescent="0.25">
      <c r="A538" s="20" t="s">
        <v>537</v>
      </c>
      <c r="B538" s="20">
        <v>8076.95</v>
      </c>
      <c r="C538" s="33" t="s">
        <v>536</v>
      </c>
      <c r="D538" s="6" t="s">
        <v>12</v>
      </c>
      <c r="E538" s="6" t="s">
        <v>13</v>
      </c>
      <c r="F538" s="6" t="s">
        <v>538</v>
      </c>
      <c r="G538">
        <v>6</v>
      </c>
      <c r="H538">
        <v>202306</v>
      </c>
      <c r="I538" s="8">
        <v>356.33</v>
      </c>
      <c r="J538" s="8">
        <v>17.809999999999999</v>
      </c>
      <c r="K538" s="8">
        <v>19.989999999999998</v>
      </c>
      <c r="L538" s="8">
        <v>22.25</v>
      </c>
      <c r="M538" s="47" t="str">
        <f>INDEX(DNBDetails[], MATCH(ZACKS_Screener[Ticker], DNBDetails[Ticker],0), 6)</f>
        <v>Professional, Scientific, and Technical Services</v>
      </c>
      <c r="N538" s="6" t="str">
        <f>INDEX(DNBDetails[], MATCH(ZACKS_Screener[Ticker], DNBDetails[Ticker],0), 7)</f>
        <v>Computer Systems Design and Related Services</v>
      </c>
      <c r="O5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0.12240314430095452</v>
      </c>
      <c r="P5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0.11305652826413215</v>
      </c>
      <c r="Q538" s="17">
        <f>IFERROR(ZACKS_Screener[[#This Row],[Price]]/ZACKS_Screener[[#This Row],[EPS1]], "")</f>
        <v>17.825412706353177</v>
      </c>
      <c r="R538" s="17">
        <f>IFERROR(ZACKS_Screener[[#This Row],[Price]]/ZACKS_Screener[[#This Row],[EPS2]], "")</f>
        <v>16.014831460674156</v>
      </c>
      <c r="S538" s="17">
        <f>IFERROR(ZACKS_Screener[[#This Row],[PE1]]/(ZACKS_Screener[[#This Row],[EG1]]*100), "")</f>
        <v>1.4562871573401379</v>
      </c>
      <c r="T538" s="17">
        <f>IFERROR(ZACKS_Screener[[#This Row],[PE2]]/(ZACKS_Screener[[#This Row],[EG2]]*100), "")</f>
        <v>1.4165331013224607</v>
      </c>
      <c r="U538"/>
    </row>
    <row r="539" spans="1:21" hidden="1" x14ac:dyDescent="0.25">
      <c r="A539" s="20" t="s">
        <v>3105</v>
      </c>
      <c r="B539" s="20">
        <v>2641.49</v>
      </c>
      <c r="C539" s="33" t="s">
        <v>3104</v>
      </c>
      <c r="D539" s="6" t="s">
        <v>12</v>
      </c>
      <c r="E539" s="6" t="s">
        <v>17</v>
      </c>
      <c r="F539" s="6" t="s">
        <v>227</v>
      </c>
      <c r="G539">
        <v>9</v>
      </c>
      <c r="H539">
        <v>202209</v>
      </c>
      <c r="I539" s="8">
        <v>105.36</v>
      </c>
      <c r="J539" s="8">
        <v>3.21</v>
      </c>
      <c r="K539" s="8">
        <v>3.6</v>
      </c>
      <c r="L539" s="8">
        <v>3.99</v>
      </c>
      <c r="M539" s="47" t="str">
        <f>INDEX(DNBDetails[], MATCH(ZACKS_Screener[Ticker], DNBDetails[Ticker],0), 6)</f>
        <v>Computer and Electronic Product Manufacturing</v>
      </c>
      <c r="N539" s="6" t="str">
        <f>INDEX(DNBDetails[], MATCH(ZACKS_Screener[Ticker], DNBDetails[Ticker],0), 7)</f>
        <v>Communications Equipment Manufacturing</v>
      </c>
      <c r="O5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0.12149532710280378</v>
      </c>
      <c r="P5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0.10833333333333336</v>
      </c>
      <c r="Q539" s="17">
        <f>IFERROR(ZACKS_Screener[[#This Row],[Price]]/ZACKS_Screener[[#This Row],[EPS1]], "")</f>
        <v>29.266666666666666</v>
      </c>
      <c r="R539" s="17">
        <f>IFERROR(ZACKS_Screener[[#This Row],[Price]]/ZACKS_Screener[[#This Row],[EPS2]], "")</f>
        <v>26.406015037593985</v>
      </c>
      <c r="S539" s="17">
        <f>IFERROR(ZACKS_Screener[[#This Row],[PE1]]/(ZACKS_Screener[[#This Row],[EG1]]*100), "")</f>
        <v>2.4088717948717941</v>
      </c>
      <c r="T539" s="17">
        <f>IFERROR(ZACKS_Screener[[#This Row],[PE2]]/(ZACKS_Screener[[#This Row],[EG2]]*100), "")</f>
        <v>2.4374783111625211</v>
      </c>
      <c r="U539"/>
    </row>
    <row r="540" spans="1:21" hidden="1" x14ac:dyDescent="0.25">
      <c r="A540" s="20" t="s">
        <v>1189</v>
      </c>
      <c r="B540" s="20">
        <v>5701.98</v>
      </c>
      <c r="C540" s="33" t="s">
        <v>1188</v>
      </c>
      <c r="D540" s="6" t="s">
        <v>12</v>
      </c>
      <c r="E540" s="6" t="s">
        <v>35</v>
      </c>
      <c r="F540" s="6" t="s">
        <v>41</v>
      </c>
      <c r="G540">
        <v>12</v>
      </c>
      <c r="H540">
        <v>202212</v>
      </c>
      <c r="I540" s="8">
        <v>56.37</v>
      </c>
      <c r="J540" s="8">
        <v>2.06</v>
      </c>
      <c r="K540" s="8">
        <v>2.31</v>
      </c>
      <c r="L540" s="8">
        <v>2.58</v>
      </c>
      <c r="M540" s="47" t="str">
        <f>INDEX(DNBDetails[], MATCH(ZACKS_Screener[Ticker], DNBDetails[Ticker],0), 6)</f>
        <v>Miscellaneous Manufacturing</v>
      </c>
      <c r="N540" s="6" t="str">
        <f>INDEX(DNBDetails[], MATCH(ZACKS_Screener[Ticker], DNBDetails[Ticker],0), 7)</f>
        <v>Medical Equipment and Supplies Manufacturing</v>
      </c>
      <c r="O5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0.12135922330097088</v>
      </c>
      <c r="P5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0.11688311688311689</v>
      </c>
      <c r="Q540" s="17">
        <f>IFERROR(ZACKS_Screener[[#This Row],[Price]]/ZACKS_Screener[[#This Row],[EPS1]], "")</f>
        <v>24.402597402597401</v>
      </c>
      <c r="R540" s="17">
        <f>IFERROR(ZACKS_Screener[[#This Row],[Price]]/ZACKS_Screener[[#This Row],[EPS2]], "")</f>
        <v>21.848837209302324</v>
      </c>
      <c r="S540" s="17">
        <f>IFERROR(ZACKS_Screener[[#This Row],[PE1]]/(ZACKS_Screener[[#This Row],[EG1]]*100), "")</f>
        <v>2.0107740259740257</v>
      </c>
      <c r="T540" s="17">
        <f>IFERROR(ZACKS_Screener[[#This Row],[PE2]]/(ZACKS_Screener[[#This Row],[EG2]]*100), "")</f>
        <v>1.8692894056847542</v>
      </c>
      <c r="U540"/>
    </row>
    <row r="541" spans="1:21" hidden="1" x14ac:dyDescent="0.25">
      <c r="A541" s="20" t="s">
        <v>3466</v>
      </c>
      <c r="B541" s="20">
        <v>2073.84</v>
      </c>
      <c r="C541" s="33" t="s">
        <v>3465</v>
      </c>
      <c r="D541" s="6" t="s">
        <v>20</v>
      </c>
      <c r="E541" s="6" t="s">
        <v>35</v>
      </c>
      <c r="F541" s="6" t="s">
        <v>54</v>
      </c>
      <c r="G541">
        <v>12</v>
      </c>
      <c r="H541">
        <v>202212</v>
      </c>
      <c r="I541" s="8">
        <v>39.270000000000003</v>
      </c>
      <c r="J541" s="8">
        <v>1.98</v>
      </c>
      <c r="K541" s="8">
        <v>2.2200000000000002</v>
      </c>
      <c r="L541" s="8">
        <v>2.59</v>
      </c>
      <c r="M541" s="47" t="str">
        <f>INDEX(DNBDetails[], MATCH(ZACKS_Screener[Ticker], DNBDetails[Ticker],0), 6)</f>
        <v>Miscellaneous Manufacturing</v>
      </c>
      <c r="N541" s="6" t="str">
        <f>INDEX(DNBDetails[], MATCH(ZACKS_Screener[Ticker], DNBDetails[Ticker],0), 7)</f>
        <v>Medical Equipment and Supplies Manufacturing</v>
      </c>
      <c r="O5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0.12121212121212133</v>
      </c>
      <c r="P5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0.16666666666666649</v>
      </c>
      <c r="Q541" s="17">
        <f>IFERROR(ZACKS_Screener[[#This Row],[Price]]/ZACKS_Screener[[#This Row],[EPS1]], "")</f>
        <v>17.689189189189189</v>
      </c>
      <c r="R541" s="17">
        <f>IFERROR(ZACKS_Screener[[#This Row],[Price]]/ZACKS_Screener[[#This Row],[EPS2]], "")</f>
        <v>15.162162162162165</v>
      </c>
      <c r="S541" s="17">
        <f>IFERROR(ZACKS_Screener[[#This Row],[PE1]]/(ZACKS_Screener[[#This Row],[EG1]]*100), "")</f>
        <v>1.4593581081081068</v>
      </c>
      <c r="T541" s="17">
        <f>IFERROR(ZACKS_Screener[[#This Row],[PE2]]/(ZACKS_Screener[[#This Row],[EG2]]*100), "")</f>
        <v>0.90972972972973076</v>
      </c>
      <c r="U541"/>
    </row>
    <row r="542" spans="1:21" hidden="1" x14ac:dyDescent="0.25">
      <c r="A542" s="20" t="s">
        <v>1167</v>
      </c>
      <c r="B542" s="20">
        <v>23694.28</v>
      </c>
      <c r="C542" s="33" t="s">
        <v>1166</v>
      </c>
      <c r="D542" s="6" t="s">
        <v>12</v>
      </c>
      <c r="E542" s="6" t="s">
        <v>13</v>
      </c>
      <c r="F542" s="6" t="s">
        <v>538</v>
      </c>
      <c r="G542">
        <v>9</v>
      </c>
      <c r="H542">
        <v>202209</v>
      </c>
      <c r="I542" s="8">
        <v>101.61</v>
      </c>
      <c r="J542" s="8">
        <v>4.8</v>
      </c>
      <c r="K542" s="8">
        <v>5.38</v>
      </c>
      <c r="L542" s="8">
        <v>5.9</v>
      </c>
      <c r="M542" s="47" t="str">
        <f>INDEX(DNBDetails[], MATCH(ZACKS_Screener[Ticker], DNBDetails[Ticker],0), 6)</f>
        <v>Professional, Scientific, and Technical Services</v>
      </c>
      <c r="N542" s="6" t="str">
        <f>INDEX(DNBDetails[], MATCH(ZACKS_Screener[Ticker], DNBDetails[Ticker],0), 7)</f>
        <v>Computer Systems Design and Related Services</v>
      </c>
      <c r="O5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0.12083333333333335</v>
      </c>
      <c r="P5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9.6654275092936892E-2</v>
      </c>
      <c r="Q542" s="17">
        <f>IFERROR(ZACKS_Screener[[#This Row],[Price]]/ZACKS_Screener[[#This Row],[EPS1]], "")</f>
        <v>18.886617100371748</v>
      </c>
      <c r="R542" s="17">
        <f>IFERROR(ZACKS_Screener[[#This Row],[Price]]/ZACKS_Screener[[#This Row],[EPS2]], "")</f>
        <v>17.222033898305085</v>
      </c>
      <c r="S542" s="17">
        <f>IFERROR(ZACKS_Screener[[#This Row],[PE1]]/(ZACKS_Screener[[#This Row],[EG1]]*100), "")</f>
        <v>1.5630303807204202</v>
      </c>
      <c r="T542" s="17">
        <f>IFERROR(ZACKS_Screener[[#This Row],[PE2]]/(ZACKS_Screener[[#This Row],[EG2]]*100), "")</f>
        <v>1.7818181225554091</v>
      </c>
      <c r="U542"/>
    </row>
    <row r="543" spans="1:21" hidden="1" x14ac:dyDescent="0.25">
      <c r="A543" s="20" t="s">
        <v>1570</v>
      </c>
      <c r="B543" s="20">
        <v>3332.96</v>
      </c>
      <c r="C543" s="33" t="s">
        <v>1569</v>
      </c>
      <c r="D543" s="6" t="s">
        <v>20</v>
      </c>
      <c r="E543" s="6" t="s">
        <v>284</v>
      </c>
      <c r="F543" s="6" t="s">
        <v>411</v>
      </c>
      <c r="G543">
        <v>12</v>
      </c>
      <c r="H543">
        <v>202212</v>
      </c>
      <c r="I543" s="8">
        <v>109.63</v>
      </c>
      <c r="J543" s="8">
        <v>5.96</v>
      </c>
      <c r="K543" s="8">
        <v>6.68</v>
      </c>
      <c r="L543" s="8">
        <v>7.2</v>
      </c>
      <c r="M543" s="47" t="str">
        <f>INDEX(DNBDetails[], MATCH(ZACKS_Screener[Ticker], DNBDetails[Ticker],0), 6)</f>
        <v>Educational Services</v>
      </c>
      <c r="N543" s="6" t="str">
        <f>INDEX(DNBDetails[], MATCH(ZACKS_Screener[Ticker], DNBDetails[Ticker],0), 7)</f>
        <v>Colleges, Universities, and Professional Schools</v>
      </c>
      <c r="O5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0.12080536912751674</v>
      </c>
      <c r="P5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7.7844311377245581E-2</v>
      </c>
      <c r="Q543" s="17">
        <f>IFERROR(ZACKS_Screener[[#This Row],[Price]]/ZACKS_Screener[[#This Row],[EPS1]], "")</f>
        <v>16.411676646706585</v>
      </c>
      <c r="R543" s="17">
        <f>IFERROR(ZACKS_Screener[[#This Row],[Price]]/ZACKS_Screener[[#This Row],[EPS2]], "")</f>
        <v>15.226388888888888</v>
      </c>
      <c r="S543" s="17">
        <f>IFERROR(ZACKS_Screener[[#This Row],[PE1]]/(ZACKS_Screener[[#This Row],[EG1]]*100), "")</f>
        <v>1.3585221224218234</v>
      </c>
      <c r="T543" s="17">
        <f>IFERROR(ZACKS_Screener[[#This Row],[PE2]]/(ZACKS_Screener[[#This Row],[EG2]]*100), "")</f>
        <v>1.9560053418803398</v>
      </c>
      <c r="U543"/>
    </row>
    <row r="544" spans="1:21" hidden="1" x14ac:dyDescent="0.25">
      <c r="A544" s="20" t="s">
        <v>3420</v>
      </c>
      <c r="B544" s="20">
        <v>2157.94</v>
      </c>
      <c r="C544" s="33" t="s">
        <v>3419</v>
      </c>
      <c r="D544" s="6" t="s">
        <v>12</v>
      </c>
      <c r="E544" s="6" t="s">
        <v>17</v>
      </c>
      <c r="F544" s="6" t="s">
        <v>2480</v>
      </c>
      <c r="G544">
        <v>9</v>
      </c>
      <c r="H544">
        <v>202209</v>
      </c>
      <c r="I544" s="8">
        <v>13.98</v>
      </c>
      <c r="J544" s="8">
        <v>0.57999999999999996</v>
      </c>
      <c r="K544" s="8">
        <v>0.65</v>
      </c>
      <c r="L544" s="8">
        <v>0.8</v>
      </c>
      <c r="M544" s="47" t="str">
        <f>INDEX(DNBDetails[], MATCH(ZACKS_Screener[Ticker], DNBDetails[Ticker],0), 6)</f>
        <v>Fabricated Metal Product Manufacturing</v>
      </c>
      <c r="N544" s="6" t="str">
        <f>INDEX(DNBDetails[], MATCH(ZACKS_Screener[Ticker], DNBDetails[Ticker],0), 7)</f>
        <v>Other Fabricated Metal Product Manufacturing</v>
      </c>
      <c r="O5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0.12068965517241391</v>
      </c>
      <c r="P5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0.23076923076923078</v>
      </c>
      <c r="Q544" s="17">
        <f>IFERROR(ZACKS_Screener[[#This Row],[Price]]/ZACKS_Screener[[#This Row],[EPS1]], "")</f>
        <v>21.507692307692306</v>
      </c>
      <c r="R544" s="17">
        <f>IFERROR(ZACKS_Screener[[#This Row],[Price]]/ZACKS_Screener[[#This Row],[EPS2]], "")</f>
        <v>17.474999999999998</v>
      </c>
      <c r="S544" s="17">
        <f>IFERROR(ZACKS_Screener[[#This Row],[PE1]]/(ZACKS_Screener[[#This Row],[EG1]]*100), "")</f>
        <v>1.7820659340659322</v>
      </c>
      <c r="T544" s="17">
        <f>IFERROR(ZACKS_Screener[[#This Row],[PE2]]/(ZACKS_Screener[[#This Row],[EG2]]*100), "")</f>
        <v>0.75724999999999987</v>
      </c>
      <c r="U544"/>
    </row>
    <row r="545" spans="1:21" hidden="1" x14ac:dyDescent="0.25">
      <c r="A545" s="20" t="s">
        <v>1445</v>
      </c>
      <c r="B545" s="20">
        <v>53142.5</v>
      </c>
      <c r="C545" s="33" t="s">
        <v>1444</v>
      </c>
      <c r="D545" s="6" t="s">
        <v>20</v>
      </c>
      <c r="E545" s="6" t="s">
        <v>27</v>
      </c>
      <c r="F545" s="6" t="s">
        <v>219</v>
      </c>
      <c r="G545">
        <v>12</v>
      </c>
      <c r="H545">
        <v>202212</v>
      </c>
      <c r="I545" s="8">
        <v>37.67</v>
      </c>
      <c r="J545" s="8">
        <v>2.57</v>
      </c>
      <c r="K545" s="8">
        <v>2.88</v>
      </c>
      <c r="L545" s="8">
        <v>3.36</v>
      </c>
      <c r="M545" s="47" t="str">
        <f>INDEX(DNBDetails[], MATCH(ZACKS_Screener[Ticker], DNBDetails[Ticker],0), 6)</f>
        <v>Retail Trade</v>
      </c>
      <c r="N545" s="6" t="str">
        <f>INDEX(DNBDetails[], MATCH(ZACKS_Screener[Ticker], DNBDetails[Ticker],0), 7)</f>
        <v>Other Miscellaneous Retailers</v>
      </c>
      <c r="O5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0.12062256809338524</v>
      </c>
      <c r="P5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0.16666666666666666</v>
      </c>
      <c r="Q545" s="17">
        <f>IFERROR(ZACKS_Screener[[#This Row],[Price]]/ZACKS_Screener[[#This Row],[EPS1]], "")</f>
        <v>13.079861111111112</v>
      </c>
      <c r="R545" s="17">
        <f>IFERROR(ZACKS_Screener[[#This Row],[Price]]/ZACKS_Screener[[#This Row],[EPS2]], "")</f>
        <v>11.211309523809526</v>
      </c>
      <c r="S545" s="17">
        <f>IFERROR(ZACKS_Screener[[#This Row],[PE1]]/(ZACKS_Screener[[#This Row],[EG1]]*100), "")</f>
        <v>1.0843626792114693</v>
      </c>
      <c r="T545" s="17">
        <f>IFERROR(ZACKS_Screener[[#This Row],[PE2]]/(ZACKS_Screener[[#This Row],[EG2]]*100), "")</f>
        <v>0.67267857142857168</v>
      </c>
      <c r="U545"/>
    </row>
    <row r="546" spans="1:21" hidden="1" x14ac:dyDescent="0.25">
      <c r="A546" s="6" t="s">
        <v>2083</v>
      </c>
      <c r="B546" s="20">
        <v>20873.61</v>
      </c>
      <c r="C546" s="33" t="s">
        <v>2082</v>
      </c>
      <c r="D546" s="6" t="s">
        <v>12</v>
      </c>
      <c r="E546" s="6" t="s">
        <v>284</v>
      </c>
      <c r="F546" s="6" t="s">
        <v>533</v>
      </c>
      <c r="G546">
        <v>12</v>
      </c>
      <c r="H546">
        <v>202212</v>
      </c>
      <c r="I546" s="8">
        <v>41.88</v>
      </c>
      <c r="J546" s="8">
        <v>2.91</v>
      </c>
      <c r="K546" s="8">
        <v>3.26</v>
      </c>
      <c r="L546" s="8">
        <v>3.89</v>
      </c>
      <c r="M546" s="47" t="str">
        <f>INDEX(DNBDetails[], MATCH(ZACKS_Screener[Ticker], DNBDetails[Ticker],0), 6)</f>
        <v>Retail Trade</v>
      </c>
      <c r="N546" s="6" t="str">
        <f>INDEX(DNBDetails[], MATCH(ZACKS_Screener[Ticker], DNBDetails[Ticker],0), 7)</f>
        <v>Other Miscellaneous Retailers</v>
      </c>
      <c r="O5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0.12027491408934696</v>
      </c>
      <c r="P5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0.19325153374233139</v>
      </c>
      <c r="Q546" s="17">
        <f>IFERROR(ZACKS_Screener[[#This Row],[Price]]/ZACKS_Screener[[#This Row],[EPS1]], "")</f>
        <v>12.846625766871167</v>
      </c>
      <c r="R546" s="17">
        <f>IFERROR(ZACKS_Screener[[#This Row],[Price]]/ZACKS_Screener[[#This Row],[EPS2]], "")</f>
        <v>10.766066838046273</v>
      </c>
      <c r="S546" s="17">
        <f>IFERROR(ZACKS_Screener[[#This Row],[PE1]]/(ZACKS_Screener[[#This Row],[EG1]]*100), "")</f>
        <v>1.0681051709027181</v>
      </c>
      <c r="T546" s="17">
        <f>IFERROR(ZACKS_Screener[[#This Row],[PE2]]/(ZACKS_Screener[[#This Row],[EG2]]*100), "")</f>
        <v>0.55710123638144171</v>
      </c>
      <c r="U546"/>
    </row>
    <row r="547" spans="1:21" hidden="1" x14ac:dyDescent="0.25">
      <c r="A547" s="20" t="s">
        <v>3515</v>
      </c>
      <c r="B547" s="20">
        <v>2694.53</v>
      </c>
      <c r="C547" s="33" t="s">
        <v>3514</v>
      </c>
      <c r="D547" s="6" t="s">
        <v>20</v>
      </c>
      <c r="E547" s="6" t="s">
        <v>13</v>
      </c>
      <c r="F547" s="6" t="s">
        <v>1439</v>
      </c>
      <c r="G547">
        <v>9</v>
      </c>
      <c r="H547">
        <v>202209</v>
      </c>
      <c r="I547" s="8">
        <v>97.27</v>
      </c>
      <c r="J547" s="8">
        <v>4.92</v>
      </c>
      <c r="K547" s="8">
        <v>5.51</v>
      </c>
      <c r="L547" s="8">
        <v>6.06</v>
      </c>
      <c r="M547" s="47" t="str">
        <f>INDEX(DNBDetails[], MATCH(ZACKS_Screener[Ticker], DNBDetails[Ticker],0), 6)</f>
        <v>Computer and Electronic Product Manufacturing</v>
      </c>
      <c r="N547" s="6" t="str">
        <f>INDEX(DNBDetails[], MATCH(ZACKS_Screener[Ticker], DNBDetails[Ticker],0), 7)</f>
        <v>Semiconductor and Other Electronic Component Manufacturing</v>
      </c>
      <c r="O5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0.11991869918699184</v>
      </c>
      <c r="P5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9.9818511796733178E-2</v>
      </c>
      <c r="Q547" s="17">
        <f>IFERROR(ZACKS_Screener[[#This Row],[Price]]/ZACKS_Screener[[#This Row],[EPS1]], "")</f>
        <v>17.653357531760435</v>
      </c>
      <c r="R547" s="17">
        <f>IFERROR(ZACKS_Screener[[#This Row],[Price]]/ZACKS_Screener[[#This Row],[EPS2]], "")</f>
        <v>16.051155115511552</v>
      </c>
      <c r="S547" s="17">
        <f>IFERROR(ZACKS_Screener[[#This Row],[PE1]]/(ZACKS_Screener[[#This Row],[EG1]]*100), "")</f>
        <v>1.472110492479006</v>
      </c>
      <c r="T547" s="17">
        <f>IFERROR(ZACKS_Screener[[#This Row],[PE2]]/(ZACKS_Screener[[#This Row],[EG2]]*100), "")</f>
        <v>1.6080339033903399</v>
      </c>
      <c r="U547"/>
    </row>
    <row r="548" spans="1:21" hidden="1" x14ac:dyDescent="0.25">
      <c r="A548" s="20" t="s">
        <v>1609</v>
      </c>
      <c r="B548" s="20">
        <v>11456.21</v>
      </c>
      <c r="C548" s="33" t="s">
        <v>1608</v>
      </c>
      <c r="D548" s="6" t="s">
        <v>20</v>
      </c>
      <c r="E548" s="6" t="s">
        <v>13</v>
      </c>
      <c r="F548" s="6" t="s">
        <v>85</v>
      </c>
      <c r="G548">
        <v>12</v>
      </c>
      <c r="H548">
        <v>202212</v>
      </c>
      <c r="I548" s="8">
        <v>185.02</v>
      </c>
      <c r="J548" s="8">
        <v>2.76</v>
      </c>
      <c r="K548" s="8">
        <v>3.09</v>
      </c>
      <c r="L548" s="8">
        <v>3.45</v>
      </c>
      <c r="M548" s="47" t="str">
        <f>INDEX(DNBDetails[], MATCH(ZACKS_Screener[Ticker], DNBDetails[Ticker],0), 6)</f>
        <v>Information</v>
      </c>
      <c r="N548" s="6" t="str">
        <f>INDEX(DNBDetails[], MATCH(ZACKS_Screener[Ticker], DNBDetails[Ticker],0), 7)</f>
        <v>Software Publishers</v>
      </c>
      <c r="O5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0.11956521739130438</v>
      </c>
      <c r="P5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0.11650485436893215</v>
      </c>
      <c r="Q548" s="17">
        <f>IFERROR(ZACKS_Screener[[#This Row],[Price]]/ZACKS_Screener[[#This Row],[EPS1]], "")</f>
        <v>59.877022653721689</v>
      </c>
      <c r="R548" s="17">
        <f>IFERROR(ZACKS_Screener[[#This Row],[Price]]/ZACKS_Screener[[#This Row],[EPS2]], "")</f>
        <v>53.628985507246377</v>
      </c>
      <c r="S548" s="17">
        <f>IFERROR(ZACKS_Screener[[#This Row],[PE1]]/(ZACKS_Screener[[#This Row],[EG1]]*100), "")</f>
        <v>5.007896440129449</v>
      </c>
      <c r="T548" s="17">
        <f>IFERROR(ZACKS_Screener[[#This Row],[PE2]]/(ZACKS_Screener[[#This Row],[EG2]]*100), "")</f>
        <v>4.6031545893719761</v>
      </c>
      <c r="U548"/>
    </row>
    <row r="549" spans="1:21" hidden="1" x14ac:dyDescent="0.25">
      <c r="A549" s="20" t="s">
        <v>837</v>
      </c>
      <c r="B549" s="20">
        <v>12548.44</v>
      </c>
      <c r="C549" s="33" t="s">
        <v>836</v>
      </c>
      <c r="D549" s="6" t="s">
        <v>12</v>
      </c>
      <c r="E549" s="6" t="s">
        <v>27</v>
      </c>
      <c r="F549" s="6" t="s">
        <v>370</v>
      </c>
      <c r="G549">
        <v>1</v>
      </c>
      <c r="H549">
        <v>202301</v>
      </c>
      <c r="I549" s="8">
        <v>145.31</v>
      </c>
      <c r="J549" s="8">
        <v>12.04</v>
      </c>
      <c r="K549" s="8">
        <v>13.47</v>
      </c>
      <c r="L549" s="8">
        <v>13.91</v>
      </c>
      <c r="M549" s="47" t="str">
        <f>INDEX(DNBDetails[], MATCH(ZACKS_Screener[Ticker], DNBDetails[Ticker],0), 6)</f>
        <v>Retail Trade</v>
      </c>
      <c r="N549" s="6" t="str">
        <f>INDEX(DNBDetails[], MATCH(ZACKS_Screener[Ticker], DNBDetails[Ticker],0), 7)</f>
        <v>Sporting Goods, Hobby, and Musical Instrument Retailers</v>
      </c>
      <c r="O5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0.11877076411960145</v>
      </c>
      <c r="P5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3.2665181885671822E-2</v>
      </c>
      <c r="Q549" s="17">
        <f>IFERROR(ZACKS_Screener[[#This Row],[Price]]/ZACKS_Screener[[#This Row],[EPS1]], "")</f>
        <v>10.787676317743133</v>
      </c>
      <c r="R549" s="17">
        <f>IFERROR(ZACKS_Screener[[#This Row],[Price]]/ZACKS_Screener[[#This Row],[EPS2]], "")</f>
        <v>10.446441409058231</v>
      </c>
      <c r="S549" s="17">
        <f>IFERROR(ZACKS_Screener[[#This Row],[PE1]]/(ZACKS_Screener[[#This Row],[EG1]]*100), "")</f>
        <v>0.90827708297641385</v>
      </c>
      <c r="T549" s="17">
        <f>IFERROR(ZACKS_Screener[[#This Row],[PE2]]/(ZACKS_Screener[[#This Row],[EG2]]*100), "")</f>
        <v>3.1980355859094214</v>
      </c>
      <c r="U549"/>
    </row>
    <row r="550" spans="1:21" hidden="1" x14ac:dyDescent="0.25">
      <c r="A550" s="20" t="s">
        <v>875</v>
      </c>
      <c r="B550" s="20">
        <v>6240.32</v>
      </c>
      <c r="C550" s="33" t="s">
        <v>874</v>
      </c>
      <c r="D550" s="6" t="s">
        <v>20</v>
      </c>
      <c r="E550" s="6" t="s">
        <v>13</v>
      </c>
      <c r="F550" s="6" t="s">
        <v>85</v>
      </c>
      <c r="G550">
        <v>1</v>
      </c>
      <c r="H550">
        <v>202301</v>
      </c>
      <c r="I550" s="8">
        <v>73.03</v>
      </c>
      <c r="J550" s="8">
        <v>1.18</v>
      </c>
      <c r="K550" s="8">
        <v>1.32</v>
      </c>
      <c r="L550" s="8">
        <v>1.57</v>
      </c>
      <c r="M550" s="47" t="str">
        <f>INDEX(DNBDetails[], MATCH(ZACKS_Screener[Ticker], DNBDetails[Ticker],0), 6)</f>
        <v>Professional, Scientific, and Technical Services</v>
      </c>
      <c r="N550" s="6" t="str">
        <f>INDEX(DNBDetails[], MATCH(ZACKS_Screener[Ticker], DNBDetails[Ticker],0), 7)</f>
        <v>Computer Systems Design and Related Services</v>
      </c>
      <c r="O5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0.11864406779661028</v>
      </c>
      <c r="P5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0.18939393939393939</v>
      </c>
      <c r="Q550" s="17">
        <f>IFERROR(ZACKS_Screener[[#This Row],[Price]]/ZACKS_Screener[[#This Row],[EPS1]], "")</f>
        <v>55.325757575757571</v>
      </c>
      <c r="R550" s="17">
        <f>IFERROR(ZACKS_Screener[[#This Row],[Price]]/ZACKS_Screener[[#This Row],[EPS2]], "")</f>
        <v>46.515923566878982</v>
      </c>
      <c r="S550" s="17">
        <f>IFERROR(ZACKS_Screener[[#This Row],[PE1]]/(ZACKS_Screener[[#This Row],[EG1]]*100), "")</f>
        <v>4.663170995670991</v>
      </c>
      <c r="T550" s="17">
        <f>IFERROR(ZACKS_Screener[[#This Row],[PE2]]/(ZACKS_Screener[[#This Row],[EG2]]*100), "")</f>
        <v>2.4560407643312105</v>
      </c>
      <c r="U550"/>
    </row>
    <row r="551" spans="1:21" hidden="1" x14ac:dyDescent="0.25">
      <c r="A551" s="20" t="s">
        <v>908</v>
      </c>
      <c r="B551" s="20">
        <v>4284.6000000000004</v>
      </c>
      <c r="C551" s="33" t="s">
        <v>907</v>
      </c>
      <c r="D551" s="6" t="s">
        <v>20</v>
      </c>
      <c r="E551" s="6" t="s">
        <v>32</v>
      </c>
      <c r="F551" s="6" t="s">
        <v>325</v>
      </c>
      <c r="G551">
        <v>12</v>
      </c>
      <c r="H551">
        <v>202212</v>
      </c>
      <c r="I551" s="8">
        <v>85.7</v>
      </c>
      <c r="J551" s="8">
        <v>6.51</v>
      </c>
      <c r="K551" s="8">
        <v>7.28</v>
      </c>
      <c r="L551" s="8">
        <v>8.32</v>
      </c>
      <c r="M551" s="47" t="str">
        <f>INDEX(DNBDetails[], MATCH(ZACKS_Screener[Ticker], DNBDetails[Ticker],0), 6)</f>
        <v>Finance and Insurance</v>
      </c>
      <c r="N551" s="6" t="str">
        <f>INDEX(DNBDetails[], MATCH(ZACKS_Screener[Ticker], DNBDetails[Ticker],0), 7)</f>
        <v>Activities Related to Credit Intermediation</v>
      </c>
      <c r="O5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0.11827956989247319</v>
      </c>
      <c r="P5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0.14285714285714285</v>
      </c>
      <c r="Q551" s="17">
        <f>IFERROR(ZACKS_Screener[[#This Row],[Price]]/ZACKS_Screener[[#This Row],[EPS1]], "")</f>
        <v>11.771978021978022</v>
      </c>
      <c r="R551" s="17">
        <f>IFERROR(ZACKS_Screener[[#This Row],[Price]]/ZACKS_Screener[[#This Row],[EPS2]], "")</f>
        <v>10.30048076923077</v>
      </c>
      <c r="S551" s="17">
        <f>IFERROR(ZACKS_Screener[[#This Row],[PE1]]/(ZACKS_Screener[[#This Row],[EG1]]*100), "")</f>
        <v>0.99526723276723217</v>
      </c>
      <c r="T551" s="17">
        <f>IFERROR(ZACKS_Screener[[#This Row],[PE2]]/(ZACKS_Screener[[#This Row],[EG2]]*100), "")</f>
        <v>0.72103365384615392</v>
      </c>
      <c r="U551"/>
    </row>
    <row r="552" spans="1:21" hidden="1" x14ac:dyDescent="0.25">
      <c r="A552" s="20" t="s">
        <v>767</v>
      </c>
      <c r="B552" s="20">
        <v>7948.38</v>
      </c>
      <c r="C552" s="33" t="s">
        <v>766</v>
      </c>
      <c r="D552" s="6" t="s">
        <v>12</v>
      </c>
      <c r="E552" s="6" t="s">
        <v>156</v>
      </c>
      <c r="F552" s="6" t="s">
        <v>157</v>
      </c>
      <c r="G552">
        <v>12</v>
      </c>
      <c r="H552">
        <v>202212</v>
      </c>
      <c r="I552" s="8">
        <v>207.8</v>
      </c>
      <c r="J552" s="8">
        <v>8.1300000000000008</v>
      </c>
      <c r="K552" s="8">
        <v>9.09</v>
      </c>
      <c r="L552" s="8">
        <v>9.83</v>
      </c>
      <c r="M552" s="47" t="str">
        <f>INDEX(DNBDetails[], MATCH(ZACKS_Screener[Ticker], DNBDetails[Ticker],0), 6)</f>
        <v>Fabricated Metal Product Manufacturing</v>
      </c>
      <c r="N552" s="6" t="str">
        <f>INDEX(DNBDetails[], MATCH(ZACKS_Screener[Ticker], DNBDetails[Ticker],0), 7)</f>
        <v>Other Fabricated Metal Product Manufacturing</v>
      </c>
      <c r="O5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0.11808118081180799</v>
      </c>
      <c r="P5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8.1408140814081431E-2</v>
      </c>
      <c r="Q552" s="17">
        <f>IFERROR(ZACKS_Screener[[#This Row],[Price]]/ZACKS_Screener[[#This Row],[EPS1]], "")</f>
        <v>22.860286028602861</v>
      </c>
      <c r="R552" s="17">
        <f>IFERROR(ZACKS_Screener[[#This Row],[Price]]/ZACKS_Screener[[#This Row],[EPS2]], "")</f>
        <v>21.139369277721261</v>
      </c>
      <c r="S552" s="17">
        <f>IFERROR(ZACKS_Screener[[#This Row],[PE1]]/(ZACKS_Screener[[#This Row],[EG1]]*100), "")</f>
        <v>1.9359804730473069</v>
      </c>
      <c r="T552" s="17">
        <f>IFERROR(ZACKS_Screener[[#This Row],[PE2]]/(ZACKS_Screener[[#This Row],[EG2]]*100), "")</f>
        <v>2.596714415330895</v>
      </c>
      <c r="U552"/>
    </row>
    <row r="553" spans="1:21" hidden="1" x14ac:dyDescent="0.25">
      <c r="A553" s="20" t="s">
        <v>2100</v>
      </c>
      <c r="B553" s="20">
        <v>10976.51</v>
      </c>
      <c r="C553" s="33" t="s">
        <v>2099</v>
      </c>
      <c r="D553" s="6" t="s">
        <v>12</v>
      </c>
      <c r="E553" s="6" t="s">
        <v>32</v>
      </c>
      <c r="F553" s="6" t="s">
        <v>214</v>
      </c>
      <c r="G553">
        <v>12</v>
      </c>
      <c r="H553">
        <v>202212</v>
      </c>
      <c r="I553" s="8">
        <v>53.23</v>
      </c>
      <c r="J553" s="8">
        <v>1.96</v>
      </c>
      <c r="K553" s="8">
        <v>2.19</v>
      </c>
      <c r="L553" s="8">
        <v>2.5099999999999998</v>
      </c>
      <c r="M553" s="47" t="str">
        <f>INDEX(DNBDetails[], MATCH(ZACKS_Screener[Ticker], DNBDetails[Ticker],0), 6)</f>
        <v>Real Estate and Rental and Leasing</v>
      </c>
      <c r="N553" s="6" t="str">
        <f>INDEX(DNBDetails[], MATCH(ZACKS_Screener[Ticker], DNBDetails[Ticker],0), 7)</f>
        <v>Lessors of Real Estate</v>
      </c>
      <c r="O5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0.1173469387755102</v>
      </c>
      <c r="P5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0.14611872146118715</v>
      </c>
      <c r="Q553" s="17">
        <f>IFERROR(ZACKS_Screener[[#This Row],[Price]]/ZACKS_Screener[[#This Row],[EPS1]], "")</f>
        <v>24.30593607305936</v>
      </c>
      <c r="R553" s="17">
        <f>IFERROR(ZACKS_Screener[[#This Row],[Price]]/ZACKS_Screener[[#This Row],[EPS2]], "")</f>
        <v>21.207171314741036</v>
      </c>
      <c r="S553" s="17">
        <f>IFERROR(ZACKS_Screener[[#This Row],[PE1]]/(ZACKS_Screener[[#This Row],[EG1]]*100), "")</f>
        <v>2.0712884653563628</v>
      </c>
      <c r="T553" s="17">
        <f>IFERROR(ZACKS_Screener[[#This Row],[PE2]]/(ZACKS_Screener[[#This Row],[EG2]]*100), "")</f>
        <v>1.4513657868525902</v>
      </c>
      <c r="U553"/>
    </row>
    <row r="554" spans="1:21" hidden="1" x14ac:dyDescent="0.25">
      <c r="A554" s="20" t="s">
        <v>2863</v>
      </c>
      <c r="B554" s="20">
        <v>4142.1499999999996</v>
      </c>
      <c r="C554" s="33" t="s">
        <v>2862</v>
      </c>
      <c r="D554" s="6" t="s">
        <v>12</v>
      </c>
      <c r="E554" s="6" t="s">
        <v>17</v>
      </c>
      <c r="F554" s="6" t="s">
        <v>152</v>
      </c>
      <c r="G554">
        <v>3</v>
      </c>
      <c r="H554">
        <v>202303</v>
      </c>
      <c r="I554" s="8">
        <v>44.36</v>
      </c>
      <c r="J554" s="8">
        <v>1.79</v>
      </c>
      <c r="K554" s="8">
        <v>2</v>
      </c>
      <c r="L554" s="8">
        <v>2.02</v>
      </c>
      <c r="M554" s="47" t="str">
        <f>INDEX(DNBDetails[], MATCH(ZACKS_Screener[Ticker], DNBDetails[Ticker],0), 6)</f>
        <v>Machinery Manufacturing</v>
      </c>
      <c r="N554" s="6" t="str">
        <f>INDEX(DNBDetails[], MATCH(ZACKS_Screener[Ticker], DNBDetails[Ticker],0), 7)</f>
        <v>Other General Purpose Machinery Manufacturing</v>
      </c>
      <c r="O5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0.11731843575418992</v>
      </c>
      <c r="P5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1.0000000000000009E-2</v>
      </c>
      <c r="Q554" s="17">
        <f>IFERROR(ZACKS_Screener[[#This Row],[Price]]/ZACKS_Screener[[#This Row],[EPS1]], "")</f>
        <v>22.18</v>
      </c>
      <c r="R554" s="17">
        <f>IFERROR(ZACKS_Screener[[#This Row],[Price]]/ZACKS_Screener[[#This Row],[EPS2]], "")</f>
        <v>21.96039603960396</v>
      </c>
      <c r="S554" s="17">
        <f>IFERROR(ZACKS_Screener[[#This Row],[PE1]]/(ZACKS_Screener[[#This Row],[EG1]]*100), "")</f>
        <v>1.8905809523809527</v>
      </c>
      <c r="T554" s="17">
        <f>IFERROR(ZACKS_Screener[[#This Row],[PE2]]/(ZACKS_Screener[[#This Row],[EG2]]*100), "")</f>
        <v>21.960396039603943</v>
      </c>
      <c r="U554"/>
    </row>
    <row r="555" spans="1:21" hidden="1" x14ac:dyDescent="0.25">
      <c r="A555" s="20" t="s">
        <v>1214</v>
      </c>
      <c r="B555" s="20">
        <v>3751.01</v>
      </c>
      <c r="C555" s="33" t="s">
        <v>1213</v>
      </c>
      <c r="D555" s="6" t="s">
        <v>12</v>
      </c>
      <c r="E555" s="6" t="s">
        <v>32</v>
      </c>
      <c r="F555" s="6" t="s">
        <v>214</v>
      </c>
      <c r="G555">
        <v>12</v>
      </c>
      <c r="H555">
        <v>202212</v>
      </c>
      <c r="I555" s="8">
        <v>58.23</v>
      </c>
      <c r="J555" s="8">
        <v>3.41</v>
      </c>
      <c r="K555" s="8">
        <v>3.81</v>
      </c>
      <c r="L555" s="8">
        <v>4.04</v>
      </c>
      <c r="M555" s="47" t="str">
        <f>INDEX(DNBDetails[], MATCH(ZACKS_Screener[Ticker], DNBDetails[Ticker],0), 6)</f>
        <v>Finance and Insurance</v>
      </c>
      <c r="N555" s="6" t="str">
        <f>INDEX(DNBDetails[], MATCH(ZACKS_Screener[Ticker], DNBDetails[Ticker],0), 7)</f>
        <v>Other Financial Investment Activities</v>
      </c>
      <c r="O5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0.11730205278592372</v>
      </c>
      <c r="P5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6.0367454068241462E-2</v>
      </c>
      <c r="Q555" s="17">
        <f>IFERROR(ZACKS_Screener[[#This Row],[Price]]/ZACKS_Screener[[#This Row],[EPS1]], "")</f>
        <v>15.283464566929133</v>
      </c>
      <c r="R555" s="17">
        <f>IFERROR(ZACKS_Screener[[#This Row],[Price]]/ZACKS_Screener[[#This Row],[EPS2]], "")</f>
        <v>14.413366336633663</v>
      </c>
      <c r="S555" s="17">
        <f>IFERROR(ZACKS_Screener[[#This Row],[PE1]]/(ZACKS_Screener[[#This Row],[EG1]]*100), "")</f>
        <v>1.302915354330709</v>
      </c>
      <c r="T555" s="17">
        <f>IFERROR(ZACKS_Screener[[#This Row],[PE2]]/(ZACKS_Screener[[#This Row],[EG2]]*100), "")</f>
        <v>2.3876054670684459</v>
      </c>
      <c r="U555"/>
    </row>
    <row r="556" spans="1:21" hidden="1" x14ac:dyDescent="0.25">
      <c r="A556" s="20" t="s">
        <v>763</v>
      </c>
      <c r="B556" s="20">
        <v>3020.77</v>
      </c>
      <c r="C556" s="33" t="s">
        <v>762</v>
      </c>
      <c r="D556" s="6" t="s">
        <v>20</v>
      </c>
      <c r="E556" s="6" t="s">
        <v>13</v>
      </c>
      <c r="F556" s="6" t="s">
        <v>85</v>
      </c>
      <c r="G556">
        <v>3</v>
      </c>
      <c r="H556">
        <v>202303</v>
      </c>
      <c r="I556" s="8">
        <v>68.28</v>
      </c>
      <c r="J556" s="8">
        <v>2.56</v>
      </c>
      <c r="K556" s="8">
        <v>2.86</v>
      </c>
      <c r="L556" s="8">
        <v>3.07</v>
      </c>
      <c r="M556" s="47" t="str">
        <f>INDEX(DNBDetails[], MATCH(ZACKS_Screener[Ticker], DNBDetails[Ticker],0), 6)</f>
        <v>Information</v>
      </c>
      <c r="N556" s="6" t="str">
        <f>INDEX(DNBDetails[], MATCH(ZACKS_Screener[Ticker], DNBDetails[Ticker],0), 7)</f>
        <v>Software Publishers</v>
      </c>
      <c r="O5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0.11718749999999993</v>
      </c>
      <c r="P5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7.342657342657341E-2</v>
      </c>
      <c r="Q556" s="17">
        <f>IFERROR(ZACKS_Screener[[#This Row],[Price]]/ZACKS_Screener[[#This Row],[EPS1]], "")</f>
        <v>23.874125874125877</v>
      </c>
      <c r="R556" s="17">
        <f>IFERROR(ZACKS_Screener[[#This Row],[Price]]/ZACKS_Screener[[#This Row],[EPS2]], "")</f>
        <v>22.241042345276874</v>
      </c>
      <c r="S556" s="17">
        <f>IFERROR(ZACKS_Screener[[#This Row],[PE1]]/(ZACKS_Screener[[#This Row],[EG1]]*100), "")</f>
        <v>2.0372587412587428</v>
      </c>
      <c r="T556" s="17">
        <f>IFERROR(ZACKS_Screener[[#This Row],[PE2]]/(ZACKS_Screener[[#This Row],[EG2]]*100), "")</f>
        <v>3.0290181479758038</v>
      </c>
      <c r="U556"/>
    </row>
    <row r="557" spans="1:21" hidden="1" x14ac:dyDescent="0.25">
      <c r="A557" s="20" t="s">
        <v>3353</v>
      </c>
      <c r="B557" s="20">
        <v>3020.14</v>
      </c>
      <c r="C557" s="33" t="s">
        <v>3352</v>
      </c>
      <c r="D557" s="6" t="s">
        <v>20</v>
      </c>
      <c r="E557" s="6" t="s">
        <v>35</v>
      </c>
      <c r="F557" s="6" t="s">
        <v>41</v>
      </c>
      <c r="G557">
        <v>12</v>
      </c>
      <c r="H557">
        <v>202212</v>
      </c>
      <c r="I557" s="8">
        <v>55.39</v>
      </c>
      <c r="J557" s="8">
        <v>2.39</v>
      </c>
      <c r="K557" s="8">
        <v>2.67</v>
      </c>
      <c r="L557" s="8">
        <v>3.22</v>
      </c>
      <c r="M557" s="47" t="str">
        <f>INDEX(DNBDetails[], MATCH(ZACKS_Screener[Ticker], DNBDetails[Ticker],0), 6)</f>
        <v>Miscellaneous Manufacturing</v>
      </c>
      <c r="N557" s="6" t="str">
        <f>INDEX(DNBDetails[], MATCH(ZACKS_Screener[Ticker], DNBDetails[Ticker],0), 7)</f>
        <v>Medical Equipment and Supplies Manufacturing</v>
      </c>
      <c r="O5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0.11715481171548109</v>
      </c>
      <c r="P5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0.20599250936329599</v>
      </c>
      <c r="Q557" s="17">
        <f>IFERROR(ZACKS_Screener[[#This Row],[Price]]/ZACKS_Screener[[#This Row],[EPS1]], "")</f>
        <v>20.745318352059925</v>
      </c>
      <c r="R557" s="17">
        <f>IFERROR(ZACKS_Screener[[#This Row],[Price]]/ZACKS_Screener[[#This Row],[EPS2]], "")</f>
        <v>17.201863354037265</v>
      </c>
      <c r="S557" s="17">
        <f>IFERROR(ZACKS_Screener[[#This Row],[PE1]]/(ZACKS_Screener[[#This Row],[EG1]]*100), "")</f>
        <v>1.7707611021936875</v>
      </c>
      <c r="T557" s="17">
        <f>IFERROR(ZACKS_Screener[[#This Row],[PE2]]/(ZACKS_Screener[[#This Row],[EG2]]*100), "")</f>
        <v>0.83507227555053587</v>
      </c>
      <c r="U557"/>
    </row>
    <row r="558" spans="1:21" hidden="1" x14ac:dyDescent="0.25">
      <c r="A558" s="20" t="s">
        <v>2053</v>
      </c>
      <c r="B558" s="20">
        <v>5305.85</v>
      </c>
      <c r="C558" s="33" t="s">
        <v>2053</v>
      </c>
      <c r="D558" s="6" t="s">
        <v>12</v>
      </c>
      <c r="E558" s="6" t="s">
        <v>284</v>
      </c>
      <c r="F558" s="6" t="s">
        <v>697</v>
      </c>
      <c r="G558">
        <v>1</v>
      </c>
      <c r="H558">
        <v>202301</v>
      </c>
      <c r="I558" s="8">
        <v>84.84</v>
      </c>
      <c r="J558" s="8">
        <v>8.9700000000000006</v>
      </c>
      <c r="K558" s="8">
        <v>10.02</v>
      </c>
      <c r="L558" s="8">
        <v>11.07</v>
      </c>
      <c r="M558" s="47" t="str">
        <f>INDEX(DNBDetails[], MATCH(ZACKS_Screener[Ticker], DNBDetails[Ticker],0), 6)</f>
        <v>Apparel Manufacturing</v>
      </c>
      <c r="N558" s="6" t="str">
        <f>INDEX(DNBDetails[], MATCH(ZACKS_Screener[Ticker], DNBDetails[Ticker],0), 7)</f>
        <v>Cut and Sew Apparel Manufacturing</v>
      </c>
      <c r="O5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0.11705685618729084</v>
      </c>
      <c r="P5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0.10479041916167672</v>
      </c>
      <c r="Q558" s="17">
        <f>IFERROR(ZACKS_Screener[[#This Row],[Price]]/ZACKS_Screener[[#This Row],[EPS1]], "")</f>
        <v>8.4670658682634734</v>
      </c>
      <c r="R558" s="17">
        <f>IFERROR(ZACKS_Screener[[#This Row],[Price]]/ZACKS_Screener[[#This Row],[EPS2]], "")</f>
        <v>7.6639566395663961</v>
      </c>
      <c r="S558" s="17">
        <f>IFERROR(ZACKS_Screener[[#This Row],[PE1]]/(ZACKS_Screener[[#This Row],[EG1]]*100), "")</f>
        <v>0.72332934131736615</v>
      </c>
      <c r="T558" s="17">
        <f>IFERROR(ZACKS_Screener[[#This Row],[PE2]]/(ZACKS_Screener[[#This Row],[EG2]]*100), "")</f>
        <v>0.73136043360433556</v>
      </c>
      <c r="U558"/>
    </row>
    <row r="559" spans="1:21" hidden="1" x14ac:dyDescent="0.25">
      <c r="A559" s="20" t="s">
        <v>2380</v>
      </c>
      <c r="B559" s="20">
        <v>4556.2299999999996</v>
      </c>
      <c r="C559" s="33" t="s">
        <v>2379</v>
      </c>
      <c r="D559" s="6" t="s">
        <v>12</v>
      </c>
      <c r="E559" s="6" t="s">
        <v>102</v>
      </c>
      <c r="F559" s="6" t="s">
        <v>300</v>
      </c>
      <c r="G559">
        <v>12</v>
      </c>
      <c r="H559">
        <v>202212</v>
      </c>
      <c r="I559" s="8">
        <v>67.459999999999994</v>
      </c>
      <c r="J559" s="8">
        <v>3</v>
      </c>
      <c r="K559" s="8">
        <v>3.35</v>
      </c>
      <c r="L559" s="8">
        <v>3.29</v>
      </c>
      <c r="M559" s="47" t="str">
        <f>INDEX(DNBDetails[], MATCH(ZACKS_Screener[Ticker], DNBDetails[Ticker],0), 6)</f>
        <v>Utilities</v>
      </c>
      <c r="N559" s="6" t="str">
        <f>INDEX(DNBDetails[], MATCH(ZACKS_Screener[Ticker], DNBDetails[Ticker],0), 7)</f>
        <v>Natural Gas Distribution</v>
      </c>
      <c r="O5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0.1166666666666667</v>
      </c>
      <c r="P5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-1.7910447761194045E-2</v>
      </c>
      <c r="Q559" s="17">
        <f>IFERROR(ZACKS_Screener[[#This Row],[Price]]/ZACKS_Screener[[#This Row],[EPS1]], "")</f>
        <v>20.137313432835818</v>
      </c>
      <c r="R559" s="17">
        <f>IFERROR(ZACKS_Screener[[#This Row],[Price]]/ZACKS_Screener[[#This Row],[EPS2]], "")</f>
        <v>20.504559270516715</v>
      </c>
      <c r="S559" s="17">
        <f>IFERROR(ZACKS_Screener[[#This Row],[PE1]]/(ZACKS_Screener[[#This Row],[EG1]]*100), "")</f>
        <v>1.7260554371002126</v>
      </c>
      <c r="T559" s="17">
        <f>IFERROR(ZACKS_Screener[[#This Row],[PE2]]/(ZACKS_Screener[[#This Row],[EG2]]*100), "")</f>
        <v>-11.44837892603849</v>
      </c>
      <c r="U559"/>
    </row>
    <row r="560" spans="1:21" hidden="1" x14ac:dyDescent="0.25">
      <c r="A560" s="20" t="s">
        <v>15822</v>
      </c>
      <c r="B560" s="20">
        <v>110475.83</v>
      </c>
      <c r="C560" s="33" t="s">
        <v>15823</v>
      </c>
      <c r="D560" s="6" t="s">
        <v>20</v>
      </c>
      <c r="E560" s="6" t="s">
        <v>27</v>
      </c>
      <c r="F560" s="6" t="s">
        <v>219</v>
      </c>
      <c r="G560">
        <v>12</v>
      </c>
      <c r="H560">
        <v>202212</v>
      </c>
      <c r="I560" s="8">
        <v>83.48</v>
      </c>
      <c r="J560" s="8">
        <v>3.98</v>
      </c>
      <c r="K560" s="8">
        <v>4.4400000000000004</v>
      </c>
      <c r="L560" s="8">
        <v>5.61</v>
      </c>
      <c r="M560" s="47" t="e">
        <f>INDEX(DNBDetails[], MATCH(ZACKS_Screener[Ticker], DNBDetails[Ticker],0), 6)</f>
        <v>#N/A</v>
      </c>
      <c r="N560" s="6" t="e">
        <f>INDEX(DNBDetails[], MATCH(ZACKS_Screener[Ticker], DNBDetails[Ticker],0), 7)</f>
        <v>#N/A</v>
      </c>
      <c r="O5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0.11557788944723628</v>
      </c>
      <c r="P5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0.26351351351351349</v>
      </c>
      <c r="Q560" s="17">
        <f>IFERROR(ZACKS_Screener[[#This Row],[Price]]/ZACKS_Screener[[#This Row],[EPS1]], "")</f>
        <v>18.801801801801801</v>
      </c>
      <c r="R560" s="17">
        <f>IFERROR(ZACKS_Screener[[#This Row],[Price]]/ZACKS_Screener[[#This Row],[EPS2]], "")</f>
        <v>14.880570409982175</v>
      </c>
      <c r="S560" s="17">
        <f>IFERROR(ZACKS_Screener[[#This Row],[PE1]]/(ZACKS_Screener[[#This Row],[EG1]]*100), "")</f>
        <v>1.6267645906776327</v>
      </c>
      <c r="T560" s="17">
        <f>IFERROR(ZACKS_Screener[[#This Row],[PE2]]/(ZACKS_Screener[[#This Row],[EG2]]*100), "")</f>
        <v>0.56469856940445184</v>
      </c>
      <c r="U560"/>
    </row>
    <row r="561" spans="1:21" hidden="1" x14ac:dyDescent="0.25">
      <c r="A561" s="20" t="s">
        <v>15842</v>
      </c>
      <c r="B561" s="20">
        <v>2327.08</v>
      </c>
      <c r="C561" s="33" t="s">
        <v>15843</v>
      </c>
      <c r="D561" s="6" t="s">
        <v>20</v>
      </c>
      <c r="E561" s="6" t="s">
        <v>24</v>
      </c>
      <c r="F561" s="6" t="s">
        <v>74</v>
      </c>
      <c r="G561">
        <v>12</v>
      </c>
      <c r="H561">
        <v>202212</v>
      </c>
      <c r="I561" s="8">
        <v>78.349999999999994</v>
      </c>
      <c r="J561" s="8">
        <v>3.16</v>
      </c>
      <c r="K561" s="8">
        <v>3.52</v>
      </c>
      <c r="L561" s="8">
        <v>4.1100000000000003</v>
      </c>
      <c r="M561" s="47" t="e">
        <f>INDEX(DNBDetails[], MATCH(ZACKS_Screener[Ticker], DNBDetails[Ticker],0), 6)</f>
        <v>#N/A</v>
      </c>
      <c r="N561" s="6" t="e">
        <f>INDEX(DNBDetails[], MATCH(ZACKS_Screener[Ticker], DNBDetails[Ticker],0), 7)</f>
        <v>#N/A</v>
      </c>
      <c r="O5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0.11392405063291135</v>
      </c>
      <c r="P5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0.16761363636363644</v>
      </c>
      <c r="Q561" s="17">
        <f>IFERROR(ZACKS_Screener[[#This Row],[Price]]/ZACKS_Screener[[#This Row],[EPS1]], "")</f>
        <v>22.258522727272727</v>
      </c>
      <c r="R561" s="17">
        <f>IFERROR(ZACKS_Screener[[#This Row],[Price]]/ZACKS_Screener[[#This Row],[EPS2]], "")</f>
        <v>19.063260340632599</v>
      </c>
      <c r="S561" s="17">
        <f>IFERROR(ZACKS_Screener[[#This Row],[PE1]]/(ZACKS_Screener[[#This Row],[EG1]]*100), "")</f>
        <v>1.9538036616161625</v>
      </c>
      <c r="T561" s="17">
        <f>IFERROR(ZACKS_Screener[[#This Row],[PE2]]/(ZACKS_Screener[[#This Row],[EG2]]*100), "")</f>
        <v>1.1373334982885885</v>
      </c>
      <c r="U561"/>
    </row>
    <row r="562" spans="1:21" hidden="1" x14ac:dyDescent="0.25">
      <c r="A562" s="20" t="s">
        <v>867</v>
      </c>
      <c r="B562" s="20">
        <v>10480.84</v>
      </c>
      <c r="C562" s="33" t="s">
        <v>866</v>
      </c>
      <c r="D562" s="6" t="s">
        <v>20</v>
      </c>
      <c r="E562" s="6" t="s">
        <v>13</v>
      </c>
      <c r="F562" s="6" t="s">
        <v>145</v>
      </c>
      <c r="G562">
        <v>9</v>
      </c>
      <c r="H562">
        <v>202209</v>
      </c>
      <c r="I562" s="8">
        <v>87.81</v>
      </c>
      <c r="J562" s="8">
        <v>5.3</v>
      </c>
      <c r="K562" s="8">
        <v>5.9</v>
      </c>
      <c r="L562" s="8">
        <v>6.57</v>
      </c>
      <c r="M562" s="47" t="str">
        <f>INDEX(DNBDetails[], MATCH(ZACKS_Screener[Ticker], DNBDetails[Ticker],0), 6)</f>
        <v>Professional, Scientific, and Technical Services</v>
      </c>
      <c r="N562" s="6" t="str">
        <f>INDEX(DNBDetails[], MATCH(ZACKS_Screener[Ticker], DNBDetails[Ticker],0), 7)</f>
        <v>Computer Systems Design and Related Services</v>
      </c>
      <c r="O5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0.11320754716981142</v>
      </c>
      <c r="P5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0.11355932203389829</v>
      </c>
      <c r="Q562" s="17">
        <f>IFERROR(ZACKS_Screener[[#This Row],[Price]]/ZACKS_Screener[[#This Row],[EPS1]], "")</f>
        <v>14.883050847457627</v>
      </c>
      <c r="R562" s="17">
        <f>IFERROR(ZACKS_Screener[[#This Row],[Price]]/ZACKS_Screener[[#This Row],[EPS2]], "")</f>
        <v>13.365296803652967</v>
      </c>
      <c r="S562" s="17">
        <f>IFERROR(ZACKS_Screener[[#This Row],[PE1]]/(ZACKS_Screener[[#This Row],[EG1]]*100), "")</f>
        <v>1.3146694915254225</v>
      </c>
      <c r="T562" s="17">
        <f>IFERROR(ZACKS_Screener[[#This Row],[PE2]]/(ZACKS_Screener[[#This Row],[EG2]]*100), "")</f>
        <v>1.1769440468888435</v>
      </c>
      <c r="U562"/>
    </row>
    <row r="563" spans="1:21" hidden="1" x14ac:dyDescent="0.25">
      <c r="A563" s="20" t="s">
        <v>3211</v>
      </c>
      <c r="B563" s="20">
        <v>2638.81</v>
      </c>
      <c r="C563" s="33" t="s">
        <v>3210</v>
      </c>
      <c r="D563" s="6" t="s">
        <v>12</v>
      </c>
      <c r="E563" s="6" t="s">
        <v>194</v>
      </c>
      <c r="F563" s="6" t="s">
        <v>722</v>
      </c>
      <c r="G563">
        <v>12</v>
      </c>
      <c r="H563">
        <v>202212</v>
      </c>
      <c r="I563" s="8">
        <v>21.48</v>
      </c>
      <c r="J563" s="8">
        <v>1.77</v>
      </c>
      <c r="K563" s="8">
        <v>1.97</v>
      </c>
      <c r="L563" s="8">
        <v>2.17</v>
      </c>
      <c r="M563" s="47" t="str">
        <f>INDEX(DNBDetails[], MATCH(ZACKS_Screener[Ticker], DNBDetails[Ticker],0), 6)</f>
        <v>Transportation and Warehousing</v>
      </c>
      <c r="N563" s="6" t="str">
        <f>INDEX(DNBDetails[], MATCH(ZACKS_Screener[Ticker], DNBDetails[Ticker],0), 7)</f>
        <v>Pipeline Transportation of Crude Oil</v>
      </c>
      <c r="O5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0.11299435028248585</v>
      </c>
      <c r="P5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0.10152284263959389</v>
      </c>
      <c r="Q563" s="17">
        <f>IFERROR(ZACKS_Screener[[#This Row],[Price]]/ZACKS_Screener[[#This Row],[EPS1]], "")</f>
        <v>10.903553299492387</v>
      </c>
      <c r="R563" s="17">
        <f>IFERROR(ZACKS_Screener[[#This Row],[Price]]/ZACKS_Screener[[#This Row],[EPS2]], "")</f>
        <v>9.8986175115207384</v>
      </c>
      <c r="S563" s="17">
        <f>IFERROR(ZACKS_Screener[[#This Row],[PE1]]/(ZACKS_Screener[[#This Row],[EG1]]*100), "")</f>
        <v>0.96496446700507654</v>
      </c>
      <c r="T563" s="17">
        <f>IFERROR(ZACKS_Screener[[#This Row],[PE2]]/(ZACKS_Screener[[#This Row],[EG2]]*100), "")</f>
        <v>0.97501382488479293</v>
      </c>
      <c r="U563"/>
    </row>
    <row r="564" spans="1:21" hidden="1" x14ac:dyDescent="0.25">
      <c r="A564" s="20" t="s">
        <v>839</v>
      </c>
      <c r="B564" s="20">
        <v>7407.46</v>
      </c>
      <c r="C564" s="33" t="s">
        <v>838</v>
      </c>
      <c r="D564" s="6" t="s">
        <v>12</v>
      </c>
      <c r="E564" s="6" t="s">
        <v>284</v>
      </c>
      <c r="F564" s="6" t="s">
        <v>840</v>
      </c>
      <c r="G564">
        <v>9</v>
      </c>
      <c r="H564">
        <v>202209</v>
      </c>
      <c r="I564" s="8">
        <v>77.13</v>
      </c>
      <c r="J564" s="8">
        <v>3.14</v>
      </c>
      <c r="K564" s="8">
        <v>3.49</v>
      </c>
      <c r="L564" s="8">
        <v>3.88</v>
      </c>
      <c r="M564" s="47" t="str">
        <f>INDEX(DNBDetails[], MATCH(ZACKS_Screener[Ticker], DNBDetails[Ticker],0), 6)</f>
        <v>Computer and Electronic Product Manufacturing</v>
      </c>
      <c r="N564" s="6" t="str">
        <f>INDEX(DNBDetails[], MATCH(ZACKS_Screener[Ticker], DNBDetails[Ticker],0), 7)</f>
        <v>Audio and Video Equipment Manufacturing</v>
      </c>
      <c r="O5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0.11146496815286627</v>
      </c>
      <c r="P5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0.11174785100286523</v>
      </c>
      <c r="Q564" s="17">
        <f>IFERROR(ZACKS_Screener[[#This Row],[Price]]/ZACKS_Screener[[#This Row],[EPS1]], "")</f>
        <v>22.100286532951287</v>
      </c>
      <c r="R564" s="17">
        <f>IFERROR(ZACKS_Screener[[#This Row],[Price]]/ZACKS_Screener[[#This Row],[EPS2]], "")</f>
        <v>19.878865979381441</v>
      </c>
      <c r="S564" s="17">
        <f>IFERROR(ZACKS_Screener[[#This Row],[PE1]]/(ZACKS_Screener[[#This Row],[EG1]]*100), "")</f>
        <v>1.9827114203847722</v>
      </c>
      <c r="T564" s="17">
        <f>IFERROR(ZACKS_Screener[[#This Row],[PE2]]/(ZACKS_Screener[[#This Row],[EG2]]*100), "")</f>
        <v>1.7789036478984945</v>
      </c>
      <c r="U564"/>
    </row>
    <row r="565" spans="1:21" hidden="1" x14ac:dyDescent="0.25">
      <c r="A565" s="20" t="s">
        <v>140</v>
      </c>
      <c r="B565" s="20">
        <v>3716.53</v>
      </c>
      <c r="C565" s="33" t="s">
        <v>139</v>
      </c>
      <c r="D565" s="6" t="s">
        <v>12</v>
      </c>
      <c r="E565" s="6" t="s">
        <v>32</v>
      </c>
      <c r="F565" s="6" t="s">
        <v>80</v>
      </c>
      <c r="G565">
        <v>12</v>
      </c>
      <c r="H565">
        <v>202212</v>
      </c>
      <c r="I565" s="8">
        <v>60.8</v>
      </c>
      <c r="J565" s="8">
        <v>4.1399999999999997</v>
      </c>
      <c r="K565" s="8">
        <v>4.5999999999999996</v>
      </c>
      <c r="L565" s="8">
        <v>5.65</v>
      </c>
      <c r="M565" s="47" t="str">
        <f>INDEX(DNBDetails[], MATCH(ZACKS_Screener[Ticker], DNBDetails[Ticker],0), 6)</f>
        <v>Finance and Insurance</v>
      </c>
      <c r="N565" s="6" t="str">
        <f>INDEX(DNBDetails[], MATCH(ZACKS_Screener[Ticker], DNBDetails[Ticker],0), 7)</f>
        <v>Insurance Carriers</v>
      </c>
      <c r="O5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0.1111111111111111</v>
      </c>
      <c r="P5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0.22826086956521757</v>
      </c>
      <c r="Q565" s="17">
        <f>IFERROR(ZACKS_Screener[[#This Row],[Price]]/ZACKS_Screener[[#This Row],[EPS1]], "")</f>
        <v>13.217391304347826</v>
      </c>
      <c r="R565" s="17">
        <f>IFERROR(ZACKS_Screener[[#This Row],[Price]]/ZACKS_Screener[[#This Row],[EPS2]], "")</f>
        <v>10.761061946902654</v>
      </c>
      <c r="S565" s="17">
        <f>IFERROR(ZACKS_Screener[[#This Row],[PE1]]/(ZACKS_Screener[[#This Row],[EG1]]*100), "")</f>
        <v>1.1895652173913045</v>
      </c>
      <c r="T565" s="17">
        <f>IFERROR(ZACKS_Screener[[#This Row],[PE2]]/(ZACKS_Screener[[#This Row],[EG2]]*100), "")</f>
        <v>0.47143699957859209</v>
      </c>
      <c r="U565"/>
    </row>
    <row r="566" spans="1:21" hidden="1" x14ac:dyDescent="0.25">
      <c r="A566" s="20" t="s">
        <v>1438</v>
      </c>
      <c r="B566" s="20">
        <v>14175.76</v>
      </c>
      <c r="C566" s="33" t="s">
        <v>1437</v>
      </c>
      <c r="D566" s="6" t="s">
        <v>12</v>
      </c>
      <c r="E566" s="6" t="s">
        <v>13</v>
      </c>
      <c r="F566" s="6" t="s">
        <v>1439</v>
      </c>
      <c r="G566">
        <v>8</v>
      </c>
      <c r="H566">
        <v>202208</v>
      </c>
      <c r="I566" s="8">
        <v>107.22</v>
      </c>
      <c r="J566" s="8">
        <v>7.65</v>
      </c>
      <c r="K566" s="8">
        <v>8.5</v>
      </c>
      <c r="L566" s="8">
        <v>9.25</v>
      </c>
      <c r="M566" s="47" t="str">
        <f>INDEX(DNBDetails[], MATCH(ZACKS_Screener[Ticker], DNBDetails[Ticker],0), 6)</f>
        <v>Computer and Electronic Product Manufacturing</v>
      </c>
      <c r="N566" s="6" t="str">
        <f>INDEX(DNBDetails[], MATCH(ZACKS_Screener[Ticker], DNBDetails[Ticker],0), 7)</f>
        <v>Semiconductor and Other Electronic Component Manufacturing</v>
      </c>
      <c r="O5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0.11111111111111106</v>
      </c>
      <c r="P5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8.8235294117647065E-2</v>
      </c>
      <c r="Q566" s="17">
        <f>IFERROR(ZACKS_Screener[[#This Row],[Price]]/ZACKS_Screener[[#This Row],[EPS1]], "")</f>
        <v>12.614117647058823</v>
      </c>
      <c r="R566" s="17">
        <f>IFERROR(ZACKS_Screener[[#This Row],[Price]]/ZACKS_Screener[[#This Row],[EPS2]], "")</f>
        <v>11.591351351351351</v>
      </c>
      <c r="S566" s="17">
        <f>IFERROR(ZACKS_Screener[[#This Row],[PE1]]/(ZACKS_Screener[[#This Row],[EG1]]*100), "")</f>
        <v>1.1352705882352945</v>
      </c>
      <c r="T566" s="17">
        <f>IFERROR(ZACKS_Screener[[#This Row],[PE2]]/(ZACKS_Screener[[#This Row],[EG2]]*100), "")</f>
        <v>1.3136864864864863</v>
      </c>
      <c r="U566"/>
    </row>
    <row r="567" spans="1:21" hidden="1" x14ac:dyDescent="0.25">
      <c r="A567" s="20" t="s">
        <v>2502</v>
      </c>
      <c r="B567" s="20">
        <v>19202.13</v>
      </c>
      <c r="C567" s="33" t="s">
        <v>2501</v>
      </c>
      <c r="D567" s="6" t="s">
        <v>20</v>
      </c>
      <c r="E567" s="6" t="s">
        <v>32</v>
      </c>
      <c r="F567" s="6" t="s">
        <v>1003</v>
      </c>
      <c r="G567">
        <v>12</v>
      </c>
      <c r="H567">
        <v>202212</v>
      </c>
      <c r="I567" s="8">
        <v>81.37</v>
      </c>
      <c r="J567" s="8">
        <v>1.9</v>
      </c>
      <c r="K567" s="8">
        <v>2.11</v>
      </c>
      <c r="L567" s="8">
        <v>2.4</v>
      </c>
      <c r="M567" s="47" t="str">
        <f>INDEX(DNBDetails[], MATCH(ZACKS_Screener[Ticker], DNBDetails[Ticker],0), 6)</f>
        <v>Finance and Insurance</v>
      </c>
      <c r="N567" s="6" t="str">
        <f>INDEX(DNBDetails[], MATCH(ZACKS_Screener[Ticker], DNBDetails[Ticker],0), 7)</f>
        <v>Securities and Commodity Contracts Intermediation and Brokerage</v>
      </c>
      <c r="O5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0.11052631578947367</v>
      </c>
      <c r="P5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0.13744075829383889</v>
      </c>
      <c r="Q567" s="17">
        <f>IFERROR(ZACKS_Screener[[#This Row],[Price]]/ZACKS_Screener[[#This Row],[EPS1]], "")</f>
        <v>38.563981042654035</v>
      </c>
      <c r="R567" s="17">
        <f>IFERROR(ZACKS_Screener[[#This Row],[Price]]/ZACKS_Screener[[#This Row],[EPS2]], "")</f>
        <v>33.904166666666669</v>
      </c>
      <c r="S567" s="17">
        <f>IFERROR(ZACKS_Screener[[#This Row],[PE1]]/(ZACKS_Screener[[#This Row],[EG1]]*100), "")</f>
        <v>3.4891220943353658</v>
      </c>
      <c r="T567" s="17">
        <f>IFERROR(ZACKS_Screener[[#This Row],[PE2]]/(ZACKS_Screener[[#This Row],[EG2]]*100), "")</f>
        <v>2.46682040229885</v>
      </c>
      <c r="U567"/>
    </row>
    <row r="568" spans="1:21" hidden="1" x14ac:dyDescent="0.25">
      <c r="A568" s="20" t="s">
        <v>1777</v>
      </c>
      <c r="B568" s="20">
        <v>13725.43</v>
      </c>
      <c r="C568" s="33" t="s">
        <v>1776</v>
      </c>
      <c r="D568" s="6" t="s">
        <v>20</v>
      </c>
      <c r="E568" s="6" t="s">
        <v>13</v>
      </c>
      <c r="F568" s="6" t="s">
        <v>175</v>
      </c>
      <c r="G568">
        <v>12</v>
      </c>
      <c r="H568">
        <v>202212</v>
      </c>
      <c r="I568" s="8">
        <v>221.04</v>
      </c>
      <c r="J568" s="8">
        <v>7.62</v>
      </c>
      <c r="K568" s="8">
        <v>8.4600000000000009</v>
      </c>
      <c r="L568" s="8">
        <v>9.6</v>
      </c>
      <c r="M568" s="47" t="str">
        <f>INDEX(DNBDetails[], MATCH(ZACKS_Screener[Ticker], DNBDetails[Ticker],0), 6)</f>
        <v>Professional, Scientific, and Technical Services</v>
      </c>
      <c r="N568" s="6" t="str">
        <f>INDEX(DNBDetails[], MATCH(ZACKS_Screener[Ticker], DNBDetails[Ticker],0), 7)</f>
        <v>Computer Systems Design and Related Services</v>
      </c>
      <c r="O5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0.11023622047244104</v>
      </c>
      <c r="P5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0.13475177304964522</v>
      </c>
      <c r="Q568" s="17">
        <f>IFERROR(ZACKS_Screener[[#This Row],[Price]]/ZACKS_Screener[[#This Row],[EPS1]], "")</f>
        <v>26.127659574468083</v>
      </c>
      <c r="R568" s="17">
        <f>IFERROR(ZACKS_Screener[[#This Row],[Price]]/ZACKS_Screener[[#This Row],[EPS2]], "")</f>
        <v>23.024999999999999</v>
      </c>
      <c r="S568" s="17">
        <f>IFERROR(ZACKS_Screener[[#This Row],[PE1]]/(ZACKS_Screener[[#This Row],[EG1]]*100), "")</f>
        <v>2.3701519756838887</v>
      </c>
      <c r="T568" s="17">
        <f>IFERROR(ZACKS_Screener[[#This Row],[PE2]]/(ZACKS_Screener[[#This Row],[EG2]]*100), "")</f>
        <v>1.7086973684210547</v>
      </c>
      <c r="U568"/>
    </row>
    <row r="569" spans="1:21" hidden="1" x14ac:dyDescent="0.25">
      <c r="A569" s="20" t="s">
        <v>567</v>
      </c>
      <c r="B569" s="20">
        <v>29234.5</v>
      </c>
      <c r="C569" s="33" t="s">
        <v>566</v>
      </c>
      <c r="D569" s="6" t="s">
        <v>20</v>
      </c>
      <c r="E569" s="6" t="s">
        <v>44</v>
      </c>
      <c r="F569" s="6" t="s">
        <v>568</v>
      </c>
      <c r="G569">
        <v>12</v>
      </c>
      <c r="H569">
        <v>202212</v>
      </c>
      <c r="I569" s="8">
        <v>63.95</v>
      </c>
      <c r="J569" s="8">
        <v>3.57</v>
      </c>
      <c r="K569" s="8">
        <v>3.96</v>
      </c>
      <c r="L569" s="8">
        <v>4.28</v>
      </c>
      <c r="M569" s="47" t="str">
        <f>INDEX(DNBDetails[], MATCH(ZACKS_Screener[Ticker], DNBDetails[Ticker],0), 6)</f>
        <v>Beverage and Tobacco Product Manufacturing</v>
      </c>
      <c r="N569" s="6" t="str">
        <f>INDEX(DNBDetails[], MATCH(ZACKS_Screener[Ticker], DNBDetails[Ticker],0), 7)</f>
        <v>Beverage Manufacturing</v>
      </c>
      <c r="O5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0.10924369747899164</v>
      </c>
      <c r="P5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8.0808080808080884E-2</v>
      </c>
      <c r="Q569" s="17">
        <f>IFERROR(ZACKS_Screener[[#This Row],[Price]]/ZACKS_Screener[[#This Row],[EPS1]], "")</f>
        <v>16.1489898989899</v>
      </c>
      <c r="R569" s="17">
        <f>IFERROR(ZACKS_Screener[[#This Row],[Price]]/ZACKS_Screener[[#This Row],[EPS2]], "")</f>
        <v>14.941588785046729</v>
      </c>
      <c r="S569" s="17">
        <f>IFERROR(ZACKS_Screener[[#This Row],[PE1]]/(ZACKS_Screener[[#This Row],[EG1]]*100), "")</f>
        <v>1.4782536907536903</v>
      </c>
      <c r="T569" s="17">
        <f>IFERROR(ZACKS_Screener[[#This Row],[PE2]]/(ZACKS_Screener[[#This Row],[EG2]]*100), "")</f>
        <v>1.8490216121495311</v>
      </c>
      <c r="U569"/>
    </row>
    <row r="570" spans="1:21" hidden="1" x14ac:dyDescent="0.25">
      <c r="A570" s="20" t="s">
        <v>15838</v>
      </c>
      <c r="B570" s="20">
        <v>2017.09</v>
      </c>
      <c r="C570" s="33" t="s">
        <v>15839</v>
      </c>
      <c r="D570" s="6" t="s">
        <v>20</v>
      </c>
      <c r="E570" s="6" t="s">
        <v>32</v>
      </c>
      <c r="F570" s="6" t="s">
        <v>325</v>
      </c>
      <c r="G570">
        <v>9</v>
      </c>
      <c r="H570">
        <v>202209</v>
      </c>
      <c r="I570" s="8">
        <v>95.13</v>
      </c>
      <c r="J570" s="8">
        <v>10.01</v>
      </c>
      <c r="K570" s="8">
        <v>11.1</v>
      </c>
      <c r="L570" s="8">
        <v>10.06</v>
      </c>
      <c r="M570" s="47" t="str">
        <f>INDEX(DNBDetails[], MATCH(ZACKS_Screener[Ticker], DNBDetails[Ticker],0), 6)</f>
        <v>Finance and Insurance</v>
      </c>
      <c r="N570" s="6" t="str">
        <f>INDEX(DNBDetails[], MATCH(ZACKS_Screener[Ticker], DNBDetails[Ticker],0), 7)</f>
        <v>Other Financial Investment Activities</v>
      </c>
      <c r="O5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0.10889110889110888</v>
      </c>
      <c r="P5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-9.3693693693693625E-2</v>
      </c>
      <c r="Q570" s="17">
        <f>IFERROR(ZACKS_Screener[[#This Row],[Price]]/ZACKS_Screener[[#This Row],[EPS1]], "")</f>
        <v>8.5702702702702709</v>
      </c>
      <c r="R570" s="17">
        <f>IFERROR(ZACKS_Screener[[#This Row],[Price]]/ZACKS_Screener[[#This Row],[EPS2]], "")</f>
        <v>9.4562624254473153</v>
      </c>
      <c r="S570" s="17">
        <f>IFERROR(ZACKS_Screener[[#This Row],[PE1]]/(ZACKS_Screener[[#This Row],[EG1]]*100), "")</f>
        <v>0.78704959087527904</v>
      </c>
      <c r="T570" s="17">
        <f>IFERROR(ZACKS_Screener[[#This Row],[PE2]]/(ZACKS_Screener[[#This Row],[EG2]]*100), "")</f>
        <v>-1.0092741627160122</v>
      </c>
      <c r="U570"/>
    </row>
    <row r="571" spans="1:21" hidden="1" x14ac:dyDescent="0.25">
      <c r="A571" s="20" t="s">
        <v>1929</v>
      </c>
      <c r="B571" s="20">
        <v>3362</v>
      </c>
      <c r="C571" s="33" t="s">
        <v>1928</v>
      </c>
      <c r="D571" s="6" t="s">
        <v>12</v>
      </c>
      <c r="E571" s="6" t="s">
        <v>76</v>
      </c>
      <c r="F571" s="6" t="s">
        <v>843</v>
      </c>
      <c r="G571">
        <v>12</v>
      </c>
      <c r="H571">
        <v>202212</v>
      </c>
      <c r="I571" s="8">
        <v>10.02</v>
      </c>
      <c r="J571" s="8">
        <v>0.92</v>
      </c>
      <c r="K571" s="8">
        <v>1.02</v>
      </c>
      <c r="L571" s="8">
        <v>1.1499999999999999</v>
      </c>
      <c r="M571" s="47" t="e">
        <f>INDEX(DNBDetails[], MATCH(ZACKS_Screener[Ticker], DNBDetails[Ticker],0), 6)</f>
        <v>#N/A</v>
      </c>
      <c r="N571" s="6" t="e">
        <f>INDEX(DNBDetails[], MATCH(ZACKS_Screener[Ticker], DNBDetails[Ticker],0), 7)</f>
        <v>#N/A</v>
      </c>
      <c r="O5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0.10869565217391301</v>
      </c>
      <c r="P5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0.12745098039215674</v>
      </c>
      <c r="Q571" s="17">
        <f>IFERROR(ZACKS_Screener[[#This Row],[Price]]/ZACKS_Screener[[#This Row],[EPS1]], "")</f>
        <v>9.8235294117647047</v>
      </c>
      <c r="R571" s="17">
        <f>IFERROR(ZACKS_Screener[[#This Row],[Price]]/ZACKS_Screener[[#This Row],[EPS2]], "")</f>
        <v>8.7130434782608699</v>
      </c>
      <c r="S571" s="17">
        <f>IFERROR(ZACKS_Screener[[#This Row],[PE1]]/(ZACKS_Screener[[#This Row],[EG1]]*100), "")</f>
        <v>0.90376470588235314</v>
      </c>
      <c r="T571" s="17">
        <f>IFERROR(ZACKS_Screener[[#This Row],[PE2]]/(ZACKS_Screener[[#This Row],[EG2]]*100), "")</f>
        <v>0.68363879598662269</v>
      </c>
      <c r="U571"/>
    </row>
    <row r="572" spans="1:21" hidden="1" x14ac:dyDescent="0.25">
      <c r="A572" s="20" t="s">
        <v>1019</v>
      </c>
      <c r="B572" s="20">
        <v>6714.69</v>
      </c>
      <c r="C572" s="33" t="s">
        <v>1018</v>
      </c>
      <c r="D572" s="6" t="s">
        <v>12</v>
      </c>
      <c r="E572" s="6" t="s">
        <v>24</v>
      </c>
      <c r="F572" s="6" t="s">
        <v>780</v>
      </c>
      <c r="G572">
        <v>3</v>
      </c>
      <c r="H572">
        <v>202303</v>
      </c>
      <c r="I572" s="8">
        <v>187.04</v>
      </c>
      <c r="J572" s="8">
        <v>12.53</v>
      </c>
      <c r="K572" s="8">
        <v>13.89</v>
      </c>
      <c r="L572" s="8">
        <v>15.58</v>
      </c>
      <c r="M572" s="47" t="str">
        <f>INDEX(DNBDetails[], MATCH(ZACKS_Screener[Ticker], DNBDetails[Ticker],0), 6)</f>
        <v>Nonmetallic Mineral Product Manufacturing</v>
      </c>
      <c r="N572" s="6" t="str">
        <f>INDEX(DNBDetails[], MATCH(ZACKS_Screener[Ticker], DNBDetails[Ticker],0), 7)</f>
        <v>Cement and Concrete Product Manufacturing</v>
      </c>
      <c r="O5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0.10853950518754998</v>
      </c>
      <c r="P5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0.12167026637868966</v>
      </c>
      <c r="Q572" s="17">
        <f>IFERROR(ZACKS_Screener[[#This Row],[Price]]/ZACKS_Screener[[#This Row],[EPS1]], "")</f>
        <v>13.465802735781136</v>
      </c>
      <c r="R572" s="17">
        <f>IFERROR(ZACKS_Screener[[#This Row],[Price]]/ZACKS_Screener[[#This Row],[EPS2]], "")</f>
        <v>12.005134788189986</v>
      </c>
      <c r="S572" s="17">
        <f>IFERROR(ZACKS_Screener[[#This Row],[PE1]]/(ZACKS_Screener[[#This Row],[EG1]]*100), "")</f>
        <v>1.2406360902892459</v>
      </c>
      <c r="T572" s="17">
        <f>IFERROR(ZACKS_Screener[[#This Row],[PE2]]/(ZACKS_Screener[[#This Row],[EG2]]*100), "")</f>
        <v>0.98669421424827786</v>
      </c>
      <c r="U572"/>
    </row>
    <row r="573" spans="1:21" hidden="1" x14ac:dyDescent="0.25">
      <c r="A573" s="20" t="s">
        <v>1828</v>
      </c>
      <c r="B573" s="20">
        <v>4151.1899999999996</v>
      </c>
      <c r="C573" s="33" t="s">
        <v>1827</v>
      </c>
      <c r="D573" s="6" t="s">
        <v>20</v>
      </c>
      <c r="E573" s="6" t="s">
        <v>76</v>
      </c>
      <c r="F573" s="6" t="s">
        <v>843</v>
      </c>
      <c r="G573">
        <v>12</v>
      </c>
      <c r="H573">
        <v>202212</v>
      </c>
      <c r="I573" s="8">
        <v>18.13</v>
      </c>
      <c r="J573" s="8">
        <v>1.86</v>
      </c>
      <c r="K573" s="8">
        <v>2.06</v>
      </c>
      <c r="L573" s="8">
        <v>2.7</v>
      </c>
      <c r="M573" s="47" t="str">
        <f>INDEX(DNBDetails[], MATCH(ZACKS_Screener[Ticker], DNBDetails[Ticker],0), 6)</f>
        <v>Finance and Insurance</v>
      </c>
      <c r="N573" s="6" t="str">
        <f>INDEX(DNBDetails[], MATCH(ZACKS_Screener[Ticker], DNBDetails[Ticker],0), 7)</f>
        <v>Activities Related to Credit Intermediation</v>
      </c>
      <c r="O5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0.10752688172043008</v>
      </c>
      <c r="P5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0.31067961165048547</v>
      </c>
      <c r="Q573" s="17">
        <f>IFERROR(ZACKS_Screener[[#This Row],[Price]]/ZACKS_Screener[[#This Row],[EPS1]], "")</f>
        <v>8.8009708737864063</v>
      </c>
      <c r="R573" s="17">
        <f>IFERROR(ZACKS_Screener[[#This Row],[Price]]/ZACKS_Screener[[#This Row],[EPS2]], "")</f>
        <v>6.7148148148148143</v>
      </c>
      <c r="S573" s="17">
        <f>IFERROR(ZACKS_Screener[[#This Row],[PE1]]/(ZACKS_Screener[[#This Row],[EG1]]*100), "")</f>
        <v>0.81849029126213602</v>
      </c>
      <c r="T573" s="17">
        <f>IFERROR(ZACKS_Screener[[#This Row],[PE2]]/(ZACKS_Screener[[#This Row],[EG2]]*100), "")</f>
        <v>0.21613310185185181</v>
      </c>
      <c r="U573"/>
    </row>
    <row r="574" spans="1:21" hidden="1" x14ac:dyDescent="0.25">
      <c r="A574" s="20" t="s">
        <v>257</v>
      </c>
      <c r="B574" s="20">
        <v>30301.54</v>
      </c>
      <c r="C574" s="33" t="s">
        <v>256</v>
      </c>
      <c r="D574" s="6" t="s">
        <v>12</v>
      </c>
      <c r="E574" s="6" t="s">
        <v>32</v>
      </c>
      <c r="F574" s="6" t="s">
        <v>33</v>
      </c>
      <c r="G574">
        <v>12</v>
      </c>
      <c r="H574">
        <v>202212</v>
      </c>
      <c r="I574" s="8">
        <v>100.17</v>
      </c>
      <c r="J574" s="8">
        <v>3.35</v>
      </c>
      <c r="K574" s="8">
        <v>3.71</v>
      </c>
      <c r="L574" s="8">
        <v>4.97</v>
      </c>
      <c r="M574" s="47" t="str">
        <f>INDEX(DNBDetails[], MATCH(ZACKS_Screener[Ticker], DNBDetails[Ticker],0), 6)</f>
        <v>Finance and Insurance</v>
      </c>
      <c r="N574" s="6" t="str">
        <f>INDEX(DNBDetails[], MATCH(ZACKS_Screener[Ticker], DNBDetails[Ticker],0), 7)</f>
        <v>Other Investment Pools and Funds</v>
      </c>
      <c r="O5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0.10746268656716414</v>
      </c>
      <c r="P5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0.33962264150943389</v>
      </c>
      <c r="Q574" s="17">
        <f>IFERROR(ZACKS_Screener[[#This Row],[Price]]/ZACKS_Screener[[#This Row],[EPS1]], "")</f>
        <v>27</v>
      </c>
      <c r="R574" s="17">
        <f>IFERROR(ZACKS_Screener[[#This Row],[Price]]/ZACKS_Screener[[#This Row],[EPS2]], "")</f>
        <v>20.154929577464792</v>
      </c>
      <c r="S574" s="17">
        <f>IFERROR(ZACKS_Screener[[#This Row],[PE1]]/(ZACKS_Screener[[#This Row],[EG1]]*100), "")</f>
        <v>2.5125000000000011</v>
      </c>
      <c r="T574" s="17">
        <f>IFERROR(ZACKS_Screener[[#This Row],[PE2]]/(ZACKS_Screener[[#This Row],[EG2]]*100), "")</f>
        <v>0.59345070422535229</v>
      </c>
      <c r="U574"/>
    </row>
    <row r="575" spans="1:21" hidden="1" x14ac:dyDescent="0.25">
      <c r="A575" s="20" t="s">
        <v>15824</v>
      </c>
      <c r="B575" s="20">
        <v>2226.71</v>
      </c>
      <c r="C575" s="33" t="s">
        <v>15825</v>
      </c>
      <c r="D575" s="6" t="s">
        <v>20</v>
      </c>
      <c r="E575" s="6" t="s">
        <v>24</v>
      </c>
      <c r="F575" s="6" t="s">
        <v>57</v>
      </c>
      <c r="G575">
        <v>12</v>
      </c>
      <c r="H575">
        <v>202212</v>
      </c>
      <c r="I575" s="8">
        <v>72.87</v>
      </c>
      <c r="J575" s="8">
        <v>3.4</v>
      </c>
      <c r="K575" s="8">
        <v>3.76</v>
      </c>
      <c r="L575" s="8">
        <v>4.43</v>
      </c>
      <c r="M575" s="47" t="str">
        <f>INDEX(DNBDetails[], MATCH(ZACKS_Screener[Ticker], DNBDetails[Ticker],0), 6)</f>
        <v>Fabricated Metal Product Manufacturing</v>
      </c>
      <c r="N575" s="6" t="str">
        <f>INDEX(DNBDetails[], MATCH(ZACKS_Screener[Ticker], DNBDetails[Ticker],0), 7)</f>
        <v>Other Fabricated Metal Product Manufacturing</v>
      </c>
      <c r="O5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0.10588235294117644</v>
      </c>
      <c r="P5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0.17819148936170212</v>
      </c>
      <c r="Q575" s="17">
        <f>IFERROR(ZACKS_Screener[[#This Row],[Price]]/ZACKS_Screener[[#This Row],[EPS1]], "")</f>
        <v>19.380319148936174</v>
      </c>
      <c r="R575" s="17">
        <f>IFERROR(ZACKS_Screener[[#This Row],[Price]]/ZACKS_Screener[[#This Row],[EPS2]], "")</f>
        <v>16.449209932279913</v>
      </c>
      <c r="S575" s="17">
        <f>IFERROR(ZACKS_Screener[[#This Row],[PE1]]/(ZACKS_Screener[[#This Row],[EG1]]*100), "")</f>
        <v>1.8303634751773057</v>
      </c>
      <c r="T575" s="17">
        <f>IFERROR(ZACKS_Screener[[#This Row],[PE2]]/(ZACKS_Screener[[#This Row],[EG2]]*100), "")</f>
        <v>0.92311984097570865</v>
      </c>
      <c r="U575"/>
    </row>
    <row r="576" spans="1:21" hidden="1" x14ac:dyDescent="0.25">
      <c r="A576" s="20" t="s">
        <v>2339</v>
      </c>
      <c r="B576" s="20">
        <v>6229.5</v>
      </c>
      <c r="C576" s="33" t="s">
        <v>2338</v>
      </c>
      <c r="D576" s="6" t="s">
        <v>12</v>
      </c>
      <c r="E576" s="6" t="s">
        <v>13</v>
      </c>
      <c r="F576" s="6" t="s">
        <v>456</v>
      </c>
      <c r="G576">
        <v>12</v>
      </c>
      <c r="H576">
        <v>202212</v>
      </c>
      <c r="I576" s="8">
        <v>40.69</v>
      </c>
      <c r="J576" s="8">
        <v>3.4</v>
      </c>
      <c r="K576" s="8">
        <v>3.76</v>
      </c>
      <c r="L576" s="8">
        <v>4.1500000000000004</v>
      </c>
      <c r="M576" s="47" t="str">
        <f>INDEX(DNBDetails[], MATCH(ZACKS_Screener[Ticker], DNBDetails[Ticker],0), 6)</f>
        <v>Computer and Electronic Product Manufacturing</v>
      </c>
      <c r="N576" s="6" t="str">
        <f>INDEX(DNBDetails[], MATCH(ZACKS_Screener[Ticker], DNBDetails[Ticker],0), 7)</f>
        <v>Semiconductor and Other Electronic Component Manufacturing</v>
      </c>
      <c r="O5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0.10588235294117644</v>
      </c>
      <c r="P5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0.10372340425531931</v>
      </c>
      <c r="Q576" s="17">
        <f>IFERROR(ZACKS_Screener[[#This Row],[Price]]/ZACKS_Screener[[#This Row],[EPS1]], "")</f>
        <v>10.821808510638299</v>
      </c>
      <c r="R576" s="17">
        <f>IFERROR(ZACKS_Screener[[#This Row],[Price]]/ZACKS_Screener[[#This Row],[EPS2]], "")</f>
        <v>9.8048192771084324</v>
      </c>
      <c r="S576" s="17">
        <f>IFERROR(ZACKS_Screener[[#This Row],[PE1]]/(ZACKS_Screener[[#This Row],[EG1]]*100), "")</f>
        <v>1.0220596926713952</v>
      </c>
      <c r="T576" s="17">
        <f>IFERROR(ZACKS_Screener[[#This Row],[PE2]]/(ZACKS_Screener[[#This Row],[EG2]]*100), "")</f>
        <v>0.94528514056224744</v>
      </c>
      <c r="U576"/>
    </row>
    <row r="577" spans="1:21" hidden="1" x14ac:dyDescent="0.25">
      <c r="A577" s="20" t="s">
        <v>3281</v>
      </c>
      <c r="B577" s="20">
        <v>2960.09</v>
      </c>
      <c r="C577" s="33" t="s">
        <v>3280</v>
      </c>
      <c r="D577" s="6" t="s">
        <v>12</v>
      </c>
      <c r="E577" s="6" t="s">
        <v>35</v>
      </c>
      <c r="F577" s="6" t="s">
        <v>41</v>
      </c>
      <c r="G577">
        <v>12</v>
      </c>
      <c r="H577">
        <v>202212</v>
      </c>
      <c r="I577" s="8">
        <v>88.66</v>
      </c>
      <c r="J577" s="8">
        <v>3.88</v>
      </c>
      <c r="K577" s="8">
        <v>4.29</v>
      </c>
      <c r="L577" s="8">
        <v>5.0199999999999996</v>
      </c>
      <c r="M577" s="47" t="str">
        <f>INDEX(DNBDetails[], MATCH(ZACKS_Screener[Ticker], DNBDetails[Ticker],0), 6)</f>
        <v>Electrical Equipment, Appliance, and Component Manufacturing</v>
      </c>
      <c r="N577" s="6" t="str">
        <f>INDEX(DNBDetails[], MATCH(ZACKS_Screener[Ticker], DNBDetails[Ticker],0), 7)</f>
        <v>Other Electrical Equipment and Component Manufacturing</v>
      </c>
      <c r="O5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0.10567010309278355</v>
      </c>
      <c r="P5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0.17016317016317006</v>
      </c>
      <c r="Q577" s="17">
        <f>IFERROR(ZACKS_Screener[[#This Row],[Price]]/ZACKS_Screener[[#This Row],[EPS1]], "")</f>
        <v>20.666666666666664</v>
      </c>
      <c r="R577" s="17">
        <f>IFERROR(ZACKS_Screener[[#This Row],[Price]]/ZACKS_Screener[[#This Row],[EPS2]], "")</f>
        <v>17.661354581673308</v>
      </c>
      <c r="S577" s="17">
        <f>IFERROR(ZACKS_Screener[[#This Row],[PE1]]/(ZACKS_Screener[[#This Row],[EG1]]*100), "")</f>
        <v>1.9557723577235764</v>
      </c>
      <c r="T577" s="17">
        <f>IFERROR(ZACKS_Screener[[#This Row],[PE2]]/(ZACKS_Screener[[#This Row],[EG2]]*100), "")</f>
        <v>1.0379070021284731</v>
      </c>
      <c r="U577"/>
    </row>
    <row r="578" spans="1:21" hidden="1" x14ac:dyDescent="0.25">
      <c r="A578" s="20" t="s">
        <v>349</v>
      </c>
      <c r="B578" s="20">
        <v>15983.36</v>
      </c>
      <c r="C578" s="33" t="s">
        <v>348</v>
      </c>
      <c r="D578" s="6" t="s">
        <v>12</v>
      </c>
      <c r="E578" s="6" t="s">
        <v>76</v>
      </c>
      <c r="F578" s="6" t="s">
        <v>350</v>
      </c>
      <c r="G578">
        <v>3</v>
      </c>
      <c r="H578">
        <v>202303</v>
      </c>
      <c r="I578" s="8">
        <v>121.57</v>
      </c>
      <c r="J578" s="8">
        <v>4.5599999999999996</v>
      </c>
      <c r="K578" s="8">
        <v>5.04</v>
      </c>
      <c r="L578" s="8">
        <v>5.53</v>
      </c>
      <c r="M578" s="47" t="str">
        <f>INDEX(DNBDetails[], MATCH(ZACKS_Screener[Ticker], DNBDetails[Ticker],0), 6)</f>
        <v>Professional, Scientific, and Technical Services</v>
      </c>
      <c r="N578" s="6" t="str">
        <f>INDEX(DNBDetails[], MATCH(ZACKS_Screener[Ticker], DNBDetails[Ticker],0), 7)</f>
        <v>Management, Scientific, and Technical Consulting Services</v>
      </c>
      <c r="O5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0.10526315789473695</v>
      </c>
      <c r="P5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9.7222222222222265E-2</v>
      </c>
      <c r="Q578" s="17">
        <f>IFERROR(ZACKS_Screener[[#This Row],[Price]]/ZACKS_Screener[[#This Row],[EPS1]], "")</f>
        <v>24.121031746031743</v>
      </c>
      <c r="R578" s="17">
        <f>IFERROR(ZACKS_Screener[[#This Row],[Price]]/ZACKS_Screener[[#This Row],[EPS2]], "")</f>
        <v>21.983725135623867</v>
      </c>
      <c r="S578" s="17">
        <f>IFERROR(ZACKS_Screener[[#This Row],[PE1]]/(ZACKS_Screener[[#This Row],[EG1]]*100), "")</f>
        <v>2.2914980158730129</v>
      </c>
      <c r="T578" s="17">
        <f>IFERROR(ZACKS_Screener[[#This Row],[PE2]]/(ZACKS_Screener[[#This Row],[EG2]]*100), "")</f>
        <v>2.2611831568070255</v>
      </c>
      <c r="U578"/>
    </row>
    <row r="579" spans="1:21" hidden="1" x14ac:dyDescent="0.25">
      <c r="A579" s="20" t="s">
        <v>618</v>
      </c>
      <c r="B579" s="20">
        <v>15271.56</v>
      </c>
      <c r="C579" s="33" t="s">
        <v>617</v>
      </c>
      <c r="D579" s="6" t="s">
        <v>20</v>
      </c>
      <c r="E579" s="6" t="s">
        <v>13</v>
      </c>
      <c r="F579" s="6" t="s">
        <v>145</v>
      </c>
      <c r="G579">
        <v>12</v>
      </c>
      <c r="H579">
        <v>202212</v>
      </c>
      <c r="I579" s="8">
        <v>126.37</v>
      </c>
      <c r="J579" s="8">
        <v>7.4</v>
      </c>
      <c r="K579" s="8">
        <v>8.17</v>
      </c>
      <c r="L579" s="8">
        <v>8.85</v>
      </c>
      <c r="M579" s="47" t="str">
        <f>INDEX(DNBDetails[], MATCH(ZACKS_Screener[Ticker], DNBDetails[Ticker],0), 6)</f>
        <v>Professional, Scientific, and Technical Services</v>
      </c>
      <c r="N579" s="6" t="str">
        <f>INDEX(DNBDetails[], MATCH(ZACKS_Screener[Ticker], DNBDetails[Ticker],0), 7)</f>
        <v>Computer Systems Design and Related Services</v>
      </c>
      <c r="O5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0.10405405405405399</v>
      </c>
      <c r="P5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8.3231334149326777E-2</v>
      </c>
      <c r="Q579" s="17">
        <f>IFERROR(ZACKS_Screener[[#This Row],[Price]]/ZACKS_Screener[[#This Row],[EPS1]], "")</f>
        <v>15.467564259485926</v>
      </c>
      <c r="R579" s="17">
        <f>IFERROR(ZACKS_Screener[[#This Row],[Price]]/ZACKS_Screener[[#This Row],[EPS2]], "")</f>
        <v>14.279096045197742</v>
      </c>
      <c r="S579" s="17">
        <f>IFERROR(ZACKS_Screener[[#This Row],[PE1]]/(ZACKS_Screener[[#This Row],[EG1]]*100), "")</f>
        <v>1.4864931885739729</v>
      </c>
      <c r="T579" s="17">
        <f>IFERROR(ZACKS_Screener[[#This Row],[PE2]]/(ZACKS_Screener[[#This Row],[EG2]]*100), "")</f>
        <v>1.7155913924891999</v>
      </c>
      <c r="U579"/>
    </row>
    <row r="580" spans="1:21" hidden="1" x14ac:dyDescent="0.25">
      <c r="A580" s="20" t="s">
        <v>2319</v>
      </c>
      <c r="B580" s="20">
        <v>3158.82</v>
      </c>
      <c r="C580" s="33" t="s">
        <v>2318</v>
      </c>
      <c r="D580" s="6" t="s">
        <v>12</v>
      </c>
      <c r="E580" s="6" t="s">
        <v>102</v>
      </c>
      <c r="F580" s="6" t="s">
        <v>300</v>
      </c>
      <c r="G580">
        <v>9</v>
      </c>
      <c r="H580">
        <v>202209</v>
      </c>
      <c r="I580" s="8">
        <v>60.24</v>
      </c>
      <c r="J580" s="8">
        <v>3.86</v>
      </c>
      <c r="K580" s="8">
        <v>4.26</v>
      </c>
      <c r="L580" s="8">
        <v>4.32</v>
      </c>
      <c r="M580" s="47" t="str">
        <f>INDEX(DNBDetails[], MATCH(ZACKS_Screener[Ticker], DNBDetails[Ticker],0), 6)</f>
        <v>Utilities</v>
      </c>
      <c r="N580" s="6" t="str">
        <f>INDEX(DNBDetails[], MATCH(ZACKS_Screener[Ticker], DNBDetails[Ticker],0), 7)</f>
        <v>Natural Gas Distribution</v>
      </c>
      <c r="O5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0.10362694300518133</v>
      </c>
      <c r="P5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1.4084507042253639E-2</v>
      </c>
      <c r="Q580" s="17">
        <f>IFERROR(ZACKS_Screener[[#This Row],[Price]]/ZACKS_Screener[[#This Row],[EPS1]], "")</f>
        <v>14.140845070422536</v>
      </c>
      <c r="R580" s="17">
        <f>IFERROR(ZACKS_Screener[[#This Row],[Price]]/ZACKS_Screener[[#This Row],[EPS2]], "")</f>
        <v>13.944444444444445</v>
      </c>
      <c r="S580" s="17">
        <f>IFERROR(ZACKS_Screener[[#This Row],[PE1]]/(ZACKS_Screener[[#This Row],[EG1]]*100), "")</f>
        <v>1.364591549295775</v>
      </c>
      <c r="T580" s="17">
        <f>IFERROR(ZACKS_Screener[[#This Row],[PE2]]/(ZACKS_Screener[[#This Row],[EG2]]*100), "")</f>
        <v>9.9005555555554725</v>
      </c>
      <c r="U580"/>
    </row>
    <row r="581" spans="1:21" hidden="1" x14ac:dyDescent="0.25">
      <c r="A581" s="20" t="s">
        <v>2090</v>
      </c>
      <c r="B581" s="20">
        <v>11661.38</v>
      </c>
      <c r="C581" s="33" t="s">
        <v>2089</v>
      </c>
      <c r="D581" s="6" t="s">
        <v>12</v>
      </c>
      <c r="E581" s="6" t="s">
        <v>35</v>
      </c>
      <c r="F581" s="6" t="s">
        <v>2091</v>
      </c>
      <c r="G581">
        <v>3</v>
      </c>
      <c r="H581">
        <v>202303</v>
      </c>
      <c r="I581" s="8">
        <v>71.540000000000006</v>
      </c>
      <c r="J581" s="8">
        <v>3.3</v>
      </c>
      <c r="K581" s="8">
        <v>3.64</v>
      </c>
      <c r="L581" s="8">
        <v>4.0599999999999996</v>
      </c>
      <c r="M581" s="47" t="str">
        <f>INDEX(DNBDetails[], MATCH(ZACKS_Screener[Ticker], DNBDetails[Ticker],0), 6)</f>
        <v>Health Care and Social Assistance</v>
      </c>
      <c r="N581" s="6" t="str">
        <f>INDEX(DNBDetails[], MATCH(ZACKS_Screener[Ticker], DNBDetails[Ticker],0), 7)</f>
        <v>Medical and Diagnostic Laboratories</v>
      </c>
      <c r="O5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0.10303030303030312</v>
      </c>
      <c r="P5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0.11538461538461524</v>
      </c>
      <c r="Q581" s="17">
        <f>IFERROR(ZACKS_Screener[[#This Row],[Price]]/ZACKS_Screener[[#This Row],[EPS1]], "")</f>
        <v>19.653846153846153</v>
      </c>
      <c r="R581" s="17">
        <f>IFERROR(ZACKS_Screener[[#This Row],[Price]]/ZACKS_Screener[[#This Row],[EPS2]], "")</f>
        <v>17.620689655172416</v>
      </c>
      <c r="S581" s="17">
        <f>IFERROR(ZACKS_Screener[[#This Row],[PE1]]/(ZACKS_Screener[[#This Row],[EG1]]*100), "")</f>
        <v>1.9075791855203603</v>
      </c>
      <c r="T581" s="17">
        <f>IFERROR(ZACKS_Screener[[#This Row],[PE2]]/(ZACKS_Screener[[#This Row],[EG2]]*100), "")</f>
        <v>1.5271264367816113</v>
      </c>
      <c r="U581"/>
    </row>
    <row r="582" spans="1:21" hidden="1" x14ac:dyDescent="0.25">
      <c r="A582" s="20" t="s">
        <v>64</v>
      </c>
      <c r="B582" s="20">
        <v>7036.39</v>
      </c>
      <c r="C582" s="33" t="s">
        <v>63</v>
      </c>
      <c r="D582" s="6" t="s">
        <v>20</v>
      </c>
      <c r="E582" s="6" t="s">
        <v>35</v>
      </c>
      <c r="F582" s="6" t="s">
        <v>65</v>
      </c>
      <c r="G582">
        <v>12</v>
      </c>
      <c r="H582">
        <v>202212</v>
      </c>
      <c r="I582" s="8">
        <v>75.73</v>
      </c>
      <c r="J582" s="8">
        <v>3.01</v>
      </c>
      <c r="K582" s="8">
        <v>3.32</v>
      </c>
      <c r="L582" s="8">
        <v>3.66</v>
      </c>
      <c r="M582" s="47" t="str">
        <f>INDEX(DNBDetails[], MATCH(ZACKS_Screener[Ticker], DNBDetails[Ticker],0), 6)</f>
        <v>Health Care and Social Assistance</v>
      </c>
      <c r="N582" s="6" t="str">
        <f>INDEX(DNBDetails[], MATCH(ZACKS_Screener[Ticker], DNBDetails[Ticker],0), 7)</f>
        <v>Outpatient Care Centers</v>
      </c>
      <c r="O5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0.10299003322259138</v>
      </c>
      <c r="P5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0.10240963855421696</v>
      </c>
      <c r="Q582" s="17">
        <f>IFERROR(ZACKS_Screener[[#This Row],[Price]]/ZACKS_Screener[[#This Row],[EPS1]], "")</f>
        <v>22.810240963855424</v>
      </c>
      <c r="R582" s="17">
        <f>IFERROR(ZACKS_Screener[[#This Row],[Price]]/ZACKS_Screener[[#This Row],[EPS2]], "")</f>
        <v>20.691256830601095</v>
      </c>
      <c r="S582" s="17">
        <f>IFERROR(ZACKS_Screener[[#This Row],[PE1]]/(ZACKS_Screener[[#This Row],[EG1]]*100), "")</f>
        <v>2.2148008161678971</v>
      </c>
      <c r="T582" s="17">
        <f>IFERROR(ZACKS_Screener[[#This Row],[PE2]]/(ZACKS_Screener[[#This Row],[EG2]]*100), "")</f>
        <v>2.0204403728704579</v>
      </c>
      <c r="U582"/>
    </row>
    <row r="583" spans="1:21" hidden="1" x14ac:dyDescent="0.25">
      <c r="A583" s="20" t="s">
        <v>2079</v>
      </c>
      <c r="B583" s="20">
        <v>6571.33</v>
      </c>
      <c r="C583" s="33" t="s">
        <v>2078</v>
      </c>
      <c r="D583" s="6" t="s">
        <v>12</v>
      </c>
      <c r="E583" s="6" t="s">
        <v>17</v>
      </c>
      <c r="F583" s="6" t="s">
        <v>152</v>
      </c>
      <c r="G583">
        <v>3</v>
      </c>
      <c r="H583">
        <v>202303</v>
      </c>
      <c r="I583" s="8">
        <v>226.14</v>
      </c>
      <c r="J583" s="8">
        <v>7.48</v>
      </c>
      <c r="K583" s="8">
        <v>8.25</v>
      </c>
      <c r="L583" s="8">
        <v>9.07</v>
      </c>
      <c r="M583" s="47" t="str">
        <f>INDEX(DNBDetails[], MATCH(ZACKS_Screener[Ticker], DNBDetails[Ticker],0), 6)</f>
        <v>Fabricated Metal Product Manufacturing</v>
      </c>
      <c r="N583" s="6" t="str">
        <f>INDEX(DNBDetails[], MATCH(ZACKS_Screener[Ticker], DNBDetails[Ticker],0), 7)</f>
        <v>Other Fabricated Metal Product Manufacturing</v>
      </c>
      <c r="O5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0.10294117647058817</v>
      </c>
      <c r="P5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9.9393939393939423E-2</v>
      </c>
      <c r="Q583" s="17">
        <f>IFERROR(ZACKS_Screener[[#This Row],[Price]]/ZACKS_Screener[[#This Row],[EPS1]], "")</f>
        <v>27.41090909090909</v>
      </c>
      <c r="R583" s="17">
        <f>IFERROR(ZACKS_Screener[[#This Row],[Price]]/ZACKS_Screener[[#This Row],[EPS2]], "")</f>
        <v>24.932745314222711</v>
      </c>
      <c r="S583" s="17">
        <f>IFERROR(ZACKS_Screener[[#This Row],[PE1]]/(ZACKS_Screener[[#This Row],[EG1]]*100), "")</f>
        <v>2.6627740259740276</v>
      </c>
      <c r="T583" s="17">
        <f>IFERROR(ZACKS_Screener[[#This Row],[PE2]]/(ZACKS_Screener[[#This Row],[EG2]]*100), "")</f>
        <v>2.5084774249065522</v>
      </c>
      <c r="U583"/>
    </row>
    <row r="584" spans="1:21" hidden="1" x14ac:dyDescent="0.25">
      <c r="A584" s="20" t="s">
        <v>486</v>
      </c>
      <c r="B584" s="20">
        <v>9620.59</v>
      </c>
      <c r="C584" s="33" t="s">
        <v>485</v>
      </c>
      <c r="D584" s="6" t="s">
        <v>20</v>
      </c>
      <c r="E584" s="6" t="s">
        <v>13</v>
      </c>
      <c r="F584" s="6" t="s">
        <v>487</v>
      </c>
      <c r="G584">
        <v>12</v>
      </c>
      <c r="H584">
        <v>202212</v>
      </c>
      <c r="I584" s="8">
        <v>65.680000000000007</v>
      </c>
      <c r="J584" s="8">
        <v>2.34</v>
      </c>
      <c r="K584" s="8">
        <v>2.58</v>
      </c>
      <c r="L584" s="8">
        <v>2.91</v>
      </c>
      <c r="M584" s="47" t="str">
        <f>INDEX(DNBDetails[], MATCH(ZACKS_Screener[Ticker], DNBDetails[Ticker],0), 6)</f>
        <v>Computer and Electronic Product Manufacturing</v>
      </c>
      <c r="N584" s="6" t="str">
        <f>INDEX(DNBDetails[], MATCH(ZACKS_Screener[Ticker], DNBDetails[Ticker],0), 7)</f>
        <v>Navigational, Measuring, Electromedical, and Control Instruments Manufacturing</v>
      </c>
      <c r="O5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0.10256410256410266</v>
      </c>
      <c r="P5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0.12790697674418608</v>
      </c>
      <c r="Q584" s="17">
        <f>IFERROR(ZACKS_Screener[[#This Row],[Price]]/ZACKS_Screener[[#This Row],[EPS1]], "")</f>
        <v>25.457364341085274</v>
      </c>
      <c r="R584" s="17">
        <f>IFERROR(ZACKS_Screener[[#This Row],[Price]]/ZACKS_Screener[[#This Row],[EPS2]], "")</f>
        <v>22.570446735395191</v>
      </c>
      <c r="S584" s="17">
        <f>IFERROR(ZACKS_Screener[[#This Row],[PE1]]/(ZACKS_Screener[[#This Row],[EG1]]*100), "")</f>
        <v>2.4820930232558118</v>
      </c>
      <c r="T584" s="17">
        <f>IFERROR(ZACKS_Screener[[#This Row],[PE2]]/(ZACKS_Screener[[#This Row],[EG2]]*100), "")</f>
        <v>1.7645985629490781</v>
      </c>
      <c r="U584"/>
    </row>
    <row r="585" spans="1:21" hidden="1" x14ac:dyDescent="0.25">
      <c r="A585" s="20" t="s">
        <v>731</v>
      </c>
      <c r="B585" s="20">
        <v>6414.7</v>
      </c>
      <c r="C585" s="33" t="s">
        <v>730</v>
      </c>
      <c r="D585" s="6" t="s">
        <v>20</v>
      </c>
      <c r="E585" s="6" t="s">
        <v>284</v>
      </c>
      <c r="F585" s="6" t="s">
        <v>697</v>
      </c>
      <c r="G585">
        <v>12</v>
      </c>
      <c r="H585">
        <v>202212</v>
      </c>
      <c r="I585" s="8">
        <v>102.95</v>
      </c>
      <c r="J585" s="8">
        <v>10.92</v>
      </c>
      <c r="K585" s="8">
        <v>12.04</v>
      </c>
      <c r="L585" s="8">
        <v>13.06</v>
      </c>
      <c r="M585" s="47" t="str">
        <f>INDEX(DNBDetails[], MATCH(ZACKS_Screener[Ticker], DNBDetails[Ticker],0), 6)</f>
        <v>Leather and Allied Product Manufacturing</v>
      </c>
      <c r="N585" s="6" t="str">
        <f>INDEX(DNBDetails[], MATCH(ZACKS_Screener[Ticker], DNBDetails[Ticker],0), 7)</f>
        <v>Footwear Manufacturing</v>
      </c>
      <c r="O5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0.10256410256410249</v>
      </c>
      <c r="P5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8.4717607973422052E-2</v>
      </c>
      <c r="Q585" s="17">
        <f>IFERROR(ZACKS_Screener[[#This Row],[Price]]/ZACKS_Screener[[#This Row],[EPS1]], "")</f>
        <v>8.5506644518272434</v>
      </c>
      <c r="R585" s="17">
        <f>IFERROR(ZACKS_Screener[[#This Row],[Price]]/ZACKS_Screener[[#This Row],[EPS2]], "")</f>
        <v>7.8828483920367534</v>
      </c>
      <c r="S585" s="17">
        <f>IFERROR(ZACKS_Screener[[#This Row],[PE1]]/(ZACKS_Screener[[#This Row],[EG1]]*100), "")</f>
        <v>0.83368978405315686</v>
      </c>
      <c r="T585" s="17">
        <f>IFERROR(ZACKS_Screener[[#This Row],[PE2]]/(ZACKS_Screener[[#This Row],[EG2]]*100), "")</f>
        <v>0.93048524156982726</v>
      </c>
      <c r="U585"/>
    </row>
    <row r="586" spans="1:21" hidden="1" x14ac:dyDescent="0.25">
      <c r="A586" s="20" t="s">
        <v>1813</v>
      </c>
      <c r="B586" s="20">
        <v>3540.52</v>
      </c>
      <c r="C586" s="33" t="s">
        <v>1812</v>
      </c>
      <c r="D586" s="6" t="s">
        <v>20</v>
      </c>
      <c r="E586" s="6" t="s">
        <v>35</v>
      </c>
      <c r="F586" s="6" t="s">
        <v>60</v>
      </c>
      <c r="G586">
        <v>12</v>
      </c>
      <c r="H586">
        <v>202212</v>
      </c>
      <c r="I586" s="8">
        <v>40.020000000000003</v>
      </c>
      <c r="J586" s="8">
        <v>-6.16</v>
      </c>
      <c r="K586" s="8">
        <v>-5.53</v>
      </c>
      <c r="L586" s="8">
        <v>-6.04</v>
      </c>
      <c r="M586" s="47" t="str">
        <f>INDEX(DNBDetails[], MATCH(ZACKS_Screener[Ticker], DNBDetails[Ticker],0), 6)</f>
        <v>Chemical Manufacturing</v>
      </c>
      <c r="N586" s="6" t="str">
        <f>INDEX(DNBDetails[], MATCH(ZACKS_Screener[Ticker], DNBDetails[Ticker],0), 7)</f>
        <v>Pharmaceutical and Medicine Manufacturing</v>
      </c>
      <c r="O5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0.10227272727272725</v>
      </c>
      <c r="P5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-9.2224231464737752E-2</v>
      </c>
      <c r="Q586" s="17">
        <f>IFERROR(ZACKS_Screener[[#This Row],[Price]]/ZACKS_Screener[[#This Row],[EPS1]], "")</f>
        <v>-7.236889692585895</v>
      </c>
      <c r="R586" s="17">
        <f>IFERROR(ZACKS_Screener[[#This Row],[Price]]/ZACKS_Screener[[#This Row],[EPS2]], "")</f>
        <v>-6.6258278145695373</v>
      </c>
      <c r="S586" s="17">
        <f>IFERROR(ZACKS_Screener[[#This Row],[PE1]]/(ZACKS_Screener[[#This Row],[EG1]]*100), "")</f>
        <v>-0.7076069921639544</v>
      </c>
      <c r="T586" s="17">
        <f>IFERROR(ZACKS_Screener[[#This Row],[PE2]]/(ZACKS_Screener[[#This Row],[EG2]]*100), "")</f>
        <v>0.71844760420724629</v>
      </c>
      <c r="U586"/>
    </row>
    <row r="587" spans="1:21" hidden="1" x14ac:dyDescent="0.25">
      <c r="A587" s="20" t="s">
        <v>2185</v>
      </c>
      <c r="B587" s="20">
        <v>4498.71</v>
      </c>
      <c r="C587" s="33" t="s">
        <v>2184</v>
      </c>
      <c r="D587" s="6" t="s">
        <v>12</v>
      </c>
      <c r="E587" s="6" t="s">
        <v>44</v>
      </c>
      <c r="F587" s="6" t="s">
        <v>45</v>
      </c>
      <c r="G587">
        <v>12</v>
      </c>
      <c r="H587">
        <v>202212</v>
      </c>
      <c r="I587" s="8">
        <v>364.27</v>
      </c>
      <c r="J587" s="8">
        <v>7.05</v>
      </c>
      <c r="K587" s="8">
        <v>7.77</v>
      </c>
      <c r="L587" s="8">
        <v>10.41</v>
      </c>
      <c r="M587" s="47" t="str">
        <f>INDEX(DNBDetails[], MATCH(ZACKS_Screener[Ticker], DNBDetails[Ticker],0), 6)</f>
        <v>Beverage and Tobacco Product Manufacturing</v>
      </c>
      <c r="N587" s="6" t="str">
        <f>INDEX(DNBDetails[], MATCH(ZACKS_Screener[Ticker], DNBDetails[Ticker],0), 7)</f>
        <v>Beverage Manufacturing</v>
      </c>
      <c r="O5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0.10212765957446805</v>
      </c>
      <c r="P5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0.33976833976833987</v>
      </c>
      <c r="Q587" s="17">
        <f>IFERROR(ZACKS_Screener[[#This Row],[Price]]/ZACKS_Screener[[#This Row],[EPS1]], "")</f>
        <v>46.881595881595885</v>
      </c>
      <c r="R587" s="17">
        <f>IFERROR(ZACKS_Screener[[#This Row],[Price]]/ZACKS_Screener[[#This Row],[EPS2]], "")</f>
        <v>34.992315081652258</v>
      </c>
      <c r="S587" s="17">
        <f>IFERROR(ZACKS_Screener[[#This Row],[PE1]]/(ZACKS_Screener[[#This Row],[EG1]]*100), "")</f>
        <v>4.590489596739598</v>
      </c>
      <c r="T587" s="17">
        <f>IFERROR(ZACKS_Screener[[#This Row],[PE2]]/(ZACKS_Screener[[#This Row],[EG2]]*100), "")</f>
        <v>1.0298874552440831</v>
      </c>
      <c r="U587"/>
    </row>
    <row r="588" spans="1:21" hidden="1" x14ac:dyDescent="0.25">
      <c r="A588" s="20" t="s">
        <v>15741</v>
      </c>
      <c r="B588" s="20">
        <v>2276.5300000000002</v>
      </c>
      <c r="C588" s="33" t="s">
        <v>15742</v>
      </c>
      <c r="D588" s="6" t="s">
        <v>12</v>
      </c>
      <c r="E588" s="6" t="s">
        <v>27</v>
      </c>
      <c r="F588" s="6" t="s">
        <v>660</v>
      </c>
      <c r="G588">
        <v>12</v>
      </c>
      <c r="H588">
        <v>202212</v>
      </c>
      <c r="I588" s="8">
        <v>10.55</v>
      </c>
      <c r="J588" s="8">
        <v>0.69</v>
      </c>
      <c r="K588" s="8">
        <v>0.76</v>
      </c>
      <c r="L588" s="8">
        <v>0.85</v>
      </c>
      <c r="M588" s="47" t="str">
        <f>INDEX(DNBDetails[], MATCH(ZACKS_Screener[Ticker], DNBDetails[Ticker],0), 6)</f>
        <v>Accommodation and Food Services</v>
      </c>
      <c r="N588" s="6" t="str">
        <f>INDEX(DNBDetails[], MATCH(ZACKS_Screener[Ticker], DNBDetails[Ticker],0), 7)</f>
        <v>Restaurants and Other Eating Places</v>
      </c>
      <c r="O5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0.10144927536231894</v>
      </c>
      <c r="P5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0.1184210526315789</v>
      </c>
      <c r="Q588" s="17">
        <f>IFERROR(ZACKS_Screener[[#This Row],[Price]]/ZACKS_Screener[[#This Row],[EPS1]], "")</f>
        <v>13.881578947368421</v>
      </c>
      <c r="R588" s="17">
        <f>IFERROR(ZACKS_Screener[[#This Row],[Price]]/ZACKS_Screener[[#This Row],[EPS2]], "")</f>
        <v>12.411764705882353</v>
      </c>
      <c r="S588" s="17">
        <f>IFERROR(ZACKS_Screener[[#This Row],[PE1]]/(ZACKS_Screener[[#This Row],[EG1]]*100), "")</f>
        <v>1.3683270676691717</v>
      </c>
      <c r="T588" s="17">
        <f>IFERROR(ZACKS_Screener[[#This Row],[PE2]]/(ZACKS_Screener[[#This Row],[EG2]]*100), "")</f>
        <v>1.0481045751633991</v>
      </c>
      <c r="U588"/>
    </row>
    <row r="589" spans="1:21" hidden="1" x14ac:dyDescent="0.25">
      <c r="A589" s="20" t="s">
        <v>3182</v>
      </c>
      <c r="B589" s="20">
        <v>2569.33</v>
      </c>
      <c r="C589" s="33" t="s">
        <v>3181</v>
      </c>
      <c r="D589" s="6" t="s">
        <v>20</v>
      </c>
      <c r="E589" s="6" t="s">
        <v>35</v>
      </c>
      <c r="F589" s="6" t="s">
        <v>60</v>
      </c>
      <c r="G589">
        <v>12</v>
      </c>
      <c r="H589">
        <v>202212</v>
      </c>
      <c r="I589" s="8">
        <v>38.76</v>
      </c>
      <c r="J589" s="8">
        <v>-2.27</v>
      </c>
      <c r="K589" s="8">
        <v>-2.04</v>
      </c>
      <c r="L589" s="8">
        <v>-3.71</v>
      </c>
      <c r="M589" s="47" t="str">
        <f>INDEX(DNBDetails[], MATCH(ZACKS_Screener[Ticker], DNBDetails[Ticker],0), 6)</f>
        <v>Professional, Scientific, and Technical Services</v>
      </c>
      <c r="N589" s="6" t="str">
        <f>INDEX(DNBDetails[], MATCH(ZACKS_Screener[Ticker], DNBDetails[Ticker],0), 7)</f>
        <v>Scientific Research and Development Services</v>
      </c>
      <c r="O5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0.1013215859030837</v>
      </c>
      <c r="P5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-0.81862745098039214</v>
      </c>
      <c r="Q589" s="17">
        <f>IFERROR(ZACKS_Screener[[#This Row],[Price]]/ZACKS_Screener[[#This Row],[EPS1]], "")</f>
        <v>-19</v>
      </c>
      <c r="R589" s="17">
        <f>IFERROR(ZACKS_Screener[[#This Row],[Price]]/ZACKS_Screener[[#This Row],[EPS2]], "")</f>
        <v>-10.44743935309973</v>
      </c>
      <c r="S589" s="17">
        <f>IFERROR(ZACKS_Screener[[#This Row],[PE1]]/(ZACKS_Screener[[#This Row],[EG1]]*100), "")</f>
        <v>-1.8752173913043479</v>
      </c>
      <c r="T589" s="17">
        <f>IFERROR(ZACKS_Screener[[#This Row],[PE2]]/(ZACKS_Screener[[#This Row],[EG2]]*100), "")</f>
        <v>0.12762141485223621</v>
      </c>
      <c r="U589"/>
    </row>
    <row r="590" spans="1:21" hidden="1" x14ac:dyDescent="0.25">
      <c r="A590" s="20" t="s">
        <v>1217</v>
      </c>
      <c r="B590" s="20">
        <v>71621.61</v>
      </c>
      <c r="C590" s="33" t="s">
        <v>1216</v>
      </c>
      <c r="D590" s="6" t="s">
        <v>12</v>
      </c>
      <c r="E590" s="6" t="s">
        <v>35</v>
      </c>
      <c r="F590" s="6" t="s">
        <v>60</v>
      </c>
      <c r="G590">
        <v>12</v>
      </c>
      <c r="H590">
        <v>202212</v>
      </c>
      <c r="I590" s="8">
        <v>35.18</v>
      </c>
      <c r="J590" s="8">
        <v>3.46</v>
      </c>
      <c r="K590" s="8">
        <v>3.81</v>
      </c>
      <c r="L590" s="8">
        <v>3.88</v>
      </c>
      <c r="M590" s="47" t="str">
        <f>INDEX(DNBDetails[], MATCH(ZACKS_Screener[Ticker], DNBDetails[Ticker],0), 6)</f>
        <v>Chemical Manufacturing</v>
      </c>
      <c r="N590" s="6" t="str">
        <f>INDEX(DNBDetails[], MATCH(ZACKS_Screener[Ticker], DNBDetails[Ticker],0), 7)</f>
        <v>Pharmaceutical and Medicine Manufacturing</v>
      </c>
      <c r="O5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0.10115606936416188</v>
      </c>
      <c r="P5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1.8372703412073449E-2</v>
      </c>
      <c r="Q590" s="17">
        <f>IFERROR(ZACKS_Screener[[#This Row],[Price]]/ZACKS_Screener[[#This Row],[EPS1]], "")</f>
        <v>9.2335958005249346</v>
      </c>
      <c r="R590" s="17">
        <f>IFERROR(ZACKS_Screener[[#This Row],[Price]]/ZACKS_Screener[[#This Row],[EPS2]], "")</f>
        <v>9.0670103092783503</v>
      </c>
      <c r="S590" s="17">
        <f>IFERROR(ZACKS_Screener[[#This Row],[PE1]]/(ZACKS_Screener[[#This Row],[EG1]]*100), "")</f>
        <v>0.91280689913760749</v>
      </c>
      <c r="T590" s="17">
        <f>IFERROR(ZACKS_Screener[[#This Row],[PE2]]/(ZACKS_Screener[[#This Row],[EG2]]*100), "")</f>
        <v>4.9350441826215139</v>
      </c>
      <c r="U590"/>
    </row>
    <row r="591" spans="1:21" hidden="1" x14ac:dyDescent="0.25">
      <c r="A591" s="20" t="s">
        <v>306</v>
      </c>
      <c r="B591" s="20">
        <v>7672.95</v>
      </c>
      <c r="C591" s="33" t="s">
        <v>305</v>
      </c>
      <c r="D591" s="6" t="s">
        <v>12</v>
      </c>
      <c r="E591" s="6" t="s">
        <v>114</v>
      </c>
      <c r="F591" s="6" t="s">
        <v>115</v>
      </c>
      <c r="G591">
        <v>12</v>
      </c>
      <c r="H591">
        <v>202212</v>
      </c>
      <c r="I591" s="8">
        <v>18.23</v>
      </c>
      <c r="J591" s="8">
        <v>1.29</v>
      </c>
      <c r="K591" s="8">
        <v>1.42</v>
      </c>
      <c r="L591" s="8">
        <v>1.84</v>
      </c>
      <c r="M591" s="47" t="str">
        <f>INDEX(DNBDetails[], MATCH(ZACKS_Screener[Ticker], DNBDetails[Ticker],0), 6)</f>
        <v>Mining, Quarrying, and Oil and Gas Extraction</v>
      </c>
      <c r="N591" s="6" t="str">
        <f>INDEX(DNBDetails[], MATCH(ZACKS_Screener[Ticker], DNBDetails[Ticker],0), 7)</f>
        <v>Metal Ore Mining</v>
      </c>
      <c r="O5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0.10077519379844953</v>
      </c>
      <c r="P5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0.29577464788732405</v>
      </c>
      <c r="Q591" s="17">
        <f>IFERROR(ZACKS_Screener[[#This Row],[Price]]/ZACKS_Screener[[#This Row],[EPS1]], "")</f>
        <v>12.838028169014086</v>
      </c>
      <c r="R591" s="17">
        <f>IFERROR(ZACKS_Screener[[#This Row],[Price]]/ZACKS_Screener[[#This Row],[EPS2]], "")</f>
        <v>9.9076086956521738</v>
      </c>
      <c r="S591" s="17">
        <f>IFERROR(ZACKS_Screener[[#This Row],[PE1]]/(ZACKS_Screener[[#This Row],[EG1]]*100), "")</f>
        <v>1.2739274106175527</v>
      </c>
      <c r="T591" s="17">
        <f>IFERROR(ZACKS_Screener[[#This Row],[PE2]]/(ZACKS_Screener[[#This Row],[EG2]]*100), "")</f>
        <v>0.33497153209109715</v>
      </c>
      <c r="U591"/>
    </row>
    <row r="592" spans="1:21" hidden="1" x14ac:dyDescent="0.25">
      <c r="A592" s="20" t="s">
        <v>1392</v>
      </c>
      <c r="B592" s="20">
        <v>4682.25</v>
      </c>
      <c r="C592" s="33" t="s">
        <v>1391</v>
      </c>
      <c r="D592" s="6" t="s">
        <v>20</v>
      </c>
      <c r="E592" s="6" t="s">
        <v>44</v>
      </c>
      <c r="F592" s="6" t="s">
        <v>705</v>
      </c>
      <c r="G592">
        <v>12</v>
      </c>
      <c r="H592">
        <v>202212</v>
      </c>
      <c r="I592" s="8">
        <v>134.96</v>
      </c>
      <c r="J592" s="8">
        <v>3.97</v>
      </c>
      <c r="K592" s="8">
        <v>4.37</v>
      </c>
      <c r="L592" s="8">
        <v>4.87</v>
      </c>
      <c r="M592" s="47" t="str">
        <f>INDEX(DNBDetails[], MATCH(ZACKS_Screener[Ticker], DNBDetails[Ticker],0), 6)</f>
        <v>Chemical Manufacturing</v>
      </c>
      <c r="N592" s="6" t="str">
        <f>INDEX(DNBDetails[], MATCH(ZACKS_Screener[Ticker], DNBDetails[Ticker],0), 7)</f>
        <v>Soap, Cleaning Compound, and Toilet Preparation Manufacturing</v>
      </c>
      <c r="O5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0.10075566750629721</v>
      </c>
      <c r="P5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0.11441647597254004</v>
      </c>
      <c r="Q592" s="17">
        <f>IFERROR(ZACKS_Screener[[#This Row],[Price]]/ZACKS_Screener[[#This Row],[EPS1]], "")</f>
        <v>30.883295194508012</v>
      </c>
      <c r="R592" s="17">
        <f>IFERROR(ZACKS_Screener[[#This Row],[Price]]/ZACKS_Screener[[#This Row],[EPS2]], "")</f>
        <v>27.71252566735113</v>
      </c>
      <c r="S592" s="17">
        <f>IFERROR(ZACKS_Screener[[#This Row],[PE1]]/(ZACKS_Screener[[#This Row],[EG1]]*100), "")</f>
        <v>3.0651670480549211</v>
      </c>
      <c r="T592" s="17">
        <f>IFERROR(ZACKS_Screener[[#This Row],[PE2]]/(ZACKS_Screener[[#This Row],[EG2]]*100), "")</f>
        <v>2.4220747433264891</v>
      </c>
      <c r="U592"/>
    </row>
    <row r="593" spans="1:21" hidden="1" x14ac:dyDescent="0.25">
      <c r="A593" s="20" t="s">
        <v>15840</v>
      </c>
      <c r="B593" s="20">
        <v>2279.62</v>
      </c>
      <c r="C593" s="33" t="s">
        <v>15841</v>
      </c>
      <c r="D593" s="6" t="s">
        <v>20</v>
      </c>
      <c r="E593" s="6" t="s">
        <v>27</v>
      </c>
      <c r="F593" s="6" t="s">
        <v>1973</v>
      </c>
      <c r="G593">
        <v>12</v>
      </c>
      <c r="H593">
        <v>202212</v>
      </c>
      <c r="I593" s="8">
        <v>22.53</v>
      </c>
      <c r="J593" s="8">
        <v>0.6</v>
      </c>
      <c r="K593" s="8">
        <v>0.66</v>
      </c>
      <c r="L593" s="8">
        <v>0.78</v>
      </c>
      <c r="M593" s="47" t="str">
        <f>INDEX(DNBDetails[], MATCH(ZACKS_Screener[Ticker], DNBDetails[Ticker],0), 6)</f>
        <v>Retail Trade</v>
      </c>
      <c r="N593" s="6" t="str">
        <f>INDEX(DNBDetails[], MATCH(ZACKS_Screener[Ticker], DNBDetails[Ticker],0), 7)</f>
        <v>Other Miscellaneous Retailers</v>
      </c>
      <c r="O5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0.10000000000000009</v>
      </c>
      <c r="P5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0.1818181818181818</v>
      </c>
      <c r="Q593" s="17">
        <f>IFERROR(ZACKS_Screener[[#This Row],[Price]]/ZACKS_Screener[[#This Row],[EPS1]], "")</f>
        <v>34.136363636363633</v>
      </c>
      <c r="R593" s="17">
        <f>IFERROR(ZACKS_Screener[[#This Row],[Price]]/ZACKS_Screener[[#This Row],[EPS2]], "")</f>
        <v>28.884615384615387</v>
      </c>
      <c r="S593" s="17">
        <f>IFERROR(ZACKS_Screener[[#This Row],[PE1]]/(ZACKS_Screener[[#This Row],[EG1]]*100), "")</f>
        <v>3.4136363636363605</v>
      </c>
      <c r="T593" s="17">
        <f>IFERROR(ZACKS_Screener[[#This Row],[PE2]]/(ZACKS_Screener[[#This Row],[EG2]]*100), "")</f>
        <v>1.5886538461538464</v>
      </c>
      <c r="U593"/>
    </row>
    <row r="594" spans="1:21" hidden="1" x14ac:dyDescent="0.25">
      <c r="A594" s="20" t="s">
        <v>337</v>
      </c>
      <c r="B594" s="20">
        <v>218470.89</v>
      </c>
      <c r="C594" s="33" t="s">
        <v>336</v>
      </c>
      <c r="D594" s="6" t="s">
        <v>20</v>
      </c>
      <c r="E594" s="6" t="s">
        <v>35</v>
      </c>
      <c r="F594" s="6" t="s">
        <v>36</v>
      </c>
      <c r="G594">
        <v>12</v>
      </c>
      <c r="H594">
        <v>202212</v>
      </c>
      <c r="I594" s="8">
        <v>71.28</v>
      </c>
      <c r="J594" s="8">
        <v>3.33</v>
      </c>
      <c r="K594" s="8">
        <v>3.66</v>
      </c>
      <c r="L594" s="8">
        <v>4.2</v>
      </c>
      <c r="M594" s="47" t="str">
        <f>INDEX(DNBDetails[], MATCH(ZACKS_Screener[Ticker], DNBDetails[Ticker],0), 6)</f>
        <v>Chemical Manufacturing</v>
      </c>
      <c r="N594" s="6" t="str">
        <f>INDEX(DNBDetails[], MATCH(ZACKS_Screener[Ticker], DNBDetails[Ticker],0), 7)</f>
        <v>Pharmaceutical and Medicine Manufacturing</v>
      </c>
      <c r="O5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9.9099099099099114E-2</v>
      </c>
      <c r="P5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0.14754098360655737</v>
      </c>
      <c r="Q594" s="17">
        <f>IFERROR(ZACKS_Screener[[#This Row],[Price]]/ZACKS_Screener[[#This Row],[EPS1]], "")</f>
        <v>19.475409836065573</v>
      </c>
      <c r="R594" s="17">
        <f>IFERROR(ZACKS_Screener[[#This Row],[Price]]/ZACKS_Screener[[#This Row],[EPS2]], "")</f>
        <v>16.971428571428572</v>
      </c>
      <c r="S594" s="17">
        <f>IFERROR(ZACKS_Screener[[#This Row],[PE1]]/(ZACKS_Screener[[#This Row],[EG1]]*100), "")</f>
        <v>1.9652459016393438</v>
      </c>
      <c r="T594" s="17">
        <f>IFERROR(ZACKS_Screener[[#This Row],[PE2]]/(ZACKS_Screener[[#This Row],[EG2]]*100), "")</f>
        <v>1.1502857142857144</v>
      </c>
      <c r="U594"/>
    </row>
    <row r="595" spans="1:21" hidden="1" x14ac:dyDescent="0.25">
      <c r="A595" s="20" t="s">
        <v>694</v>
      </c>
      <c r="B595" s="20">
        <v>8656.27</v>
      </c>
      <c r="C595" s="33" t="s">
        <v>693</v>
      </c>
      <c r="D595" s="6" t="s">
        <v>12</v>
      </c>
      <c r="E595" s="6" t="s">
        <v>32</v>
      </c>
      <c r="F595" s="6" t="s">
        <v>214</v>
      </c>
      <c r="G595">
        <v>12</v>
      </c>
      <c r="H595">
        <v>202212</v>
      </c>
      <c r="I595" s="8">
        <v>32.049999999999997</v>
      </c>
      <c r="J595" s="8">
        <v>1.1100000000000001</v>
      </c>
      <c r="K595" s="8">
        <v>1.22</v>
      </c>
      <c r="L595" s="8">
        <v>1.41</v>
      </c>
      <c r="M595" s="47" t="str">
        <f>INDEX(DNBDetails[], MATCH(ZACKS_Screener[Ticker], DNBDetails[Ticker],0), 6)</f>
        <v>Real Estate and Rental and Leasing</v>
      </c>
      <c r="N595" s="6" t="str">
        <f>INDEX(DNBDetails[], MATCH(ZACKS_Screener[Ticker], DNBDetails[Ticker],0), 7)</f>
        <v>Lessors of Real Estate</v>
      </c>
      <c r="O5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9.9099099099098975E-2</v>
      </c>
      <c r="P5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0.15573770491803274</v>
      </c>
      <c r="Q595" s="17">
        <f>IFERROR(ZACKS_Screener[[#This Row],[Price]]/ZACKS_Screener[[#This Row],[EPS1]], "")</f>
        <v>26.270491803278688</v>
      </c>
      <c r="R595" s="17">
        <f>IFERROR(ZACKS_Screener[[#This Row],[Price]]/ZACKS_Screener[[#This Row],[EPS2]], "")</f>
        <v>22.730496453900709</v>
      </c>
      <c r="S595" s="17">
        <f>IFERROR(ZACKS_Screener[[#This Row],[PE1]]/(ZACKS_Screener[[#This Row],[EG1]]*100), "")</f>
        <v>2.6509314456035802</v>
      </c>
      <c r="T595" s="17">
        <f>IFERROR(ZACKS_Screener[[#This Row],[PE2]]/(ZACKS_Screener[[#This Row],[EG2]]*100), "")</f>
        <v>1.4595371407241513</v>
      </c>
      <c r="U595"/>
    </row>
    <row r="596" spans="1:21" hidden="1" x14ac:dyDescent="0.25">
      <c r="A596" s="6" t="s">
        <v>1983</v>
      </c>
      <c r="B596" s="20">
        <v>18944.46</v>
      </c>
      <c r="C596" s="33" t="s">
        <v>1982</v>
      </c>
      <c r="D596" s="6" t="s">
        <v>12</v>
      </c>
      <c r="E596" s="6" t="s">
        <v>35</v>
      </c>
      <c r="F596" s="6" t="s">
        <v>54</v>
      </c>
      <c r="G596">
        <v>12</v>
      </c>
      <c r="H596">
        <v>202212</v>
      </c>
      <c r="I596" s="8">
        <v>20.420000000000002</v>
      </c>
      <c r="J596" s="8">
        <v>1.01</v>
      </c>
      <c r="K596" s="8">
        <v>1.1100000000000001</v>
      </c>
      <c r="L596" s="8">
        <v>1.43</v>
      </c>
      <c r="M596" s="47" t="str">
        <f>INDEX(DNBDetails[], MATCH(ZACKS_Screener[Ticker], DNBDetails[Ticker],0), 6)</f>
        <v>Wholesale Trade</v>
      </c>
      <c r="N596" s="6" t="str">
        <f>INDEX(DNBDetails[], MATCH(ZACKS_Screener[Ticker], DNBDetails[Ticker],0), 7)</f>
        <v>Professional and Commercial Equipment and Supplies Merchant Wholesalers</v>
      </c>
      <c r="O5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9.9009900990099098E-2</v>
      </c>
      <c r="P5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0.28828828828828812</v>
      </c>
      <c r="Q596" s="17">
        <f>IFERROR(ZACKS_Screener[[#This Row],[Price]]/ZACKS_Screener[[#This Row],[EPS1]], "")</f>
        <v>18.396396396396398</v>
      </c>
      <c r="R596" s="17">
        <f>IFERROR(ZACKS_Screener[[#This Row],[Price]]/ZACKS_Screener[[#This Row],[EPS2]], "")</f>
        <v>14.279720279720282</v>
      </c>
      <c r="S596" s="17">
        <f>IFERROR(ZACKS_Screener[[#This Row],[PE1]]/(ZACKS_Screener[[#This Row],[EG1]]*100), "")</f>
        <v>1.8580360360360346</v>
      </c>
      <c r="T596" s="17">
        <f>IFERROR(ZACKS_Screener[[#This Row],[PE2]]/(ZACKS_Screener[[#This Row],[EG2]]*100), "")</f>
        <v>0.49532779720279757</v>
      </c>
      <c r="U596"/>
    </row>
    <row r="597" spans="1:21" hidden="1" x14ac:dyDescent="0.25">
      <c r="A597" s="20" t="s">
        <v>2627</v>
      </c>
      <c r="B597" s="20">
        <v>36109.85</v>
      </c>
      <c r="C597" s="33" t="s">
        <v>2626</v>
      </c>
      <c r="D597" s="6" t="s">
        <v>12</v>
      </c>
      <c r="E597" s="6" t="s">
        <v>76</v>
      </c>
      <c r="F597" s="6" t="s">
        <v>647</v>
      </c>
      <c r="G597">
        <v>12</v>
      </c>
      <c r="H597">
        <v>202212</v>
      </c>
      <c r="I597" s="8">
        <v>142.44</v>
      </c>
      <c r="J597" s="8">
        <v>3.82</v>
      </c>
      <c r="K597" s="8">
        <v>4.1900000000000004</v>
      </c>
      <c r="L597" s="8">
        <v>4.8</v>
      </c>
      <c r="M597" s="47" t="str">
        <f>INDEX(DNBDetails[], MATCH(ZACKS_Screener[Ticker], DNBDetails[Ticker],0), 6)</f>
        <v>Administrative and Support and Waste Management and Remediation Services</v>
      </c>
      <c r="N597" s="6" t="str">
        <f>INDEX(DNBDetails[], MATCH(ZACKS_Screener[Ticker], DNBDetails[Ticker],0), 7)</f>
        <v>Waste Collection</v>
      </c>
      <c r="O5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9.6858638743455641E-2</v>
      </c>
      <c r="P5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0.1455847255369927</v>
      </c>
      <c r="Q597" s="17">
        <f>IFERROR(ZACKS_Screener[[#This Row],[Price]]/ZACKS_Screener[[#This Row],[EPS1]], "")</f>
        <v>33.995226730310257</v>
      </c>
      <c r="R597" s="17">
        <f>IFERROR(ZACKS_Screener[[#This Row],[Price]]/ZACKS_Screener[[#This Row],[EPS2]], "")</f>
        <v>29.675000000000001</v>
      </c>
      <c r="S597" s="17">
        <f>IFERROR(ZACKS_Screener[[#This Row],[PE1]]/(ZACKS_Screener[[#This Row],[EG1]]*100), "")</f>
        <v>3.5097774624266211</v>
      </c>
      <c r="T597" s="17">
        <f>IFERROR(ZACKS_Screener[[#This Row],[PE2]]/(ZACKS_Screener[[#This Row],[EG2]]*100), "")</f>
        <v>2.0383319672131166</v>
      </c>
      <c r="U597"/>
    </row>
    <row r="598" spans="1:21" hidden="1" x14ac:dyDescent="0.25">
      <c r="A598" s="20" t="s">
        <v>1530</v>
      </c>
      <c r="B598" s="20">
        <v>11183.39</v>
      </c>
      <c r="C598" s="33" t="s">
        <v>1529</v>
      </c>
      <c r="D598" s="6" t="s">
        <v>20</v>
      </c>
      <c r="E598" s="6" t="s">
        <v>17</v>
      </c>
      <c r="F598" s="6" t="s">
        <v>1531</v>
      </c>
      <c r="G598">
        <v>12</v>
      </c>
      <c r="H598">
        <v>202212</v>
      </c>
      <c r="I598" s="8">
        <v>192.29</v>
      </c>
      <c r="J598" s="8">
        <v>8.27</v>
      </c>
      <c r="K598" s="8">
        <v>9.07</v>
      </c>
      <c r="L598" s="8">
        <v>9.6999999999999993</v>
      </c>
      <c r="M598" s="47" t="str">
        <f>INDEX(DNBDetails[], MATCH(ZACKS_Screener[Ticker], DNBDetails[Ticker],0), 6)</f>
        <v>Machinery Manufacturing</v>
      </c>
      <c r="N598" s="6" t="str">
        <f>INDEX(DNBDetails[], MATCH(ZACKS_Screener[Ticker], DNBDetails[Ticker],0), 7)</f>
        <v>Other General Purpose Machinery Manufacturing</v>
      </c>
      <c r="O5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9.6735187424425731E-2</v>
      </c>
      <c r="P5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6.9459757442116757E-2</v>
      </c>
      <c r="Q598" s="17">
        <f>IFERROR(ZACKS_Screener[[#This Row],[Price]]/ZACKS_Screener[[#This Row],[EPS1]], "")</f>
        <v>21.200661521499448</v>
      </c>
      <c r="R598" s="17">
        <f>IFERROR(ZACKS_Screener[[#This Row],[Price]]/ZACKS_Screener[[#This Row],[EPS2]], "")</f>
        <v>19.823711340206188</v>
      </c>
      <c r="S598" s="17">
        <f>IFERROR(ZACKS_Screener[[#This Row],[PE1]]/(ZACKS_Screener[[#This Row],[EG1]]*100), "")</f>
        <v>2.1916183847850035</v>
      </c>
      <c r="T598" s="17">
        <f>IFERROR(ZACKS_Screener[[#This Row],[PE2]]/(ZACKS_Screener[[#This Row],[EG2]]*100), "")</f>
        <v>2.8539851088201651</v>
      </c>
      <c r="U598"/>
    </row>
    <row r="599" spans="1:21" hidden="1" x14ac:dyDescent="0.25">
      <c r="A599" s="20" t="s">
        <v>481</v>
      </c>
      <c r="B599" s="20">
        <v>4989.3999999999996</v>
      </c>
      <c r="C599" s="33" t="s">
        <v>480</v>
      </c>
      <c r="D599" s="6" t="s">
        <v>12</v>
      </c>
      <c r="E599" s="6" t="s">
        <v>35</v>
      </c>
      <c r="F599" s="6" t="s">
        <v>54</v>
      </c>
      <c r="G599">
        <v>9</v>
      </c>
      <c r="H599">
        <v>202209</v>
      </c>
      <c r="I599" s="8">
        <v>36.979999999999997</v>
      </c>
      <c r="J599" s="8">
        <v>1.1599999999999999</v>
      </c>
      <c r="K599" s="8">
        <v>1.27</v>
      </c>
      <c r="L599" s="8">
        <v>1.54</v>
      </c>
      <c r="M599" s="47" t="str">
        <f>INDEX(DNBDetails[], MATCH(ZACKS_Screener[Ticker], DNBDetails[Ticker],0), 6)</f>
        <v>Food Manufacturing</v>
      </c>
      <c r="N599" s="6" t="str">
        <f>INDEX(DNBDetails[], MATCH(ZACKS_Screener[Ticker], DNBDetails[Ticker],0), 7)</f>
        <v>Dairy Product Manufacturing</v>
      </c>
      <c r="O5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9.4827586206896644E-2</v>
      </c>
      <c r="P5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0.2125984251968504</v>
      </c>
      <c r="Q599" s="17">
        <f>IFERROR(ZACKS_Screener[[#This Row],[Price]]/ZACKS_Screener[[#This Row],[EPS1]], "")</f>
        <v>29.11811023622047</v>
      </c>
      <c r="R599" s="17">
        <f>IFERROR(ZACKS_Screener[[#This Row],[Price]]/ZACKS_Screener[[#This Row],[EPS2]], "")</f>
        <v>24.012987012987011</v>
      </c>
      <c r="S599" s="17">
        <f>IFERROR(ZACKS_Screener[[#This Row],[PE1]]/(ZACKS_Screener[[#This Row],[EG1]]*100), "")</f>
        <v>3.0706370794559743</v>
      </c>
      <c r="T599" s="17">
        <f>IFERROR(ZACKS_Screener[[#This Row],[PE2]]/(ZACKS_Screener[[#This Row],[EG2]]*100), "")</f>
        <v>1.1294997594997593</v>
      </c>
      <c r="U599"/>
    </row>
    <row r="600" spans="1:21" hidden="1" x14ac:dyDescent="0.25">
      <c r="A600" s="20" t="s">
        <v>1668</v>
      </c>
      <c r="B600" s="20">
        <v>12843.17</v>
      </c>
      <c r="C600" s="33" t="s">
        <v>1667</v>
      </c>
      <c r="D600" s="6" t="s">
        <v>12</v>
      </c>
      <c r="E600" s="6" t="s">
        <v>194</v>
      </c>
      <c r="F600" s="6" t="s">
        <v>954</v>
      </c>
      <c r="G600">
        <v>12</v>
      </c>
      <c r="H600">
        <v>202212</v>
      </c>
      <c r="I600" s="8">
        <v>63.8</v>
      </c>
      <c r="J600" s="8">
        <v>4.55</v>
      </c>
      <c r="K600" s="8">
        <v>4.9800000000000004</v>
      </c>
      <c r="L600" s="8">
        <v>5.2</v>
      </c>
      <c r="M600" s="47" t="str">
        <f>INDEX(DNBDetails[], MATCH(ZACKS_Screener[Ticker], DNBDetails[Ticker],0), 6)</f>
        <v>Wholesale Trade</v>
      </c>
      <c r="N600" s="6" t="str">
        <f>INDEX(DNBDetails[], MATCH(ZACKS_Screener[Ticker], DNBDetails[Ticker],0), 7)</f>
        <v>Petroleum and Petroleum Products Merchant Wholesalers</v>
      </c>
      <c r="O6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9.4505494505494642E-2</v>
      </c>
      <c r="P6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4.4176706827309183E-2</v>
      </c>
      <c r="Q600" s="17">
        <f>IFERROR(ZACKS_Screener[[#This Row],[Price]]/ZACKS_Screener[[#This Row],[EPS1]], "")</f>
        <v>12.811244979919676</v>
      </c>
      <c r="R600" s="17">
        <f>IFERROR(ZACKS_Screener[[#This Row],[Price]]/ZACKS_Screener[[#This Row],[EPS2]], "")</f>
        <v>12.269230769230768</v>
      </c>
      <c r="S600" s="17">
        <f>IFERROR(ZACKS_Screener[[#This Row],[PE1]]/(ZACKS_Screener[[#This Row],[EG1]]*100), "")</f>
        <v>1.355608480433359</v>
      </c>
      <c r="T600" s="17">
        <f>IFERROR(ZACKS_Screener[[#This Row],[PE2]]/(ZACKS_Screener[[#This Row],[EG2]]*100), "")</f>
        <v>2.7773076923076956</v>
      </c>
      <c r="U600"/>
    </row>
    <row r="601" spans="1:21" hidden="1" x14ac:dyDescent="0.25">
      <c r="A601" s="20" t="s">
        <v>308</v>
      </c>
      <c r="B601" s="20">
        <v>2813.06</v>
      </c>
      <c r="C601" s="33" t="s">
        <v>307</v>
      </c>
      <c r="D601" s="6" t="s">
        <v>12</v>
      </c>
      <c r="E601" s="6" t="s">
        <v>102</v>
      </c>
      <c r="F601" s="6" t="s">
        <v>103</v>
      </c>
      <c r="G601">
        <v>12</v>
      </c>
      <c r="H601">
        <v>202212</v>
      </c>
      <c r="I601" s="8">
        <v>36.72</v>
      </c>
      <c r="J601" s="8">
        <v>2.12</v>
      </c>
      <c r="K601" s="8">
        <v>2.3199999999999998</v>
      </c>
      <c r="L601" s="8">
        <v>2.4300000000000002</v>
      </c>
      <c r="M601" s="47" t="str">
        <f>INDEX(DNBDetails[], MATCH(ZACKS_Screener[Ticker], DNBDetails[Ticker],0), 6)</f>
        <v>Utilities</v>
      </c>
      <c r="N601" s="6" t="str">
        <f>INDEX(DNBDetails[], MATCH(ZACKS_Screener[Ticker], DNBDetails[Ticker],0), 7)</f>
        <v>Electric Power Generation, Transmission and Distribution</v>
      </c>
      <c r="O6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9.4339622641509302E-2</v>
      </c>
      <c r="P6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4.7413793103448419E-2</v>
      </c>
      <c r="Q601" s="17">
        <f>IFERROR(ZACKS_Screener[[#This Row],[Price]]/ZACKS_Screener[[#This Row],[EPS1]], "")</f>
        <v>15.827586206896552</v>
      </c>
      <c r="R601" s="17">
        <f>IFERROR(ZACKS_Screener[[#This Row],[Price]]/ZACKS_Screener[[#This Row],[EPS2]], "")</f>
        <v>15.111111111111109</v>
      </c>
      <c r="S601" s="17">
        <f>IFERROR(ZACKS_Screener[[#This Row],[PE1]]/(ZACKS_Screener[[#This Row],[EG1]]*100), "")</f>
        <v>1.6777241379310368</v>
      </c>
      <c r="T601" s="17">
        <f>IFERROR(ZACKS_Screener[[#This Row],[PE2]]/(ZACKS_Screener[[#This Row],[EG2]]*100), "")</f>
        <v>3.1870707070706974</v>
      </c>
      <c r="U601"/>
    </row>
    <row r="602" spans="1:21" hidden="1" x14ac:dyDescent="0.25">
      <c r="A602" s="20" t="s">
        <v>1990</v>
      </c>
      <c r="B602" s="20">
        <v>3254.41</v>
      </c>
      <c r="C602" s="33" t="s">
        <v>1989</v>
      </c>
      <c r="D602" s="6" t="s">
        <v>20</v>
      </c>
      <c r="E602" s="6" t="s">
        <v>35</v>
      </c>
      <c r="F602" s="6" t="s">
        <v>135</v>
      </c>
      <c r="G602">
        <v>6</v>
      </c>
      <c r="H602">
        <v>202306</v>
      </c>
      <c r="I602" s="8">
        <v>27.14</v>
      </c>
      <c r="J602" s="8">
        <v>2.4900000000000002</v>
      </c>
      <c r="K602" s="8">
        <v>2.72</v>
      </c>
      <c r="L602" s="8">
        <v>2.97</v>
      </c>
      <c r="M602" s="47" t="str">
        <f>INDEX(DNBDetails[], MATCH(ZACKS_Screener[Ticker], DNBDetails[Ticker],0), 6)</f>
        <v>Professional, Scientific, and Technical Services</v>
      </c>
      <c r="N602" s="6" t="str">
        <f>INDEX(DNBDetails[], MATCH(ZACKS_Screener[Ticker], DNBDetails[Ticker],0), 7)</f>
        <v>Management, Scientific, and Technical Consulting Services</v>
      </c>
      <c r="O6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9.2369477911646569E-2</v>
      </c>
      <c r="P6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9.1911764705882346E-2</v>
      </c>
      <c r="Q602" s="17">
        <f>IFERROR(ZACKS_Screener[[#This Row],[Price]]/ZACKS_Screener[[#This Row],[EPS1]], "")</f>
        <v>9.977941176470587</v>
      </c>
      <c r="R602" s="17">
        <f>IFERROR(ZACKS_Screener[[#This Row],[Price]]/ZACKS_Screener[[#This Row],[EPS2]], "")</f>
        <v>9.1380471380471384</v>
      </c>
      <c r="S602" s="17">
        <f>IFERROR(ZACKS_Screener[[#This Row],[PE1]]/(ZACKS_Screener[[#This Row],[EG1]]*100), "")</f>
        <v>1.0802205882352942</v>
      </c>
      <c r="T602" s="17">
        <f>IFERROR(ZACKS_Screener[[#This Row],[PE2]]/(ZACKS_Screener[[#This Row],[EG2]]*100), "")</f>
        <v>0.99421952861952878</v>
      </c>
      <c r="U602"/>
    </row>
    <row r="603" spans="1:21" hidden="1" x14ac:dyDescent="0.25">
      <c r="A603" s="20" t="s">
        <v>3416</v>
      </c>
      <c r="B603" s="20">
        <v>2179.66</v>
      </c>
      <c r="C603" s="33" t="s">
        <v>3415</v>
      </c>
      <c r="D603" s="6" t="s">
        <v>12</v>
      </c>
      <c r="E603" s="6" t="s">
        <v>114</v>
      </c>
      <c r="F603" s="6" t="s">
        <v>416</v>
      </c>
      <c r="G603">
        <v>12</v>
      </c>
      <c r="H603">
        <v>202212</v>
      </c>
      <c r="I603" s="8">
        <v>105.96</v>
      </c>
      <c r="J603" s="8">
        <v>5.27</v>
      </c>
      <c r="K603" s="8">
        <v>5.75</v>
      </c>
      <c r="L603" s="8">
        <v>6.76</v>
      </c>
      <c r="M603" s="47" t="str">
        <f>INDEX(DNBDetails[], MATCH(ZACKS_Screener[Ticker], DNBDetails[Ticker],0), 6)</f>
        <v>Primary Metal Manufacturing</v>
      </c>
      <c r="N603" s="6" t="str">
        <f>INDEX(DNBDetails[], MATCH(ZACKS_Screener[Ticker], DNBDetails[Ticker],0), 7)</f>
        <v>Nonferrous Metal (except Aluminum) Production and Processing</v>
      </c>
      <c r="O6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9.108159392789382E-2</v>
      </c>
      <c r="P6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0.17565217391304344</v>
      </c>
      <c r="Q603" s="17">
        <f>IFERROR(ZACKS_Screener[[#This Row],[Price]]/ZACKS_Screener[[#This Row],[EPS1]], "")</f>
        <v>18.427826086956522</v>
      </c>
      <c r="R603" s="17">
        <f>IFERROR(ZACKS_Screener[[#This Row],[Price]]/ZACKS_Screener[[#This Row],[EPS2]], "")</f>
        <v>15.674556213017752</v>
      </c>
      <c r="S603" s="17">
        <f>IFERROR(ZACKS_Screener[[#This Row],[PE1]]/(ZACKS_Screener[[#This Row],[EG1]]*100), "")</f>
        <v>2.0232217391304328</v>
      </c>
      <c r="T603" s="17">
        <f>IFERROR(ZACKS_Screener[[#This Row],[PE2]]/(ZACKS_Screener[[#This Row],[EG2]]*100), "")</f>
        <v>0.89236334876091183</v>
      </c>
      <c r="U603"/>
    </row>
    <row r="604" spans="1:21" hidden="1" x14ac:dyDescent="0.25">
      <c r="A604" s="20" t="s">
        <v>2469</v>
      </c>
      <c r="B604" s="20">
        <v>4977.58</v>
      </c>
      <c r="C604" s="33" t="s">
        <v>2468</v>
      </c>
      <c r="D604" s="6" t="s">
        <v>12</v>
      </c>
      <c r="E604" s="6" t="s">
        <v>32</v>
      </c>
      <c r="F604" s="6" t="s">
        <v>214</v>
      </c>
      <c r="G604">
        <v>12</v>
      </c>
      <c r="H604">
        <v>202212</v>
      </c>
      <c r="I604" s="8">
        <v>59.38</v>
      </c>
      <c r="J604" s="8">
        <v>2</v>
      </c>
      <c r="K604" s="8">
        <v>2.1800000000000002</v>
      </c>
      <c r="L604" s="8">
        <v>2.34</v>
      </c>
      <c r="M604" s="47" t="str">
        <f>INDEX(DNBDetails[], MATCH(ZACKS_Screener[Ticker], DNBDetails[Ticker],0), 6)</f>
        <v>Real Estate and Rental and Leasing</v>
      </c>
      <c r="N604" s="6" t="str">
        <f>INDEX(DNBDetails[], MATCH(ZACKS_Screener[Ticker], DNBDetails[Ticker],0), 7)</f>
        <v>Lessors of Real Estate</v>
      </c>
      <c r="O6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9.000000000000008E-2</v>
      </c>
      <c r="P6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7.3394495412843888E-2</v>
      </c>
      <c r="Q604" s="17">
        <f>IFERROR(ZACKS_Screener[[#This Row],[Price]]/ZACKS_Screener[[#This Row],[EPS1]], "")</f>
        <v>27.238532110091743</v>
      </c>
      <c r="R604" s="17">
        <f>IFERROR(ZACKS_Screener[[#This Row],[Price]]/ZACKS_Screener[[#This Row],[EPS2]], "")</f>
        <v>25.376068376068378</v>
      </c>
      <c r="S604" s="17">
        <f>IFERROR(ZACKS_Screener[[#This Row],[PE1]]/(ZACKS_Screener[[#This Row],[EG1]]*100), "")</f>
        <v>3.026503567787969</v>
      </c>
      <c r="T604" s="17">
        <f>IFERROR(ZACKS_Screener[[#This Row],[PE2]]/(ZACKS_Screener[[#This Row],[EG2]]*100), "")</f>
        <v>3.4574893162393234</v>
      </c>
      <c r="U604"/>
    </row>
    <row r="605" spans="1:21" hidden="1" x14ac:dyDescent="0.25">
      <c r="A605" s="20" t="s">
        <v>1370</v>
      </c>
      <c r="B605" s="20">
        <v>6015.01</v>
      </c>
      <c r="C605" s="33" t="s">
        <v>1369</v>
      </c>
      <c r="D605" s="6" t="s">
        <v>12</v>
      </c>
      <c r="E605" s="6" t="s">
        <v>13</v>
      </c>
      <c r="F605" s="6" t="s">
        <v>175</v>
      </c>
      <c r="G605">
        <v>12</v>
      </c>
      <c r="H605">
        <v>202212</v>
      </c>
      <c r="I605" s="8">
        <v>20.149999999999999</v>
      </c>
      <c r="J605" s="8">
        <v>0.78</v>
      </c>
      <c r="K605" s="8">
        <v>0.85</v>
      </c>
      <c r="L605" s="8">
        <v>0.93</v>
      </c>
      <c r="M605" s="47" t="str">
        <f>INDEX(DNBDetails[], MATCH(ZACKS_Screener[Ticker], DNBDetails[Ticker],0), 6)</f>
        <v>Information</v>
      </c>
      <c r="N605" s="6" t="str">
        <f>INDEX(DNBDetails[], MATCH(ZACKS_Screener[Ticker], DNBDetails[Ticker],0), 7)</f>
        <v>Software Publishers</v>
      </c>
      <c r="O6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8.9743589743589675E-2</v>
      </c>
      <c r="P6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9.4117647058823611E-2</v>
      </c>
      <c r="Q605" s="17">
        <f>IFERROR(ZACKS_Screener[[#This Row],[Price]]/ZACKS_Screener[[#This Row],[EPS1]], "")</f>
        <v>23.705882352941174</v>
      </c>
      <c r="R605" s="17">
        <f>IFERROR(ZACKS_Screener[[#This Row],[Price]]/ZACKS_Screener[[#This Row],[EPS2]], "")</f>
        <v>21.666666666666664</v>
      </c>
      <c r="S605" s="17">
        <f>IFERROR(ZACKS_Screener[[#This Row],[PE1]]/(ZACKS_Screener[[#This Row],[EG1]]*100), "")</f>
        <v>2.6415126050420188</v>
      </c>
      <c r="T605" s="17">
        <f>IFERROR(ZACKS_Screener[[#This Row],[PE2]]/(ZACKS_Screener[[#This Row],[EG2]]*100), "")</f>
        <v>2.3020833333333313</v>
      </c>
      <c r="U605"/>
    </row>
    <row r="606" spans="1:21" hidden="1" x14ac:dyDescent="0.25">
      <c r="A606" s="20" t="s">
        <v>2897</v>
      </c>
      <c r="B606" s="20">
        <v>5241.3599999999997</v>
      </c>
      <c r="C606" s="33" t="s">
        <v>2896</v>
      </c>
      <c r="D606" s="6" t="s">
        <v>20</v>
      </c>
      <c r="E606" s="6" t="s">
        <v>35</v>
      </c>
      <c r="F606" s="6" t="s">
        <v>2091</v>
      </c>
      <c r="G606">
        <v>12</v>
      </c>
      <c r="H606">
        <v>202212</v>
      </c>
      <c r="I606" s="8">
        <v>31.67</v>
      </c>
      <c r="J606" s="8">
        <v>-3.79</v>
      </c>
      <c r="K606" s="8">
        <v>-3.45</v>
      </c>
      <c r="L606" s="8">
        <v>-2.87</v>
      </c>
      <c r="M606" s="47" t="str">
        <f>INDEX(DNBDetails[], MATCH(ZACKS_Screener[Ticker], DNBDetails[Ticker],0), 6)</f>
        <v>Chemical Manufacturing</v>
      </c>
      <c r="N606" s="6" t="str">
        <f>INDEX(DNBDetails[], MATCH(ZACKS_Screener[Ticker], DNBDetails[Ticker],0), 7)</f>
        <v>Pharmaceutical and Medicine Manufacturing</v>
      </c>
      <c r="O6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8.9709762532981491E-2</v>
      </c>
      <c r="P6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0.16811594202898553</v>
      </c>
      <c r="Q606" s="17">
        <f>IFERROR(ZACKS_Screener[[#This Row],[Price]]/ZACKS_Screener[[#This Row],[EPS1]], "")</f>
        <v>-9.1797101449275367</v>
      </c>
      <c r="R606" s="17">
        <f>IFERROR(ZACKS_Screener[[#This Row],[Price]]/ZACKS_Screener[[#This Row],[EPS2]], "")</f>
        <v>-11.034843205574914</v>
      </c>
      <c r="S606" s="17">
        <f>IFERROR(ZACKS_Screener[[#This Row],[PE1]]/(ZACKS_Screener[[#This Row],[EG1]]*100), "")</f>
        <v>-1.02326768968457</v>
      </c>
      <c r="T606" s="17">
        <f>IFERROR(ZACKS_Screener[[#This Row],[PE2]]/(ZACKS_Screener[[#This Row],[EG2]]*100), "")</f>
        <v>-0.65638291481436972</v>
      </c>
      <c r="U606"/>
    </row>
    <row r="607" spans="1:21" hidden="1" x14ac:dyDescent="0.25">
      <c r="A607" s="20" t="s">
        <v>2408</v>
      </c>
      <c r="B607" s="20">
        <v>50406.83</v>
      </c>
      <c r="C607" s="33" t="s">
        <v>2407</v>
      </c>
      <c r="D607" s="6" t="s">
        <v>20</v>
      </c>
      <c r="E607" s="6" t="s">
        <v>13</v>
      </c>
      <c r="F607" s="6" t="s">
        <v>175</v>
      </c>
      <c r="G607">
        <v>6</v>
      </c>
      <c r="H607">
        <v>202306</v>
      </c>
      <c r="I607" s="8">
        <v>192.34</v>
      </c>
      <c r="J607" s="8">
        <v>1.92</v>
      </c>
      <c r="K607" s="8">
        <v>2.09</v>
      </c>
      <c r="L607" s="8">
        <v>2.89</v>
      </c>
      <c r="M607" s="47" t="str">
        <f>INDEX(DNBDetails[], MATCH(ZACKS_Screener[Ticker], DNBDetails[Ticker],0), 6)</f>
        <v>Professional, Scientific, and Technical Services</v>
      </c>
      <c r="N607" s="6" t="str">
        <f>INDEX(DNBDetails[], MATCH(ZACKS_Screener[Ticker], DNBDetails[Ticker],0), 7)</f>
        <v>Computer Systems Design and Related Services</v>
      </c>
      <c r="O6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8.854166666666663E-2</v>
      </c>
      <c r="P6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0.38277511961722505</v>
      </c>
      <c r="Q607" s="17">
        <f>IFERROR(ZACKS_Screener[[#This Row],[Price]]/ZACKS_Screener[[#This Row],[EPS1]], "")</f>
        <v>92.028708133971293</v>
      </c>
      <c r="R607" s="17">
        <f>IFERROR(ZACKS_Screener[[#This Row],[Price]]/ZACKS_Screener[[#This Row],[EPS2]], "")</f>
        <v>66.553633217993081</v>
      </c>
      <c r="S607" s="17">
        <f>IFERROR(ZACKS_Screener[[#This Row],[PE1]]/(ZACKS_Screener[[#This Row],[EG1]]*100), "")</f>
        <v>10.393830565719115</v>
      </c>
      <c r="T607" s="17">
        <f>IFERROR(ZACKS_Screener[[#This Row],[PE2]]/(ZACKS_Screener[[#This Row],[EG2]]*100), "")</f>
        <v>1.7387136678200685</v>
      </c>
      <c r="U607"/>
    </row>
    <row r="608" spans="1:21" hidden="1" x14ac:dyDescent="0.25">
      <c r="A608" s="20" t="s">
        <v>3249</v>
      </c>
      <c r="B608" s="20">
        <v>2454.75</v>
      </c>
      <c r="C608" s="33" t="s">
        <v>3248</v>
      </c>
      <c r="D608" s="6" t="s">
        <v>20</v>
      </c>
      <c r="E608" s="6" t="s">
        <v>76</v>
      </c>
      <c r="F608" s="6" t="s">
        <v>350</v>
      </c>
      <c r="G608">
        <v>12</v>
      </c>
      <c r="H608">
        <v>202212</v>
      </c>
      <c r="I608" s="8">
        <v>130.13999999999999</v>
      </c>
      <c r="J608" s="8">
        <v>5.77</v>
      </c>
      <c r="K608" s="8">
        <v>6.28</v>
      </c>
      <c r="L608" s="8">
        <v>7.02</v>
      </c>
      <c r="M608" s="47" t="str">
        <f>INDEX(DNBDetails[], MATCH(ZACKS_Screener[Ticker], DNBDetails[Ticker],0), 6)</f>
        <v>Professional, Scientific, and Technical Services</v>
      </c>
      <c r="N608" s="6" t="str">
        <f>INDEX(DNBDetails[], MATCH(ZACKS_Screener[Ticker], DNBDetails[Ticker],0), 7)</f>
        <v>Management, Scientific, and Technical Consulting Services</v>
      </c>
      <c r="O6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8.8388214904679505E-2</v>
      </c>
      <c r="P6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0.11783439490445849</v>
      </c>
      <c r="Q608" s="17">
        <f>IFERROR(ZACKS_Screener[[#This Row],[Price]]/ZACKS_Screener[[#This Row],[EPS1]], "")</f>
        <v>20.722929936305729</v>
      </c>
      <c r="R608" s="17">
        <f>IFERROR(ZACKS_Screener[[#This Row],[Price]]/ZACKS_Screener[[#This Row],[EPS2]], "")</f>
        <v>18.538461538461537</v>
      </c>
      <c r="S608" s="17">
        <f>IFERROR(ZACKS_Screener[[#This Row],[PE1]]/(ZACKS_Screener[[#This Row],[EG1]]*100), "")</f>
        <v>2.344535406519292</v>
      </c>
      <c r="T608" s="17">
        <f>IFERROR(ZACKS_Screener[[#This Row],[PE2]]/(ZACKS_Screener[[#This Row],[EG2]]*100), "")</f>
        <v>1.5732640332640346</v>
      </c>
      <c r="U608"/>
    </row>
    <row r="609" spans="1:21" hidden="1" x14ac:dyDescent="0.25">
      <c r="A609" s="6" t="s">
        <v>2861</v>
      </c>
      <c r="B609" s="20">
        <v>2483.0300000000002</v>
      </c>
      <c r="C609" s="33" t="s">
        <v>2860</v>
      </c>
      <c r="D609" s="6" t="s">
        <v>20</v>
      </c>
      <c r="E609" s="6" t="s">
        <v>35</v>
      </c>
      <c r="F609" s="6" t="s">
        <v>54</v>
      </c>
      <c r="G609">
        <v>12</v>
      </c>
      <c r="H609">
        <v>202212</v>
      </c>
      <c r="I609" s="8">
        <v>51.86</v>
      </c>
      <c r="J609" s="8">
        <v>-1.02</v>
      </c>
      <c r="K609" s="8">
        <v>-0.93</v>
      </c>
      <c r="L609" s="8">
        <v>-0.74</v>
      </c>
      <c r="M609" s="47" t="str">
        <f>INDEX(DNBDetails[], MATCH(ZACKS_Screener[Ticker], DNBDetails[Ticker],0), 6)</f>
        <v>Miscellaneous Manufacturing</v>
      </c>
      <c r="N609" s="6" t="str">
        <f>INDEX(DNBDetails[], MATCH(ZACKS_Screener[Ticker], DNBDetails[Ticker],0), 7)</f>
        <v>Medical Equipment and Supplies Manufacturing</v>
      </c>
      <c r="O6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8.8235294117647023E-2</v>
      </c>
      <c r="P6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0.20430107526881724</v>
      </c>
      <c r="Q609" s="17">
        <f>IFERROR(ZACKS_Screener[[#This Row],[Price]]/ZACKS_Screener[[#This Row],[EPS1]], "")</f>
        <v>-55.763440860215049</v>
      </c>
      <c r="R609" s="17">
        <f>IFERROR(ZACKS_Screener[[#This Row],[Price]]/ZACKS_Screener[[#This Row],[EPS2]], "")</f>
        <v>-70.081081081081081</v>
      </c>
      <c r="S609" s="17">
        <f>IFERROR(ZACKS_Screener[[#This Row],[PE1]]/(ZACKS_Screener[[#This Row],[EG1]]*100), "")</f>
        <v>-6.3198566308243747</v>
      </c>
      <c r="T609" s="17">
        <f>IFERROR(ZACKS_Screener[[#This Row],[PE2]]/(ZACKS_Screener[[#This Row],[EG2]]*100), "")</f>
        <v>-3.4302844950213367</v>
      </c>
      <c r="U609"/>
    </row>
    <row r="610" spans="1:21" hidden="1" x14ac:dyDescent="0.25">
      <c r="A610" s="20" t="s">
        <v>2894</v>
      </c>
      <c r="B610" s="20">
        <v>3295.82</v>
      </c>
      <c r="C610" s="33" t="s">
        <v>2893</v>
      </c>
      <c r="D610" s="6" t="s">
        <v>20</v>
      </c>
      <c r="E610" s="6" t="s">
        <v>32</v>
      </c>
      <c r="F610" s="6" t="s">
        <v>470</v>
      </c>
      <c r="G610">
        <v>12</v>
      </c>
      <c r="H610">
        <v>202212</v>
      </c>
      <c r="I610" s="8">
        <v>100.3</v>
      </c>
      <c r="J610" s="8">
        <v>5.77</v>
      </c>
      <c r="K610" s="8">
        <v>6.27</v>
      </c>
      <c r="L610" s="8">
        <v>5.43</v>
      </c>
      <c r="M610" s="47" t="str">
        <f>INDEX(DNBDetails[], MATCH(ZACKS_Screener[Ticker], DNBDetails[Ticker],0), 6)</f>
        <v>Finance and Insurance</v>
      </c>
      <c r="N610" s="6" t="str">
        <f>INDEX(DNBDetails[], MATCH(ZACKS_Screener[Ticker], DNBDetails[Ticker],0), 7)</f>
        <v>Depository Credit Intermediation</v>
      </c>
      <c r="O6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8.6655112651646451E-2</v>
      </c>
      <c r="P6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-0.13397129186602869</v>
      </c>
      <c r="Q610" s="17">
        <f>IFERROR(ZACKS_Screener[[#This Row],[Price]]/ZACKS_Screener[[#This Row],[EPS1]], "")</f>
        <v>15.996810207336523</v>
      </c>
      <c r="R610" s="17">
        <f>IFERROR(ZACKS_Screener[[#This Row],[Price]]/ZACKS_Screener[[#This Row],[EPS2]], "")</f>
        <v>18.471454880294658</v>
      </c>
      <c r="S610" s="17">
        <f>IFERROR(ZACKS_Screener[[#This Row],[PE1]]/(ZACKS_Screener[[#This Row],[EG1]]*100), "")</f>
        <v>1.8460318979266348</v>
      </c>
      <c r="T610" s="17">
        <f>IFERROR(ZACKS_Screener[[#This Row],[PE2]]/(ZACKS_Screener[[#This Row],[EG2]]*100), "")</f>
        <v>-1.3787621678505659</v>
      </c>
      <c r="U610"/>
    </row>
    <row r="611" spans="1:21" hidden="1" x14ac:dyDescent="0.25">
      <c r="A611" s="20" t="s">
        <v>15867</v>
      </c>
      <c r="B611" s="20">
        <v>3254.89</v>
      </c>
      <c r="C611" s="33" t="s">
        <v>15868</v>
      </c>
      <c r="D611" s="6" t="s">
        <v>12</v>
      </c>
      <c r="E611" s="6" t="s">
        <v>13</v>
      </c>
      <c r="F611" s="6" t="s">
        <v>580</v>
      </c>
      <c r="G611">
        <v>12</v>
      </c>
      <c r="H611">
        <v>202212</v>
      </c>
      <c r="I611" s="8">
        <v>37.53</v>
      </c>
      <c r="J611" s="8">
        <v>0.35</v>
      </c>
      <c r="K611" s="8">
        <v>0.38</v>
      </c>
      <c r="L611" s="8">
        <v>0.6</v>
      </c>
      <c r="M611" s="47" t="str">
        <f>INDEX(DNBDetails[], MATCH(ZACKS_Screener[Ticker], DNBDetails[Ticker],0), 6)</f>
        <v>Information</v>
      </c>
      <c r="N611" s="6" t="str">
        <f>INDEX(DNBDetails[], MATCH(ZACKS_Screener[Ticker], DNBDetails[Ticker],0), 7)</f>
        <v>Wired and Wireless Telecommunications (except Satellite)</v>
      </c>
      <c r="O6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8.5714285714285798E-2</v>
      </c>
      <c r="P6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0.57894736842105254</v>
      </c>
      <c r="Q611" s="17">
        <f>IFERROR(ZACKS_Screener[[#This Row],[Price]]/ZACKS_Screener[[#This Row],[EPS1]], "")</f>
        <v>98.76315789473685</v>
      </c>
      <c r="R611" s="17">
        <f>IFERROR(ZACKS_Screener[[#This Row],[Price]]/ZACKS_Screener[[#This Row],[EPS2]], "")</f>
        <v>62.550000000000004</v>
      </c>
      <c r="S611" s="17">
        <f>IFERROR(ZACKS_Screener[[#This Row],[PE1]]/(ZACKS_Screener[[#This Row],[EG1]]*100), "")</f>
        <v>11.52236842105262</v>
      </c>
      <c r="T611" s="17">
        <f>IFERROR(ZACKS_Screener[[#This Row],[PE2]]/(ZACKS_Screener[[#This Row],[EG2]]*100), "")</f>
        <v>1.0804090909090911</v>
      </c>
      <c r="U611"/>
    </row>
    <row r="612" spans="1:21" hidden="1" x14ac:dyDescent="0.25">
      <c r="A612" s="20" t="s">
        <v>913</v>
      </c>
      <c r="B612" s="20">
        <v>7928.46</v>
      </c>
      <c r="C612" s="33" t="s">
        <v>912</v>
      </c>
      <c r="D612" s="6" t="s">
        <v>12</v>
      </c>
      <c r="E612" s="6" t="s">
        <v>32</v>
      </c>
      <c r="F612" s="6" t="s">
        <v>214</v>
      </c>
      <c r="G612">
        <v>12</v>
      </c>
      <c r="H612">
        <v>202212</v>
      </c>
      <c r="I612" s="8">
        <v>176.73</v>
      </c>
      <c r="J612" s="8">
        <v>7</v>
      </c>
      <c r="K612" s="8">
        <v>7.6</v>
      </c>
      <c r="L612" s="8">
        <v>8.11</v>
      </c>
      <c r="M612" s="47" t="str">
        <f>INDEX(DNBDetails[], MATCH(ZACKS_Screener[Ticker], DNBDetails[Ticker],0), 6)</f>
        <v>Real Estate and Rental and Leasing</v>
      </c>
      <c r="N612" s="6" t="str">
        <f>INDEX(DNBDetails[], MATCH(ZACKS_Screener[Ticker], DNBDetails[Ticker],0), 7)</f>
        <v>Lessors of Real Estate</v>
      </c>
      <c r="O6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8.571428571428566E-2</v>
      </c>
      <c r="P6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6.710526315789471E-2</v>
      </c>
      <c r="Q612" s="17">
        <f>IFERROR(ZACKS_Screener[[#This Row],[Price]]/ZACKS_Screener[[#This Row],[EPS1]], "")</f>
        <v>23.253947368421052</v>
      </c>
      <c r="R612" s="17">
        <f>IFERROR(ZACKS_Screener[[#This Row],[Price]]/ZACKS_Screener[[#This Row],[EPS2]], "")</f>
        <v>21.791615289765723</v>
      </c>
      <c r="S612" s="17">
        <f>IFERROR(ZACKS_Screener[[#This Row],[PE1]]/(ZACKS_Screener[[#This Row],[EG1]]*100), "")</f>
        <v>2.7129605263157912</v>
      </c>
      <c r="T612" s="17">
        <f>IFERROR(ZACKS_Screener[[#This Row],[PE2]]/(ZACKS_Screener[[#This Row],[EG2]]*100), "")</f>
        <v>3.2473779647494032</v>
      </c>
      <c r="U612"/>
    </row>
    <row r="613" spans="1:21" hidden="1" x14ac:dyDescent="0.25">
      <c r="A613" s="20" t="s">
        <v>3391</v>
      </c>
      <c r="B613" s="20">
        <v>2686.74</v>
      </c>
      <c r="C613" s="33" t="s">
        <v>3390</v>
      </c>
      <c r="D613" s="6" t="s">
        <v>20</v>
      </c>
      <c r="E613" s="6" t="s">
        <v>44</v>
      </c>
      <c r="F613" s="6" t="s">
        <v>262</v>
      </c>
      <c r="G613">
        <v>12</v>
      </c>
      <c r="H613">
        <v>202212</v>
      </c>
      <c r="I613" s="8">
        <v>123.43</v>
      </c>
      <c r="J613" s="8">
        <v>4.92</v>
      </c>
      <c r="K613" s="8">
        <v>5.34</v>
      </c>
      <c r="L613" s="8">
        <v>5.89</v>
      </c>
      <c r="M613" s="47" t="str">
        <f>INDEX(DNBDetails[], MATCH(ZACKS_Screener[Ticker], DNBDetails[Ticker],0), 6)</f>
        <v>Beverage and Tobacco Product Manufacturing</v>
      </c>
      <c r="N613" s="6" t="str">
        <f>INDEX(DNBDetails[], MATCH(ZACKS_Screener[Ticker], DNBDetails[Ticker],0), 7)</f>
        <v>Beverage Manufacturing</v>
      </c>
      <c r="O6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8.5365853658536578E-2</v>
      </c>
      <c r="P6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0.10299625468164791</v>
      </c>
      <c r="Q613" s="17">
        <f>IFERROR(ZACKS_Screener[[#This Row],[Price]]/ZACKS_Screener[[#This Row],[EPS1]], "")</f>
        <v>23.114232209737828</v>
      </c>
      <c r="R613" s="17">
        <f>IFERROR(ZACKS_Screener[[#This Row],[Price]]/ZACKS_Screener[[#This Row],[EPS2]], "")</f>
        <v>20.955857385398982</v>
      </c>
      <c r="S613" s="17">
        <f>IFERROR(ZACKS_Screener[[#This Row],[PE1]]/(ZACKS_Screener[[#This Row],[EG1]]*100), "")</f>
        <v>2.7076672017121459</v>
      </c>
      <c r="T613" s="17">
        <f>IFERROR(ZACKS_Screener[[#This Row],[PE2]]/(ZACKS_Screener[[#This Row],[EG2]]*100), "")</f>
        <v>2.0346232443278289</v>
      </c>
      <c r="U613"/>
    </row>
    <row r="614" spans="1:21" hidden="1" x14ac:dyDescent="0.25">
      <c r="A614" s="20" t="s">
        <v>2908</v>
      </c>
      <c r="B614" s="20">
        <v>3222.13</v>
      </c>
      <c r="C614" s="33" t="s">
        <v>2907</v>
      </c>
      <c r="D614" s="6" t="s">
        <v>12</v>
      </c>
      <c r="E614" s="6" t="s">
        <v>35</v>
      </c>
      <c r="F614" s="6" t="s">
        <v>2091</v>
      </c>
      <c r="G614">
        <v>12</v>
      </c>
      <c r="H614">
        <v>202212</v>
      </c>
      <c r="I614" s="8">
        <v>8.6199999999999992</v>
      </c>
      <c r="J614" s="8">
        <v>3.06</v>
      </c>
      <c r="K614" s="8">
        <v>3.32</v>
      </c>
      <c r="L614" s="8">
        <v>3.69</v>
      </c>
      <c r="M614" s="47" t="str">
        <f>INDEX(DNBDetails[], MATCH(ZACKS_Screener[Ticker], DNBDetails[Ticker],0), 6)</f>
        <v>Chemical Manufacturing</v>
      </c>
      <c r="N614" s="6" t="str">
        <f>INDEX(DNBDetails[], MATCH(ZACKS_Screener[Ticker], DNBDetails[Ticker],0), 7)</f>
        <v>Pharmaceutical and Medicine Manufacturing</v>
      </c>
      <c r="O6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8.4967320261437843E-2</v>
      </c>
      <c r="P6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0.11144578313253016</v>
      </c>
      <c r="Q614" s="17">
        <f>IFERROR(ZACKS_Screener[[#This Row],[Price]]/ZACKS_Screener[[#This Row],[EPS1]], "")</f>
        <v>2.5963855421686746</v>
      </c>
      <c r="R614" s="17">
        <f>IFERROR(ZACKS_Screener[[#This Row],[Price]]/ZACKS_Screener[[#This Row],[EPS2]], "")</f>
        <v>2.3360433604336039</v>
      </c>
      <c r="S614" s="17">
        <f>IFERROR(ZACKS_Screener[[#This Row],[PE1]]/(ZACKS_Screener[[#This Row],[EG1]]*100), "")</f>
        <v>0.305574606116775</v>
      </c>
      <c r="T614" s="17">
        <f>IFERROR(ZACKS_Screener[[#This Row],[PE2]]/(ZACKS_Screener[[#This Row],[EG2]]*100), "")</f>
        <v>0.20961253936863683</v>
      </c>
      <c r="U614"/>
    </row>
    <row r="615" spans="1:21" hidden="1" x14ac:dyDescent="0.25">
      <c r="A615" s="20" t="s">
        <v>2357</v>
      </c>
      <c r="B615" s="20">
        <v>10488.72</v>
      </c>
      <c r="C615" s="33" t="s">
        <v>2356</v>
      </c>
      <c r="D615" s="6" t="s">
        <v>12</v>
      </c>
      <c r="E615" s="6" t="s">
        <v>35</v>
      </c>
      <c r="F615" s="6" t="s">
        <v>271</v>
      </c>
      <c r="G615">
        <v>12</v>
      </c>
      <c r="H615">
        <v>202212</v>
      </c>
      <c r="I615" s="8">
        <v>33.97</v>
      </c>
      <c r="J615" s="8">
        <v>0.59</v>
      </c>
      <c r="K615" s="8">
        <v>0.64</v>
      </c>
      <c r="L615" s="8">
        <v>0.74</v>
      </c>
      <c r="M615" s="47" t="str">
        <f>INDEX(DNBDetails[], MATCH(ZACKS_Screener[Ticker], DNBDetails[Ticker],0), 6)</f>
        <v>Nonmetallic Mineral Product Manufacturing</v>
      </c>
      <c r="N615" s="6" t="str">
        <f>INDEX(DNBDetails[], MATCH(ZACKS_Screener[Ticker], DNBDetails[Ticker],0), 7)</f>
        <v>Glass and Glass Product Manufacturing</v>
      </c>
      <c r="O6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8.4745762711864486E-2</v>
      </c>
      <c r="P6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0.15624999999999997</v>
      </c>
      <c r="Q615" s="17">
        <f>IFERROR(ZACKS_Screener[[#This Row],[Price]]/ZACKS_Screener[[#This Row],[EPS1]], "")</f>
        <v>53.078125</v>
      </c>
      <c r="R615" s="17">
        <f>IFERROR(ZACKS_Screener[[#This Row],[Price]]/ZACKS_Screener[[#This Row],[EPS2]], "")</f>
        <v>45.905405405405403</v>
      </c>
      <c r="S615" s="17">
        <f>IFERROR(ZACKS_Screener[[#This Row],[PE1]]/(ZACKS_Screener[[#This Row],[EG1]]*100), "")</f>
        <v>6.2632187499999947</v>
      </c>
      <c r="T615" s="17">
        <f>IFERROR(ZACKS_Screener[[#This Row],[PE2]]/(ZACKS_Screener[[#This Row],[EG2]]*100), "")</f>
        <v>2.9379459459459465</v>
      </c>
      <c r="U615"/>
    </row>
    <row r="616" spans="1:21" hidden="1" x14ac:dyDescent="0.25">
      <c r="A616" s="20" t="s">
        <v>2120</v>
      </c>
      <c r="B616" s="20">
        <v>4973.37</v>
      </c>
      <c r="C616" s="33" t="s">
        <v>2119</v>
      </c>
      <c r="D616" s="6" t="s">
        <v>12</v>
      </c>
      <c r="E616" s="6" t="s">
        <v>32</v>
      </c>
      <c r="F616" s="6" t="s">
        <v>325</v>
      </c>
      <c r="G616">
        <v>12</v>
      </c>
      <c r="H616">
        <v>202212</v>
      </c>
      <c r="I616" s="8">
        <v>10.27</v>
      </c>
      <c r="J616" s="8">
        <v>1.31</v>
      </c>
      <c r="K616" s="8">
        <v>1.42</v>
      </c>
      <c r="L616" s="8">
        <v>1.57</v>
      </c>
      <c r="M616" s="47" t="str">
        <f>INDEX(DNBDetails[], MATCH(ZACKS_Screener[Ticker], DNBDetails[Ticker],0), 6)</f>
        <v>Real Estate and Rental and Leasing</v>
      </c>
      <c r="N616" s="6" t="str">
        <f>INDEX(DNBDetails[], MATCH(ZACKS_Screener[Ticker], DNBDetails[Ticker],0), 7)</f>
        <v>Lessors of Real Estate</v>
      </c>
      <c r="O6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8.3969465648854866E-2</v>
      </c>
      <c r="P6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0.1056338028169015</v>
      </c>
      <c r="Q616" s="17">
        <f>IFERROR(ZACKS_Screener[[#This Row],[Price]]/ZACKS_Screener[[#This Row],[EPS1]], "")</f>
        <v>7.232394366197183</v>
      </c>
      <c r="R616" s="17">
        <f>IFERROR(ZACKS_Screener[[#This Row],[Price]]/ZACKS_Screener[[#This Row],[EPS2]], "")</f>
        <v>6.5414012738853495</v>
      </c>
      <c r="S616" s="17">
        <f>IFERROR(ZACKS_Screener[[#This Row],[PE1]]/(ZACKS_Screener[[#This Row],[EG1]]*100), "")</f>
        <v>0.8613124199743929</v>
      </c>
      <c r="T616" s="17">
        <f>IFERROR(ZACKS_Screener[[#This Row],[PE2]]/(ZACKS_Screener[[#This Row],[EG2]]*100), "")</f>
        <v>0.61925265392781248</v>
      </c>
      <c r="U616"/>
    </row>
    <row r="617" spans="1:21" hidden="1" x14ac:dyDescent="0.25">
      <c r="A617" s="20" t="s">
        <v>2127</v>
      </c>
      <c r="B617" s="20">
        <v>6187.4</v>
      </c>
      <c r="C617" s="33" t="s">
        <v>2127</v>
      </c>
      <c r="D617" s="6" t="s">
        <v>12</v>
      </c>
      <c r="E617" s="6" t="s">
        <v>32</v>
      </c>
      <c r="F617" s="6" t="s">
        <v>62</v>
      </c>
      <c r="G617">
        <v>12</v>
      </c>
      <c r="H617">
        <v>202212</v>
      </c>
      <c r="I617" s="8">
        <v>136.44999999999999</v>
      </c>
      <c r="J617" s="8">
        <v>4.6900000000000004</v>
      </c>
      <c r="K617" s="8">
        <v>5.08</v>
      </c>
      <c r="L617" s="8">
        <v>5.37</v>
      </c>
      <c r="M617" s="47" t="str">
        <f>INDEX(DNBDetails[], MATCH(ZACKS_Screener[Ticker], DNBDetails[Ticker],0), 6)</f>
        <v>Finance and Insurance</v>
      </c>
      <c r="N617" s="6" t="str">
        <f>INDEX(DNBDetails[], MATCH(ZACKS_Screener[Ticker], DNBDetails[Ticker],0), 7)</f>
        <v>Agencies, Brokerages, and Other Insurance Related Activities</v>
      </c>
      <c r="O6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8.3155650319829355E-2</v>
      </c>
      <c r="P6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5.7086614173228356E-2</v>
      </c>
      <c r="Q617" s="17">
        <f>IFERROR(ZACKS_Screener[[#This Row],[Price]]/ZACKS_Screener[[#This Row],[EPS1]], "")</f>
        <v>26.860236220472437</v>
      </c>
      <c r="R617" s="17">
        <f>IFERROR(ZACKS_Screener[[#This Row],[Price]]/ZACKS_Screener[[#This Row],[EPS2]], "")</f>
        <v>25.409683426443202</v>
      </c>
      <c r="S617" s="17">
        <f>IFERROR(ZACKS_Screener[[#This Row],[PE1]]/(ZACKS_Screener[[#This Row],[EG1]]*100), "")</f>
        <v>3.2301155865132269</v>
      </c>
      <c r="T617" s="17">
        <f>IFERROR(ZACKS_Screener[[#This Row],[PE2]]/(ZACKS_Screener[[#This Row],[EG2]]*100), "")</f>
        <v>4.4510755795286707</v>
      </c>
      <c r="U617"/>
    </row>
    <row r="618" spans="1:21" hidden="1" x14ac:dyDescent="0.25">
      <c r="A618" s="20" t="s">
        <v>1339</v>
      </c>
      <c r="B618" s="20">
        <v>20911.41</v>
      </c>
      <c r="C618" s="33" t="s">
        <v>1338</v>
      </c>
      <c r="D618" s="6" t="s">
        <v>20</v>
      </c>
      <c r="E618" s="6" t="s">
        <v>35</v>
      </c>
      <c r="F618" s="6" t="s">
        <v>135</v>
      </c>
      <c r="G618">
        <v>12</v>
      </c>
      <c r="H618">
        <v>202212</v>
      </c>
      <c r="I618" s="8">
        <v>253.62</v>
      </c>
      <c r="J618" s="8">
        <v>11.75</v>
      </c>
      <c r="K618" s="8">
        <v>12.72</v>
      </c>
      <c r="L618" s="8">
        <v>14.86</v>
      </c>
      <c r="M618" s="47" t="str">
        <f>INDEX(DNBDetails[], MATCH(ZACKS_Screener[Ticker], DNBDetails[Ticker],0), 6)</f>
        <v>Professional, Scientific, and Technical Services</v>
      </c>
      <c r="N618" s="6" t="str">
        <f>INDEX(DNBDetails[], MATCH(ZACKS_Screener[Ticker], DNBDetails[Ticker],0), 7)</f>
        <v>Computer Systems Design and Related Services</v>
      </c>
      <c r="O6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8.2553191489361757E-2</v>
      </c>
      <c r="P6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0.16823899371069173</v>
      </c>
      <c r="Q618" s="17">
        <f>IFERROR(ZACKS_Screener[[#This Row],[Price]]/ZACKS_Screener[[#This Row],[EPS1]], "")</f>
        <v>19.938679245283019</v>
      </c>
      <c r="R618" s="17">
        <f>IFERROR(ZACKS_Screener[[#This Row],[Price]]/ZACKS_Screener[[#This Row],[EPS2]], "")</f>
        <v>17.067294751009424</v>
      </c>
      <c r="S618" s="17">
        <f>IFERROR(ZACKS_Screener[[#This Row],[PE1]]/(ZACKS_Screener[[#This Row],[EG1]]*100), "")</f>
        <v>2.4152523828049004</v>
      </c>
      <c r="T618" s="17">
        <f>IFERROR(ZACKS_Screener[[#This Row],[PE2]]/(ZACKS_Screener[[#This Row],[EG2]]*100), "")</f>
        <v>1.0144672394057943</v>
      </c>
      <c r="U618"/>
    </row>
    <row r="619" spans="1:21" hidden="1" x14ac:dyDescent="0.25">
      <c r="A619" s="20" t="s">
        <v>877</v>
      </c>
      <c r="B619" s="20">
        <v>13843.29</v>
      </c>
      <c r="C619" s="33" t="s">
        <v>876</v>
      </c>
      <c r="D619" s="6" t="s">
        <v>12</v>
      </c>
      <c r="E619" s="6" t="s">
        <v>13</v>
      </c>
      <c r="F619" s="6" t="s">
        <v>145</v>
      </c>
      <c r="G619">
        <v>3</v>
      </c>
      <c r="H619">
        <v>202303</v>
      </c>
      <c r="I619" s="8">
        <v>46.32</v>
      </c>
      <c r="J619" s="8">
        <v>0.97</v>
      </c>
      <c r="K619" s="8">
        <v>1.05</v>
      </c>
      <c r="L619" s="8">
        <v>1.22</v>
      </c>
      <c r="M619" s="47" t="str">
        <f>INDEX(DNBDetails[], MATCH(ZACKS_Screener[Ticker], DNBDetails[Ticker],0), 6)</f>
        <v>Information</v>
      </c>
      <c r="N619" s="6" t="str">
        <f>INDEX(DNBDetails[], MATCH(ZACKS_Screener[Ticker], DNBDetails[Ticker],0), 7)</f>
        <v>Software Publishers</v>
      </c>
      <c r="O6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8.2474226804123793E-2</v>
      </c>
      <c r="P6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0.16190476190476183</v>
      </c>
      <c r="Q619" s="17">
        <f>IFERROR(ZACKS_Screener[[#This Row],[Price]]/ZACKS_Screener[[#This Row],[EPS1]], "")</f>
        <v>44.114285714285714</v>
      </c>
      <c r="R619" s="17">
        <f>IFERROR(ZACKS_Screener[[#This Row],[Price]]/ZACKS_Screener[[#This Row],[EPS2]], "")</f>
        <v>37.967213114754102</v>
      </c>
      <c r="S619" s="17">
        <f>IFERROR(ZACKS_Screener[[#This Row],[PE1]]/(ZACKS_Screener[[#This Row],[EG1]]*100), "")</f>
        <v>5.3488571428571374</v>
      </c>
      <c r="T619" s="17">
        <f>IFERROR(ZACKS_Screener[[#This Row],[PE2]]/(ZACKS_Screener[[#This Row],[EG2]]*100), "")</f>
        <v>2.3450337512054014</v>
      </c>
      <c r="U619"/>
    </row>
    <row r="620" spans="1:21" hidden="1" x14ac:dyDescent="0.25">
      <c r="A620" s="20" t="s">
        <v>2960</v>
      </c>
      <c r="B620" s="20">
        <v>2006.35</v>
      </c>
      <c r="C620" s="33" t="s">
        <v>2959</v>
      </c>
      <c r="D620" s="6" t="s">
        <v>20</v>
      </c>
      <c r="E620" s="6" t="s">
        <v>27</v>
      </c>
      <c r="F620" s="6" t="s">
        <v>660</v>
      </c>
      <c r="G620">
        <v>7</v>
      </c>
      <c r="H620">
        <v>202307</v>
      </c>
      <c r="I620" s="8">
        <v>89.36</v>
      </c>
      <c r="J620" s="8">
        <v>6.09</v>
      </c>
      <c r="K620" s="8">
        <v>6.59</v>
      </c>
      <c r="L620" s="8">
        <v>6.93</v>
      </c>
      <c r="M620" s="47" t="str">
        <f>INDEX(DNBDetails[], MATCH(ZACKS_Screener[Ticker], DNBDetails[Ticker],0), 6)</f>
        <v>Accommodation and Food Services</v>
      </c>
      <c r="N620" s="6" t="str">
        <f>INDEX(DNBDetails[], MATCH(ZACKS_Screener[Ticker], DNBDetails[Ticker],0), 7)</f>
        <v>Restaurants and Other Eating Places</v>
      </c>
      <c r="O6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8.2101806239737271E-2</v>
      </c>
      <c r="P6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5.1593323216995425E-2</v>
      </c>
      <c r="Q620" s="17">
        <f>IFERROR(ZACKS_Screener[[#This Row],[Price]]/ZACKS_Screener[[#This Row],[EPS1]], "")</f>
        <v>13.559939301972687</v>
      </c>
      <c r="R620" s="17">
        <f>IFERROR(ZACKS_Screener[[#This Row],[Price]]/ZACKS_Screener[[#This Row],[EPS2]], "")</f>
        <v>12.894660894660895</v>
      </c>
      <c r="S620" s="17">
        <f>IFERROR(ZACKS_Screener[[#This Row],[PE1]]/(ZACKS_Screener[[#This Row],[EG1]]*100), "")</f>
        <v>1.6516006069802733</v>
      </c>
      <c r="T620" s="17">
        <f>IFERROR(ZACKS_Screener[[#This Row],[PE2]]/(ZACKS_Screener[[#This Row],[EG2]]*100), "")</f>
        <v>2.499288685171039</v>
      </c>
      <c r="U620"/>
    </row>
    <row r="621" spans="1:21" hidden="1" x14ac:dyDescent="0.25">
      <c r="A621" s="20" t="s">
        <v>3066</v>
      </c>
      <c r="B621" s="20">
        <v>2803.71</v>
      </c>
      <c r="C621" s="33" t="s">
        <v>3065</v>
      </c>
      <c r="D621" s="6" t="s">
        <v>20</v>
      </c>
      <c r="E621" s="6" t="s">
        <v>94</v>
      </c>
      <c r="F621" s="6" t="s">
        <v>1200</v>
      </c>
      <c r="G621">
        <v>12</v>
      </c>
      <c r="H621">
        <v>202212</v>
      </c>
      <c r="I621" s="8">
        <v>87.3</v>
      </c>
      <c r="J621" s="8">
        <v>4.76</v>
      </c>
      <c r="K621" s="8">
        <v>5.15</v>
      </c>
      <c r="L621" s="8">
        <v>5.96</v>
      </c>
      <c r="M621" s="47" t="str">
        <f>INDEX(DNBDetails[], MATCH(ZACKS_Screener[Ticker], DNBDetails[Ticker],0), 6)</f>
        <v>Transportation Equipment Manufacturing</v>
      </c>
      <c r="N621" s="6" t="str">
        <f>INDEX(DNBDetails[], MATCH(ZACKS_Screener[Ticker], DNBDetails[Ticker],0), 7)</f>
        <v>Motor Vehicle Parts Manufacturing</v>
      </c>
      <c r="O6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8.1932773109243823E-2</v>
      </c>
      <c r="P6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0.15728155339805816</v>
      </c>
      <c r="Q621" s="17">
        <f>IFERROR(ZACKS_Screener[[#This Row],[Price]]/ZACKS_Screener[[#This Row],[EPS1]], "")</f>
        <v>16.95145631067961</v>
      </c>
      <c r="R621" s="17">
        <f>IFERROR(ZACKS_Screener[[#This Row],[Price]]/ZACKS_Screener[[#This Row],[EPS2]], "")</f>
        <v>14.64765100671141</v>
      </c>
      <c r="S621" s="17">
        <f>IFERROR(ZACKS_Screener[[#This Row],[PE1]]/(ZACKS_Screener[[#This Row],[EG1]]*100), "")</f>
        <v>2.0689469753547391</v>
      </c>
      <c r="T621" s="17">
        <f>IFERROR(ZACKS_Screener[[#This Row],[PE2]]/(ZACKS_Screener[[#This Row],[EG2]]*100), "")</f>
        <v>0.93130126771066424</v>
      </c>
      <c r="U621"/>
    </row>
    <row r="622" spans="1:21" hidden="1" x14ac:dyDescent="0.25">
      <c r="A622" s="20" t="s">
        <v>3389</v>
      </c>
      <c r="B622" s="20">
        <v>2784.94</v>
      </c>
      <c r="C622" s="33" t="s">
        <v>3388</v>
      </c>
      <c r="D622" s="6" t="s">
        <v>20</v>
      </c>
      <c r="E622" s="6" t="s">
        <v>102</v>
      </c>
      <c r="F622" s="6" t="s">
        <v>103</v>
      </c>
      <c r="G622">
        <v>12</v>
      </c>
      <c r="H622">
        <v>202212</v>
      </c>
      <c r="I622" s="8">
        <v>76.95</v>
      </c>
      <c r="J622" s="8">
        <v>3.07</v>
      </c>
      <c r="K622" s="8">
        <v>3.32</v>
      </c>
      <c r="L622" s="8">
        <v>3.59</v>
      </c>
      <c r="M622" s="47" t="str">
        <f>INDEX(DNBDetails[], MATCH(ZACKS_Screener[Ticker], DNBDetails[Ticker],0), 6)</f>
        <v>Utilities</v>
      </c>
      <c r="N622" s="6" t="str">
        <f>INDEX(DNBDetails[], MATCH(ZACKS_Screener[Ticker], DNBDetails[Ticker],0), 7)</f>
        <v>Electric Power Generation, Transmission and Distribution</v>
      </c>
      <c r="O6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8.1433224755700334E-2</v>
      </c>
      <c r="P6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8.1325301204819289E-2</v>
      </c>
      <c r="Q622" s="17">
        <f>IFERROR(ZACKS_Screener[[#This Row],[Price]]/ZACKS_Screener[[#This Row],[EPS1]], "")</f>
        <v>23.177710843373497</v>
      </c>
      <c r="R622" s="17">
        <f>IFERROR(ZACKS_Screener[[#This Row],[Price]]/ZACKS_Screener[[#This Row],[EPS2]], "")</f>
        <v>21.434540389972145</v>
      </c>
      <c r="S622" s="17">
        <f>IFERROR(ZACKS_Screener[[#This Row],[PE1]]/(ZACKS_Screener[[#This Row],[EG1]]*100), "")</f>
        <v>2.8462228915662653</v>
      </c>
      <c r="T622" s="17">
        <f>IFERROR(ZACKS_Screener[[#This Row],[PE2]]/(ZACKS_Screener[[#This Row],[EG2]]*100), "")</f>
        <v>2.6356545961002782</v>
      </c>
      <c r="U622"/>
    </row>
    <row r="623" spans="1:21" hidden="1" x14ac:dyDescent="0.25">
      <c r="A623" s="20" t="s">
        <v>246</v>
      </c>
      <c r="B623" s="20">
        <v>3520.39</v>
      </c>
      <c r="C623" s="33" t="s">
        <v>245</v>
      </c>
      <c r="D623" s="6" t="s">
        <v>20</v>
      </c>
      <c r="E623" s="6" t="s">
        <v>13</v>
      </c>
      <c r="F623" s="6" t="s">
        <v>175</v>
      </c>
      <c r="G623">
        <v>12</v>
      </c>
      <c r="H623">
        <v>202212</v>
      </c>
      <c r="I623" s="8">
        <v>47.95</v>
      </c>
      <c r="J623" s="8">
        <v>-1.23</v>
      </c>
      <c r="K623" s="8">
        <v>-1.1299999999999999</v>
      </c>
      <c r="L623" s="8">
        <v>-0.66</v>
      </c>
      <c r="M623" s="47" t="str">
        <f>INDEX(DNBDetails[], MATCH(ZACKS_Screener[Ticker], DNBDetails[Ticker],0), 6)</f>
        <v>Information</v>
      </c>
      <c r="N623" s="6" t="str">
        <f>INDEX(DNBDetails[], MATCH(ZACKS_Screener[Ticker], DNBDetails[Ticker],0), 7)</f>
        <v>Software Publishers</v>
      </c>
      <c r="O6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8.1300813008130149E-2</v>
      </c>
      <c r="P6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0.41592920353982293</v>
      </c>
      <c r="Q623" s="17">
        <f>IFERROR(ZACKS_Screener[[#This Row],[Price]]/ZACKS_Screener[[#This Row],[EPS1]], "")</f>
        <v>-42.433628318584077</v>
      </c>
      <c r="R623" s="17">
        <f>IFERROR(ZACKS_Screener[[#This Row],[Price]]/ZACKS_Screener[[#This Row],[EPS2]], "")</f>
        <v>-72.651515151515156</v>
      </c>
      <c r="S623" s="17">
        <f>IFERROR(ZACKS_Screener[[#This Row],[PE1]]/(ZACKS_Screener[[#This Row],[EG1]]*100), "")</f>
        <v>-5.2193362831858376</v>
      </c>
      <c r="T623" s="17">
        <f>IFERROR(ZACKS_Screener[[#This Row],[PE2]]/(ZACKS_Screener[[#This Row],[EG2]]*100), "")</f>
        <v>-1.7467279174725987</v>
      </c>
      <c r="U623"/>
    </row>
    <row r="624" spans="1:21" hidden="1" x14ac:dyDescent="0.25">
      <c r="A624" s="20" t="s">
        <v>1054</v>
      </c>
      <c r="B624" s="20">
        <v>2961.29</v>
      </c>
      <c r="C624" s="33" t="s">
        <v>1053</v>
      </c>
      <c r="D624" s="6" t="s">
        <v>12</v>
      </c>
      <c r="E624" s="6" t="s">
        <v>32</v>
      </c>
      <c r="F624" s="6" t="s">
        <v>33</v>
      </c>
      <c r="G624">
        <v>12</v>
      </c>
      <c r="H624">
        <v>202212</v>
      </c>
      <c r="I624" s="8">
        <v>33.18</v>
      </c>
      <c r="J624" s="8">
        <v>3.02</v>
      </c>
      <c r="K624" s="8">
        <v>3.26</v>
      </c>
      <c r="L624" s="8">
        <v>3.56</v>
      </c>
      <c r="M624" s="47" t="str">
        <f>INDEX(DNBDetails[], MATCH(ZACKS_Screener[Ticker], DNBDetails[Ticker],0), 6)</f>
        <v>Finance and Insurance</v>
      </c>
      <c r="N624" s="6" t="str">
        <f>INDEX(DNBDetails[], MATCH(ZACKS_Screener[Ticker], DNBDetails[Ticker],0), 7)</f>
        <v>Other Financial Investment Activities</v>
      </c>
      <c r="O6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7.9470198675496609E-2</v>
      </c>
      <c r="P6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9.2024539877300707E-2</v>
      </c>
      <c r="Q624" s="17">
        <f>IFERROR(ZACKS_Screener[[#This Row],[Price]]/ZACKS_Screener[[#This Row],[EPS1]], "")</f>
        <v>10.177914110429448</v>
      </c>
      <c r="R624" s="17">
        <f>IFERROR(ZACKS_Screener[[#This Row],[Price]]/ZACKS_Screener[[#This Row],[EPS2]], "")</f>
        <v>9.3202247191011232</v>
      </c>
      <c r="S624" s="17">
        <f>IFERROR(ZACKS_Screener[[#This Row],[PE1]]/(ZACKS_Screener[[#This Row],[EG1]]*100), "")</f>
        <v>1.2807208588957069</v>
      </c>
      <c r="T624" s="17">
        <f>IFERROR(ZACKS_Screener[[#This Row],[PE2]]/(ZACKS_Screener[[#This Row],[EG2]]*100), "")</f>
        <v>1.0127977528089878</v>
      </c>
      <c r="U624"/>
    </row>
    <row r="625" spans="1:21" hidden="1" x14ac:dyDescent="0.25">
      <c r="A625" s="20" t="s">
        <v>1840</v>
      </c>
      <c r="B625" s="20">
        <v>3266.27</v>
      </c>
      <c r="C625" s="33" t="s">
        <v>1839</v>
      </c>
      <c r="D625" s="6" t="s">
        <v>20</v>
      </c>
      <c r="E625" s="6" t="s">
        <v>102</v>
      </c>
      <c r="F625" s="6" t="s">
        <v>103</v>
      </c>
      <c r="G625">
        <v>12</v>
      </c>
      <c r="H625">
        <v>202212</v>
      </c>
      <c r="I625" s="8">
        <v>54.23</v>
      </c>
      <c r="J625" s="8">
        <v>3.18</v>
      </c>
      <c r="K625" s="8">
        <v>3.43</v>
      </c>
      <c r="L625" s="8">
        <v>3.56</v>
      </c>
      <c r="M625" s="47" t="str">
        <f>INDEX(DNBDetails[], MATCH(ZACKS_Screener[Ticker], DNBDetails[Ticker],0), 6)</f>
        <v>Utilities</v>
      </c>
      <c r="N625" s="6" t="str">
        <f>INDEX(DNBDetails[], MATCH(ZACKS_Screener[Ticker], DNBDetails[Ticker],0), 7)</f>
        <v>Electric Power Generation, Transmission and Distribution</v>
      </c>
      <c r="O6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7.8616352201257858E-2</v>
      </c>
      <c r="P6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3.7900874635568481E-2</v>
      </c>
      <c r="Q625" s="17">
        <f>IFERROR(ZACKS_Screener[[#This Row],[Price]]/ZACKS_Screener[[#This Row],[EPS1]], "")</f>
        <v>15.810495626822156</v>
      </c>
      <c r="R625" s="17">
        <f>IFERROR(ZACKS_Screener[[#This Row],[Price]]/ZACKS_Screener[[#This Row],[EPS2]], "")</f>
        <v>15.23314606741573</v>
      </c>
      <c r="S625" s="17">
        <f>IFERROR(ZACKS_Screener[[#This Row],[PE1]]/(ZACKS_Screener[[#This Row],[EG1]]*100), "")</f>
        <v>2.0110950437317783</v>
      </c>
      <c r="T625" s="17">
        <f>IFERROR(ZACKS_Screener[[#This Row],[PE2]]/(ZACKS_Screener[[#This Row],[EG2]]*100), "")</f>
        <v>4.0192070008643075</v>
      </c>
      <c r="U625"/>
    </row>
    <row r="626" spans="1:21" hidden="1" x14ac:dyDescent="0.25">
      <c r="A626" s="20" t="s">
        <v>958</v>
      </c>
      <c r="B626" s="20">
        <v>3756.69</v>
      </c>
      <c r="C626" s="33" t="s">
        <v>957</v>
      </c>
      <c r="D626" s="6" t="s">
        <v>12</v>
      </c>
      <c r="E626" s="6" t="s">
        <v>32</v>
      </c>
      <c r="F626" s="6" t="s">
        <v>88</v>
      </c>
      <c r="G626">
        <v>12</v>
      </c>
      <c r="H626">
        <v>202212</v>
      </c>
      <c r="I626" s="8">
        <v>24.03</v>
      </c>
      <c r="J626" s="8">
        <v>1.53</v>
      </c>
      <c r="K626" s="8">
        <v>1.65</v>
      </c>
      <c r="L626" s="8">
        <v>1.74</v>
      </c>
      <c r="M626" s="47" t="str">
        <f>INDEX(DNBDetails[], MATCH(ZACKS_Screener[Ticker], DNBDetails[Ticker],0), 6)</f>
        <v>Real Estate and Rental and Leasing</v>
      </c>
      <c r="N626" s="6" t="str">
        <f>INDEX(DNBDetails[], MATCH(ZACKS_Screener[Ticker], DNBDetails[Ticker],0), 7)</f>
        <v>Lessors of Real Estate</v>
      </c>
      <c r="O6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7.8431372549019537E-2</v>
      </c>
      <c r="P6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5.4545454545454598E-2</v>
      </c>
      <c r="Q626" s="17">
        <f>IFERROR(ZACKS_Screener[[#This Row],[Price]]/ZACKS_Screener[[#This Row],[EPS1]], "")</f>
        <v>14.563636363636364</v>
      </c>
      <c r="R626" s="17">
        <f>IFERROR(ZACKS_Screener[[#This Row],[Price]]/ZACKS_Screener[[#This Row],[EPS2]], "")</f>
        <v>13.810344827586208</v>
      </c>
      <c r="S626" s="17">
        <f>IFERROR(ZACKS_Screener[[#This Row],[PE1]]/(ZACKS_Screener[[#This Row],[EG1]]*100), "")</f>
        <v>1.8568636363636382</v>
      </c>
      <c r="T626" s="17">
        <f>IFERROR(ZACKS_Screener[[#This Row],[PE2]]/(ZACKS_Screener[[#This Row],[EG2]]*100), "")</f>
        <v>2.5318965517241359</v>
      </c>
      <c r="U626"/>
    </row>
    <row r="627" spans="1:21" hidden="1" x14ac:dyDescent="0.25">
      <c r="A627" s="20" t="s">
        <v>2777</v>
      </c>
      <c r="B627" s="20">
        <v>2579.14</v>
      </c>
      <c r="C627" s="33" t="s">
        <v>2776</v>
      </c>
      <c r="D627" s="6" t="s">
        <v>20</v>
      </c>
      <c r="E627" s="6" t="s">
        <v>13</v>
      </c>
      <c r="F627" s="6" t="s">
        <v>85</v>
      </c>
      <c r="G627">
        <v>12</v>
      </c>
      <c r="H627">
        <v>202212</v>
      </c>
      <c r="I627" s="8">
        <v>23.65</v>
      </c>
      <c r="J627" s="8">
        <v>1.66</v>
      </c>
      <c r="K627" s="8">
        <v>1.79</v>
      </c>
      <c r="L627" s="8">
        <v>2.2400000000000002</v>
      </c>
      <c r="M627" s="47" t="str">
        <f>INDEX(DNBDetails[], MATCH(ZACKS_Screener[Ticker], DNBDetails[Ticker],0), 6)</f>
        <v>Information</v>
      </c>
      <c r="N627" s="6" t="str">
        <f>INDEX(DNBDetails[], MATCH(ZACKS_Screener[Ticker], DNBDetails[Ticker],0), 7)</f>
        <v>Software Publishers</v>
      </c>
      <c r="O6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7.8313253012048265E-2</v>
      </c>
      <c r="P6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0.25139664804469281</v>
      </c>
      <c r="Q627" s="17">
        <f>IFERROR(ZACKS_Screener[[#This Row],[Price]]/ZACKS_Screener[[#This Row],[EPS1]], "")</f>
        <v>13.212290502793294</v>
      </c>
      <c r="R627" s="17">
        <f>IFERROR(ZACKS_Screener[[#This Row],[Price]]/ZACKS_Screener[[#This Row],[EPS2]], "")</f>
        <v>10.558035714285714</v>
      </c>
      <c r="S627" s="17">
        <f>IFERROR(ZACKS_Screener[[#This Row],[PE1]]/(ZACKS_Screener[[#This Row],[EG1]]*100), "")</f>
        <v>1.6871078642028345</v>
      </c>
      <c r="T627" s="17">
        <f>IFERROR(ZACKS_Screener[[#This Row],[PE2]]/(ZACKS_Screener[[#This Row],[EG2]]*100), "")</f>
        <v>0.41997519841269826</v>
      </c>
      <c r="U627"/>
    </row>
    <row r="628" spans="1:21" hidden="1" x14ac:dyDescent="0.25">
      <c r="A628" s="20" t="s">
        <v>1321</v>
      </c>
      <c r="B628" s="20">
        <v>23826.62</v>
      </c>
      <c r="C628" s="33" t="s">
        <v>1320</v>
      </c>
      <c r="D628" s="6" t="s">
        <v>20</v>
      </c>
      <c r="E628" s="6" t="s">
        <v>35</v>
      </c>
      <c r="F628" s="6" t="s">
        <v>60</v>
      </c>
      <c r="G628">
        <v>12</v>
      </c>
      <c r="H628">
        <v>202212</v>
      </c>
      <c r="I628" s="8">
        <v>104.65</v>
      </c>
      <c r="J628" s="8">
        <v>4.8600000000000003</v>
      </c>
      <c r="K628" s="8">
        <v>5.24</v>
      </c>
      <c r="L628" s="8">
        <v>7.07</v>
      </c>
      <c r="M628" s="47" t="str">
        <f>INDEX(DNBDetails[], MATCH(ZACKS_Screener[Ticker], DNBDetails[Ticker],0), 6)</f>
        <v>Professional, Scientific, and Technical Services</v>
      </c>
      <c r="N628" s="6" t="str">
        <f>INDEX(DNBDetails[], MATCH(ZACKS_Screener[Ticker], DNBDetails[Ticker],0), 7)</f>
        <v>Scientific Research and Development Services</v>
      </c>
      <c r="O6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7.8189300411522611E-2</v>
      </c>
      <c r="P6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0.34923664122137404</v>
      </c>
      <c r="Q628" s="17">
        <f>IFERROR(ZACKS_Screener[[#This Row],[Price]]/ZACKS_Screener[[#This Row],[EPS1]], "")</f>
        <v>19.971374045801529</v>
      </c>
      <c r="R628" s="17">
        <f>IFERROR(ZACKS_Screener[[#This Row],[Price]]/ZACKS_Screener[[#This Row],[EPS2]], "")</f>
        <v>14.801980198019802</v>
      </c>
      <c r="S628" s="17">
        <f>IFERROR(ZACKS_Screener[[#This Row],[PE1]]/(ZACKS_Screener[[#This Row],[EG1]]*100), "")</f>
        <v>2.5542336279630384</v>
      </c>
      <c r="T628" s="17">
        <f>IFERROR(ZACKS_Screener[[#This Row],[PE2]]/(ZACKS_Screener[[#This Row],[EG2]]*100), "")</f>
        <v>0.42383812151706973</v>
      </c>
      <c r="U628"/>
    </row>
    <row r="629" spans="1:21" hidden="1" x14ac:dyDescent="0.25">
      <c r="A629" s="20" t="s">
        <v>3544</v>
      </c>
      <c r="B629" s="20">
        <v>2848.64</v>
      </c>
      <c r="C629" s="33" t="s">
        <v>3543</v>
      </c>
      <c r="D629" s="6" t="s">
        <v>20</v>
      </c>
      <c r="E629" s="6" t="s">
        <v>76</v>
      </c>
      <c r="F629" s="6" t="s">
        <v>242</v>
      </c>
      <c r="G629">
        <v>12</v>
      </c>
      <c r="H629">
        <v>202212</v>
      </c>
      <c r="I629" s="8">
        <v>18.010000000000002</v>
      </c>
      <c r="J629" s="8">
        <v>3.62</v>
      </c>
      <c r="K629" s="8">
        <v>3.9</v>
      </c>
      <c r="L629" s="8">
        <v>4.51</v>
      </c>
      <c r="M629" s="47" t="e">
        <f>INDEX(DNBDetails[], MATCH(ZACKS_Screener[Ticker], DNBDetails[Ticker],0), 6)</f>
        <v>#N/A</v>
      </c>
      <c r="N629" s="6" t="e">
        <f>INDEX(DNBDetails[], MATCH(ZACKS_Screener[Ticker], DNBDetails[Ticker],0), 7)</f>
        <v>#N/A</v>
      </c>
      <c r="O6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7.7348066298342483E-2</v>
      </c>
      <c r="P6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0.15641025641025638</v>
      </c>
      <c r="Q629" s="17">
        <f>IFERROR(ZACKS_Screener[[#This Row],[Price]]/ZACKS_Screener[[#This Row],[EPS1]], "")</f>
        <v>4.6179487179487184</v>
      </c>
      <c r="R629" s="17">
        <f>IFERROR(ZACKS_Screener[[#This Row],[Price]]/ZACKS_Screener[[#This Row],[EPS2]], "")</f>
        <v>3.9933481152993355</v>
      </c>
      <c r="S629" s="17">
        <f>IFERROR(ZACKS_Screener[[#This Row],[PE1]]/(ZACKS_Screener[[#This Row],[EG1]]*100), "")</f>
        <v>0.59703479853479902</v>
      </c>
      <c r="T629" s="17">
        <f>IFERROR(ZACKS_Screener[[#This Row],[PE2]]/(ZACKS_Screener[[#This Row],[EG2]]*100), "")</f>
        <v>0.255312420486351</v>
      </c>
      <c r="U629"/>
    </row>
    <row r="630" spans="1:21" hidden="1" x14ac:dyDescent="0.25">
      <c r="A630" s="20" t="s">
        <v>385</v>
      </c>
      <c r="B630" s="20">
        <v>4392.3500000000004</v>
      </c>
      <c r="C630" s="33" t="s">
        <v>384</v>
      </c>
      <c r="D630" s="6" t="s">
        <v>20</v>
      </c>
      <c r="E630" s="6" t="s">
        <v>114</v>
      </c>
      <c r="F630" s="6" t="s">
        <v>277</v>
      </c>
      <c r="G630">
        <v>12</v>
      </c>
      <c r="H630">
        <v>202212</v>
      </c>
      <c r="I630" s="8">
        <v>137.09</v>
      </c>
      <c r="J630" s="8">
        <v>3.25</v>
      </c>
      <c r="K630" s="8">
        <v>3.5</v>
      </c>
      <c r="L630" s="8">
        <v>4.1399999999999997</v>
      </c>
      <c r="M630" s="47" t="str">
        <f>INDEX(DNBDetails[], MATCH(ZACKS_Screener[Ticker], DNBDetails[Ticker],0), 6)</f>
        <v>Chemical Manufacturing</v>
      </c>
      <c r="N630" s="6" t="str">
        <f>INDEX(DNBDetails[], MATCH(ZACKS_Screener[Ticker], DNBDetails[Ticker],0), 7)</f>
        <v>Other Chemical Product and Preparation Manufacturing</v>
      </c>
      <c r="O6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7.6923076923076927E-2</v>
      </c>
      <c r="P6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0.18285714285714277</v>
      </c>
      <c r="Q630" s="17">
        <f>IFERROR(ZACKS_Screener[[#This Row],[Price]]/ZACKS_Screener[[#This Row],[EPS1]], "")</f>
        <v>39.168571428571433</v>
      </c>
      <c r="R630" s="17">
        <f>IFERROR(ZACKS_Screener[[#This Row],[Price]]/ZACKS_Screener[[#This Row],[EPS2]], "")</f>
        <v>33.113526570048315</v>
      </c>
      <c r="S630" s="17">
        <f>IFERROR(ZACKS_Screener[[#This Row],[PE1]]/(ZACKS_Screener[[#This Row],[EG1]]*100), "")</f>
        <v>5.0919142857142861</v>
      </c>
      <c r="T630" s="17">
        <f>IFERROR(ZACKS_Screener[[#This Row],[PE2]]/(ZACKS_Screener[[#This Row],[EG2]]*100), "")</f>
        <v>1.810895984299518</v>
      </c>
      <c r="U630"/>
    </row>
    <row r="631" spans="1:21" hidden="1" x14ac:dyDescent="0.25">
      <c r="A631" s="20" t="s">
        <v>1148</v>
      </c>
      <c r="B631" s="20">
        <v>10942.37</v>
      </c>
      <c r="C631" s="33" t="s">
        <v>1147</v>
      </c>
      <c r="D631" s="6" t="s">
        <v>12</v>
      </c>
      <c r="E631" s="6" t="s">
        <v>13</v>
      </c>
      <c r="F631" s="6" t="s">
        <v>1149</v>
      </c>
      <c r="G631">
        <v>12</v>
      </c>
      <c r="H631">
        <v>202212</v>
      </c>
      <c r="I631" s="8">
        <v>72.41</v>
      </c>
      <c r="J631" s="8">
        <v>2.21</v>
      </c>
      <c r="K631" s="8">
        <v>2.38</v>
      </c>
      <c r="L631" s="8">
        <v>3.43</v>
      </c>
      <c r="M631" s="47" t="str">
        <f>INDEX(DNBDetails[], MATCH(ZACKS_Screener[Ticker], DNBDetails[Ticker],0), 6)</f>
        <v>Professional, Scientific, and Technical Services</v>
      </c>
      <c r="N631" s="6" t="str">
        <f>INDEX(DNBDetails[], MATCH(ZACKS_Screener[Ticker], DNBDetails[Ticker],0), 7)</f>
        <v>Computer Systems Design and Related Services</v>
      </c>
      <c r="O6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7.6923076923076886E-2</v>
      </c>
      <c r="P6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0.44117647058823545</v>
      </c>
      <c r="Q631" s="17">
        <f>IFERROR(ZACKS_Screener[[#This Row],[Price]]/ZACKS_Screener[[#This Row],[EPS1]], "")</f>
        <v>30.42436974789916</v>
      </c>
      <c r="R631" s="17">
        <f>IFERROR(ZACKS_Screener[[#This Row],[Price]]/ZACKS_Screener[[#This Row],[EPS2]], "")</f>
        <v>21.110787172011658</v>
      </c>
      <c r="S631" s="17">
        <f>IFERROR(ZACKS_Screener[[#This Row],[PE1]]/(ZACKS_Screener[[#This Row],[EG1]]*100), "")</f>
        <v>3.9551680672268925</v>
      </c>
      <c r="T631" s="17">
        <f>IFERROR(ZACKS_Screener[[#This Row],[PE2]]/(ZACKS_Screener[[#This Row],[EG2]]*100), "")</f>
        <v>0.47851117589893077</v>
      </c>
      <c r="U631"/>
    </row>
    <row r="632" spans="1:21" hidden="1" x14ac:dyDescent="0.25">
      <c r="A632" s="20" t="s">
        <v>3443</v>
      </c>
      <c r="B632" s="20">
        <v>2423.9899999999998</v>
      </c>
      <c r="C632" s="33" t="s">
        <v>3442</v>
      </c>
      <c r="D632" s="6" t="s">
        <v>20</v>
      </c>
      <c r="E632" s="6" t="s">
        <v>32</v>
      </c>
      <c r="F632" s="6" t="s">
        <v>62</v>
      </c>
      <c r="G632">
        <v>12</v>
      </c>
      <c r="H632">
        <v>202212</v>
      </c>
      <c r="I632" s="8">
        <v>29.59</v>
      </c>
      <c r="J632" s="8">
        <v>3.39</v>
      </c>
      <c r="K632" s="8">
        <v>3.65</v>
      </c>
      <c r="L632" s="8">
        <v>3.93</v>
      </c>
      <c r="M632" s="47" t="str">
        <f>INDEX(DNBDetails[], MATCH(ZACKS_Screener[Ticker], DNBDetails[Ticker],0), 6)</f>
        <v>Finance and Insurance</v>
      </c>
      <c r="N632" s="6" t="str">
        <f>INDEX(DNBDetails[], MATCH(ZACKS_Screener[Ticker], DNBDetails[Ticker],0), 7)</f>
        <v>Insurance Carriers</v>
      </c>
      <c r="O6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7.6696165191740343E-2</v>
      </c>
      <c r="P6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7.6712328767123361E-2</v>
      </c>
      <c r="Q632" s="17">
        <f>IFERROR(ZACKS_Screener[[#This Row],[Price]]/ZACKS_Screener[[#This Row],[EPS1]], "")</f>
        <v>8.1068493150684926</v>
      </c>
      <c r="R632" s="17">
        <f>IFERROR(ZACKS_Screener[[#This Row],[Price]]/ZACKS_Screener[[#This Row],[EPS2]], "")</f>
        <v>7.5292620865139943</v>
      </c>
      <c r="S632" s="17">
        <f>IFERROR(ZACKS_Screener[[#This Row],[PE1]]/(ZACKS_Screener[[#This Row],[EG1]]*100), "")</f>
        <v>1.057008429926239</v>
      </c>
      <c r="T632" s="17">
        <f>IFERROR(ZACKS_Screener[[#This Row],[PE2]]/(ZACKS_Screener[[#This Row],[EG2]]*100), "")</f>
        <v>0.98149309342057334</v>
      </c>
      <c r="U632"/>
    </row>
    <row r="633" spans="1:21" hidden="1" x14ac:dyDescent="0.25">
      <c r="A633" s="20" t="s">
        <v>1049</v>
      </c>
      <c r="B633" s="20">
        <v>4505.34</v>
      </c>
      <c r="C633" s="33" t="s">
        <v>1048</v>
      </c>
      <c r="D633" s="6" t="s">
        <v>20</v>
      </c>
      <c r="E633" s="6" t="s">
        <v>17</v>
      </c>
      <c r="F633" s="6" t="s">
        <v>227</v>
      </c>
      <c r="G633">
        <v>12</v>
      </c>
      <c r="H633">
        <v>202212</v>
      </c>
      <c r="I633" s="8">
        <v>97.13</v>
      </c>
      <c r="J633" s="8">
        <v>4</v>
      </c>
      <c r="K633" s="8">
        <v>4.3</v>
      </c>
      <c r="L633" s="8">
        <v>4.58</v>
      </c>
      <c r="M633" s="47" t="str">
        <f>INDEX(DNBDetails[], MATCH(ZACKS_Screener[Ticker], DNBDetails[Ticker],0), 6)</f>
        <v>Electrical Equipment, Appliance, and Component Manufacturing</v>
      </c>
      <c r="N633" s="6" t="str">
        <f>INDEX(DNBDetails[], MATCH(ZACKS_Screener[Ticker], DNBDetails[Ticker],0), 7)</f>
        <v>Electrical Equipment Manufacturing</v>
      </c>
      <c r="O6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7.4999999999999956E-2</v>
      </c>
      <c r="P6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6.5116279069767496E-2</v>
      </c>
      <c r="Q633" s="17">
        <f>IFERROR(ZACKS_Screener[[#This Row],[Price]]/ZACKS_Screener[[#This Row],[EPS1]], "")</f>
        <v>22.588372093023256</v>
      </c>
      <c r="R633" s="17">
        <f>IFERROR(ZACKS_Screener[[#This Row],[Price]]/ZACKS_Screener[[#This Row],[EPS2]], "")</f>
        <v>21.207423580786024</v>
      </c>
      <c r="S633" s="17">
        <f>IFERROR(ZACKS_Screener[[#This Row],[PE1]]/(ZACKS_Screener[[#This Row],[EG1]]*100), "")</f>
        <v>3.011782945736436</v>
      </c>
      <c r="T633" s="17">
        <f>IFERROR(ZACKS_Screener[[#This Row],[PE2]]/(ZACKS_Screener[[#This Row],[EG2]]*100), "")</f>
        <v>3.2568543356207083</v>
      </c>
      <c r="U633"/>
    </row>
    <row r="634" spans="1:21" hidden="1" x14ac:dyDescent="0.25">
      <c r="A634" s="20" t="s">
        <v>168</v>
      </c>
      <c r="B634" s="20">
        <v>3295.68</v>
      </c>
      <c r="C634" s="33" t="s">
        <v>167</v>
      </c>
      <c r="D634" s="6" t="s">
        <v>12</v>
      </c>
      <c r="E634" s="6" t="s">
        <v>102</v>
      </c>
      <c r="F634" s="6" t="s">
        <v>103</v>
      </c>
      <c r="G634">
        <v>12</v>
      </c>
      <c r="H634">
        <v>202212</v>
      </c>
      <c r="I634" s="8">
        <v>57.18</v>
      </c>
      <c r="J634" s="8">
        <v>3.38</v>
      </c>
      <c r="K634" s="8">
        <v>3.63</v>
      </c>
      <c r="L634" s="8">
        <v>4.03</v>
      </c>
      <c r="M634" s="47" t="str">
        <f>INDEX(DNBDetails[], MATCH(ZACKS_Screener[Ticker], DNBDetails[Ticker],0), 6)</f>
        <v>Utilities</v>
      </c>
      <c r="N634" s="6" t="str">
        <f>INDEX(DNBDetails[], MATCH(ZACKS_Screener[Ticker], DNBDetails[Ticker],0), 7)</f>
        <v>Electric Power Generation, Transmission and Distribution</v>
      </c>
      <c r="O6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7.3964497041420121E-2</v>
      </c>
      <c r="P6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0.11019283746556484</v>
      </c>
      <c r="Q634" s="17">
        <f>IFERROR(ZACKS_Screener[[#This Row],[Price]]/ZACKS_Screener[[#This Row],[EPS1]], "")</f>
        <v>15.75206611570248</v>
      </c>
      <c r="R634" s="17">
        <f>IFERROR(ZACKS_Screener[[#This Row],[Price]]/ZACKS_Screener[[#This Row],[EPS2]], "")</f>
        <v>14.188585607940446</v>
      </c>
      <c r="S634" s="17">
        <f>IFERROR(ZACKS_Screener[[#This Row],[PE1]]/(ZACKS_Screener[[#This Row],[EG1]]*100), "")</f>
        <v>2.1296793388429753</v>
      </c>
      <c r="T634" s="17">
        <f>IFERROR(ZACKS_Screener[[#This Row],[PE2]]/(ZACKS_Screener[[#This Row],[EG2]]*100), "")</f>
        <v>1.2876141439205944</v>
      </c>
      <c r="U634"/>
    </row>
    <row r="635" spans="1:21" hidden="1" x14ac:dyDescent="0.25">
      <c r="A635" s="20" t="s">
        <v>1341</v>
      </c>
      <c r="B635" s="20">
        <v>3451.43</v>
      </c>
      <c r="C635" s="33" t="s">
        <v>1340</v>
      </c>
      <c r="D635" s="6" t="s">
        <v>20</v>
      </c>
      <c r="E635" s="6" t="s">
        <v>35</v>
      </c>
      <c r="F635" s="6" t="s">
        <v>54</v>
      </c>
      <c r="G635">
        <v>12</v>
      </c>
      <c r="H635">
        <v>202212</v>
      </c>
      <c r="I635" s="8">
        <v>142.22</v>
      </c>
      <c r="J635" s="8">
        <v>6.54</v>
      </c>
      <c r="K635" s="8">
        <v>7.02</v>
      </c>
      <c r="L635" s="8">
        <v>8.77</v>
      </c>
      <c r="M635" s="47" t="str">
        <f>INDEX(DNBDetails[], MATCH(ZACKS_Screener[Ticker], DNBDetails[Ticker],0), 6)</f>
        <v>Miscellaneous Manufacturing</v>
      </c>
      <c r="N635" s="6" t="str">
        <f>INDEX(DNBDetails[], MATCH(ZACKS_Screener[Ticker], DNBDetails[Ticker],0), 7)</f>
        <v>Medical Equipment and Supplies Manufacturing</v>
      </c>
      <c r="O6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7.3394495412843971E-2</v>
      </c>
      <c r="P6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0.2492877492877493</v>
      </c>
      <c r="Q635" s="17">
        <f>IFERROR(ZACKS_Screener[[#This Row],[Price]]/ZACKS_Screener[[#This Row],[EPS1]], "")</f>
        <v>20.25925925925926</v>
      </c>
      <c r="R635" s="17">
        <f>IFERROR(ZACKS_Screener[[#This Row],[Price]]/ZACKS_Screener[[#This Row],[EPS2]], "")</f>
        <v>16.216647662485748</v>
      </c>
      <c r="S635" s="17">
        <f>IFERROR(ZACKS_Screener[[#This Row],[PE1]]/(ZACKS_Screener[[#This Row],[EG1]]*100), "")</f>
        <v>2.7603240740740764</v>
      </c>
      <c r="T635" s="17">
        <f>IFERROR(ZACKS_Screener[[#This Row],[PE2]]/(ZACKS_Screener[[#This Row],[EG2]]*100), "")</f>
        <v>0.65051923766085684</v>
      </c>
      <c r="U635"/>
    </row>
    <row r="636" spans="1:21" hidden="1" x14ac:dyDescent="0.25">
      <c r="A636" s="20" t="s">
        <v>2009</v>
      </c>
      <c r="B636" s="20">
        <v>5706.24</v>
      </c>
      <c r="C636" s="33" t="s">
        <v>2008</v>
      </c>
      <c r="D636" s="6" t="s">
        <v>20</v>
      </c>
      <c r="E636" s="6" t="s">
        <v>32</v>
      </c>
      <c r="F636" s="6" t="s">
        <v>478</v>
      </c>
      <c r="G636">
        <v>12</v>
      </c>
      <c r="H636">
        <v>202212</v>
      </c>
      <c r="I636" s="8">
        <v>73.25</v>
      </c>
      <c r="J636" s="8">
        <v>7.17</v>
      </c>
      <c r="K636" s="8">
        <v>7.69</v>
      </c>
      <c r="L636" s="8">
        <v>6.69</v>
      </c>
      <c r="M636" s="47" t="str">
        <f>INDEX(DNBDetails[], MATCH(ZACKS_Screener[Ticker], DNBDetails[Ticker],0), 6)</f>
        <v>Finance and Insurance</v>
      </c>
      <c r="N636" s="6" t="str">
        <f>INDEX(DNBDetails[], MATCH(ZACKS_Screener[Ticker], DNBDetails[Ticker],0), 7)</f>
        <v>Depository Credit Intermediation</v>
      </c>
      <c r="O6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7.252440725244079E-2</v>
      </c>
      <c r="P6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-0.13003901170351104</v>
      </c>
      <c r="Q636" s="17">
        <f>IFERROR(ZACKS_Screener[[#This Row],[Price]]/ZACKS_Screener[[#This Row],[EPS1]], "")</f>
        <v>9.5253576072821851</v>
      </c>
      <c r="R636" s="17">
        <f>IFERROR(ZACKS_Screener[[#This Row],[Price]]/ZACKS_Screener[[#This Row],[EPS2]], "")</f>
        <v>10.949177877428998</v>
      </c>
      <c r="S636" s="17">
        <f>IFERROR(ZACKS_Screener[[#This Row],[PE1]]/(ZACKS_Screener[[#This Row],[EG1]]*100), "")</f>
        <v>1.3134002700810232</v>
      </c>
      <c r="T636" s="17">
        <f>IFERROR(ZACKS_Screener[[#This Row],[PE2]]/(ZACKS_Screener[[#This Row],[EG2]]*100), "")</f>
        <v>-0.8419917787742901</v>
      </c>
      <c r="U636"/>
    </row>
    <row r="637" spans="1:21" hidden="1" x14ac:dyDescent="0.25">
      <c r="A637" s="20" t="s">
        <v>2785</v>
      </c>
      <c r="B637" s="20">
        <v>3038.78</v>
      </c>
      <c r="C637" s="33" t="s">
        <v>2784</v>
      </c>
      <c r="D637" s="6" t="s">
        <v>12</v>
      </c>
      <c r="E637" s="6" t="s">
        <v>27</v>
      </c>
      <c r="F637" s="6" t="s">
        <v>717</v>
      </c>
      <c r="G637">
        <v>1</v>
      </c>
      <c r="H637">
        <v>202301</v>
      </c>
      <c r="I637" s="8">
        <v>15.41</v>
      </c>
      <c r="J637" s="8">
        <v>0.97</v>
      </c>
      <c r="K637" s="8">
        <v>1.04</v>
      </c>
      <c r="L637" s="8">
        <v>1.06</v>
      </c>
      <c r="M637" s="47" t="str">
        <f>INDEX(DNBDetails[], MATCH(ZACKS_Screener[Ticker], DNBDetails[Ticker],0), 6)</f>
        <v>Retail Trade</v>
      </c>
      <c r="N637" s="6" t="str">
        <f>INDEX(DNBDetails[], MATCH(ZACKS_Screener[Ticker], DNBDetails[Ticker],0), 7)</f>
        <v>Clothing and Clothing Accessories Retailers</v>
      </c>
      <c r="O6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7.216494845360831E-2</v>
      </c>
      <c r="P6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1.9230769230769246E-2</v>
      </c>
      <c r="Q637" s="17">
        <f>IFERROR(ZACKS_Screener[[#This Row],[Price]]/ZACKS_Screener[[#This Row],[EPS1]], "")</f>
        <v>14.817307692307692</v>
      </c>
      <c r="R637" s="17">
        <f>IFERROR(ZACKS_Screener[[#This Row],[Price]]/ZACKS_Screener[[#This Row],[EPS2]], "")</f>
        <v>14.537735849056602</v>
      </c>
      <c r="S637" s="17">
        <f>IFERROR(ZACKS_Screener[[#This Row],[PE1]]/(ZACKS_Screener[[#This Row],[EG1]]*100), "")</f>
        <v>2.0532554945054926</v>
      </c>
      <c r="T637" s="17">
        <f>IFERROR(ZACKS_Screener[[#This Row],[PE2]]/(ZACKS_Screener[[#This Row],[EG2]]*100), "")</f>
        <v>7.559622641509427</v>
      </c>
      <c r="U637"/>
    </row>
    <row r="638" spans="1:21" hidden="1" x14ac:dyDescent="0.25">
      <c r="A638" s="20" t="s">
        <v>118</v>
      </c>
      <c r="B638" s="20">
        <v>15202.39</v>
      </c>
      <c r="C638" s="33" t="s">
        <v>117</v>
      </c>
      <c r="D638" s="6" t="s">
        <v>12</v>
      </c>
      <c r="E638" s="6" t="s">
        <v>32</v>
      </c>
      <c r="F638" s="6" t="s">
        <v>119</v>
      </c>
      <c r="G638">
        <v>12</v>
      </c>
      <c r="H638">
        <v>202212</v>
      </c>
      <c r="I638" s="8">
        <v>62.93</v>
      </c>
      <c r="J638" s="8">
        <v>9.01</v>
      </c>
      <c r="K638" s="8">
        <v>9.66</v>
      </c>
      <c r="L638" s="8">
        <v>9.9700000000000006</v>
      </c>
      <c r="M638" s="47" t="str">
        <f>INDEX(DNBDetails[], MATCH(ZACKS_Screener[Ticker], DNBDetails[Ticker],0), 6)</f>
        <v>Finance and Insurance</v>
      </c>
      <c r="N638" s="6" t="str">
        <f>INDEX(DNBDetails[], MATCH(ZACKS_Screener[Ticker], DNBDetails[Ticker],0), 7)</f>
        <v>Nondepository Credit Intermediation</v>
      </c>
      <c r="O6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7.2142064372919021E-2</v>
      </c>
      <c r="P6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3.2091097308488664E-2</v>
      </c>
      <c r="Q638" s="17">
        <f>IFERROR(ZACKS_Screener[[#This Row],[Price]]/ZACKS_Screener[[#This Row],[EPS1]], "")</f>
        <v>6.5144927536231885</v>
      </c>
      <c r="R638" s="17">
        <f>IFERROR(ZACKS_Screener[[#This Row],[Price]]/ZACKS_Screener[[#This Row],[EPS2]], "")</f>
        <v>6.311935807422266</v>
      </c>
      <c r="S638" s="17">
        <f>IFERROR(ZACKS_Screener[[#This Row],[PE1]]/(ZACKS_Screener[[#This Row],[EG1]]*100), "")</f>
        <v>0.90300891861761379</v>
      </c>
      <c r="T638" s="17">
        <f>IFERROR(ZACKS_Screener[[#This Row],[PE2]]/(ZACKS_Screener[[#This Row],[EG2]]*100), "")</f>
        <v>1.9668806419257738</v>
      </c>
      <c r="U638"/>
    </row>
    <row r="639" spans="1:21" x14ac:dyDescent="0.25">
      <c r="A639" s="20" t="s">
        <v>1466</v>
      </c>
      <c r="B639" s="20">
        <v>8211</v>
      </c>
      <c r="C639" s="33" t="s">
        <v>1466</v>
      </c>
      <c r="D639" s="6" t="s">
        <v>12</v>
      </c>
      <c r="E639" s="6" t="s">
        <v>24</v>
      </c>
      <c r="F639" s="6" t="s">
        <v>74</v>
      </c>
      <c r="G639">
        <v>12</v>
      </c>
      <c r="H639">
        <v>202212</v>
      </c>
      <c r="I639" s="8">
        <v>61.07</v>
      </c>
      <c r="J639" s="8">
        <v>2.71</v>
      </c>
      <c r="K639" s="8">
        <v>2.9</v>
      </c>
      <c r="L639" s="8">
        <v>3.57</v>
      </c>
      <c r="M639" s="47" t="str">
        <f>INDEX(DNBDetails[], MATCH(ZACKS_Screener[Ticker], DNBDetails[Ticker],0), 6)</f>
        <v>Construction</v>
      </c>
      <c r="N639" s="6" t="str">
        <f>INDEX(DNBDetails[], MATCH(ZACKS_Screener[Ticker], DNBDetails[Ticker],0), 7)</f>
        <v>Utility System Construction</v>
      </c>
      <c r="O6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7.011070110701105E-2</v>
      </c>
      <c r="P6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0.23103448275862068</v>
      </c>
      <c r="Q639" s="17">
        <f>IFERROR(ZACKS_Screener[[#This Row],[Price]]/ZACKS_Screener[[#This Row],[EPS1]], "")</f>
        <v>21.058620689655172</v>
      </c>
      <c r="R639" s="17">
        <f>IFERROR(ZACKS_Screener[[#This Row],[Price]]/ZACKS_Screener[[#This Row],[EPS2]], "")</f>
        <v>17.106442577030812</v>
      </c>
      <c r="S639" s="17">
        <f>IFERROR(ZACKS_Screener[[#This Row],[PE1]]/(ZACKS_Screener[[#This Row],[EG1]]*100), "")</f>
        <v>3.0036243194192385</v>
      </c>
      <c r="T639" s="17">
        <f>IFERROR(ZACKS_Screener[[#This Row],[PE2]]/(ZACKS_Screener[[#This Row],[EG2]]*100), "")</f>
        <v>0.74042811154312471</v>
      </c>
      <c r="U639"/>
    </row>
    <row r="640" spans="1:21" hidden="1" x14ac:dyDescent="0.25">
      <c r="A640" s="20" t="s">
        <v>1140</v>
      </c>
      <c r="B640" s="20">
        <v>6561.44</v>
      </c>
      <c r="C640" s="33" t="s">
        <v>1139</v>
      </c>
      <c r="D640" s="6" t="s">
        <v>12</v>
      </c>
      <c r="E640" s="6" t="s">
        <v>76</v>
      </c>
      <c r="F640" s="6" t="s">
        <v>97</v>
      </c>
      <c r="G640">
        <v>12</v>
      </c>
      <c r="H640">
        <v>202212</v>
      </c>
      <c r="I640" s="8">
        <v>35.6</v>
      </c>
      <c r="J640" s="8">
        <v>2.74</v>
      </c>
      <c r="K640" s="8">
        <v>2.93</v>
      </c>
      <c r="L640" s="8">
        <v>3.29</v>
      </c>
      <c r="M640" s="47" t="str">
        <f>INDEX(DNBDetails[], MATCH(ZACKS_Screener[Ticker], DNBDetails[Ticker],0), 6)</f>
        <v>Administrative and Support and Waste Management and Remediation Services</v>
      </c>
      <c r="N640" s="6" t="str">
        <f>INDEX(DNBDetails[], MATCH(ZACKS_Screener[Ticker], DNBDetails[Ticker],0), 7)</f>
        <v>Business Support Services</v>
      </c>
      <c r="O6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6.9343065693430628E-2</v>
      </c>
      <c r="P6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0.12286689419795217</v>
      </c>
      <c r="Q640" s="17">
        <f>IFERROR(ZACKS_Screener[[#This Row],[Price]]/ZACKS_Screener[[#This Row],[EPS1]], "")</f>
        <v>12.150170648464163</v>
      </c>
      <c r="R640" s="17">
        <f>IFERROR(ZACKS_Screener[[#This Row],[Price]]/ZACKS_Screener[[#This Row],[EPS2]], "")</f>
        <v>10.820668693009118</v>
      </c>
      <c r="S640" s="17">
        <f>IFERROR(ZACKS_Screener[[#This Row],[PE1]]/(ZACKS_Screener[[#This Row],[EG1]]*100), "")</f>
        <v>1.7521825040416747</v>
      </c>
      <c r="T640" s="17">
        <f>IFERROR(ZACKS_Screener[[#This Row],[PE2]]/(ZACKS_Screener[[#This Row],[EG2]]*100), "")</f>
        <v>0.88068220195879798</v>
      </c>
      <c r="U640"/>
    </row>
    <row r="641" spans="1:21" hidden="1" x14ac:dyDescent="0.25">
      <c r="A641" s="20" t="s">
        <v>73</v>
      </c>
      <c r="B641" s="20">
        <v>11870.5</v>
      </c>
      <c r="C641" s="33" t="s">
        <v>72</v>
      </c>
      <c r="D641" s="6" t="s">
        <v>12</v>
      </c>
      <c r="E641" s="6" t="s">
        <v>24</v>
      </c>
      <c r="F641" s="6" t="s">
        <v>74</v>
      </c>
      <c r="G641">
        <v>9</v>
      </c>
      <c r="H641">
        <v>202209</v>
      </c>
      <c r="I641" s="8">
        <v>85.57</v>
      </c>
      <c r="J641" s="8">
        <v>3.47</v>
      </c>
      <c r="K641" s="8">
        <v>3.71</v>
      </c>
      <c r="L641" s="8">
        <v>4.4400000000000004</v>
      </c>
      <c r="M641" s="47" t="str">
        <f>INDEX(DNBDetails[], MATCH(ZACKS_Screener[Ticker], DNBDetails[Ticker],0), 6)</f>
        <v>Professional, Scientific, and Technical Services</v>
      </c>
      <c r="N641" s="6" t="str">
        <f>INDEX(DNBDetails[], MATCH(ZACKS_Screener[Ticker], DNBDetails[Ticker],0), 7)</f>
        <v>Architectural, Engineering, and Related Services</v>
      </c>
      <c r="O6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6.9164265129682934E-2</v>
      </c>
      <c r="P6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0.19676549865229123</v>
      </c>
      <c r="Q641" s="17">
        <f>IFERROR(ZACKS_Screener[[#This Row],[Price]]/ZACKS_Screener[[#This Row],[EPS1]], "")</f>
        <v>23.064690026954175</v>
      </c>
      <c r="R641" s="17">
        <f>IFERROR(ZACKS_Screener[[#This Row],[Price]]/ZACKS_Screener[[#This Row],[EPS2]], "")</f>
        <v>19.272522522522518</v>
      </c>
      <c r="S641" s="17">
        <f>IFERROR(ZACKS_Screener[[#This Row],[PE1]]/(ZACKS_Screener[[#This Row],[EG1]]*100), "")</f>
        <v>3.3347697663971276</v>
      </c>
      <c r="T641" s="17">
        <f>IFERROR(ZACKS_Screener[[#This Row],[PE2]]/(ZACKS_Screener[[#This Row],[EG2]]*100), "")</f>
        <v>0.97946655559669171</v>
      </c>
      <c r="U641"/>
    </row>
    <row r="642" spans="1:21" hidden="1" x14ac:dyDescent="0.25">
      <c r="A642" s="20" t="s">
        <v>2565</v>
      </c>
      <c r="B642" s="20">
        <v>31081.83</v>
      </c>
      <c r="C642" s="33" t="s">
        <v>2564</v>
      </c>
      <c r="D642" s="6" t="s">
        <v>12</v>
      </c>
      <c r="E642" s="6" t="s">
        <v>13</v>
      </c>
      <c r="F642" s="6" t="s">
        <v>175</v>
      </c>
      <c r="G642">
        <v>1</v>
      </c>
      <c r="H642">
        <v>202301</v>
      </c>
      <c r="I642" s="8">
        <v>193.94</v>
      </c>
      <c r="J642" s="8">
        <v>4.28</v>
      </c>
      <c r="K642" s="8">
        <v>4.57</v>
      </c>
      <c r="L642" s="8">
        <v>5.39</v>
      </c>
      <c r="M642" s="47" t="str">
        <f>INDEX(DNBDetails[], MATCH(ZACKS_Screener[Ticker], DNBDetails[Ticker],0), 6)</f>
        <v>Information</v>
      </c>
      <c r="N642" s="6" t="str">
        <f>INDEX(DNBDetails[], MATCH(ZACKS_Screener[Ticker], DNBDetails[Ticker],0), 7)</f>
        <v>Software Publishers</v>
      </c>
      <c r="O6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6.77570093457944E-2</v>
      </c>
      <c r="P6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0.17943107221006549</v>
      </c>
      <c r="Q642" s="17">
        <f>IFERROR(ZACKS_Screener[[#This Row],[Price]]/ZACKS_Screener[[#This Row],[EPS1]], "")</f>
        <v>42.437636761487958</v>
      </c>
      <c r="R642" s="17">
        <f>IFERROR(ZACKS_Screener[[#This Row],[Price]]/ZACKS_Screener[[#This Row],[EPS2]], "")</f>
        <v>35.981447124304268</v>
      </c>
      <c r="S642" s="17">
        <f>IFERROR(ZACKS_Screener[[#This Row],[PE1]]/(ZACKS_Screener[[#This Row],[EG1]]*100), "")</f>
        <v>6.2632098392816706</v>
      </c>
      <c r="T642" s="17">
        <f>IFERROR(ZACKS_Screener[[#This Row],[PE2]]/(ZACKS_Screener[[#This Row],[EG2]]*100), "")</f>
        <v>2.0053074799764712</v>
      </c>
      <c r="U642"/>
    </row>
    <row r="643" spans="1:21" x14ac:dyDescent="0.25">
      <c r="A643" s="20" t="s">
        <v>2452</v>
      </c>
      <c r="B643" s="20">
        <v>8830.4599999999991</v>
      </c>
      <c r="C643" s="33" t="s">
        <v>2451</v>
      </c>
      <c r="D643" s="6" t="s">
        <v>12</v>
      </c>
      <c r="E643" s="6" t="s">
        <v>24</v>
      </c>
      <c r="F643" s="6" t="s">
        <v>823</v>
      </c>
      <c r="G643">
        <v>10</v>
      </c>
      <c r="H643">
        <v>202210</v>
      </c>
      <c r="I643" s="8">
        <v>80.52</v>
      </c>
      <c r="J643" s="8">
        <v>9.94</v>
      </c>
      <c r="K643" s="8">
        <v>10.61</v>
      </c>
      <c r="L643" s="8">
        <v>10.45</v>
      </c>
      <c r="M643" s="47" t="str">
        <f>INDEX(DNBDetails[], MATCH(ZACKS_Screener[Ticker], DNBDetails[Ticker],0), 6)</f>
        <v>Construction</v>
      </c>
      <c r="N643" s="6" t="str">
        <f>INDEX(DNBDetails[], MATCH(ZACKS_Screener[Ticker], DNBDetails[Ticker],0), 7)</f>
        <v>Residential Building Construction</v>
      </c>
      <c r="O6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6.7404426559356134E-2</v>
      </c>
      <c r="P6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-1.508011310084827E-2</v>
      </c>
      <c r="Q643" s="17">
        <f>IFERROR(ZACKS_Screener[[#This Row],[Price]]/ZACKS_Screener[[#This Row],[EPS1]], "")</f>
        <v>7.589066918001885</v>
      </c>
      <c r="R643" s="17">
        <f>IFERROR(ZACKS_Screener[[#This Row],[Price]]/ZACKS_Screener[[#This Row],[EPS2]], "")</f>
        <v>7.7052631578947368</v>
      </c>
      <c r="S643" s="17">
        <f>IFERROR(ZACKS_Screener[[#This Row],[PE1]]/(ZACKS_Screener[[#This Row],[EG1]]*100), "")</f>
        <v>1.1259003755961006</v>
      </c>
      <c r="T643" s="17">
        <f>IFERROR(ZACKS_Screener[[#This Row],[PE2]]/(ZACKS_Screener[[#This Row],[EG2]]*100), "")</f>
        <v>-5.1095526315789428</v>
      </c>
      <c r="U643"/>
    </row>
    <row r="644" spans="1:21" hidden="1" x14ac:dyDescent="0.25">
      <c r="A644" s="20" t="s">
        <v>2694</v>
      </c>
      <c r="B644" s="20">
        <v>6353.24</v>
      </c>
      <c r="C644" s="33" t="s">
        <v>2693</v>
      </c>
      <c r="D644" s="6" t="s">
        <v>12</v>
      </c>
      <c r="E644" s="6" t="s">
        <v>13</v>
      </c>
      <c r="F644" s="6" t="s">
        <v>456</v>
      </c>
      <c r="G644">
        <v>12</v>
      </c>
      <c r="H644">
        <v>202212</v>
      </c>
      <c r="I644" s="8">
        <v>188.9</v>
      </c>
      <c r="J644" s="8">
        <v>7.13</v>
      </c>
      <c r="K644" s="8">
        <v>7.61</v>
      </c>
      <c r="L644" s="8">
        <v>7.77</v>
      </c>
      <c r="M644" s="47" t="str">
        <f>INDEX(DNBDetails[], MATCH(ZACKS_Screener[Ticker], DNBDetails[Ticker],0), 6)</f>
        <v>Fabricated Metal Product Manufacturing</v>
      </c>
      <c r="N644" s="6" t="str">
        <f>INDEX(DNBDetails[], MATCH(ZACKS_Screener[Ticker], DNBDetails[Ticker],0), 7)</f>
        <v>Other Fabricated Metal Product Manufacturing</v>
      </c>
      <c r="O6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6.7321178120617178E-2</v>
      </c>
      <c r="P6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2.102496714848873E-2</v>
      </c>
      <c r="Q644" s="17">
        <f>IFERROR(ZACKS_Screener[[#This Row],[Price]]/ZACKS_Screener[[#This Row],[EPS1]], "")</f>
        <v>24.822601839684626</v>
      </c>
      <c r="R644" s="17">
        <f>IFERROR(ZACKS_Screener[[#This Row],[Price]]/ZACKS_Screener[[#This Row],[EPS2]], "")</f>
        <v>24.311454311454312</v>
      </c>
      <c r="S644" s="17">
        <f>IFERROR(ZACKS_Screener[[#This Row],[PE1]]/(ZACKS_Screener[[#This Row],[EG1]]*100), "")</f>
        <v>3.6871906482698167</v>
      </c>
      <c r="T644" s="17">
        <f>IFERROR(ZACKS_Screener[[#This Row],[PE2]]/(ZACKS_Screener[[#This Row],[EG2]]*100), "")</f>
        <v>11.563135456885513</v>
      </c>
      <c r="U644"/>
    </row>
    <row r="645" spans="1:21" hidden="1" x14ac:dyDescent="0.25">
      <c r="A645" s="20" t="s">
        <v>1672</v>
      </c>
      <c r="B645" s="20">
        <v>4025.66</v>
      </c>
      <c r="C645" s="33" t="s">
        <v>1671</v>
      </c>
      <c r="D645" s="6" t="s">
        <v>20</v>
      </c>
      <c r="E645" s="6" t="s">
        <v>35</v>
      </c>
      <c r="F645" s="6" t="s">
        <v>38</v>
      </c>
      <c r="G645">
        <v>12</v>
      </c>
      <c r="H645">
        <v>202212</v>
      </c>
      <c r="I645" s="8">
        <v>69.41</v>
      </c>
      <c r="J645" s="8">
        <v>2.7</v>
      </c>
      <c r="K645" s="8">
        <v>2.88</v>
      </c>
      <c r="L645" s="8">
        <v>3.22</v>
      </c>
      <c r="M645" s="47" t="str">
        <f>INDEX(DNBDetails[], MATCH(ZACKS_Screener[Ticker], DNBDetails[Ticker],0), 6)</f>
        <v>Miscellaneous Manufacturing</v>
      </c>
      <c r="N645" s="6" t="str">
        <f>INDEX(DNBDetails[], MATCH(ZACKS_Screener[Ticker], DNBDetails[Ticker],0), 7)</f>
        <v>Medical Equipment and Supplies Manufacturing</v>
      </c>
      <c r="O6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6.6666666666666555E-2</v>
      </c>
      <c r="P6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0.11805555555555566</v>
      </c>
      <c r="Q645" s="17">
        <f>IFERROR(ZACKS_Screener[[#This Row],[Price]]/ZACKS_Screener[[#This Row],[EPS1]], "")</f>
        <v>24.100694444444443</v>
      </c>
      <c r="R645" s="17">
        <f>IFERROR(ZACKS_Screener[[#This Row],[Price]]/ZACKS_Screener[[#This Row],[EPS2]], "")</f>
        <v>21.55590062111801</v>
      </c>
      <c r="S645" s="17">
        <f>IFERROR(ZACKS_Screener[[#This Row],[PE1]]/(ZACKS_Screener[[#This Row],[EG1]]*100), "")</f>
        <v>3.6151041666666726</v>
      </c>
      <c r="T645" s="17">
        <f>IFERROR(ZACKS_Screener[[#This Row],[PE2]]/(ZACKS_Screener[[#This Row],[EG2]]*100), "")</f>
        <v>1.8259115820241121</v>
      </c>
      <c r="U645"/>
    </row>
    <row r="646" spans="1:21" hidden="1" x14ac:dyDescent="0.25">
      <c r="A646" s="20" t="s">
        <v>600</v>
      </c>
      <c r="B646" s="20">
        <v>6822.06</v>
      </c>
      <c r="C646" s="33" t="s">
        <v>599</v>
      </c>
      <c r="D646" s="6" t="s">
        <v>12</v>
      </c>
      <c r="E646" s="6" t="s">
        <v>32</v>
      </c>
      <c r="F646" s="6" t="s">
        <v>470</v>
      </c>
      <c r="G646">
        <v>12</v>
      </c>
      <c r="H646">
        <v>202212</v>
      </c>
      <c r="I646" s="8">
        <v>105.16</v>
      </c>
      <c r="J646" s="8">
        <v>8.81</v>
      </c>
      <c r="K646" s="8">
        <v>9.39</v>
      </c>
      <c r="L646" s="8">
        <v>8.5299999999999994</v>
      </c>
      <c r="M646" s="47" t="str">
        <f>INDEX(DNBDetails[], MATCH(ZACKS_Screener[Ticker], DNBDetails[Ticker],0), 6)</f>
        <v>Finance and Insurance</v>
      </c>
      <c r="N646" s="6" t="str">
        <f>INDEX(DNBDetails[], MATCH(ZACKS_Screener[Ticker], DNBDetails[Ticker],0), 7)</f>
        <v>Agencies, Brokerages, and Other Insurance Related Activities</v>
      </c>
      <c r="O6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6.5834279228149828E-2</v>
      </c>
      <c r="P6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-9.1586794462193949E-2</v>
      </c>
      <c r="Q646" s="17">
        <f>IFERROR(ZACKS_Screener[[#This Row],[Price]]/ZACKS_Screener[[#This Row],[EPS1]], "")</f>
        <v>11.199148029818955</v>
      </c>
      <c r="R646" s="17">
        <f>IFERROR(ZACKS_Screener[[#This Row],[Price]]/ZACKS_Screener[[#This Row],[EPS2]], "")</f>
        <v>12.328253223915592</v>
      </c>
      <c r="S646" s="17">
        <f>IFERROR(ZACKS_Screener[[#This Row],[PE1]]/(ZACKS_Screener[[#This Row],[EG1]]*100), "")</f>
        <v>1.7011119679776723</v>
      </c>
      <c r="T646" s="17">
        <f>IFERROR(ZACKS_Screener[[#This Row],[PE2]]/(ZACKS_Screener[[#This Row],[EG2]]*100), "")</f>
        <v>-1.3460732299135727</v>
      </c>
      <c r="U646"/>
    </row>
    <row r="647" spans="1:21" hidden="1" x14ac:dyDescent="0.25">
      <c r="A647" s="20" t="s">
        <v>1107</v>
      </c>
      <c r="B647" s="20">
        <v>6754.21</v>
      </c>
      <c r="C647" s="33" t="s">
        <v>1106</v>
      </c>
      <c r="D647" s="6" t="s">
        <v>12</v>
      </c>
      <c r="E647" s="6" t="s">
        <v>32</v>
      </c>
      <c r="F647" s="6" t="s">
        <v>214</v>
      </c>
      <c r="G647">
        <v>12</v>
      </c>
      <c r="H647">
        <v>202212</v>
      </c>
      <c r="I647" s="8">
        <v>51.1</v>
      </c>
      <c r="J647" s="8">
        <v>2.2799999999999998</v>
      </c>
      <c r="K647" s="8">
        <v>2.4300000000000002</v>
      </c>
      <c r="L647" s="8">
        <v>2.64</v>
      </c>
      <c r="M647" s="47" t="str">
        <f>INDEX(DNBDetails[], MATCH(ZACKS_Screener[Ticker], DNBDetails[Ticker],0), 6)</f>
        <v>Real Estate and Rental and Leasing</v>
      </c>
      <c r="N647" s="6" t="str">
        <f>INDEX(DNBDetails[], MATCH(ZACKS_Screener[Ticker], DNBDetails[Ticker],0), 7)</f>
        <v>Lessors of Real Estate</v>
      </c>
      <c r="O6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6.5789473684210689E-2</v>
      </c>
      <c r="P6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8.6419753086419734E-2</v>
      </c>
      <c r="Q647" s="17">
        <f>IFERROR(ZACKS_Screener[[#This Row],[Price]]/ZACKS_Screener[[#This Row],[EPS1]], "")</f>
        <v>21.02880658436214</v>
      </c>
      <c r="R647" s="17">
        <f>IFERROR(ZACKS_Screener[[#This Row],[Price]]/ZACKS_Screener[[#This Row],[EPS2]], "")</f>
        <v>19.356060606060606</v>
      </c>
      <c r="S647" s="17">
        <f>IFERROR(ZACKS_Screener[[#This Row],[PE1]]/(ZACKS_Screener[[#This Row],[EG1]]*100), "")</f>
        <v>3.1963786008230373</v>
      </c>
      <c r="T647" s="17">
        <f>IFERROR(ZACKS_Screener[[#This Row],[PE2]]/(ZACKS_Screener[[#This Row],[EG2]]*100), "")</f>
        <v>2.2397727272727277</v>
      </c>
      <c r="U647"/>
    </row>
    <row r="648" spans="1:21" hidden="1" x14ac:dyDescent="0.25">
      <c r="A648" s="20" t="s">
        <v>1729</v>
      </c>
      <c r="B648" s="20">
        <v>8934.0400000000009</v>
      </c>
      <c r="C648" s="33" t="s">
        <v>1728</v>
      </c>
      <c r="D648" s="6" t="s">
        <v>12</v>
      </c>
      <c r="E648" s="6" t="s">
        <v>284</v>
      </c>
      <c r="F648" s="6" t="s">
        <v>577</v>
      </c>
      <c r="G648">
        <v>7</v>
      </c>
      <c r="H648">
        <v>202307</v>
      </c>
      <c r="I648" s="8">
        <v>231.78</v>
      </c>
      <c r="J648" s="8">
        <v>8.5500000000000007</v>
      </c>
      <c r="K648" s="8">
        <v>9.11</v>
      </c>
      <c r="L648" s="8">
        <v>9.84</v>
      </c>
      <c r="M648" s="47" t="str">
        <f>INDEX(DNBDetails[], MATCH(ZACKS_Screener[Ticker], DNBDetails[Ticker],0), 6)</f>
        <v>Arts, Entertainment, and Recreation</v>
      </c>
      <c r="N648" s="6" t="str">
        <f>INDEX(DNBDetails[], MATCH(ZACKS_Screener[Ticker], DNBDetails[Ticker],0), 7)</f>
        <v>Other Amusement and Recreation Industries</v>
      </c>
      <c r="O6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6.5497076023391651E-2</v>
      </c>
      <c r="P6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8.0131723380900161E-2</v>
      </c>
      <c r="Q648" s="17">
        <f>IFERROR(ZACKS_Screener[[#This Row],[Price]]/ZACKS_Screener[[#This Row],[EPS1]], "")</f>
        <v>25.442371020856204</v>
      </c>
      <c r="R648" s="17">
        <f>IFERROR(ZACKS_Screener[[#This Row],[Price]]/ZACKS_Screener[[#This Row],[EPS2]], "")</f>
        <v>23.554878048780488</v>
      </c>
      <c r="S648" s="17">
        <f>IFERROR(ZACKS_Screener[[#This Row],[PE1]]/(ZACKS_Screener[[#This Row],[EG1]]*100), "")</f>
        <v>3.8845048612200195</v>
      </c>
      <c r="T648" s="17">
        <f>IFERROR(ZACKS_Screener[[#This Row],[PE2]]/(ZACKS_Screener[[#This Row],[EG2]]*100), "")</f>
        <v>2.9395197126628783</v>
      </c>
      <c r="U648"/>
    </row>
    <row r="649" spans="1:21" hidden="1" x14ac:dyDescent="0.25">
      <c r="A649" s="20" t="s">
        <v>1196</v>
      </c>
      <c r="B649" s="20">
        <v>3820.58</v>
      </c>
      <c r="C649" s="33" t="s">
        <v>1195</v>
      </c>
      <c r="D649" s="6" t="s">
        <v>12</v>
      </c>
      <c r="E649" s="6" t="s">
        <v>284</v>
      </c>
      <c r="F649" s="6" t="s">
        <v>285</v>
      </c>
      <c r="G649">
        <v>12</v>
      </c>
      <c r="H649">
        <v>202212</v>
      </c>
      <c r="I649" s="8">
        <v>56.54</v>
      </c>
      <c r="J649" s="8">
        <v>2.75</v>
      </c>
      <c r="K649" s="8">
        <v>2.93</v>
      </c>
      <c r="L649" s="8">
        <v>3.08</v>
      </c>
      <c r="M649" s="47" t="str">
        <f>INDEX(DNBDetails[], MATCH(ZACKS_Screener[Ticker], DNBDetails[Ticker],0), 6)</f>
        <v>Miscellaneous Manufacturing</v>
      </c>
      <c r="N649" s="6" t="str">
        <f>INDEX(DNBDetails[], MATCH(ZACKS_Screener[Ticker], DNBDetails[Ticker],0), 7)</f>
        <v>Other Miscellaneous Manufacturing</v>
      </c>
      <c r="O6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6.5454545454545515E-2</v>
      </c>
      <c r="P6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5.1194539249146721E-2</v>
      </c>
      <c r="Q649" s="17">
        <f>IFERROR(ZACKS_Screener[[#This Row],[Price]]/ZACKS_Screener[[#This Row],[EPS1]], "")</f>
        <v>19.296928327645048</v>
      </c>
      <c r="R649" s="17">
        <f>IFERROR(ZACKS_Screener[[#This Row],[Price]]/ZACKS_Screener[[#This Row],[EPS2]], "")</f>
        <v>18.357142857142858</v>
      </c>
      <c r="S649" s="17">
        <f>IFERROR(ZACKS_Screener[[#This Row],[PE1]]/(ZACKS_Screener[[#This Row],[EG1]]*100), "")</f>
        <v>2.9481418278346574</v>
      </c>
      <c r="T649" s="17">
        <f>IFERROR(ZACKS_Screener[[#This Row],[PE2]]/(ZACKS_Screener[[#This Row],[EG2]]*100), "")</f>
        <v>3.5857619047619074</v>
      </c>
      <c r="U649"/>
    </row>
    <row r="650" spans="1:21" hidden="1" x14ac:dyDescent="0.25">
      <c r="A650" s="20" t="s">
        <v>207</v>
      </c>
      <c r="B650" s="20">
        <v>13172.46</v>
      </c>
      <c r="C650" s="33" t="s">
        <v>206</v>
      </c>
      <c r="D650" s="6" t="s">
        <v>12</v>
      </c>
      <c r="E650" s="6" t="s">
        <v>32</v>
      </c>
      <c r="F650" s="6" t="s">
        <v>149</v>
      </c>
      <c r="G650">
        <v>12</v>
      </c>
      <c r="H650">
        <v>202212</v>
      </c>
      <c r="I650" s="8">
        <v>36.35</v>
      </c>
      <c r="J650" s="8">
        <v>1.54</v>
      </c>
      <c r="K650" s="8">
        <v>1.64</v>
      </c>
      <c r="L650" s="8">
        <v>1.74</v>
      </c>
      <c r="M650" s="47" t="str">
        <f>INDEX(DNBDetails[], MATCH(ZACKS_Screener[Ticker], DNBDetails[Ticker],0), 6)</f>
        <v>Real Estate and Rental and Leasing</v>
      </c>
      <c r="N650" s="6" t="str">
        <f>INDEX(DNBDetails[], MATCH(ZACKS_Screener[Ticker], DNBDetails[Ticker],0), 7)</f>
        <v>Lessors of Real Estate</v>
      </c>
      <c r="O6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6.4935064935064846E-2</v>
      </c>
      <c r="P6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6.0975609756097622E-2</v>
      </c>
      <c r="Q650" s="17">
        <f>IFERROR(ZACKS_Screener[[#This Row],[Price]]/ZACKS_Screener[[#This Row],[EPS1]], "")</f>
        <v>22.164634146341466</v>
      </c>
      <c r="R650" s="17">
        <f>IFERROR(ZACKS_Screener[[#This Row],[Price]]/ZACKS_Screener[[#This Row],[EPS2]], "")</f>
        <v>20.890804597701152</v>
      </c>
      <c r="S650" s="17">
        <f>IFERROR(ZACKS_Screener[[#This Row],[PE1]]/(ZACKS_Screener[[#This Row],[EG1]]*100), "")</f>
        <v>3.4133536585365905</v>
      </c>
      <c r="T650" s="17">
        <f>IFERROR(ZACKS_Screener[[#This Row],[PE2]]/(ZACKS_Screener[[#This Row],[EG2]]*100), "")</f>
        <v>3.4260919540229855</v>
      </c>
      <c r="U650"/>
    </row>
    <row r="651" spans="1:21" hidden="1" x14ac:dyDescent="0.25">
      <c r="A651" s="20" t="s">
        <v>1651</v>
      </c>
      <c r="B651" s="20">
        <v>7862.46</v>
      </c>
      <c r="C651" s="33" t="s">
        <v>1650</v>
      </c>
      <c r="D651" s="6" t="s">
        <v>20</v>
      </c>
      <c r="E651" s="6" t="s">
        <v>17</v>
      </c>
      <c r="F651" s="6" t="s">
        <v>152</v>
      </c>
      <c r="G651">
        <v>12</v>
      </c>
      <c r="H651">
        <v>202212</v>
      </c>
      <c r="I651" s="8">
        <v>147.28</v>
      </c>
      <c r="J651" s="8">
        <v>9.1</v>
      </c>
      <c r="K651" s="8">
        <v>9.69</v>
      </c>
      <c r="L651" s="8">
        <v>10.65</v>
      </c>
      <c r="M651" s="47" t="str">
        <f>INDEX(DNBDetails[], MATCH(ZACKS_Screener[Ticker], DNBDetails[Ticker],0), 6)</f>
        <v>Machinery Manufacturing</v>
      </c>
      <c r="N651" s="6" t="str">
        <f>INDEX(DNBDetails[], MATCH(ZACKS_Screener[Ticker], DNBDetails[Ticker],0), 7)</f>
        <v>Commercial and Service Industry Machinery Manufacturing</v>
      </c>
      <c r="O6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6.4835164835164827E-2</v>
      </c>
      <c r="P6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9.9071207430340646E-2</v>
      </c>
      <c r="Q651" s="17">
        <f>IFERROR(ZACKS_Screener[[#This Row],[Price]]/ZACKS_Screener[[#This Row],[EPS1]], "")</f>
        <v>15.199174406604747</v>
      </c>
      <c r="R651" s="17">
        <f>IFERROR(ZACKS_Screener[[#This Row],[Price]]/ZACKS_Screener[[#This Row],[EPS2]], "")</f>
        <v>13.829107981220657</v>
      </c>
      <c r="S651" s="17">
        <f>IFERROR(ZACKS_Screener[[#This Row],[PE1]]/(ZACKS_Screener[[#This Row],[EG1]]*100), "")</f>
        <v>2.3442794423746309</v>
      </c>
      <c r="T651" s="17">
        <f>IFERROR(ZACKS_Screener[[#This Row],[PE2]]/(ZACKS_Screener[[#This Row],[EG2]]*100), "")</f>
        <v>1.3958755868544588</v>
      </c>
      <c r="U651"/>
    </row>
    <row r="652" spans="1:21" hidden="1" x14ac:dyDescent="0.25">
      <c r="A652" s="20" t="s">
        <v>2575</v>
      </c>
      <c r="B652" s="20">
        <v>14572.76</v>
      </c>
      <c r="C652" s="33" t="s">
        <v>2574</v>
      </c>
      <c r="D652" s="6" t="s">
        <v>12</v>
      </c>
      <c r="E652" s="6" t="s">
        <v>102</v>
      </c>
      <c r="F652" s="6" t="s">
        <v>379</v>
      </c>
      <c r="G652">
        <v>12</v>
      </c>
      <c r="H652">
        <v>202212</v>
      </c>
      <c r="I652" s="8">
        <v>8.68</v>
      </c>
      <c r="J652" s="8">
        <v>0.47</v>
      </c>
      <c r="K652" s="8">
        <v>0.5</v>
      </c>
      <c r="L652" s="8">
        <v>0.67</v>
      </c>
      <c r="M652" s="47" t="str">
        <f>INDEX(DNBDetails[], MATCH(ZACKS_Screener[Ticker], DNBDetails[Ticker],0), 6)</f>
        <v>Information</v>
      </c>
      <c r="N652" s="6" t="str">
        <f>INDEX(DNBDetails[], MATCH(ZACKS_Screener[Ticker], DNBDetails[Ticker],0), 7)</f>
        <v>Wired and Wireless Telecommunications (except Satellite)</v>
      </c>
      <c r="O6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6.3829787234042618E-2</v>
      </c>
      <c r="P6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0.34000000000000008</v>
      </c>
      <c r="Q652" s="17">
        <f>IFERROR(ZACKS_Screener[[#This Row],[Price]]/ZACKS_Screener[[#This Row],[EPS1]], "")</f>
        <v>17.36</v>
      </c>
      <c r="R652" s="17">
        <f>IFERROR(ZACKS_Screener[[#This Row],[Price]]/ZACKS_Screener[[#This Row],[EPS2]], "")</f>
        <v>12.955223880597014</v>
      </c>
      <c r="S652" s="17">
        <f>IFERROR(ZACKS_Screener[[#This Row],[PE1]]/(ZACKS_Screener[[#This Row],[EG1]]*100), "")</f>
        <v>2.7197333333333304</v>
      </c>
      <c r="T652" s="17">
        <f>IFERROR(ZACKS_Screener[[#This Row],[PE2]]/(ZACKS_Screener[[#This Row],[EG2]]*100), "")</f>
        <v>0.3810359964881474</v>
      </c>
      <c r="U652"/>
    </row>
    <row r="653" spans="1:21" hidden="1" x14ac:dyDescent="0.25">
      <c r="A653" s="20" t="s">
        <v>1036</v>
      </c>
      <c r="B653" s="20">
        <v>4366.8999999999996</v>
      </c>
      <c r="C653" s="33" t="s">
        <v>1035</v>
      </c>
      <c r="D653" s="6" t="s">
        <v>20</v>
      </c>
      <c r="E653" s="6" t="s">
        <v>76</v>
      </c>
      <c r="F653" s="6" t="s">
        <v>843</v>
      </c>
      <c r="G653">
        <v>12</v>
      </c>
      <c r="H653">
        <v>202212</v>
      </c>
      <c r="I653" s="8">
        <v>96.23</v>
      </c>
      <c r="J653" s="8">
        <v>5.19</v>
      </c>
      <c r="K653" s="8">
        <v>5.52</v>
      </c>
      <c r="L653" s="8">
        <v>6.72</v>
      </c>
      <c r="M653" s="47" t="str">
        <f>INDEX(DNBDetails[], MATCH(ZACKS_Screener[Ticker], DNBDetails[Ticker],0), 6)</f>
        <v>Finance and Insurance</v>
      </c>
      <c r="N653" s="6" t="str">
        <f>INDEX(DNBDetails[], MATCH(ZACKS_Screener[Ticker], DNBDetails[Ticker],0), 7)</f>
        <v>Nondepository Credit Intermediation</v>
      </c>
      <c r="O6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6.3583815028901577E-2</v>
      </c>
      <c r="P6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0.21739130434782614</v>
      </c>
      <c r="Q653" s="17">
        <f>IFERROR(ZACKS_Screener[[#This Row],[Price]]/ZACKS_Screener[[#This Row],[EPS1]], "")</f>
        <v>17.432971014492757</v>
      </c>
      <c r="R653" s="17">
        <f>IFERROR(ZACKS_Screener[[#This Row],[Price]]/ZACKS_Screener[[#This Row],[EPS2]], "")</f>
        <v>14.319940476190478</v>
      </c>
      <c r="S653" s="17">
        <f>IFERROR(ZACKS_Screener[[#This Row],[PE1]]/(ZACKS_Screener[[#This Row],[EG1]]*100), "")</f>
        <v>2.7417308959156861</v>
      </c>
      <c r="T653" s="17">
        <f>IFERROR(ZACKS_Screener[[#This Row],[PE2]]/(ZACKS_Screener[[#This Row],[EG2]]*100), "")</f>
        <v>0.65871726190476187</v>
      </c>
      <c r="U653"/>
    </row>
    <row r="654" spans="1:21" hidden="1" x14ac:dyDescent="0.25">
      <c r="A654" s="20" t="s">
        <v>756</v>
      </c>
      <c r="B654" s="20">
        <v>9273.35</v>
      </c>
      <c r="C654" s="33" t="s">
        <v>755</v>
      </c>
      <c r="D654" s="6" t="s">
        <v>12</v>
      </c>
      <c r="E654" s="6" t="s">
        <v>32</v>
      </c>
      <c r="F654" s="6" t="s">
        <v>214</v>
      </c>
      <c r="G654">
        <v>12</v>
      </c>
      <c r="H654">
        <v>202212</v>
      </c>
      <c r="I654" s="8">
        <v>42.09</v>
      </c>
      <c r="J654" s="8">
        <v>2.5299999999999998</v>
      </c>
      <c r="K654" s="8">
        <v>2.69</v>
      </c>
      <c r="L654" s="8">
        <v>2.82</v>
      </c>
      <c r="M654" s="47" t="str">
        <f>INDEX(DNBDetails[], MATCH(ZACKS_Screener[Ticker], DNBDetails[Ticker],0), 6)</f>
        <v>Real Estate and Rental and Leasing</v>
      </c>
      <c r="N654" s="6" t="str">
        <f>INDEX(DNBDetails[], MATCH(ZACKS_Screener[Ticker], DNBDetails[Ticker],0), 7)</f>
        <v>Lessors of Real Estate</v>
      </c>
      <c r="O6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6.3241106719367654E-2</v>
      </c>
      <c r="P6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4.8327137546468363E-2</v>
      </c>
      <c r="Q654" s="17">
        <f>IFERROR(ZACKS_Screener[[#This Row],[Price]]/ZACKS_Screener[[#This Row],[EPS1]], "")</f>
        <v>15.646840148698887</v>
      </c>
      <c r="R654" s="17">
        <f>IFERROR(ZACKS_Screener[[#This Row],[Price]]/ZACKS_Screener[[#This Row],[EPS2]], "")</f>
        <v>14.92553191489362</v>
      </c>
      <c r="S654" s="17">
        <f>IFERROR(ZACKS_Screener[[#This Row],[PE1]]/(ZACKS_Screener[[#This Row],[EG1]]*100), "")</f>
        <v>2.4741565985130092</v>
      </c>
      <c r="T654" s="17">
        <f>IFERROR(ZACKS_Screener[[#This Row],[PE2]]/(ZACKS_Screener[[#This Row],[EG2]]*100), "")</f>
        <v>3.0884369885433745</v>
      </c>
      <c r="U654"/>
    </row>
    <row r="655" spans="1:21" hidden="1" x14ac:dyDescent="0.25">
      <c r="A655" s="20" t="s">
        <v>333</v>
      </c>
      <c r="B655" s="20">
        <v>5150.8</v>
      </c>
      <c r="C655" s="33" t="s">
        <v>332</v>
      </c>
      <c r="D655" s="6" t="s">
        <v>12</v>
      </c>
      <c r="E655" s="6" t="s">
        <v>24</v>
      </c>
      <c r="F655" s="6" t="s">
        <v>334</v>
      </c>
      <c r="G655">
        <v>8</v>
      </c>
      <c r="H655">
        <v>202208</v>
      </c>
      <c r="I655" s="8">
        <v>163.88</v>
      </c>
      <c r="J655" s="8">
        <v>12.83</v>
      </c>
      <c r="K655" s="8">
        <v>13.64</v>
      </c>
      <c r="L655" s="8">
        <v>12.71</v>
      </c>
      <c r="M655" s="47" t="str">
        <f>INDEX(DNBDetails[], MATCH(ZACKS_Screener[Ticker], DNBDetails[Ticker],0), 6)</f>
        <v>Electrical Equipment, Appliance, and Component Manufacturing</v>
      </c>
      <c r="N655" s="6" t="str">
        <f>INDEX(DNBDetails[], MATCH(ZACKS_Screener[Ticker], DNBDetails[Ticker],0), 7)</f>
        <v>Electric Lighting Equipment Manufacturing</v>
      </c>
      <c r="O6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6.3133281371784922E-2</v>
      </c>
      <c r="P6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-6.8181818181818163E-2</v>
      </c>
      <c r="Q655" s="17">
        <f>IFERROR(ZACKS_Screener[[#This Row],[Price]]/ZACKS_Screener[[#This Row],[EPS1]], "")</f>
        <v>12.01466275659824</v>
      </c>
      <c r="R655" s="17">
        <f>IFERROR(ZACKS_Screener[[#This Row],[Price]]/ZACKS_Screener[[#This Row],[EPS2]], "")</f>
        <v>12.893784421715184</v>
      </c>
      <c r="S655" s="17">
        <f>IFERROR(ZACKS_Screener[[#This Row],[PE1]]/(ZACKS_Screener[[#This Row],[EG1]]*100), "")</f>
        <v>1.9030632489772261</v>
      </c>
      <c r="T655" s="17">
        <f>IFERROR(ZACKS_Screener[[#This Row],[PE2]]/(ZACKS_Screener[[#This Row],[EG2]]*100), "")</f>
        <v>-1.8910883818515607</v>
      </c>
      <c r="U655"/>
    </row>
    <row r="656" spans="1:21" hidden="1" x14ac:dyDescent="0.25">
      <c r="A656" s="20" t="s">
        <v>1954</v>
      </c>
      <c r="B656" s="20">
        <v>11211.63</v>
      </c>
      <c r="C656" s="33" t="s">
        <v>1953</v>
      </c>
      <c r="D656" s="6" t="s">
        <v>20</v>
      </c>
      <c r="E656" s="6" t="s">
        <v>13</v>
      </c>
      <c r="F656" s="6" t="s">
        <v>175</v>
      </c>
      <c r="G656">
        <v>6</v>
      </c>
      <c r="H656">
        <v>202306</v>
      </c>
      <c r="I656" s="8">
        <v>200.7</v>
      </c>
      <c r="J656" s="8">
        <v>5.15</v>
      </c>
      <c r="K656" s="8">
        <v>5.47</v>
      </c>
      <c r="L656" s="8">
        <v>6.55</v>
      </c>
      <c r="M656" s="47" t="str">
        <f>INDEX(DNBDetails[], MATCH(ZACKS_Screener[Ticker], DNBDetails[Ticker],0), 6)</f>
        <v>Information</v>
      </c>
      <c r="N656" s="6" t="str">
        <f>INDEX(DNBDetails[], MATCH(ZACKS_Screener[Ticker], DNBDetails[Ticker],0), 7)</f>
        <v>Software Publishers</v>
      </c>
      <c r="O6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6.2135922330096967E-2</v>
      </c>
      <c r="P6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0.1974405850091408</v>
      </c>
      <c r="Q656" s="17">
        <f>IFERROR(ZACKS_Screener[[#This Row],[Price]]/ZACKS_Screener[[#This Row],[EPS1]], "")</f>
        <v>36.691042047531994</v>
      </c>
      <c r="R656" s="17">
        <f>IFERROR(ZACKS_Screener[[#This Row],[Price]]/ZACKS_Screener[[#This Row],[EPS2]], "")</f>
        <v>30.641221374045802</v>
      </c>
      <c r="S656" s="17">
        <f>IFERROR(ZACKS_Screener[[#This Row],[PE1]]/(ZACKS_Screener[[#This Row],[EG1]]*100), "")</f>
        <v>5.904964579524691</v>
      </c>
      <c r="T656" s="17">
        <f>IFERROR(ZACKS_Screener[[#This Row],[PE2]]/(ZACKS_Screener[[#This Row],[EG2]]*100), "")</f>
        <v>1.5519211195928753</v>
      </c>
      <c r="U656"/>
    </row>
    <row r="657" spans="1:21" hidden="1" x14ac:dyDescent="0.25">
      <c r="A657" s="20" t="s">
        <v>1119</v>
      </c>
      <c r="B657" s="20">
        <v>5704.95</v>
      </c>
      <c r="C657" s="33" t="s">
        <v>1118</v>
      </c>
      <c r="D657" s="6" t="s">
        <v>12</v>
      </c>
      <c r="E657" s="6" t="s">
        <v>32</v>
      </c>
      <c r="F657" s="6" t="s">
        <v>254</v>
      </c>
      <c r="G657">
        <v>12</v>
      </c>
      <c r="H657">
        <v>202212</v>
      </c>
      <c r="I657" s="8">
        <v>20.25</v>
      </c>
      <c r="J657" s="8">
        <v>2.9</v>
      </c>
      <c r="K657" s="8">
        <v>3.08</v>
      </c>
      <c r="L657" s="8">
        <v>2.97</v>
      </c>
      <c r="M657" s="47" t="str">
        <f>INDEX(DNBDetails[], MATCH(ZACKS_Screener[Ticker], DNBDetails[Ticker],0), 6)</f>
        <v>Finance and Insurance</v>
      </c>
      <c r="N657" s="6" t="str">
        <f>INDEX(DNBDetails[], MATCH(ZACKS_Screener[Ticker], DNBDetails[Ticker],0), 7)</f>
        <v>Other Investment Pools and Funds</v>
      </c>
      <c r="O6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6.2068965517241434E-2</v>
      </c>
      <c r="P6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-3.5714285714285671E-2</v>
      </c>
      <c r="Q657" s="17">
        <f>IFERROR(ZACKS_Screener[[#This Row],[Price]]/ZACKS_Screener[[#This Row],[EPS1]], "")</f>
        <v>6.5746753246753249</v>
      </c>
      <c r="R657" s="17">
        <f>IFERROR(ZACKS_Screener[[#This Row],[Price]]/ZACKS_Screener[[#This Row],[EPS2]], "")</f>
        <v>6.8181818181818175</v>
      </c>
      <c r="S657" s="17">
        <f>IFERROR(ZACKS_Screener[[#This Row],[PE1]]/(ZACKS_Screener[[#This Row],[EG1]]*100), "")</f>
        <v>1.0592532467532458</v>
      </c>
      <c r="T657" s="17">
        <f>IFERROR(ZACKS_Screener[[#This Row],[PE2]]/(ZACKS_Screener[[#This Row],[EG2]]*100), "")</f>
        <v>-1.9090909090909112</v>
      </c>
      <c r="U657"/>
    </row>
    <row r="658" spans="1:21" hidden="1" x14ac:dyDescent="0.25">
      <c r="A658" s="20" t="s">
        <v>1007</v>
      </c>
      <c r="B658" s="20">
        <v>8456.49</v>
      </c>
      <c r="C658" s="33" t="s">
        <v>1006</v>
      </c>
      <c r="D658" s="6" t="s">
        <v>20</v>
      </c>
      <c r="E658" s="6" t="s">
        <v>32</v>
      </c>
      <c r="F658" s="6" t="s">
        <v>692</v>
      </c>
      <c r="G658">
        <v>12</v>
      </c>
      <c r="H658">
        <v>202212</v>
      </c>
      <c r="I658" s="8">
        <v>58.26</v>
      </c>
      <c r="J658" s="8">
        <v>7.92</v>
      </c>
      <c r="K658" s="8">
        <v>8.41</v>
      </c>
      <c r="L658" s="8">
        <v>7.9</v>
      </c>
      <c r="M658" s="47" t="str">
        <f>INDEX(DNBDetails[], MATCH(ZACKS_Screener[Ticker], DNBDetails[Ticker],0), 6)</f>
        <v>Finance and Insurance</v>
      </c>
      <c r="N658" s="6" t="str">
        <f>INDEX(DNBDetails[], MATCH(ZACKS_Screener[Ticker], DNBDetails[Ticker],0), 7)</f>
        <v>Depository Credit Intermediation</v>
      </c>
      <c r="O6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6.1868686868686899E-2</v>
      </c>
      <c r="P6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-6.0642092746730054E-2</v>
      </c>
      <c r="Q658" s="17">
        <f>IFERROR(ZACKS_Screener[[#This Row],[Price]]/ZACKS_Screener[[#This Row],[EPS1]], "")</f>
        <v>6.9274673008323422</v>
      </c>
      <c r="R658" s="17">
        <f>IFERROR(ZACKS_Screener[[#This Row],[Price]]/ZACKS_Screener[[#This Row],[EPS2]], "")</f>
        <v>7.3746835443037968</v>
      </c>
      <c r="S658" s="17">
        <f>IFERROR(ZACKS_Screener[[#This Row],[PE1]]/(ZACKS_Screener[[#This Row],[EG1]]*100), "")</f>
        <v>1.1197049188284107</v>
      </c>
      <c r="T658" s="17">
        <f>IFERROR(ZACKS_Screener[[#This Row],[PE2]]/(ZACKS_Screener[[#This Row],[EG2]]*100), "")</f>
        <v>-1.2160997766195092</v>
      </c>
      <c r="U658"/>
    </row>
    <row r="659" spans="1:21" hidden="1" x14ac:dyDescent="0.25">
      <c r="A659" s="20" t="s">
        <v>707</v>
      </c>
      <c r="B659" s="20">
        <v>75206.960000000006</v>
      </c>
      <c r="C659" s="33" t="s">
        <v>706</v>
      </c>
      <c r="D659" s="6" t="s">
        <v>12</v>
      </c>
      <c r="E659" s="6" t="s">
        <v>21</v>
      </c>
      <c r="F659" s="6" t="s">
        <v>672</v>
      </c>
      <c r="G659">
        <v>12</v>
      </c>
      <c r="H659">
        <v>202212</v>
      </c>
      <c r="I659" s="8">
        <v>81.17</v>
      </c>
      <c r="J659" s="8">
        <v>2.77</v>
      </c>
      <c r="K659" s="8">
        <v>2.94</v>
      </c>
      <c r="L659" s="8">
        <v>3.52</v>
      </c>
      <c r="M659" s="47" t="str">
        <f>INDEX(DNBDetails[], MATCH(ZACKS_Screener[Ticker], DNBDetails[Ticker],0), 6)</f>
        <v>Transportation and Warehousing</v>
      </c>
      <c r="N659" s="6" t="str">
        <f>INDEX(DNBDetails[], MATCH(ZACKS_Screener[Ticker], DNBDetails[Ticker],0), 7)</f>
        <v>Rail Transportation</v>
      </c>
      <c r="O6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6.1371841155234634E-2</v>
      </c>
      <c r="P6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0.19727891156462588</v>
      </c>
      <c r="Q659" s="17">
        <f>IFERROR(ZACKS_Screener[[#This Row],[Price]]/ZACKS_Screener[[#This Row],[EPS1]], "")</f>
        <v>27.608843537414966</v>
      </c>
      <c r="R659" s="17">
        <f>IFERROR(ZACKS_Screener[[#This Row],[Price]]/ZACKS_Screener[[#This Row],[EPS2]], "")</f>
        <v>23.05965909090909</v>
      </c>
      <c r="S659" s="17">
        <f>IFERROR(ZACKS_Screener[[#This Row],[PE1]]/(ZACKS_Screener[[#This Row],[EG1]]*100), "")</f>
        <v>4.498617446978793</v>
      </c>
      <c r="T659" s="17">
        <f>IFERROR(ZACKS_Screener[[#This Row],[PE2]]/(ZACKS_Screener[[#This Row],[EG2]]*100), "")</f>
        <v>1.1688861677115987</v>
      </c>
      <c r="U659"/>
    </row>
    <row r="660" spans="1:21" hidden="1" x14ac:dyDescent="0.25">
      <c r="A660" s="20" t="s">
        <v>2045</v>
      </c>
      <c r="B660" s="20">
        <v>11369.49</v>
      </c>
      <c r="C660" s="33" t="s">
        <v>2044</v>
      </c>
      <c r="D660" s="6" t="s">
        <v>12</v>
      </c>
      <c r="E660" s="6" t="s">
        <v>13</v>
      </c>
      <c r="F660" s="6" t="s">
        <v>1807</v>
      </c>
      <c r="G660">
        <v>1</v>
      </c>
      <c r="H660">
        <v>202301</v>
      </c>
      <c r="I660" s="8">
        <v>36.18</v>
      </c>
      <c r="J660" s="8">
        <v>1.31</v>
      </c>
      <c r="K660" s="8">
        <v>1.39</v>
      </c>
      <c r="L660" s="8">
        <v>1.68</v>
      </c>
      <c r="M660" s="47" t="str">
        <f>INDEX(DNBDetails[], MATCH(ZACKS_Screener[Ticker], DNBDetails[Ticker],0), 6)</f>
        <v>Information</v>
      </c>
      <c r="N660" s="6" t="str">
        <f>INDEX(DNBDetails[], MATCH(ZACKS_Screener[Ticker], DNBDetails[Ticker],0), 7)</f>
        <v>Software Publishers</v>
      </c>
      <c r="O6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6.1068702290076216E-2</v>
      </c>
      <c r="P6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0.20863309352517989</v>
      </c>
      <c r="Q660" s="17">
        <f>IFERROR(ZACKS_Screener[[#This Row],[Price]]/ZACKS_Screener[[#This Row],[EPS1]], "")</f>
        <v>26.02877697841727</v>
      </c>
      <c r="R660" s="17">
        <f>IFERROR(ZACKS_Screener[[#This Row],[Price]]/ZACKS_Screener[[#This Row],[EPS2]], "")</f>
        <v>21.535714285714285</v>
      </c>
      <c r="S660" s="17">
        <f>IFERROR(ZACKS_Screener[[#This Row],[PE1]]/(ZACKS_Screener[[#This Row],[EG1]]*100), "")</f>
        <v>4.2622122302158365</v>
      </c>
      <c r="T660" s="17">
        <f>IFERROR(ZACKS_Screener[[#This Row],[PE2]]/(ZACKS_Screener[[#This Row],[EG2]]*100), "")</f>
        <v>1.0322290640394087</v>
      </c>
      <c r="U660"/>
    </row>
    <row r="661" spans="1:21" hidden="1" x14ac:dyDescent="0.25">
      <c r="A661" s="20" t="s">
        <v>2281</v>
      </c>
      <c r="B661" s="20">
        <v>12323.43</v>
      </c>
      <c r="C661" s="33" t="s">
        <v>2280</v>
      </c>
      <c r="D661" s="6" t="s">
        <v>12</v>
      </c>
      <c r="E661" s="6" t="s">
        <v>35</v>
      </c>
      <c r="F661" s="6" t="s">
        <v>54</v>
      </c>
      <c r="G661">
        <v>12</v>
      </c>
      <c r="H661">
        <v>202212</v>
      </c>
      <c r="I661" s="8">
        <v>28.36</v>
      </c>
      <c r="J661" s="8">
        <v>1.64</v>
      </c>
      <c r="K661" s="8">
        <v>1.74</v>
      </c>
      <c r="L661" s="8">
        <v>1.9</v>
      </c>
      <c r="M661" s="47" t="str">
        <f>INDEX(DNBDetails[], MATCH(ZACKS_Screener[Ticker], DNBDetails[Ticker],0), 6)</f>
        <v>Miscellaneous Manufacturing</v>
      </c>
      <c r="N661" s="6" t="str">
        <f>INDEX(DNBDetails[], MATCH(ZACKS_Screener[Ticker], DNBDetails[Ticker],0), 7)</f>
        <v>Medical Equipment and Supplies Manufacturing</v>
      </c>
      <c r="O6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6.0975609756097622E-2</v>
      </c>
      <c r="P6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9.1954022988505704E-2</v>
      </c>
      <c r="Q661" s="17">
        <f>IFERROR(ZACKS_Screener[[#This Row],[Price]]/ZACKS_Screener[[#This Row],[EPS1]], "")</f>
        <v>16.298850574712642</v>
      </c>
      <c r="R661" s="17">
        <f>IFERROR(ZACKS_Screener[[#This Row],[Price]]/ZACKS_Screener[[#This Row],[EPS2]], "")</f>
        <v>14.926315789473685</v>
      </c>
      <c r="S661" s="17">
        <f>IFERROR(ZACKS_Screener[[#This Row],[PE1]]/(ZACKS_Screener[[#This Row],[EG1]]*100), "")</f>
        <v>2.6730114942528704</v>
      </c>
      <c r="T661" s="17">
        <f>IFERROR(ZACKS_Screener[[#This Row],[PE2]]/(ZACKS_Screener[[#This Row],[EG2]]*100), "")</f>
        <v>1.6232368421052641</v>
      </c>
      <c r="U661"/>
    </row>
    <row r="662" spans="1:21" hidden="1" x14ac:dyDescent="0.25">
      <c r="A662" s="20" t="s">
        <v>3127</v>
      </c>
      <c r="B662" s="20">
        <v>3555.05</v>
      </c>
      <c r="C662" s="33" t="s">
        <v>3126</v>
      </c>
      <c r="D662" s="6" t="s">
        <v>12</v>
      </c>
      <c r="E662" s="6" t="s">
        <v>32</v>
      </c>
      <c r="F662" s="6" t="s">
        <v>111</v>
      </c>
      <c r="G662">
        <v>12</v>
      </c>
      <c r="H662">
        <v>202212</v>
      </c>
      <c r="I662" s="8">
        <v>27.1</v>
      </c>
      <c r="J662" s="8">
        <v>3</v>
      </c>
      <c r="K662" s="8">
        <v>3.18</v>
      </c>
      <c r="L662" s="8">
        <v>4.05</v>
      </c>
      <c r="M662" s="47" t="str">
        <f>INDEX(DNBDetails[], MATCH(ZACKS_Screener[Ticker], DNBDetails[Ticker],0), 6)</f>
        <v>Finance and Insurance</v>
      </c>
      <c r="N662" s="6" t="str">
        <f>INDEX(DNBDetails[], MATCH(ZACKS_Screener[Ticker], DNBDetails[Ticker],0), 7)</f>
        <v>Insurance Carriers</v>
      </c>
      <c r="O6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6.0000000000000053E-2</v>
      </c>
      <c r="P6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0.27358490566037724</v>
      </c>
      <c r="Q662" s="17">
        <f>IFERROR(ZACKS_Screener[[#This Row],[Price]]/ZACKS_Screener[[#This Row],[EPS1]], "")</f>
        <v>8.5220125786163514</v>
      </c>
      <c r="R662" s="17">
        <f>IFERROR(ZACKS_Screener[[#This Row],[Price]]/ZACKS_Screener[[#This Row],[EPS2]], "")</f>
        <v>6.6913580246913584</v>
      </c>
      <c r="S662" s="17">
        <f>IFERROR(ZACKS_Screener[[#This Row],[PE1]]/(ZACKS_Screener[[#This Row],[EG1]]*100), "")</f>
        <v>1.4203354297693906</v>
      </c>
      <c r="T662" s="17">
        <f>IFERROR(ZACKS_Screener[[#This Row],[PE2]]/(ZACKS_Screener[[#This Row],[EG2]]*100), "")</f>
        <v>0.24458067262664976</v>
      </c>
      <c r="U662"/>
    </row>
    <row r="663" spans="1:21" hidden="1" x14ac:dyDescent="0.25">
      <c r="A663" s="20" t="s">
        <v>2701</v>
      </c>
      <c r="B663" s="20">
        <v>7974.63</v>
      </c>
      <c r="C663" s="33" t="s">
        <v>2700</v>
      </c>
      <c r="D663" s="6" t="s">
        <v>12</v>
      </c>
      <c r="E663" s="6" t="s">
        <v>284</v>
      </c>
      <c r="F663" s="6" t="s">
        <v>1400</v>
      </c>
      <c r="G663">
        <v>12</v>
      </c>
      <c r="H663">
        <v>202212</v>
      </c>
      <c r="I663" s="8">
        <v>109.3</v>
      </c>
      <c r="J663" s="8">
        <v>2.5299999999999998</v>
      </c>
      <c r="K663" s="8">
        <v>2.68</v>
      </c>
      <c r="L663" s="8">
        <v>3.08</v>
      </c>
      <c r="M663" s="47" t="str">
        <f>INDEX(DNBDetails[], MATCH(ZACKS_Screener[Ticker], DNBDetails[Ticker],0), 6)</f>
        <v>Information</v>
      </c>
      <c r="N663" s="6" t="str">
        <f>INDEX(DNBDetails[], MATCH(ZACKS_Screener[Ticker], DNBDetails[Ticker],0), 7)</f>
        <v>Motion Picture and Video Industries</v>
      </c>
      <c r="O6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5.9288537549407258E-2</v>
      </c>
      <c r="P6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0.14925373134328354</v>
      </c>
      <c r="Q663" s="17">
        <f>IFERROR(ZACKS_Screener[[#This Row],[Price]]/ZACKS_Screener[[#This Row],[EPS1]], "")</f>
        <v>40.783582089552233</v>
      </c>
      <c r="R663" s="17">
        <f>IFERROR(ZACKS_Screener[[#This Row],[Price]]/ZACKS_Screener[[#This Row],[EPS2]], "")</f>
        <v>35.487012987012989</v>
      </c>
      <c r="S663" s="17">
        <f>IFERROR(ZACKS_Screener[[#This Row],[PE1]]/(ZACKS_Screener[[#This Row],[EG1]]*100), "")</f>
        <v>6.8788308457711267</v>
      </c>
      <c r="T663" s="17">
        <f>IFERROR(ZACKS_Screener[[#This Row],[PE2]]/(ZACKS_Screener[[#This Row],[EG2]]*100), "")</f>
        <v>2.377629870129871</v>
      </c>
      <c r="U663"/>
    </row>
    <row r="664" spans="1:21" hidden="1" x14ac:dyDescent="0.25">
      <c r="A664" s="20" t="s">
        <v>2333</v>
      </c>
      <c r="B664" s="20">
        <v>6639.47</v>
      </c>
      <c r="C664" s="33" t="s">
        <v>2332</v>
      </c>
      <c r="D664" s="6" t="s">
        <v>12</v>
      </c>
      <c r="E664" s="6" t="s">
        <v>24</v>
      </c>
      <c r="F664" s="6" t="s">
        <v>57</v>
      </c>
      <c r="G664">
        <v>12</v>
      </c>
      <c r="H664">
        <v>202212</v>
      </c>
      <c r="I664" s="8">
        <v>155.9</v>
      </c>
      <c r="J664" s="8">
        <v>7.76</v>
      </c>
      <c r="K664" s="8">
        <v>8.2200000000000006</v>
      </c>
      <c r="L664" s="8">
        <v>8.86</v>
      </c>
      <c r="M664" s="47" t="str">
        <f>INDEX(DNBDetails[], MATCH(ZACKS_Screener[Ticker], DNBDetails[Ticker],0), 6)</f>
        <v>Fabricated Metal Product Manufacturing</v>
      </c>
      <c r="N664" s="6" t="str">
        <f>INDEX(DNBDetails[], MATCH(ZACKS_Screener[Ticker], DNBDetails[Ticker],0), 7)</f>
        <v>Spring and Wire Product Manufacturing</v>
      </c>
      <c r="O6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5.9278350515464026E-2</v>
      </c>
      <c r="P6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7.7858880778588657E-2</v>
      </c>
      <c r="Q664" s="17">
        <f>IFERROR(ZACKS_Screener[[#This Row],[Price]]/ZACKS_Screener[[#This Row],[EPS1]], "")</f>
        <v>18.965936739659366</v>
      </c>
      <c r="R664" s="17">
        <f>IFERROR(ZACKS_Screener[[#This Row],[Price]]/ZACKS_Screener[[#This Row],[EPS2]], "")</f>
        <v>17.595936794582393</v>
      </c>
      <c r="S664" s="17">
        <f>IFERROR(ZACKS_Screener[[#This Row],[PE1]]/(ZACKS_Screener[[#This Row],[EG1]]*100), "")</f>
        <v>3.1994710673860087</v>
      </c>
      <c r="T664" s="17">
        <f>IFERROR(ZACKS_Screener[[#This Row],[PE2]]/(ZACKS_Screener[[#This Row],[EG2]]*100), "")</f>
        <v>2.2599781320541803</v>
      </c>
      <c r="U664"/>
    </row>
    <row r="665" spans="1:21" hidden="1" x14ac:dyDescent="0.25">
      <c r="A665" s="20" t="s">
        <v>1857</v>
      </c>
      <c r="B665" s="20">
        <v>12832.77</v>
      </c>
      <c r="C665" s="33" t="s">
        <v>1856</v>
      </c>
      <c r="D665" s="6" t="s">
        <v>12</v>
      </c>
      <c r="E665" s="6" t="s">
        <v>24</v>
      </c>
      <c r="F665" s="6" t="s">
        <v>57</v>
      </c>
      <c r="G665">
        <v>12</v>
      </c>
      <c r="H665">
        <v>202212</v>
      </c>
      <c r="I665" s="8">
        <v>142</v>
      </c>
      <c r="J665" s="8">
        <v>12.88</v>
      </c>
      <c r="K665" s="8">
        <v>13.63</v>
      </c>
      <c r="L665" s="8">
        <v>13.55</v>
      </c>
      <c r="M665" s="47" t="str">
        <f>INDEX(DNBDetails[], MATCH(ZACKS_Screener[Ticker], DNBDetails[Ticker],0), 6)</f>
        <v>Nonmetallic Mineral Product Manufacturing</v>
      </c>
      <c r="N665" s="6" t="str">
        <f>INDEX(DNBDetails[], MATCH(ZACKS_Screener[Ticker], DNBDetails[Ticker],0), 7)</f>
        <v>Other Nonmetallic Mineral Product Manufacturing</v>
      </c>
      <c r="O6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5.8229813664596272E-2</v>
      </c>
      <c r="P6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-5.8694057226705842E-3</v>
      </c>
      <c r="Q665" s="17">
        <f>IFERROR(ZACKS_Screener[[#This Row],[Price]]/ZACKS_Screener[[#This Row],[EPS1]], "")</f>
        <v>10.418195157740278</v>
      </c>
      <c r="R665" s="17">
        <f>IFERROR(ZACKS_Screener[[#This Row],[Price]]/ZACKS_Screener[[#This Row],[EPS2]], "")</f>
        <v>10.479704797047971</v>
      </c>
      <c r="S665" s="17">
        <f>IFERROR(ZACKS_Screener[[#This Row],[PE1]]/(ZACKS_Screener[[#This Row],[EG1]]*100), "")</f>
        <v>1.7891513817559304</v>
      </c>
      <c r="T665" s="17">
        <f>IFERROR(ZACKS_Screener[[#This Row],[PE2]]/(ZACKS_Screener[[#This Row],[EG2]]*100), "")</f>
        <v>-17.854797047970465</v>
      </c>
      <c r="U665"/>
    </row>
    <row r="666" spans="1:21" hidden="1" x14ac:dyDescent="0.25">
      <c r="A666" s="20" t="s">
        <v>2077</v>
      </c>
      <c r="B666" s="20">
        <v>10580.56</v>
      </c>
      <c r="C666" s="33" t="s">
        <v>3550</v>
      </c>
      <c r="D666" s="6" t="s">
        <v>12</v>
      </c>
      <c r="E666" s="6" t="s">
        <v>76</v>
      </c>
      <c r="F666" s="6" t="s">
        <v>843</v>
      </c>
      <c r="G666">
        <v>12</v>
      </c>
      <c r="H666">
        <v>202212</v>
      </c>
      <c r="I666" s="8">
        <v>58.15</v>
      </c>
      <c r="J666" s="8">
        <v>2.41</v>
      </c>
      <c r="K666" s="8">
        <v>2.5499999999999998</v>
      </c>
      <c r="L666" s="8">
        <v>3.03</v>
      </c>
      <c r="M666" s="47" t="str">
        <f>INDEX(DNBDetails[], MATCH(ZACKS_Screener[Ticker], DNBDetails[Ticker],0), 6)</f>
        <v>Administrative and Support and Waste Management and Remediation Services</v>
      </c>
      <c r="N666" s="6" t="str">
        <f>INDEX(DNBDetails[], MATCH(ZACKS_Screener[Ticker], DNBDetails[Ticker],0), 7)</f>
        <v>Other Support Services</v>
      </c>
      <c r="O6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5.8091286307053805E-2</v>
      </c>
      <c r="P6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0.18823529411764706</v>
      </c>
      <c r="Q666" s="17">
        <f>IFERROR(ZACKS_Screener[[#This Row],[Price]]/ZACKS_Screener[[#This Row],[EPS1]], "")</f>
        <v>22.803921568627452</v>
      </c>
      <c r="R666" s="17">
        <f>IFERROR(ZACKS_Screener[[#This Row],[Price]]/ZACKS_Screener[[#This Row],[EPS2]], "")</f>
        <v>19.191419141914192</v>
      </c>
      <c r="S666" s="17">
        <f>IFERROR(ZACKS_Screener[[#This Row],[PE1]]/(ZACKS_Screener[[#This Row],[EG1]]*100), "")</f>
        <v>3.9255322128851633</v>
      </c>
      <c r="T666" s="17">
        <f>IFERROR(ZACKS_Screener[[#This Row],[PE2]]/(ZACKS_Screener[[#This Row],[EG2]]*100), "")</f>
        <v>1.0195441419141915</v>
      </c>
      <c r="U666"/>
    </row>
    <row r="667" spans="1:21" hidden="1" x14ac:dyDescent="0.25">
      <c r="A667" s="20" t="s">
        <v>365</v>
      </c>
      <c r="B667" s="20">
        <v>33467.660000000003</v>
      </c>
      <c r="C667" s="33" t="s">
        <v>364</v>
      </c>
      <c r="D667" s="6" t="s">
        <v>12</v>
      </c>
      <c r="E667" s="6" t="s">
        <v>32</v>
      </c>
      <c r="F667" s="6" t="s">
        <v>360</v>
      </c>
      <c r="G667">
        <v>12</v>
      </c>
      <c r="H667">
        <v>202212</v>
      </c>
      <c r="I667" s="8">
        <v>3.11</v>
      </c>
      <c r="J667" s="8">
        <v>0.35</v>
      </c>
      <c r="K667" s="8">
        <v>0.37</v>
      </c>
      <c r="L667" s="8">
        <v>0.52</v>
      </c>
      <c r="M667" s="47" t="str">
        <f>INDEX(DNBDetails[], MATCH(ZACKS_Screener[Ticker], DNBDetails[Ticker],0), 6)</f>
        <v>Finance and Insurance</v>
      </c>
      <c r="N667" s="6" t="str">
        <f>INDEX(DNBDetails[], MATCH(ZACKS_Screener[Ticker], DNBDetails[Ticker],0), 7)</f>
        <v>Depository Credit Intermediation</v>
      </c>
      <c r="O6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5.7142857142857197E-2</v>
      </c>
      <c r="P6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0.40540540540540548</v>
      </c>
      <c r="Q667" s="17">
        <f>IFERROR(ZACKS_Screener[[#This Row],[Price]]/ZACKS_Screener[[#This Row],[EPS1]], "")</f>
        <v>8.4054054054054053</v>
      </c>
      <c r="R667" s="17">
        <f>IFERROR(ZACKS_Screener[[#This Row],[Price]]/ZACKS_Screener[[#This Row],[EPS2]], "")</f>
        <v>5.9807692307692299</v>
      </c>
      <c r="S667" s="17">
        <f>IFERROR(ZACKS_Screener[[#This Row],[PE1]]/(ZACKS_Screener[[#This Row],[EG1]]*100), "")</f>
        <v>1.4709459459459444</v>
      </c>
      <c r="T667" s="17">
        <f>IFERROR(ZACKS_Screener[[#This Row],[PE2]]/(ZACKS_Screener[[#This Row],[EG2]]*100), "")</f>
        <v>0.14752564102564097</v>
      </c>
      <c r="U667"/>
    </row>
    <row r="668" spans="1:21" hidden="1" x14ac:dyDescent="0.25">
      <c r="A668" s="20" t="s">
        <v>1088</v>
      </c>
      <c r="B668" s="20">
        <v>4513.96</v>
      </c>
      <c r="C668" s="33" t="s">
        <v>1087</v>
      </c>
      <c r="D668" s="6" t="s">
        <v>12</v>
      </c>
      <c r="E668" s="6" t="s">
        <v>32</v>
      </c>
      <c r="F668" s="6" t="s">
        <v>478</v>
      </c>
      <c r="G668">
        <v>12</v>
      </c>
      <c r="H668">
        <v>202212</v>
      </c>
      <c r="I668" s="8">
        <v>12.37</v>
      </c>
      <c r="J668" s="8">
        <v>1.4</v>
      </c>
      <c r="K668" s="8">
        <v>1.48</v>
      </c>
      <c r="L668" s="8">
        <v>1.45</v>
      </c>
      <c r="M668" s="47" t="str">
        <f>INDEX(DNBDetails[], MATCH(ZACKS_Screener[Ticker], DNBDetails[Ticker],0), 6)</f>
        <v>Finance and Insurance</v>
      </c>
      <c r="N668" s="6" t="str">
        <f>INDEX(DNBDetails[], MATCH(ZACKS_Screener[Ticker], DNBDetails[Ticker],0), 7)</f>
        <v>Depository Credit Intermediation</v>
      </c>
      <c r="O6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5.7142857142857197E-2</v>
      </c>
      <c r="P6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-2.0270270270270289E-2</v>
      </c>
      <c r="Q668" s="17">
        <f>IFERROR(ZACKS_Screener[[#This Row],[Price]]/ZACKS_Screener[[#This Row],[EPS1]], "")</f>
        <v>8.358108108108107</v>
      </c>
      <c r="R668" s="17">
        <f>IFERROR(ZACKS_Screener[[#This Row],[Price]]/ZACKS_Screener[[#This Row],[EPS2]], "")</f>
        <v>8.5310344827586206</v>
      </c>
      <c r="S668" s="17">
        <f>IFERROR(ZACKS_Screener[[#This Row],[PE1]]/(ZACKS_Screener[[#This Row],[EG1]]*100), "")</f>
        <v>1.4626689189189173</v>
      </c>
      <c r="T668" s="17">
        <f>IFERROR(ZACKS_Screener[[#This Row],[PE2]]/(ZACKS_Screener[[#This Row],[EG2]]*100), "")</f>
        <v>-4.2086436781609153</v>
      </c>
      <c r="U668"/>
    </row>
    <row r="669" spans="1:21" hidden="1" x14ac:dyDescent="0.25">
      <c r="A669" s="20" t="s">
        <v>1711</v>
      </c>
      <c r="B669" s="20">
        <v>4999.6899999999996</v>
      </c>
      <c r="C669" s="33" t="s">
        <v>1710</v>
      </c>
      <c r="D669" s="6" t="s">
        <v>12</v>
      </c>
      <c r="E669" s="6" t="s">
        <v>284</v>
      </c>
      <c r="F669" s="6" t="s">
        <v>577</v>
      </c>
      <c r="G669">
        <v>6</v>
      </c>
      <c r="H669">
        <v>202306</v>
      </c>
      <c r="I669" s="8">
        <v>207.19</v>
      </c>
      <c r="J669" s="8">
        <v>2.1</v>
      </c>
      <c r="K669" s="8">
        <v>2.2200000000000002</v>
      </c>
      <c r="L669" s="8">
        <v>3.07</v>
      </c>
      <c r="M669" s="47" t="str">
        <f>INDEX(DNBDetails[], MATCH(ZACKS_Screener[Ticker], DNBDetails[Ticker],0), 6)</f>
        <v>Arts, Entertainment, and Recreation</v>
      </c>
      <c r="N669" s="6" t="str">
        <f>INDEX(DNBDetails[], MATCH(ZACKS_Screener[Ticker], DNBDetails[Ticker],0), 7)</f>
        <v>Promoters of Performing Arts, Sports, and Similar Events</v>
      </c>
      <c r="O6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5.714285714285719E-2</v>
      </c>
      <c r="P6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0.38288288288288269</v>
      </c>
      <c r="Q669" s="17">
        <f>IFERROR(ZACKS_Screener[[#This Row],[Price]]/ZACKS_Screener[[#This Row],[EPS1]], "")</f>
        <v>93.328828828828819</v>
      </c>
      <c r="R669" s="17">
        <f>IFERROR(ZACKS_Screener[[#This Row],[Price]]/ZACKS_Screener[[#This Row],[EPS2]], "")</f>
        <v>67.488599348534208</v>
      </c>
      <c r="S669" s="17">
        <f>IFERROR(ZACKS_Screener[[#This Row],[PE1]]/(ZACKS_Screener[[#This Row],[EG1]]*100), "")</f>
        <v>16.33254504504503</v>
      </c>
      <c r="T669" s="17">
        <f>IFERROR(ZACKS_Screener[[#This Row],[PE2]]/(ZACKS_Screener[[#This Row],[EG2]]*100), "")</f>
        <v>1.7626434182793649</v>
      </c>
      <c r="U669"/>
    </row>
    <row r="670" spans="1:21" hidden="1" x14ac:dyDescent="0.25">
      <c r="A670" s="20" t="s">
        <v>628</v>
      </c>
      <c r="B670" s="20">
        <v>13348.56</v>
      </c>
      <c r="C670" s="33" t="s">
        <v>627</v>
      </c>
      <c r="D670" s="6" t="s">
        <v>12</v>
      </c>
      <c r="E670" s="6" t="s">
        <v>44</v>
      </c>
      <c r="F670" s="6" t="s">
        <v>68</v>
      </c>
      <c r="G670">
        <v>1</v>
      </c>
      <c r="H670">
        <v>202301</v>
      </c>
      <c r="I670" s="8">
        <v>30.51</v>
      </c>
      <c r="J670" s="8">
        <v>0.53</v>
      </c>
      <c r="K670" s="8">
        <v>0.56000000000000005</v>
      </c>
      <c r="L670" s="8">
        <v>0.72</v>
      </c>
      <c r="M670" s="47" t="str">
        <f>INDEX(DNBDetails[], MATCH(ZACKS_Screener[Ticker], DNBDetails[Ticker],0), 6)</f>
        <v>Retail Trade</v>
      </c>
      <c r="N670" s="6" t="str">
        <f>INDEX(DNBDetails[], MATCH(ZACKS_Screener[Ticker], DNBDetails[Ticker],0), 7)</f>
        <v>Other Miscellaneous Retailers</v>
      </c>
      <c r="O6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5.660377358490571E-2</v>
      </c>
      <c r="P6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0.28571428571428553</v>
      </c>
      <c r="Q670" s="17">
        <f>IFERROR(ZACKS_Screener[[#This Row],[Price]]/ZACKS_Screener[[#This Row],[EPS1]], "")</f>
        <v>54.482142857142854</v>
      </c>
      <c r="R670" s="17">
        <f>IFERROR(ZACKS_Screener[[#This Row],[Price]]/ZACKS_Screener[[#This Row],[EPS2]], "")</f>
        <v>42.375000000000007</v>
      </c>
      <c r="S670" s="17">
        <f>IFERROR(ZACKS_Screener[[#This Row],[PE1]]/(ZACKS_Screener[[#This Row],[EG1]]*100), "")</f>
        <v>9.6251785714285631</v>
      </c>
      <c r="T670" s="17">
        <f>IFERROR(ZACKS_Screener[[#This Row],[PE2]]/(ZACKS_Screener[[#This Row],[EG2]]*100), "")</f>
        <v>1.4831250000000014</v>
      </c>
      <c r="U670"/>
    </row>
    <row r="671" spans="1:21" hidden="1" x14ac:dyDescent="0.25">
      <c r="A671" s="20" t="s">
        <v>3430</v>
      </c>
      <c r="B671" s="20">
        <v>2238.69</v>
      </c>
      <c r="C671" s="33" t="s">
        <v>3429</v>
      </c>
      <c r="D671" s="6" t="s">
        <v>20</v>
      </c>
      <c r="E671" s="6" t="s">
        <v>32</v>
      </c>
      <c r="F671" s="6" t="s">
        <v>183</v>
      </c>
      <c r="G671">
        <v>12</v>
      </c>
      <c r="H671">
        <v>202212</v>
      </c>
      <c r="I671" s="8">
        <v>18.059999999999999</v>
      </c>
      <c r="J671" s="8">
        <v>3.19</v>
      </c>
      <c r="K671" s="8">
        <v>3.37</v>
      </c>
      <c r="L671" s="8">
        <v>2.96</v>
      </c>
      <c r="M671" s="47" t="str">
        <f>INDEX(DNBDetails[], MATCH(ZACKS_Screener[Ticker], DNBDetails[Ticker],0), 6)</f>
        <v>Finance and Insurance</v>
      </c>
      <c r="N671" s="6" t="str">
        <f>INDEX(DNBDetails[], MATCH(ZACKS_Screener[Ticker], DNBDetails[Ticker],0), 7)</f>
        <v>Securities and Commodity Contracts Intermediation and Brokerage</v>
      </c>
      <c r="O6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5.6426332288401305E-2</v>
      </c>
      <c r="P6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-0.1216617210682493</v>
      </c>
      <c r="Q671" s="17">
        <f>IFERROR(ZACKS_Screener[[#This Row],[Price]]/ZACKS_Screener[[#This Row],[EPS1]], "")</f>
        <v>5.3590504451038568</v>
      </c>
      <c r="R671" s="17">
        <f>IFERROR(ZACKS_Screener[[#This Row],[Price]]/ZACKS_Screener[[#This Row],[EPS2]], "")</f>
        <v>6.1013513513513509</v>
      </c>
      <c r="S671" s="17">
        <f>IFERROR(ZACKS_Screener[[#This Row],[PE1]]/(ZACKS_Screener[[#This Row],[EG1]]*100), "")</f>
        <v>0.94974282888229367</v>
      </c>
      <c r="T671" s="17">
        <f>IFERROR(ZACKS_Screener[[#This Row],[PE2]]/(ZACKS_Screener[[#This Row],[EG2]]*100), "")</f>
        <v>-0.50150131839156209</v>
      </c>
      <c r="U671"/>
    </row>
    <row r="672" spans="1:21" hidden="1" x14ac:dyDescent="0.25">
      <c r="A672" s="6" t="s">
        <v>2196</v>
      </c>
      <c r="B672" s="20">
        <v>64661.96</v>
      </c>
      <c r="C672" s="33" t="s">
        <v>2195</v>
      </c>
      <c r="D672" s="6" t="s">
        <v>12</v>
      </c>
      <c r="E672" s="6" t="s">
        <v>114</v>
      </c>
      <c r="F672" s="6" t="s">
        <v>1042</v>
      </c>
      <c r="G672">
        <v>12</v>
      </c>
      <c r="H672">
        <v>202212</v>
      </c>
      <c r="I672" s="8">
        <v>83.4</v>
      </c>
      <c r="J672" s="8">
        <v>3.41</v>
      </c>
      <c r="K672" s="8">
        <v>3.6</v>
      </c>
      <c r="L672" s="8">
        <v>4.26</v>
      </c>
      <c r="M672" s="47" t="str">
        <f>INDEX(DNBDetails[], MATCH(ZACKS_Screener[Ticker], DNBDetails[Ticker],0), 6)</f>
        <v>Mining, Quarrying, and Oil and Gas Extraction</v>
      </c>
      <c r="N672" s="6" t="str">
        <f>INDEX(DNBDetails[], MATCH(ZACKS_Screener[Ticker], DNBDetails[Ticker],0), 7)</f>
        <v>Metal Ore Mining</v>
      </c>
      <c r="O6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5.5718475073313768E-2</v>
      </c>
      <c r="P6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0.18333333333333324</v>
      </c>
      <c r="Q672" s="17">
        <f>IFERROR(ZACKS_Screener[[#This Row],[Price]]/ZACKS_Screener[[#This Row],[EPS1]], "")</f>
        <v>23.166666666666668</v>
      </c>
      <c r="R672" s="17">
        <f>IFERROR(ZACKS_Screener[[#This Row],[Price]]/ZACKS_Screener[[#This Row],[EPS2]], "")</f>
        <v>19.577464788732396</v>
      </c>
      <c r="S672" s="17">
        <f>IFERROR(ZACKS_Screener[[#This Row],[PE1]]/(ZACKS_Screener[[#This Row],[EG1]]*100), "")</f>
        <v>4.1578070175438606</v>
      </c>
      <c r="T672" s="17">
        <f>IFERROR(ZACKS_Screener[[#This Row],[PE2]]/(ZACKS_Screener[[#This Row],[EG2]]*100), "")</f>
        <v>1.0678617157490402</v>
      </c>
      <c r="U672"/>
    </row>
    <row r="673" spans="1:21" hidden="1" x14ac:dyDescent="0.25">
      <c r="A673" s="20" t="s">
        <v>1408</v>
      </c>
      <c r="B673" s="20">
        <v>3696.45</v>
      </c>
      <c r="C673" s="33" t="s">
        <v>1407</v>
      </c>
      <c r="D673" s="6" t="s">
        <v>12</v>
      </c>
      <c r="E673" s="6" t="s">
        <v>32</v>
      </c>
      <c r="F673" s="6" t="s">
        <v>149</v>
      </c>
      <c r="G673">
        <v>12</v>
      </c>
      <c r="H673">
        <v>202212</v>
      </c>
      <c r="I673" s="8">
        <v>16.41</v>
      </c>
      <c r="J673" s="8">
        <v>1.08</v>
      </c>
      <c r="K673" s="8">
        <v>1.1399999999999999</v>
      </c>
      <c r="L673" s="8">
        <v>1.22</v>
      </c>
      <c r="M673" s="47" t="str">
        <f>INDEX(DNBDetails[], MATCH(ZACKS_Screener[Ticker], DNBDetails[Ticker],0), 6)</f>
        <v>Real Estate and Rental and Leasing</v>
      </c>
      <c r="N673" s="6" t="str">
        <f>INDEX(DNBDetails[], MATCH(ZACKS_Screener[Ticker], DNBDetails[Ticker],0), 7)</f>
        <v>Lessors of Real Estate</v>
      </c>
      <c r="O6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5.5555555555555393E-2</v>
      </c>
      <c r="P6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7.0175438596491294E-2</v>
      </c>
      <c r="Q673" s="17">
        <f>IFERROR(ZACKS_Screener[[#This Row],[Price]]/ZACKS_Screener[[#This Row],[EPS1]], "")</f>
        <v>14.394736842105264</v>
      </c>
      <c r="R673" s="17">
        <f>IFERROR(ZACKS_Screener[[#This Row],[Price]]/ZACKS_Screener[[#This Row],[EPS2]], "")</f>
        <v>13.450819672131148</v>
      </c>
      <c r="S673" s="17">
        <f>IFERROR(ZACKS_Screener[[#This Row],[PE1]]/(ZACKS_Screener[[#This Row],[EG1]]*100), "")</f>
        <v>2.5910526315789548</v>
      </c>
      <c r="T673" s="17">
        <f>IFERROR(ZACKS_Screener[[#This Row],[PE2]]/(ZACKS_Screener[[#This Row],[EG2]]*100), "")</f>
        <v>1.9167418032786867</v>
      </c>
      <c r="U673"/>
    </row>
    <row r="674" spans="1:21" hidden="1" x14ac:dyDescent="0.25">
      <c r="A674" s="20" t="s">
        <v>2102</v>
      </c>
      <c r="B674" s="20">
        <v>5836.15</v>
      </c>
      <c r="C674" s="33" t="s">
        <v>2101</v>
      </c>
      <c r="D674" s="6" t="s">
        <v>20</v>
      </c>
      <c r="E674" s="6" t="s">
        <v>284</v>
      </c>
      <c r="F674" s="6" t="s">
        <v>2103</v>
      </c>
      <c r="G674">
        <v>12</v>
      </c>
      <c r="H674">
        <v>202212</v>
      </c>
      <c r="I674" s="8">
        <v>28.87</v>
      </c>
      <c r="J674" s="8">
        <v>1.28</v>
      </c>
      <c r="K674" s="8">
        <v>1.35</v>
      </c>
      <c r="L674" s="8">
        <v>1.47</v>
      </c>
      <c r="M674" s="47" t="str">
        <f>INDEX(DNBDetails[], MATCH(ZACKS_Screener[Ticker], DNBDetails[Ticker],0), 6)</f>
        <v>Paper Manufacturing</v>
      </c>
      <c r="N674" s="6" t="str">
        <f>INDEX(DNBDetails[], MATCH(ZACKS_Screener[Ticker], DNBDetails[Ticker],0), 7)</f>
        <v>Converted Paper Product Manufacturing</v>
      </c>
      <c r="O6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5.4687500000000049E-2</v>
      </c>
      <c r="P6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8.8888888888888795E-2</v>
      </c>
      <c r="Q674" s="17">
        <f>IFERROR(ZACKS_Screener[[#This Row],[Price]]/ZACKS_Screener[[#This Row],[EPS1]], "")</f>
        <v>21.385185185185186</v>
      </c>
      <c r="R674" s="17">
        <f>IFERROR(ZACKS_Screener[[#This Row],[Price]]/ZACKS_Screener[[#This Row],[EPS2]], "")</f>
        <v>19.639455782312925</v>
      </c>
      <c r="S674" s="17">
        <f>IFERROR(ZACKS_Screener[[#This Row],[PE1]]/(ZACKS_Screener[[#This Row],[EG1]]*100), "")</f>
        <v>3.9104338624338593</v>
      </c>
      <c r="T674" s="17">
        <f>IFERROR(ZACKS_Screener[[#This Row],[PE2]]/(ZACKS_Screener[[#This Row],[EG2]]*100), "")</f>
        <v>2.2094387755102067</v>
      </c>
      <c r="U674"/>
    </row>
    <row r="675" spans="1:21" hidden="1" x14ac:dyDescent="0.25">
      <c r="A675" s="20" t="s">
        <v>507</v>
      </c>
      <c r="B675" s="20">
        <v>65896.210000000006</v>
      </c>
      <c r="C675" s="33" t="s">
        <v>506</v>
      </c>
      <c r="D675" s="6" t="s">
        <v>12</v>
      </c>
      <c r="E675" s="6" t="s">
        <v>44</v>
      </c>
      <c r="F675" s="6" t="s">
        <v>508</v>
      </c>
      <c r="G675">
        <v>12</v>
      </c>
      <c r="H675">
        <v>202212</v>
      </c>
      <c r="I675" s="8">
        <v>32.78</v>
      </c>
      <c r="J675" s="8">
        <v>4.59</v>
      </c>
      <c r="K675" s="8">
        <v>4.84</v>
      </c>
      <c r="L675" s="8">
        <v>5.07</v>
      </c>
      <c r="M675" s="47" t="str">
        <f>INDEX(DNBDetails[], MATCH(ZACKS_Screener[Ticker], DNBDetails[Ticker],0), 6)</f>
        <v>Beverage and Tobacco Product Manufacturing</v>
      </c>
      <c r="N675" s="6" t="str">
        <f>INDEX(DNBDetails[], MATCH(ZACKS_Screener[Ticker], DNBDetails[Ticker],0), 7)</f>
        <v>Tobacco Manufacturing</v>
      </c>
      <c r="O6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5.4466230936819175E-2</v>
      </c>
      <c r="P6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4.7520661157024885E-2</v>
      </c>
      <c r="Q675" s="17">
        <f>IFERROR(ZACKS_Screener[[#This Row],[Price]]/ZACKS_Screener[[#This Row],[EPS1]], "")</f>
        <v>6.7727272727272734</v>
      </c>
      <c r="R675" s="17">
        <f>IFERROR(ZACKS_Screener[[#This Row],[Price]]/ZACKS_Screener[[#This Row],[EPS2]], "")</f>
        <v>6.4654832347140037</v>
      </c>
      <c r="S675" s="17">
        <f>IFERROR(ZACKS_Screener[[#This Row],[PE1]]/(ZACKS_Screener[[#This Row],[EG1]]*100), "")</f>
        <v>1.2434727272727275</v>
      </c>
      <c r="T675" s="17">
        <f>IFERROR(ZACKS_Screener[[#This Row],[PE2]]/(ZACKS_Screener[[#This Row],[EG2]]*100), "")</f>
        <v>1.360562558957205</v>
      </c>
      <c r="U675"/>
    </row>
    <row r="676" spans="1:21" hidden="1" x14ac:dyDescent="0.25">
      <c r="A676" s="20" t="s">
        <v>1573</v>
      </c>
      <c r="B676" s="20">
        <v>3807.16</v>
      </c>
      <c r="C676" s="33" t="s">
        <v>1572</v>
      </c>
      <c r="D676" s="6" t="s">
        <v>12</v>
      </c>
      <c r="E676" s="6" t="s">
        <v>13</v>
      </c>
      <c r="F676" s="6" t="s">
        <v>1568</v>
      </c>
      <c r="G676">
        <v>12</v>
      </c>
      <c r="H676">
        <v>202212</v>
      </c>
      <c r="I676" s="8">
        <v>5.34</v>
      </c>
      <c r="J676" s="8">
        <v>-3.32</v>
      </c>
      <c r="K676" s="8">
        <v>-3.14</v>
      </c>
      <c r="L676" s="8">
        <v>-0.56999999999999995</v>
      </c>
      <c r="M676" s="47" t="str">
        <f>INDEX(DNBDetails[], MATCH(ZACKS_Screener[Ticker], DNBDetails[Ticker],0), 6)</f>
        <v>Computer and Electronic Product Manufacturing</v>
      </c>
      <c r="N676" s="6" t="str">
        <f>INDEX(DNBDetails[], MATCH(ZACKS_Screener[Ticker], DNBDetails[Ticker],0), 7)</f>
        <v>Semiconductor and Other Electronic Component Manufacturing</v>
      </c>
      <c r="O6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5.4216867469879436E-2</v>
      </c>
      <c r="P6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0.81847133757961787</v>
      </c>
      <c r="Q676" s="17">
        <f>IFERROR(ZACKS_Screener[[#This Row],[Price]]/ZACKS_Screener[[#This Row],[EPS1]], "")</f>
        <v>-1.7006369426751591</v>
      </c>
      <c r="R676" s="17">
        <f>IFERROR(ZACKS_Screener[[#This Row],[Price]]/ZACKS_Screener[[#This Row],[EPS2]], "")</f>
        <v>-9.3684210526315788</v>
      </c>
      <c r="S676" s="17">
        <f>IFERROR(ZACKS_Screener[[#This Row],[PE1]]/(ZACKS_Screener[[#This Row],[EG1]]*100), "")</f>
        <v>-0.31367303609341868</v>
      </c>
      <c r="T676" s="17">
        <f>IFERROR(ZACKS_Screener[[#This Row],[PE2]]/(ZACKS_Screener[[#This Row],[EG2]]*100), "")</f>
        <v>-0.11446242064304731</v>
      </c>
      <c r="U676"/>
    </row>
    <row r="677" spans="1:21" hidden="1" x14ac:dyDescent="0.25">
      <c r="A677" s="20" t="s">
        <v>345</v>
      </c>
      <c r="B677" s="20">
        <v>241745.17</v>
      </c>
      <c r="C677" s="33" t="s">
        <v>344</v>
      </c>
      <c r="D677" s="6" t="s">
        <v>12</v>
      </c>
      <c r="E677" s="6" t="s">
        <v>27</v>
      </c>
      <c r="F677" s="6" t="s">
        <v>219</v>
      </c>
      <c r="G677">
        <v>3</v>
      </c>
      <c r="H677">
        <v>202303</v>
      </c>
      <c r="I677" s="8">
        <v>94.85</v>
      </c>
      <c r="J677" s="8">
        <v>7.94</v>
      </c>
      <c r="K677" s="8">
        <v>8.3699999999999992</v>
      </c>
      <c r="L677" s="8">
        <v>9.68</v>
      </c>
      <c r="M677" s="47" t="str">
        <f>INDEX(DNBDetails[], MATCH(ZACKS_Screener[Ticker], DNBDetails[Ticker],0), 6)</f>
        <v>Retail Trade</v>
      </c>
      <c r="N677" s="6" t="str">
        <f>INDEX(DNBDetails[], MATCH(ZACKS_Screener[Ticker], DNBDetails[Ticker],0), 7)</f>
        <v>Other Miscellaneous Retailers</v>
      </c>
      <c r="O6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5.415617128463461E-2</v>
      </c>
      <c r="P6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0.15651135005973724</v>
      </c>
      <c r="Q677" s="17">
        <f>IFERROR(ZACKS_Screener[[#This Row],[Price]]/ZACKS_Screener[[#This Row],[EPS1]], "")</f>
        <v>11.332138590203106</v>
      </c>
      <c r="R677" s="17">
        <f>IFERROR(ZACKS_Screener[[#This Row],[Price]]/ZACKS_Screener[[#This Row],[EPS2]], "")</f>
        <v>9.7985537190082646</v>
      </c>
      <c r="S677" s="17">
        <f>IFERROR(ZACKS_Screener[[#This Row],[PE1]]/(ZACKS_Screener[[#This Row],[EG1]]*100), "")</f>
        <v>2.0924925675863468</v>
      </c>
      <c r="T677" s="17">
        <f>IFERROR(ZACKS_Screener[[#This Row],[PE2]]/(ZACKS_Screener[[#This Row],[EG2]]*100), "")</f>
        <v>0.62606026433663464</v>
      </c>
      <c r="U677"/>
    </row>
    <row r="678" spans="1:21" hidden="1" x14ac:dyDescent="0.25">
      <c r="A678" s="20" t="s">
        <v>1802</v>
      </c>
      <c r="B678" s="20">
        <v>5120.0200000000004</v>
      </c>
      <c r="C678" s="33" t="s">
        <v>1801</v>
      </c>
      <c r="D678" s="6" t="s">
        <v>20</v>
      </c>
      <c r="E678" s="6" t="s">
        <v>27</v>
      </c>
      <c r="F678" s="6" t="s">
        <v>1803</v>
      </c>
      <c r="G678">
        <v>12</v>
      </c>
      <c r="H678">
        <v>202212</v>
      </c>
      <c r="I678" s="8">
        <v>144.07</v>
      </c>
      <c r="J678" s="8">
        <v>9.11</v>
      </c>
      <c r="K678" s="8">
        <v>9.6</v>
      </c>
      <c r="L678" s="8">
        <v>10.79</v>
      </c>
      <c r="M678" s="47" t="str">
        <f>INDEX(DNBDetails[], MATCH(ZACKS_Screener[Ticker], DNBDetails[Ticker],0), 6)</f>
        <v>Professional, Scientific, and Technical Services</v>
      </c>
      <c r="N678" s="6" t="str">
        <f>INDEX(DNBDetails[], MATCH(ZACKS_Screener[Ticker], DNBDetails[Ticker],0), 7)</f>
        <v>Computer Systems Design and Related Services</v>
      </c>
      <c r="O6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5.378704720087818E-2</v>
      </c>
      <c r="P6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0.12395833333333328</v>
      </c>
      <c r="Q678" s="17">
        <f>IFERROR(ZACKS_Screener[[#This Row],[Price]]/ZACKS_Screener[[#This Row],[EPS1]], "")</f>
        <v>15.007291666666667</v>
      </c>
      <c r="R678" s="17">
        <f>IFERROR(ZACKS_Screener[[#This Row],[Price]]/ZACKS_Screener[[#This Row],[EPS2]], "")</f>
        <v>13.352177942539388</v>
      </c>
      <c r="S678" s="17">
        <f>IFERROR(ZACKS_Screener[[#This Row],[PE1]]/(ZACKS_Screener[[#This Row],[EG1]]*100), "")</f>
        <v>2.7901311649659855</v>
      </c>
      <c r="T678" s="17">
        <f>IFERROR(ZACKS_Screener[[#This Row],[PE2]]/(ZACKS_Screener[[#This Row],[EG2]]*100), "")</f>
        <v>1.0771504894821695</v>
      </c>
      <c r="U678"/>
    </row>
    <row r="679" spans="1:21" hidden="1" x14ac:dyDescent="0.25">
      <c r="A679" s="20" t="s">
        <v>956</v>
      </c>
      <c r="B679" s="20">
        <v>3241.96</v>
      </c>
      <c r="C679" s="33" t="s">
        <v>955</v>
      </c>
      <c r="D679" s="6" t="s">
        <v>12</v>
      </c>
      <c r="E679" s="6" t="s">
        <v>32</v>
      </c>
      <c r="F679" s="6" t="s">
        <v>88</v>
      </c>
      <c r="G679">
        <v>12</v>
      </c>
      <c r="H679">
        <v>202212</v>
      </c>
      <c r="I679" s="8">
        <v>42.67</v>
      </c>
      <c r="J679" s="8">
        <v>4.8899999999999997</v>
      </c>
      <c r="K679" s="8">
        <v>5.15</v>
      </c>
      <c r="L679" s="8">
        <v>5.08</v>
      </c>
      <c r="M679" s="47" t="str">
        <f>INDEX(DNBDetails[], MATCH(ZACKS_Screener[Ticker], DNBDetails[Ticker],0), 6)</f>
        <v>Real Estate and Rental and Leasing</v>
      </c>
      <c r="N679" s="6" t="str">
        <f>INDEX(DNBDetails[], MATCH(ZACKS_Screener[Ticker], DNBDetails[Ticker],0), 7)</f>
        <v>Lessors of Real Estate</v>
      </c>
      <c r="O6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5.3169734151329383E-2</v>
      </c>
      <c r="P6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-1.3592233009708792E-2</v>
      </c>
      <c r="Q679" s="17">
        <f>IFERROR(ZACKS_Screener[[#This Row],[Price]]/ZACKS_Screener[[#This Row],[EPS1]], "")</f>
        <v>8.2854368932038831</v>
      </c>
      <c r="R679" s="17">
        <f>IFERROR(ZACKS_Screener[[#This Row],[Price]]/ZACKS_Screener[[#This Row],[EPS2]], "")</f>
        <v>8.3996062992125982</v>
      </c>
      <c r="S679" s="17">
        <f>IFERROR(ZACKS_Screener[[#This Row],[PE1]]/(ZACKS_Screener[[#This Row],[EG1]]*100), "")</f>
        <v>1.5582994772218031</v>
      </c>
      <c r="T679" s="17">
        <f>IFERROR(ZACKS_Screener[[#This Row],[PE2]]/(ZACKS_Screener[[#This Row],[EG2]]*100), "")</f>
        <v>-6.1797103487063874</v>
      </c>
      <c r="U679"/>
    </row>
    <row r="680" spans="1:21" hidden="1" x14ac:dyDescent="0.25">
      <c r="A680" s="20" t="s">
        <v>235</v>
      </c>
      <c r="B680" s="20">
        <v>3461.73</v>
      </c>
      <c r="C680" s="33" t="s">
        <v>234</v>
      </c>
      <c r="D680" s="6" t="s">
        <v>12</v>
      </c>
      <c r="E680" s="6" t="s">
        <v>32</v>
      </c>
      <c r="F680" s="6" t="s">
        <v>214</v>
      </c>
      <c r="G680">
        <v>12</v>
      </c>
      <c r="H680">
        <v>202212</v>
      </c>
      <c r="I680" s="8">
        <v>15.32</v>
      </c>
      <c r="J680" s="8">
        <v>1.53</v>
      </c>
      <c r="K680" s="8">
        <v>1.61</v>
      </c>
      <c r="L680" s="8">
        <v>1.68</v>
      </c>
      <c r="M680" s="47" t="str">
        <f>INDEX(DNBDetails[], MATCH(ZACKS_Screener[Ticker], DNBDetails[Ticker],0), 6)</f>
        <v>Accommodation and Food Services</v>
      </c>
      <c r="N680" s="6" t="str">
        <f>INDEX(DNBDetails[], MATCH(ZACKS_Screener[Ticker], DNBDetails[Ticker],0), 7)</f>
        <v>Traveler Accommodation</v>
      </c>
      <c r="O6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5.2287581699346448E-2</v>
      </c>
      <c r="P6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4.3478260869565112E-2</v>
      </c>
      <c r="Q680" s="17">
        <f>IFERROR(ZACKS_Screener[[#This Row],[Price]]/ZACKS_Screener[[#This Row],[EPS1]], "")</f>
        <v>9.5155279503105579</v>
      </c>
      <c r="R680" s="17">
        <f>IFERROR(ZACKS_Screener[[#This Row],[Price]]/ZACKS_Screener[[#This Row],[EPS2]], "")</f>
        <v>9.1190476190476204</v>
      </c>
      <c r="S680" s="17">
        <f>IFERROR(ZACKS_Screener[[#This Row],[PE1]]/(ZACKS_Screener[[#This Row],[EG1]]*100), "")</f>
        <v>1.8198447204968926</v>
      </c>
      <c r="T680" s="17">
        <f>IFERROR(ZACKS_Screener[[#This Row],[PE2]]/(ZACKS_Screener[[#This Row],[EG2]]*100), "")</f>
        <v>2.0973809523809579</v>
      </c>
      <c r="U680"/>
    </row>
    <row r="681" spans="1:21" hidden="1" x14ac:dyDescent="0.25">
      <c r="A681" s="20" t="s">
        <v>1780</v>
      </c>
      <c r="B681" s="20">
        <v>4244.92</v>
      </c>
      <c r="C681" s="33" t="s">
        <v>1779</v>
      </c>
      <c r="D681" s="6" t="s">
        <v>12</v>
      </c>
      <c r="E681" s="6" t="s">
        <v>102</v>
      </c>
      <c r="F681" s="6" t="s">
        <v>300</v>
      </c>
      <c r="G681">
        <v>9</v>
      </c>
      <c r="H681">
        <v>202209</v>
      </c>
      <c r="I681" s="8">
        <v>43.49</v>
      </c>
      <c r="J681" s="8">
        <v>2.5</v>
      </c>
      <c r="K681" s="8">
        <v>2.63</v>
      </c>
      <c r="L681" s="8">
        <v>2.73</v>
      </c>
      <c r="M681" s="47" t="str">
        <f>INDEX(DNBDetails[], MATCH(ZACKS_Screener[Ticker], DNBDetails[Ticker],0), 6)</f>
        <v>Utilities</v>
      </c>
      <c r="N681" s="6" t="str">
        <f>INDEX(DNBDetails[], MATCH(ZACKS_Screener[Ticker], DNBDetails[Ticker],0), 7)</f>
        <v>Natural Gas Distribution</v>
      </c>
      <c r="O6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5.1999999999999956E-2</v>
      </c>
      <c r="P6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3.8022813688212961E-2</v>
      </c>
      <c r="Q681" s="17">
        <f>IFERROR(ZACKS_Screener[[#This Row],[Price]]/ZACKS_Screener[[#This Row],[EPS1]], "")</f>
        <v>16.536121673003805</v>
      </c>
      <c r="R681" s="17">
        <f>IFERROR(ZACKS_Screener[[#This Row],[Price]]/ZACKS_Screener[[#This Row],[EPS2]], "")</f>
        <v>15.930402930402931</v>
      </c>
      <c r="S681" s="17">
        <f>IFERROR(ZACKS_Screener[[#This Row],[PE1]]/(ZACKS_Screener[[#This Row],[EG1]]*100), "")</f>
        <v>3.1800233986545807</v>
      </c>
      <c r="T681" s="17">
        <f>IFERROR(ZACKS_Screener[[#This Row],[PE2]]/(ZACKS_Screener[[#This Row],[EG2]]*100), "")</f>
        <v>4.1896959706959676</v>
      </c>
      <c r="U681"/>
    </row>
    <row r="682" spans="1:21" hidden="1" x14ac:dyDescent="0.25">
      <c r="A682" s="20" t="s">
        <v>460</v>
      </c>
      <c r="B682" s="20">
        <v>17051.46</v>
      </c>
      <c r="C682" s="33" t="s">
        <v>459</v>
      </c>
      <c r="D682" s="6" t="s">
        <v>20</v>
      </c>
      <c r="E682" s="6" t="s">
        <v>35</v>
      </c>
      <c r="F682" s="6" t="s">
        <v>60</v>
      </c>
      <c r="G682">
        <v>12</v>
      </c>
      <c r="H682">
        <v>202212</v>
      </c>
      <c r="I682" s="8">
        <v>93.23</v>
      </c>
      <c r="J682" s="8">
        <v>1.93</v>
      </c>
      <c r="K682" s="8">
        <v>2.0299999999999998</v>
      </c>
      <c r="L682" s="8">
        <v>3.5</v>
      </c>
      <c r="M682" s="47" t="str">
        <f>INDEX(DNBDetails[], MATCH(ZACKS_Screener[Ticker], DNBDetails[Ticker],0), 6)</f>
        <v>Chemical Manufacturing</v>
      </c>
      <c r="N682" s="6" t="str">
        <f>INDEX(DNBDetails[], MATCH(ZACKS_Screener[Ticker], DNBDetails[Ticker],0), 7)</f>
        <v>Pharmaceutical and Medicine Manufacturing</v>
      </c>
      <c r="O6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5.1813471502590608E-2</v>
      </c>
      <c r="P6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0.72413793103448287</v>
      </c>
      <c r="Q682" s="17">
        <f>IFERROR(ZACKS_Screener[[#This Row],[Price]]/ZACKS_Screener[[#This Row],[EPS1]], "")</f>
        <v>45.926108374384242</v>
      </c>
      <c r="R682" s="17">
        <f>IFERROR(ZACKS_Screener[[#This Row],[Price]]/ZACKS_Screener[[#This Row],[EPS2]], "")</f>
        <v>26.637142857142859</v>
      </c>
      <c r="S682" s="17">
        <f>IFERROR(ZACKS_Screener[[#This Row],[PE1]]/(ZACKS_Screener[[#This Row],[EG1]]*100), "")</f>
        <v>8.8637389162561693</v>
      </c>
      <c r="T682" s="17">
        <f>IFERROR(ZACKS_Screener[[#This Row],[PE2]]/(ZACKS_Screener[[#This Row],[EG2]]*100), "")</f>
        <v>0.36784625850340136</v>
      </c>
      <c r="U682"/>
    </row>
    <row r="683" spans="1:21" hidden="1" x14ac:dyDescent="0.25">
      <c r="A683" s="20" t="s">
        <v>3758</v>
      </c>
      <c r="B683" s="20">
        <v>2241.02</v>
      </c>
      <c r="C683" s="33" t="s">
        <v>3757</v>
      </c>
      <c r="D683" s="6" t="s">
        <v>20</v>
      </c>
      <c r="E683" s="6" t="s">
        <v>13</v>
      </c>
      <c r="F683" s="6" t="s">
        <v>85</v>
      </c>
      <c r="G683">
        <v>1</v>
      </c>
      <c r="H683">
        <v>202301</v>
      </c>
      <c r="I683" s="8">
        <v>34.76</v>
      </c>
      <c r="J683" s="8">
        <v>2.52</v>
      </c>
      <c r="K683" s="8">
        <v>2.65</v>
      </c>
      <c r="L683" s="8">
        <v>2.95</v>
      </c>
      <c r="M683" s="47" t="str">
        <f>INDEX(DNBDetails[], MATCH(ZACKS_Screener[Ticker], DNBDetails[Ticker],0), 6)</f>
        <v>Information</v>
      </c>
      <c r="N683" s="6" t="str">
        <f>INDEX(DNBDetails[], MATCH(ZACKS_Screener[Ticker], DNBDetails[Ticker],0), 7)</f>
        <v>Software Publishers</v>
      </c>
      <c r="O6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5.1587301587301543E-2</v>
      </c>
      <c r="P6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0.11320754716981142</v>
      </c>
      <c r="Q683" s="17">
        <f>IFERROR(ZACKS_Screener[[#This Row],[Price]]/ZACKS_Screener[[#This Row],[EPS1]], "")</f>
        <v>13.116981132075471</v>
      </c>
      <c r="R683" s="17">
        <f>IFERROR(ZACKS_Screener[[#This Row],[Price]]/ZACKS_Screener[[#This Row],[EPS2]], "")</f>
        <v>11.783050847457625</v>
      </c>
      <c r="S683" s="17">
        <f>IFERROR(ZACKS_Screener[[#This Row],[PE1]]/(ZACKS_Screener[[#This Row],[EG1]]*100), "")</f>
        <v>2.5426763425254011</v>
      </c>
      <c r="T683" s="17">
        <f>IFERROR(ZACKS_Screener[[#This Row],[PE2]]/(ZACKS_Screener[[#This Row],[EG2]]*100), "")</f>
        <v>1.0408361581920893</v>
      </c>
      <c r="U683"/>
    </row>
    <row r="684" spans="1:21" hidden="1" x14ac:dyDescent="0.25">
      <c r="A684" s="20" t="s">
        <v>2639</v>
      </c>
      <c r="B684" s="20">
        <v>8247.6</v>
      </c>
      <c r="C684" s="33" t="s">
        <v>2639</v>
      </c>
      <c r="D684" s="6" t="s">
        <v>12</v>
      </c>
      <c r="E684" s="6" t="s">
        <v>76</v>
      </c>
      <c r="F684" s="6" t="s">
        <v>843</v>
      </c>
      <c r="G684">
        <v>12</v>
      </c>
      <c r="H684">
        <v>202212</v>
      </c>
      <c r="I684" s="8">
        <v>193.2</v>
      </c>
      <c r="J684" s="8">
        <v>13.53</v>
      </c>
      <c r="K684" s="8">
        <v>14.22</v>
      </c>
      <c r="L684" s="8">
        <v>16.07</v>
      </c>
      <c r="M684" s="47" t="str">
        <f>INDEX(DNBDetails[], MATCH(ZACKS_Screener[Ticker], DNBDetails[Ticker],0), 6)</f>
        <v>Finance and Insurance</v>
      </c>
      <c r="N684" s="6" t="str">
        <f>INDEX(DNBDetails[], MATCH(ZACKS_Screener[Ticker], DNBDetails[Ticker],0), 7)</f>
        <v>Activities Related to Credit Intermediation</v>
      </c>
      <c r="O6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5.0997782705099873E-2</v>
      </c>
      <c r="P6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0.13009845288326297</v>
      </c>
      <c r="Q684" s="17">
        <f>IFERROR(ZACKS_Screener[[#This Row],[Price]]/ZACKS_Screener[[#This Row],[EPS1]], "")</f>
        <v>13.586497890295357</v>
      </c>
      <c r="R684" s="17">
        <f>IFERROR(ZACKS_Screener[[#This Row],[Price]]/ZACKS_Screener[[#This Row],[EPS2]], "")</f>
        <v>12.022401991288113</v>
      </c>
      <c r="S684" s="17">
        <f>IFERROR(ZACKS_Screener[[#This Row],[PE1]]/(ZACKS_Screener[[#This Row],[EG1]]*100), "")</f>
        <v>2.6641350210970409</v>
      </c>
      <c r="T684" s="17">
        <f>IFERROR(ZACKS_Screener[[#This Row],[PE2]]/(ZACKS_Screener[[#This Row],[EG2]]*100), "")</f>
        <v>0.92410030441144342</v>
      </c>
      <c r="U684"/>
    </row>
    <row r="685" spans="1:21" hidden="1" x14ac:dyDescent="0.25">
      <c r="A685" s="20" t="s">
        <v>6198</v>
      </c>
      <c r="B685" s="20">
        <v>2296.48</v>
      </c>
      <c r="C685" s="33" t="s">
        <v>6197</v>
      </c>
      <c r="D685" s="6" t="s">
        <v>12</v>
      </c>
      <c r="E685" s="6" t="s">
        <v>32</v>
      </c>
      <c r="F685" s="6" t="s">
        <v>214</v>
      </c>
      <c r="G685">
        <v>12</v>
      </c>
      <c r="H685">
        <v>202212</v>
      </c>
      <c r="I685" s="8">
        <v>81.88</v>
      </c>
      <c r="J685" s="8">
        <v>8.4499999999999993</v>
      </c>
      <c r="K685" s="8">
        <v>8.8800000000000008</v>
      </c>
      <c r="L685" s="8">
        <v>8.9</v>
      </c>
      <c r="M685" s="47" t="str">
        <f>INDEX(DNBDetails[], MATCH(ZACKS_Screener[Ticker], DNBDetails[Ticker],0), 6)</f>
        <v>Finance and Insurance</v>
      </c>
      <c r="N685" s="6" t="str">
        <f>INDEX(DNBDetails[], MATCH(ZACKS_Screener[Ticker], DNBDetails[Ticker],0), 7)</f>
        <v>Other Financial Investment Activities</v>
      </c>
      <c r="O6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5.0887573964497224E-2</v>
      </c>
      <c r="P6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2.2522522522522041E-3</v>
      </c>
      <c r="Q685" s="17">
        <f>IFERROR(ZACKS_Screener[[#This Row],[Price]]/ZACKS_Screener[[#This Row],[EPS1]], "")</f>
        <v>9.2207207207207187</v>
      </c>
      <c r="R685" s="17">
        <f>IFERROR(ZACKS_Screener[[#This Row],[Price]]/ZACKS_Screener[[#This Row],[EPS2]], "")</f>
        <v>9.1999999999999993</v>
      </c>
      <c r="S685" s="17">
        <f>IFERROR(ZACKS_Screener[[#This Row],[PE1]]/(ZACKS_Screener[[#This Row],[EG1]]*100), "")</f>
        <v>1.8119788393044138</v>
      </c>
      <c r="T685" s="17">
        <f>IFERROR(ZACKS_Screener[[#This Row],[PE2]]/(ZACKS_Screener[[#This Row],[EG2]]*100), "")</f>
        <v>40.848000000000873</v>
      </c>
      <c r="U685"/>
    </row>
    <row r="686" spans="1:21" hidden="1" x14ac:dyDescent="0.25">
      <c r="A686" s="20" t="s">
        <v>2692</v>
      </c>
      <c r="B686" s="20">
        <v>10707.37</v>
      </c>
      <c r="C686" s="33" t="s">
        <v>2691</v>
      </c>
      <c r="D686" s="6" t="s">
        <v>12</v>
      </c>
      <c r="E686" s="6" t="s">
        <v>102</v>
      </c>
      <c r="F686" s="6" t="s">
        <v>320</v>
      </c>
      <c r="G686">
        <v>12</v>
      </c>
      <c r="H686">
        <v>202212</v>
      </c>
      <c r="I686" s="8">
        <v>39.82</v>
      </c>
      <c r="J686" s="8">
        <v>1.77</v>
      </c>
      <c r="K686" s="8">
        <v>1.86</v>
      </c>
      <c r="L686" s="8">
        <v>2</v>
      </c>
      <c r="M686" s="47" t="str">
        <f>INDEX(DNBDetails[], MATCH(ZACKS_Screener[Ticker], DNBDetails[Ticker],0), 6)</f>
        <v>Utilities</v>
      </c>
      <c r="N686" s="6" t="str">
        <f>INDEX(DNBDetails[], MATCH(ZACKS_Screener[Ticker], DNBDetails[Ticker],0), 7)</f>
        <v>Water, Sewage and Other Systems</v>
      </c>
      <c r="O6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5.0847457627118689E-2</v>
      </c>
      <c r="P6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7.5268817204301022E-2</v>
      </c>
      <c r="Q686" s="17">
        <f>IFERROR(ZACKS_Screener[[#This Row],[Price]]/ZACKS_Screener[[#This Row],[EPS1]], "")</f>
        <v>21.408602150537632</v>
      </c>
      <c r="R686" s="17">
        <f>IFERROR(ZACKS_Screener[[#This Row],[Price]]/ZACKS_Screener[[#This Row],[EPS2]], "")</f>
        <v>19.91</v>
      </c>
      <c r="S686" s="17">
        <f>IFERROR(ZACKS_Screener[[#This Row],[PE1]]/(ZACKS_Screener[[#This Row],[EG1]]*100), "")</f>
        <v>4.2103584229390645</v>
      </c>
      <c r="T686" s="17">
        <f>IFERROR(ZACKS_Screener[[#This Row],[PE2]]/(ZACKS_Screener[[#This Row],[EG2]]*100), "")</f>
        <v>2.645185714285716</v>
      </c>
      <c r="U686"/>
    </row>
    <row r="687" spans="1:21" hidden="1" x14ac:dyDescent="0.25">
      <c r="A687" s="20" t="s">
        <v>3760</v>
      </c>
      <c r="B687" s="20">
        <v>3069.49</v>
      </c>
      <c r="C687" s="33" t="s">
        <v>3759</v>
      </c>
      <c r="D687" s="6" t="s">
        <v>20</v>
      </c>
      <c r="E687" s="6" t="s">
        <v>17</v>
      </c>
      <c r="F687" s="6" t="s">
        <v>100</v>
      </c>
      <c r="G687">
        <v>12</v>
      </c>
      <c r="H687">
        <v>202212</v>
      </c>
      <c r="I687" s="8">
        <v>20.41</v>
      </c>
      <c r="J687" s="8">
        <v>1.02</v>
      </c>
      <c r="K687" s="8">
        <v>1.07</v>
      </c>
      <c r="L687" s="8">
        <v>1.22</v>
      </c>
      <c r="M687" s="47" t="str">
        <f>INDEX(DNBDetails[], MATCH(ZACKS_Screener[Ticker], DNBDetails[Ticker],0), 6)</f>
        <v>Transportation and Warehousing</v>
      </c>
      <c r="N687" s="6" t="str">
        <f>INDEX(DNBDetails[], MATCH(ZACKS_Screener[Ticker], DNBDetails[Ticker],0), 7)</f>
        <v>Support Activities for Rail Transportation</v>
      </c>
      <c r="O6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4.9019607843137296E-2</v>
      </c>
      <c r="P6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0.14018691588785037</v>
      </c>
      <c r="Q687" s="17">
        <f>IFERROR(ZACKS_Screener[[#This Row],[Price]]/ZACKS_Screener[[#This Row],[EPS1]], "")</f>
        <v>19.074766355140184</v>
      </c>
      <c r="R687" s="17">
        <f>IFERROR(ZACKS_Screener[[#This Row],[Price]]/ZACKS_Screener[[#This Row],[EPS2]], "")</f>
        <v>16.729508196721312</v>
      </c>
      <c r="S687" s="17">
        <f>IFERROR(ZACKS_Screener[[#This Row],[PE1]]/(ZACKS_Screener[[#This Row],[EG1]]*100), "")</f>
        <v>3.8912523364485945</v>
      </c>
      <c r="T687" s="17">
        <f>IFERROR(ZACKS_Screener[[#This Row],[PE2]]/(ZACKS_Screener[[#This Row],[EG2]]*100), "")</f>
        <v>1.1933715846994544</v>
      </c>
      <c r="U687"/>
    </row>
    <row r="688" spans="1:21" hidden="1" x14ac:dyDescent="0.25">
      <c r="A688" s="20" t="s">
        <v>521</v>
      </c>
      <c r="B688" s="20">
        <v>3894.24</v>
      </c>
      <c r="C688" s="33" t="s">
        <v>520</v>
      </c>
      <c r="D688" s="6" t="s">
        <v>12</v>
      </c>
      <c r="E688" s="6" t="s">
        <v>32</v>
      </c>
      <c r="F688" s="6" t="s">
        <v>138</v>
      </c>
      <c r="G688">
        <v>12</v>
      </c>
      <c r="H688">
        <v>202212</v>
      </c>
      <c r="I688" s="8">
        <v>22</v>
      </c>
      <c r="J688" s="8">
        <v>2.87</v>
      </c>
      <c r="K688" s="8">
        <v>3.01</v>
      </c>
      <c r="L688" s="8">
        <v>2.68</v>
      </c>
      <c r="M688" s="47" t="str">
        <f>INDEX(DNBDetails[], MATCH(ZACKS_Screener[Ticker], DNBDetails[Ticker],0), 6)</f>
        <v>Real Estate and Rental and Leasing</v>
      </c>
      <c r="N688" s="6" t="str">
        <f>INDEX(DNBDetails[], MATCH(ZACKS_Screener[Ticker], DNBDetails[Ticker],0), 7)</f>
        <v>Lessors of Real Estate</v>
      </c>
      <c r="O6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4.8780487804877933E-2</v>
      </c>
      <c r="P6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-0.1096345514950165</v>
      </c>
      <c r="Q688" s="17">
        <f>IFERROR(ZACKS_Screener[[#This Row],[Price]]/ZACKS_Screener[[#This Row],[EPS1]], "")</f>
        <v>7.3089700996677749</v>
      </c>
      <c r="R688" s="17">
        <f>IFERROR(ZACKS_Screener[[#This Row],[Price]]/ZACKS_Screener[[#This Row],[EPS2]], "")</f>
        <v>8.2089552238805972</v>
      </c>
      <c r="S688" s="17">
        <f>IFERROR(ZACKS_Screener[[#This Row],[PE1]]/(ZACKS_Screener[[#This Row],[EG1]]*100), "")</f>
        <v>1.4983388704318974</v>
      </c>
      <c r="T688" s="17">
        <f>IFERROR(ZACKS_Screener[[#This Row],[PE2]]/(ZACKS_Screener[[#This Row],[EG2]]*100), "")</f>
        <v>-0.74875621890547339</v>
      </c>
      <c r="U688"/>
    </row>
    <row r="689" spans="1:21" hidden="1" x14ac:dyDescent="0.25">
      <c r="A689" s="20" t="s">
        <v>3197</v>
      </c>
      <c r="B689" s="20">
        <v>2336.25</v>
      </c>
      <c r="C689" s="33" t="s">
        <v>3196</v>
      </c>
      <c r="D689" s="6" t="s">
        <v>12</v>
      </c>
      <c r="E689" s="6" t="s">
        <v>32</v>
      </c>
      <c r="F689" s="6" t="s">
        <v>138</v>
      </c>
      <c r="G689">
        <v>12</v>
      </c>
      <c r="H689">
        <v>202212</v>
      </c>
      <c r="I689" s="8">
        <v>22.46</v>
      </c>
      <c r="J689" s="8">
        <v>2.08</v>
      </c>
      <c r="K689" s="8">
        <v>2.1800000000000002</v>
      </c>
      <c r="L689" s="8">
        <v>2.38</v>
      </c>
      <c r="M689" s="47" t="str">
        <f>INDEX(DNBDetails[], MATCH(ZACKS_Screener[Ticker], DNBDetails[Ticker],0), 6)</f>
        <v>Real Estate and Rental and Leasing</v>
      </c>
      <c r="N689" s="6" t="str">
        <f>INDEX(DNBDetails[], MATCH(ZACKS_Screener[Ticker], DNBDetails[Ticker],0), 7)</f>
        <v>Lessors of Real Estate</v>
      </c>
      <c r="O6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4.8076923076923121E-2</v>
      </c>
      <c r="P6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9.1743119266054912E-2</v>
      </c>
      <c r="Q689" s="17">
        <f>IFERROR(ZACKS_Screener[[#This Row],[Price]]/ZACKS_Screener[[#This Row],[EPS1]], "")</f>
        <v>10.302752293577981</v>
      </c>
      <c r="R689" s="17">
        <f>IFERROR(ZACKS_Screener[[#This Row],[Price]]/ZACKS_Screener[[#This Row],[EPS2]], "")</f>
        <v>9.4369747899159666</v>
      </c>
      <c r="S689" s="17">
        <f>IFERROR(ZACKS_Screener[[#This Row],[PE1]]/(ZACKS_Screener[[#This Row],[EG1]]*100), "")</f>
        <v>2.1429724770642182</v>
      </c>
      <c r="T689" s="17">
        <f>IFERROR(ZACKS_Screener[[#This Row],[PE2]]/(ZACKS_Screener[[#This Row],[EG2]]*100), "")</f>
        <v>1.0286302521008419</v>
      </c>
      <c r="U689"/>
    </row>
    <row r="690" spans="1:21" hidden="1" x14ac:dyDescent="0.25">
      <c r="A690" s="20" t="s">
        <v>926</v>
      </c>
      <c r="B690" s="20">
        <v>12869.82</v>
      </c>
      <c r="C690" s="33" t="s">
        <v>925</v>
      </c>
      <c r="D690" s="6" t="s">
        <v>12</v>
      </c>
      <c r="E690" s="6" t="s">
        <v>32</v>
      </c>
      <c r="F690" s="6" t="s">
        <v>149</v>
      </c>
      <c r="G690">
        <v>12</v>
      </c>
      <c r="H690">
        <v>202212</v>
      </c>
      <c r="I690" s="8">
        <v>69.97</v>
      </c>
      <c r="J690" s="8">
        <v>2.72</v>
      </c>
      <c r="K690" s="8">
        <v>2.85</v>
      </c>
      <c r="L690" s="8">
        <v>3.06</v>
      </c>
      <c r="M690" s="47" t="str">
        <f>INDEX(DNBDetails[], MATCH(ZACKS_Screener[Ticker], DNBDetails[Ticker],0), 6)</f>
        <v>Real Estate and Rental and Leasing</v>
      </c>
      <c r="N690" s="6" t="str">
        <f>INDEX(DNBDetails[], MATCH(ZACKS_Screener[Ticker], DNBDetails[Ticker],0), 7)</f>
        <v>Lessors of Real Estate</v>
      </c>
      <c r="O6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4.7794117647058779E-2</v>
      </c>
      <c r="P6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7.3684210526315769E-2</v>
      </c>
      <c r="Q690" s="17">
        <f>IFERROR(ZACKS_Screener[[#This Row],[Price]]/ZACKS_Screener[[#This Row],[EPS1]], "")</f>
        <v>24.550877192982455</v>
      </c>
      <c r="R690" s="17">
        <f>IFERROR(ZACKS_Screener[[#This Row],[Price]]/ZACKS_Screener[[#This Row],[EPS2]], "")</f>
        <v>22.866013071895424</v>
      </c>
      <c r="S690" s="17">
        <f>IFERROR(ZACKS_Screener[[#This Row],[PE1]]/(ZACKS_Screener[[#This Row],[EG1]]*100), "")</f>
        <v>5.1367989203778723</v>
      </c>
      <c r="T690" s="17">
        <f>IFERROR(ZACKS_Screener[[#This Row],[PE2]]/(ZACKS_Screener[[#This Row],[EG2]]*100), "")</f>
        <v>3.1032446311858082</v>
      </c>
      <c r="U690"/>
    </row>
    <row r="691" spans="1:21" hidden="1" x14ac:dyDescent="0.25">
      <c r="A691" s="20" t="s">
        <v>2592</v>
      </c>
      <c r="B691" s="20">
        <v>7710.31</v>
      </c>
      <c r="C691" s="33" t="s">
        <v>2591</v>
      </c>
      <c r="D691" s="6" t="s">
        <v>12</v>
      </c>
      <c r="E691" s="6" t="s">
        <v>32</v>
      </c>
      <c r="F691" s="6" t="s">
        <v>111</v>
      </c>
      <c r="G691">
        <v>12</v>
      </c>
      <c r="H691">
        <v>202212</v>
      </c>
      <c r="I691" s="8">
        <v>72.2</v>
      </c>
      <c r="J691" s="8">
        <v>7.58</v>
      </c>
      <c r="K691" s="8">
        <v>7.93</v>
      </c>
      <c r="L691" s="8">
        <v>9.23</v>
      </c>
      <c r="M691" s="47" t="str">
        <f>INDEX(DNBDetails[], MATCH(ZACKS_Screener[Ticker], DNBDetails[Ticker],0), 6)</f>
        <v>Finance and Insurance</v>
      </c>
      <c r="N691" s="6" t="str">
        <f>INDEX(DNBDetails[], MATCH(ZACKS_Screener[Ticker], DNBDetails[Ticker],0), 7)</f>
        <v>Insurance Carriers</v>
      </c>
      <c r="O6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4.6174142480211032E-2</v>
      </c>
      <c r="P6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0.1639344262295083</v>
      </c>
      <c r="Q691" s="17">
        <f>IFERROR(ZACKS_Screener[[#This Row],[Price]]/ZACKS_Screener[[#This Row],[EPS1]], "")</f>
        <v>9.1046658259773015</v>
      </c>
      <c r="R691" s="17">
        <f>IFERROR(ZACKS_Screener[[#This Row],[Price]]/ZACKS_Screener[[#This Row],[EPS2]], "")</f>
        <v>7.8223185265438788</v>
      </c>
      <c r="S691" s="17">
        <f>IFERROR(ZACKS_Screener[[#This Row],[PE1]]/(ZACKS_Screener[[#This Row],[EG1]]*100), "")</f>
        <v>1.9718104845973718</v>
      </c>
      <c r="T691" s="17">
        <f>IFERROR(ZACKS_Screener[[#This Row],[PE2]]/(ZACKS_Screener[[#This Row],[EG2]]*100), "")</f>
        <v>0.47716143011917633</v>
      </c>
      <c r="U691"/>
    </row>
    <row r="692" spans="1:21" hidden="1" x14ac:dyDescent="0.25">
      <c r="A692" s="20" t="s">
        <v>2583</v>
      </c>
      <c r="B692" s="20">
        <v>68159.73</v>
      </c>
      <c r="C692" s="33" t="s">
        <v>2582</v>
      </c>
      <c r="D692" s="6" t="s">
        <v>12</v>
      </c>
      <c r="E692" s="6" t="s">
        <v>13</v>
      </c>
      <c r="F692" s="6" t="s">
        <v>85</v>
      </c>
      <c r="G692">
        <v>1</v>
      </c>
      <c r="H692">
        <v>202301</v>
      </c>
      <c r="I692" s="8">
        <v>156.47999999999999</v>
      </c>
      <c r="J692" s="8">
        <v>6.53</v>
      </c>
      <c r="K692" s="8">
        <v>6.83</v>
      </c>
      <c r="L692" s="8">
        <v>7.53</v>
      </c>
      <c r="M692" s="47" t="str">
        <f>INDEX(DNBDetails[], MATCH(ZACKS_Screener[Ticker], DNBDetails[Ticker],0), 6)</f>
        <v>Information</v>
      </c>
      <c r="N692" s="6" t="str">
        <f>INDEX(DNBDetails[], MATCH(ZACKS_Screener[Ticker], DNBDetails[Ticker],0), 7)</f>
        <v>Software Publishers</v>
      </c>
      <c r="O6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4.5941807044410386E-2</v>
      </c>
      <c r="P6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0.10248901903367499</v>
      </c>
      <c r="Q692" s="17">
        <f>IFERROR(ZACKS_Screener[[#This Row],[Price]]/ZACKS_Screener[[#This Row],[EPS1]], "")</f>
        <v>22.910688140556367</v>
      </c>
      <c r="R692" s="17">
        <f>IFERROR(ZACKS_Screener[[#This Row],[Price]]/ZACKS_Screener[[#This Row],[EPS2]], "")</f>
        <v>20.780876494023904</v>
      </c>
      <c r="S692" s="17">
        <f>IFERROR(ZACKS_Screener[[#This Row],[PE1]]/(ZACKS_Screener[[#This Row],[EG1]]*100), "")</f>
        <v>4.9868931185944385</v>
      </c>
      <c r="T692" s="17">
        <f>IFERROR(ZACKS_Screener[[#This Row],[PE2]]/(ZACKS_Screener[[#This Row],[EG2]]*100), "")</f>
        <v>2.0276198064883317</v>
      </c>
      <c r="U692"/>
    </row>
    <row r="693" spans="1:21" hidden="1" x14ac:dyDescent="0.25">
      <c r="A693" s="20" t="s">
        <v>1023</v>
      </c>
      <c r="B693" s="20">
        <v>4421.3100000000004</v>
      </c>
      <c r="C693" s="33" t="s">
        <v>1022</v>
      </c>
      <c r="D693" s="6" t="s">
        <v>20</v>
      </c>
      <c r="E693" s="6" t="s">
        <v>76</v>
      </c>
      <c r="F693" s="6" t="s">
        <v>77</v>
      </c>
      <c r="G693">
        <v>12</v>
      </c>
      <c r="H693">
        <v>202212</v>
      </c>
      <c r="I693" s="8">
        <v>87.13</v>
      </c>
      <c r="J693" s="8">
        <v>1.96</v>
      </c>
      <c r="K693" s="8">
        <v>2.0499999999999998</v>
      </c>
      <c r="L693" s="8">
        <v>2.2400000000000002</v>
      </c>
      <c r="M693" s="47" t="str">
        <f>INDEX(DNBDetails[], MATCH(ZACKS_Screener[Ticker], DNBDetails[Ticker],0), 6)</f>
        <v>Professional, Scientific, and Technical Services</v>
      </c>
      <c r="N693" s="6" t="str">
        <f>INDEX(DNBDetails[], MATCH(ZACKS_Screener[Ticker], DNBDetails[Ticker],0), 7)</f>
        <v>Architectural, Engineering, and Related Services</v>
      </c>
      <c r="O6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4.5918367346938702E-2</v>
      </c>
      <c r="P6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9.2682926829268486E-2</v>
      </c>
      <c r="Q693" s="17">
        <f>IFERROR(ZACKS_Screener[[#This Row],[Price]]/ZACKS_Screener[[#This Row],[EPS1]], "")</f>
        <v>42.502439024390249</v>
      </c>
      <c r="R693" s="17">
        <f>IFERROR(ZACKS_Screener[[#This Row],[Price]]/ZACKS_Screener[[#This Row],[EPS2]], "")</f>
        <v>38.897321428571423</v>
      </c>
      <c r="S693" s="17">
        <f>IFERROR(ZACKS_Screener[[#This Row],[PE1]]/(ZACKS_Screener[[#This Row],[EG1]]*100), "")</f>
        <v>9.2560867208672253</v>
      </c>
      <c r="T693" s="17">
        <f>IFERROR(ZACKS_Screener[[#This Row],[PE2]]/(ZACKS_Screener[[#This Row],[EG2]]*100), "")</f>
        <v>4.1968162593984868</v>
      </c>
      <c r="U693"/>
    </row>
    <row r="694" spans="1:21" hidden="1" x14ac:dyDescent="0.25">
      <c r="A694" s="20" t="s">
        <v>1887</v>
      </c>
      <c r="B694" s="20">
        <v>5000.3500000000004</v>
      </c>
      <c r="C694" s="33" t="s">
        <v>1886</v>
      </c>
      <c r="D694" s="6" t="s">
        <v>20</v>
      </c>
      <c r="E694" s="6" t="s">
        <v>32</v>
      </c>
      <c r="F694" s="6" t="s">
        <v>559</v>
      </c>
      <c r="G694">
        <v>12</v>
      </c>
      <c r="H694">
        <v>202212</v>
      </c>
      <c r="I694" s="8">
        <v>16.93</v>
      </c>
      <c r="J694" s="8">
        <v>1.96</v>
      </c>
      <c r="K694" s="8">
        <v>2.0499999999999998</v>
      </c>
      <c r="L694" s="8">
        <v>1.82</v>
      </c>
      <c r="M694" s="47" t="str">
        <f>INDEX(DNBDetails[], MATCH(ZACKS_Screener[Ticker], DNBDetails[Ticker],0), 6)</f>
        <v>Finance and Insurance</v>
      </c>
      <c r="N694" s="6" t="str">
        <f>INDEX(DNBDetails[], MATCH(ZACKS_Screener[Ticker], DNBDetails[Ticker],0), 7)</f>
        <v>Depository Credit Intermediation</v>
      </c>
      <c r="O6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4.5918367346938702E-2</v>
      </c>
      <c r="P6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-0.1121951219512194</v>
      </c>
      <c r="Q694" s="17">
        <f>IFERROR(ZACKS_Screener[[#This Row],[Price]]/ZACKS_Screener[[#This Row],[EPS1]], "")</f>
        <v>8.2585365853658548</v>
      </c>
      <c r="R694" s="17">
        <f>IFERROR(ZACKS_Screener[[#This Row],[Price]]/ZACKS_Screener[[#This Row],[EPS2]], "")</f>
        <v>9.3021978021978011</v>
      </c>
      <c r="S694" s="17">
        <f>IFERROR(ZACKS_Screener[[#This Row],[PE1]]/(ZACKS_Screener[[#This Row],[EG1]]*100), "")</f>
        <v>1.7985257452574557</v>
      </c>
      <c r="T694" s="17">
        <f>IFERROR(ZACKS_Screener[[#This Row],[PE2]]/(ZACKS_Screener[[#This Row],[EG2]]*100), "")</f>
        <v>-0.82910893454371792</v>
      </c>
      <c r="U694"/>
    </row>
    <row r="695" spans="1:21" hidden="1" x14ac:dyDescent="0.25">
      <c r="A695" s="20" t="s">
        <v>777</v>
      </c>
      <c r="B695" s="20">
        <v>3003.97</v>
      </c>
      <c r="C695" s="33" t="s">
        <v>776</v>
      </c>
      <c r="D695" s="6" t="s">
        <v>12</v>
      </c>
      <c r="E695" s="6" t="s">
        <v>102</v>
      </c>
      <c r="F695" s="6" t="s">
        <v>320</v>
      </c>
      <c r="G695">
        <v>12</v>
      </c>
      <c r="H695">
        <v>202212</v>
      </c>
      <c r="I695" s="8">
        <v>52.51</v>
      </c>
      <c r="J695" s="8">
        <v>1.77</v>
      </c>
      <c r="K695" s="8">
        <v>1.85</v>
      </c>
      <c r="L695" s="8">
        <v>2.11</v>
      </c>
      <c r="M695" s="47" t="str">
        <f>INDEX(DNBDetails[], MATCH(ZACKS_Screener[Ticker], DNBDetails[Ticker],0), 6)</f>
        <v>Utilities</v>
      </c>
      <c r="N695" s="6" t="str">
        <f>INDEX(DNBDetails[], MATCH(ZACKS_Screener[Ticker], DNBDetails[Ticker],0), 7)</f>
        <v>Water, Sewage and Other Systems</v>
      </c>
      <c r="O6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4.5197740112994392E-2</v>
      </c>
      <c r="P6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0.14054054054054041</v>
      </c>
      <c r="Q695" s="17">
        <f>IFERROR(ZACKS_Screener[[#This Row],[Price]]/ZACKS_Screener[[#This Row],[EPS1]], "")</f>
        <v>28.38378378378378</v>
      </c>
      <c r="R695" s="17">
        <f>IFERROR(ZACKS_Screener[[#This Row],[Price]]/ZACKS_Screener[[#This Row],[EPS2]], "")</f>
        <v>24.886255924170616</v>
      </c>
      <c r="S695" s="17">
        <f>IFERROR(ZACKS_Screener[[#This Row],[PE1]]/(ZACKS_Screener[[#This Row],[EG1]]*100), "")</f>
        <v>6.2799121621621552</v>
      </c>
      <c r="T695" s="17">
        <f>IFERROR(ZACKS_Screener[[#This Row],[PE2]]/(ZACKS_Screener[[#This Row],[EG2]]*100), "")</f>
        <v>1.7707528253736802</v>
      </c>
      <c r="U695"/>
    </row>
    <row r="696" spans="1:21" hidden="1" x14ac:dyDescent="0.25">
      <c r="A696" s="20" t="s">
        <v>3336</v>
      </c>
      <c r="B696" s="20">
        <v>2651.31</v>
      </c>
      <c r="C696" s="33" t="s">
        <v>3335</v>
      </c>
      <c r="D696" s="6" t="s">
        <v>12</v>
      </c>
      <c r="E696" s="6" t="s">
        <v>284</v>
      </c>
      <c r="F696" s="6" t="s">
        <v>697</v>
      </c>
      <c r="G696">
        <v>12</v>
      </c>
      <c r="H696">
        <v>202212</v>
      </c>
      <c r="I696" s="8">
        <v>46.61</v>
      </c>
      <c r="J696" s="8">
        <v>4.49</v>
      </c>
      <c r="K696" s="8">
        <v>4.6900000000000004</v>
      </c>
      <c r="L696" s="8">
        <v>5.25</v>
      </c>
      <c r="M696" s="47" t="str">
        <f>INDEX(DNBDetails[], MATCH(ZACKS_Screener[Ticker], DNBDetails[Ticker],0), 6)</f>
        <v>Apparel Manufacturing</v>
      </c>
      <c r="N696" s="6" t="str">
        <f>INDEX(DNBDetails[], MATCH(ZACKS_Screener[Ticker], DNBDetails[Ticker],0), 7)</f>
        <v>Cut and Sew Apparel Manufacturing</v>
      </c>
      <c r="O6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4.454342984409803E-2</v>
      </c>
      <c r="P6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0.11940298507462677</v>
      </c>
      <c r="Q696" s="17">
        <f>IFERROR(ZACKS_Screener[[#This Row],[Price]]/ZACKS_Screener[[#This Row],[EPS1]], "")</f>
        <v>9.9381663113006393</v>
      </c>
      <c r="R696" s="17">
        <f>IFERROR(ZACKS_Screener[[#This Row],[Price]]/ZACKS_Screener[[#This Row],[EPS2]], "")</f>
        <v>8.8780952380952378</v>
      </c>
      <c r="S696" s="17">
        <f>IFERROR(ZACKS_Screener[[#This Row],[PE1]]/(ZACKS_Screener[[#This Row],[EG1]]*100), "")</f>
        <v>2.2311183368869916</v>
      </c>
      <c r="T696" s="17">
        <f>IFERROR(ZACKS_Screener[[#This Row],[PE2]]/(ZACKS_Screener[[#This Row],[EG2]]*100), "")</f>
        <v>0.74354047619047681</v>
      </c>
      <c r="U696"/>
    </row>
    <row r="697" spans="1:21" hidden="1" x14ac:dyDescent="0.25">
      <c r="A697" s="20" t="s">
        <v>3048</v>
      </c>
      <c r="B697" s="20">
        <v>2767.24</v>
      </c>
      <c r="C697" s="33" t="s">
        <v>3047</v>
      </c>
      <c r="D697" s="6" t="s">
        <v>12</v>
      </c>
      <c r="E697" s="6" t="s">
        <v>13</v>
      </c>
      <c r="F697" s="6" t="s">
        <v>145</v>
      </c>
      <c r="G697">
        <v>6</v>
      </c>
      <c r="H697">
        <v>202306</v>
      </c>
      <c r="I697" s="8">
        <v>48.8</v>
      </c>
      <c r="J697" s="8">
        <v>2.57</v>
      </c>
      <c r="K697" s="8">
        <v>2.68</v>
      </c>
      <c r="L697" s="8">
        <v>3.19</v>
      </c>
      <c r="M697" s="47" t="str">
        <f>INDEX(DNBDetails[], MATCH(ZACKS_Screener[Ticker], DNBDetails[Ticker],0), 6)</f>
        <v>Professional, Scientific, and Technical Services</v>
      </c>
      <c r="N697" s="6" t="str">
        <f>INDEX(DNBDetails[], MATCH(ZACKS_Screener[Ticker], DNBDetails[Ticker],0), 7)</f>
        <v>Computer Systems Design and Related Services</v>
      </c>
      <c r="O6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4.2801556420233589E-2</v>
      </c>
      <c r="P6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0.19029850746268648</v>
      </c>
      <c r="Q697" s="17">
        <f>IFERROR(ZACKS_Screener[[#This Row],[Price]]/ZACKS_Screener[[#This Row],[EPS1]], "")</f>
        <v>18.208955223880594</v>
      </c>
      <c r="R697" s="17">
        <f>IFERROR(ZACKS_Screener[[#This Row],[Price]]/ZACKS_Screener[[#This Row],[EPS2]], "")</f>
        <v>15.297805642633229</v>
      </c>
      <c r="S697" s="17">
        <f>IFERROR(ZACKS_Screener[[#This Row],[PE1]]/(ZACKS_Screener[[#This Row],[EG1]]*100), "")</f>
        <v>4.254274084124817</v>
      </c>
      <c r="T697" s="17">
        <f>IFERROR(ZACKS_Screener[[#This Row],[PE2]]/(ZACKS_Screener[[#This Row],[EG2]]*100), "")</f>
        <v>0.80388468867170737</v>
      </c>
      <c r="U697"/>
    </row>
    <row r="698" spans="1:21" hidden="1" x14ac:dyDescent="0.25">
      <c r="A698" s="20" t="s">
        <v>1129</v>
      </c>
      <c r="B698" s="20">
        <v>19526.23</v>
      </c>
      <c r="C698" s="33" t="s">
        <v>1128</v>
      </c>
      <c r="D698" s="6" t="s">
        <v>12</v>
      </c>
      <c r="E698" s="6" t="s">
        <v>102</v>
      </c>
      <c r="F698" s="6" t="s">
        <v>103</v>
      </c>
      <c r="G698">
        <v>12</v>
      </c>
      <c r="H698">
        <v>202212</v>
      </c>
      <c r="I698" s="8">
        <v>40.74</v>
      </c>
      <c r="J698" s="8">
        <v>2.14</v>
      </c>
      <c r="K698" s="8">
        <v>2.23</v>
      </c>
      <c r="L698" s="8">
        <v>2.31</v>
      </c>
      <c r="M698" s="47" t="str">
        <f>INDEX(DNBDetails[], MATCH(ZACKS_Screener[Ticker], DNBDetails[Ticker],0), 6)</f>
        <v>Utilities</v>
      </c>
      <c r="N698" s="6" t="str">
        <f>INDEX(DNBDetails[], MATCH(ZACKS_Screener[Ticker], DNBDetails[Ticker],0), 7)</f>
        <v>Electric Power Generation, Transmission and Distribution</v>
      </c>
      <c r="O6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4.2056074766355069E-2</v>
      </c>
      <c r="P6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3.5874439461883442E-2</v>
      </c>
      <c r="Q698" s="17">
        <f>IFERROR(ZACKS_Screener[[#This Row],[Price]]/ZACKS_Screener[[#This Row],[EPS1]], "")</f>
        <v>18.269058295964125</v>
      </c>
      <c r="R698" s="17">
        <f>IFERROR(ZACKS_Screener[[#This Row],[Price]]/ZACKS_Screener[[#This Row],[EPS2]], "")</f>
        <v>17.636363636363637</v>
      </c>
      <c r="S698" s="17">
        <f>IFERROR(ZACKS_Screener[[#This Row],[PE1]]/(ZACKS_Screener[[#This Row],[EG1]]*100), "")</f>
        <v>4.3439760837070329</v>
      </c>
      <c r="T698" s="17">
        <f>IFERROR(ZACKS_Screener[[#This Row],[PE2]]/(ZACKS_Screener[[#This Row],[EG2]]*100), "")</f>
        <v>4.9161363636363591</v>
      </c>
      <c r="U698"/>
    </row>
    <row r="699" spans="1:21" hidden="1" x14ac:dyDescent="0.25">
      <c r="A699" s="20" t="s">
        <v>2879</v>
      </c>
      <c r="B699" s="20">
        <v>2656.14</v>
      </c>
      <c r="C699" s="33" t="s">
        <v>2878</v>
      </c>
      <c r="D699" s="6" t="s">
        <v>12</v>
      </c>
      <c r="E699" s="6" t="s">
        <v>32</v>
      </c>
      <c r="F699" s="6" t="s">
        <v>325</v>
      </c>
      <c r="G699">
        <v>6</v>
      </c>
      <c r="H699">
        <v>202306</v>
      </c>
      <c r="I699" s="8">
        <v>43.85</v>
      </c>
      <c r="J699" s="8">
        <v>5.07</v>
      </c>
      <c r="K699" s="8">
        <v>5.28</v>
      </c>
      <c r="L699" s="8">
        <v>5.72</v>
      </c>
      <c r="M699" s="47" t="str">
        <f>INDEX(DNBDetails[], MATCH(ZACKS_Screener[Ticker], DNBDetails[Ticker],0), 6)</f>
        <v>Finance and Insurance</v>
      </c>
      <c r="N699" s="6" t="str">
        <f>INDEX(DNBDetails[], MATCH(ZACKS_Screener[Ticker], DNBDetails[Ticker],0), 7)</f>
        <v>Depository Credit Intermediation</v>
      </c>
      <c r="O6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4.1420118343195256E-2</v>
      </c>
      <c r="P6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8.3333333333333232E-2</v>
      </c>
      <c r="Q699" s="17">
        <f>IFERROR(ZACKS_Screener[[#This Row],[Price]]/ZACKS_Screener[[#This Row],[EPS1]], "")</f>
        <v>8.3049242424242422</v>
      </c>
      <c r="R699" s="17">
        <f>IFERROR(ZACKS_Screener[[#This Row],[Price]]/ZACKS_Screener[[#This Row],[EPS2]], "")</f>
        <v>7.6660839160839167</v>
      </c>
      <c r="S699" s="17">
        <f>IFERROR(ZACKS_Screener[[#This Row],[PE1]]/(ZACKS_Screener[[#This Row],[EG1]]*100), "")</f>
        <v>2.0050459956709963</v>
      </c>
      <c r="T699" s="17">
        <f>IFERROR(ZACKS_Screener[[#This Row],[PE2]]/(ZACKS_Screener[[#This Row],[EG2]]*100), "")</f>
        <v>0.91993006993007109</v>
      </c>
      <c r="U699"/>
    </row>
    <row r="700" spans="1:21" hidden="1" x14ac:dyDescent="0.25">
      <c r="A700" s="20" t="s">
        <v>2653</v>
      </c>
      <c r="B700" s="20">
        <v>27291.56</v>
      </c>
      <c r="C700" s="33" t="s">
        <v>2652</v>
      </c>
      <c r="D700" s="6" t="s">
        <v>12</v>
      </c>
      <c r="E700" s="6" t="s">
        <v>13</v>
      </c>
      <c r="F700" s="6" t="s">
        <v>753</v>
      </c>
      <c r="G700">
        <v>3</v>
      </c>
      <c r="H700">
        <v>202303</v>
      </c>
      <c r="I700" s="8">
        <v>5</v>
      </c>
      <c r="J700" s="8">
        <v>0.25</v>
      </c>
      <c r="K700" s="8">
        <v>0.26</v>
      </c>
      <c r="L700" s="8">
        <v>0.28999999999999998</v>
      </c>
      <c r="M700" s="47" t="str">
        <f>INDEX(DNBDetails[], MATCH(ZACKS_Screener[Ticker], DNBDetails[Ticker],0), 6)</f>
        <v>Professional, Scientific, and Technical Services</v>
      </c>
      <c r="N700" s="6" t="str">
        <f>INDEX(DNBDetails[], MATCH(ZACKS_Screener[Ticker], DNBDetails[Ticker],0), 7)</f>
        <v>Computer Systems Design and Related Services</v>
      </c>
      <c r="O7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4.0000000000000036E-2</v>
      </c>
      <c r="P7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0.11538461538461527</v>
      </c>
      <c r="Q700" s="17">
        <f>IFERROR(ZACKS_Screener[[#This Row],[Price]]/ZACKS_Screener[[#This Row],[EPS1]], "")</f>
        <v>19.23076923076923</v>
      </c>
      <c r="R700" s="17">
        <f>IFERROR(ZACKS_Screener[[#This Row],[Price]]/ZACKS_Screener[[#This Row],[EPS2]], "")</f>
        <v>17.241379310344829</v>
      </c>
      <c r="S700" s="17">
        <f>IFERROR(ZACKS_Screener[[#This Row],[PE1]]/(ZACKS_Screener[[#This Row],[EG1]]*100), "")</f>
        <v>4.807692307692303</v>
      </c>
      <c r="T700" s="17">
        <f>IFERROR(ZACKS_Screener[[#This Row],[PE2]]/(ZACKS_Screener[[#This Row],[EG2]]*100), "")</f>
        <v>1.4942528735632201</v>
      </c>
      <c r="U700"/>
    </row>
    <row r="701" spans="1:21" hidden="1" x14ac:dyDescent="0.25">
      <c r="A701" s="20" t="s">
        <v>410</v>
      </c>
      <c r="B701" s="20">
        <v>5379.24</v>
      </c>
      <c r="C701" s="33" t="s">
        <v>409</v>
      </c>
      <c r="D701" s="6" t="s">
        <v>12</v>
      </c>
      <c r="E701" s="6" t="s">
        <v>284</v>
      </c>
      <c r="F701" s="6" t="s">
        <v>411</v>
      </c>
      <c r="G701">
        <v>12</v>
      </c>
      <c r="H701">
        <v>202212</v>
      </c>
      <c r="I701" s="8">
        <v>93.17</v>
      </c>
      <c r="J701" s="8">
        <v>2.6</v>
      </c>
      <c r="K701" s="8">
        <v>2.7</v>
      </c>
      <c r="L701" s="8">
        <v>3.63</v>
      </c>
      <c r="M701" s="47" t="str">
        <f>INDEX(DNBDetails[], MATCH(ZACKS_Screener[Ticker], DNBDetails[Ticker],0), 6)</f>
        <v>Health Care and Social Assistance</v>
      </c>
      <c r="N701" s="6" t="str">
        <f>INDEX(DNBDetails[], MATCH(ZACKS_Screener[Ticker], DNBDetails[Ticker],0), 7)</f>
        <v>Child Care Services</v>
      </c>
      <c r="O7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7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0.34444444444444433</v>
      </c>
      <c r="Q701" s="17">
        <f>IFERROR(ZACKS_Screener[[#This Row],[Price]]/ZACKS_Screener[[#This Row],[EPS1]], "")</f>
        <v>34.507407407407406</v>
      </c>
      <c r="R701" s="17">
        <f>IFERROR(ZACKS_Screener[[#This Row],[Price]]/ZACKS_Screener[[#This Row],[EPS2]], "")</f>
        <v>25.666666666666668</v>
      </c>
      <c r="S701" s="17">
        <f>IFERROR(ZACKS_Screener[[#This Row],[PE1]]/(ZACKS_Screener[[#This Row],[EG1]]*100), "")</f>
        <v>8.9719259259259179</v>
      </c>
      <c r="T701" s="17">
        <f>IFERROR(ZACKS_Screener[[#This Row],[PE2]]/(ZACKS_Screener[[#This Row],[EG2]]*100), "")</f>
        <v>0.74516129032258083</v>
      </c>
      <c r="U701"/>
    </row>
    <row r="702" spans="1:21" hidden="1" x14ac:dyDescent="0.25">
      <c r="A702" s="20" t="s">
        <v>2427</v>
      </c>
      <c r="B702" s="20">
        <v>4171.3</v>
      </c>
      <c r="C702" s="33" t="s">
        <v>2426</v>
      </c>
      <c r="D702" s="6" t="s">
        <v>20</v>
      </c>
      <c r="E702" s="6" t="s">
        <v>32</v>
      </c>
      <c r="F702" s="6" t="s">
        <v>596</v>
      </c>
      <c r="G702">
        <v>9</v>
      </c>
      <c r="H702">
        <v>202209</v>
      </c>
      <c r="I702" s="8">
        <v>14.76</v>
      </c>
      <c r="J702" s="8">
        <v>0.26</v>
      </c>
      <c r="K702" s="8">
        <v>0.27</v>
      </c>
      <c r="L702" s="8">
        <v>0.25</v>
      </c>
      <c r="M702" s="47" t="str">
        <f>INDEX(DNBDetails[], MATCH(ZACKS_Screener[Ticker], DNBDetails[Ticker],0), 6)</f>
        <v>Finance and Insurance</v>
      </c>
      <c r="N702" s="6" t="str">
        <f>INDEX(DNBDetails[], MATCH(ZACKS_Screener[Ticker], DNBDetails[Ticker],0), 7)</f>
        <v>Depository Credit Intermediation</v>
      </c>
      <c r="O7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7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-7.4074074074074139E-2</v>
      </c>
      <c r="Q702" s="17">
        <f>IFERROR(ZACKS_Screener[[#This Row],[Price]]/ZACKS_Screener[[#This Row],[EPS1]], "")</f>
        <v>54.666666666666664</v>
      </c>
      <c r="R702" s="17">
        <f>IFERROR(ZACKS_Screener[[#This Row],[Price]]/ZACKS_Screener[[#This Row],[EPS2]], "")</f>
        <v>59.04</v>
      </c>
      <c r="S702" s="17">
        <f>IFERROR(ZACKS_Screener[[#This Row],[PE1]]/(ZACKS_Screener[[#This Row],[EG1]]*100), "")</f>
        <v>14.21333333333332</v>
      </c>
      <c r="T702" s="17">
        <f>IFERROR(ZACKS_Screener[[#This Row],[PE2]]/(ZACKS_Screener[[#This Row],[EG2]]*100), "")</f>
        <v>-7.9703999999999935</v>
      </c>
      <c r="U702"/>
    </row>
    <row r="703" spans="1:21" hidden="1" x14ac:dyDescent="0.25">
      <c r="A703" s="20" t="s">
        <v>2877</v>
      </c>
      <c r="B703" s="20">
        <v>3464.97</v>
      </c>
      <c r="C703" s="33" t="s">
        <v>2876</v>
      </c>
      <c r="D703" s="6" t="s">
        <v>12</v>
      </c>
      <c r="E703" s="6" t="s">
        <v>24</v>
      </c>
      <c r="F703" s="6" t="s">
        <v>57</v>
      </c>
      <c r="G703">
        <v>12</v>
      </c>
      <c r="H703">
        <v>202212</v>
      </c>
      <c r="I703" s="8">
        <v>77.28</v>
      </c>
      <c r="J703" s="8">
        <v>4.74</v>
      </c>
      <c r="K703" s="8">
        <v>4.92</v>
      </c>
      <c r="L703" s="8">
        <v>5.3</v>
      </c>
      <c r="M703" s="47" t="str">
        <f>INDEX(DNBDetails[], MATCH(ZACKS_Screener[Ticker], DNBDetails[Ticker],0), 6)</f>
        <v>Electrical Equipment, Appliance, and Component Manufacturing</v>
      </c>
      <c r="N703" s="6" t="str">
        <f>INDEX(DNBDetails[], MATCH(ZACKS_Screener[Ticker], DNBDetails[Ticker],0), 7)</f>
        <v>Electric Lighting Equipment Manufacturing</v>
      </c>
      <c r="O7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3.7974683544303736E-2</v>
      </c>
      <c r="P7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7.7235772357723553E-2</v>
      </c>
      <c r="Q703" s="17">
        <f>IFERROR(ZACKS_Screener[[#This Row],[Price]]/ZACKS_Screener[[#This Row],[EPS1]], "")</f>
        <v>15.707317073170731</v>
      </c>
      <c r="R703" s="17">
        <f>IFERROR(ZACKS_Screener[[#This Row],[Price]]/ZACKS_Screener[[#This Row],[EPS2]], "")</f>
        <v>14.581132075471698</v>
      </c>
      <c r="S703" s="17">
        <f>IFERROR(ZACKS_Screener[[#This Row],[PE1]]/(ZACKS_Screener[[#This Row],[EG1]]*100), "")</f>
        <v>4.1362601626016327</v>
      </c>
      <c r="T703" s="17">
        <f>IFERROR(ZACKS_Screener[[#This Row],[PE2]]/(ZACKS_Screener[[#This Row],[EG2]]*100), "")</f>
        <v>1.8878728897715995</v>
      </c>
      <c r="U703"/>
    </row>
    <row r="704" spans="1:21" hidden="1" x14ac:dyDescent="0.25">
      <c r="A704" s="20" t="s">
        <v>1180</v>
      </c>
      <c r="B704" s="20">
        <v>12632.99</v>
      </c>
      <c r="C704" s="33" t="s">
        <v>1179</v>
      </c>
      <c r="D704" s="6" t="s">
        <v>20</v>
      </c>
      <c r="E704" s="6" t="s">
        <v>32</v>
      </c>
      <c r="F704" s="6" t="s">
        <v>214</v>
      </c>
      <c r="G704">
        <v>12</v>
      </c>
      <c r="H704">
        <v>202212</v>
      </c>
      <c r="I704" s="8">
        <v>48.31</v>
      </c>
      <c r="J704" s="8">
        <v>3.55</v>
      </c>
      <c r="K704" s="8">
        <v>3.68</v>
      </c>
      <c r="L704" s="8">
        <v>3.75</v>
      </c>
      <c r="M704" s="47" t="str">
        <f>INDEX(DNBDetails[], MATCH(ZACKS_Screener[Ticker], DNBDetails[Ticker],0), 6)</f>
        <v>Real Estate and Rental and Leasing</v>
      </c>
      <c r="N704" s="6" t="str">
        <f>INDEX(DNBDetails[], MATCH(ZACKS_Screener[Ticker], DNBDetails[Ticker],0), 7)</f>
        <v>Lessors of Real Estate</v>
      </c>
      <c r="O7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3.6619718309859252E-2</v>
      </c>
      <c r="P7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1.9021739130434739E-2</v>
      </c>
      <c r="Q704" s="17">
        <f>IFERROR(ZACKS_Screener[[#This Row],[Price]]/ZACKS_Screener[[#This Row],[EPS1]], "")</f>
        <v>13.127717391304348</v>
      </c>
      <c r="R704" s="17">
        <f>IFERROR(ZACKS_Screener[[#This Row],[Price]]/ZACKS_Screener[[#This Row],[EPS2]], "")</f>
        <v>12.882666666666667</v>
      </c>
      <c r="S704" s="17">
        <f>IFERROR(ZACKS_Screener[[#This Row],[PE1]]/(ZACKS_Screener[[#This Row],[EG1]]*100), "")</f>
        <v>3.5848766722407932</v>
      </c>
      <c r="T704" s="17">
        <f>IFERROR(ZACKS_Screener[[#This Row],[PE2]]/(ZACKS_Screener[[#This Row],[EG2]]*100), "")</f>
        <v>6.7726019047619204</v>
      </c>
      <c r="U704"/>
    </row>
    <row r="705" spans="1:21" hidden="1" x14ac:dyDescent="0.25">
      <c r="A705" s="20" t="s">
        <v>526</v>
      </c>
      <c r="B705" s="20">
        <v>6746.81</v>
      </c>
      <c r="C705" s="33" t="s">
        <v>525</v>
      </c>
      <c r="D705" s="6" t="s">
        <v>12</v>
      </c>
      <c r="E705" s="6" t="s">
        <v>284</v>
      </c>
      <c r="F705" s="6" t="s">
        <v>527</v>
      </c>
      <c r="G705">
        <v>12</v>
      </c>
      <c r="H705">
        <v>202212</v>
      </c>
      <c r="I705" s="8">
        <v>67.239999999999995</v>
      </c>
      <c r="J705" s="8">
        <v>6.08</v>
      </c>
      <c r="K705" s="8">
        <v>6.3</v>
      </c>
      <c r="L705" s="8">
        <v>6.54</v>
      </c>
      <c r="M705" s="47" t="str">
        <f>INDEX(DNBDetails[], MATCH(ZACKS_Screener[Ticker], DNBDetails[Ticker],0), 6)</f>
        <v>Accommodation and Food Services</v>
      </c>
      <c r="N705" s="6" t="str">
        <f>INDEX(DNBDetails[], MATCH(ZACKS_Screener[Ticker], DNBDetails[Ticker],0), 7)</f>
        <v>Traveler Accommodation</v>
      </c>
      <c r="O7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3.6184210526315749E-2</v>
      </c>
      <c r="P7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3.8095238095238133E-2</v>
      </c>
      <c r="Q705" s="17">
        <f>IFERROR(ZACKS_Screener[[#This Row],[Price]]/ZACKS_Screener[[#This Row],[EPS1]], "")</f>
        <v>10.673015873015872</v>
      </c>
      <c r="R705" s="17">
        <f>IFERROR(ZACKS_Screener[[#This Row],[Price]]/ZACKS_Screener[[#This Row],[EPS2]], "")</f>
        <v>10.281345565749234</v>
      </c>
      <c r="S705" s="17">
        <f>IFERROR(ZACKS_Screener[[#This Row],[PE1]]/(ZACKS_Screener[[#This Row],[EG1]]*100), "")</f>
        <v>2.9496334776334807</v>
      </c>
      <c r="T705" s="17">
        <f>IFERROR(ZACKS_Screener[[#This Row],[PE2]]/(ZACKS_Screener[[#This Row],[EG2]]*100), "")</f>
        <v>2.6988532110091712</v>
      </c>
      <c r="U705"/>
    </row>
    <row r="706" spans="1:21" hidden="1" x14ac:dyDescent="0.25">
      <c r="A706" s="20" t="s">
        <v>1255</v>
      </c>
      <c r="B706" s="20">
        <v>5103.97</v>
      </c>
      <c r="C706" s="33" t="s">
        <v>1254</v>
      </c>
      <c r="D706" s="6" t="s">
        <v>12</v>
      </c>
      <c r="E706" s="6" t="s">
        <v>284</v>
      </c>
      <c r="F706" s="6" t="s">
        <v>614</v>
      </c>
      <c r="G706">
        <v>12</v>
      </c>
      <c r="H706">
        <v>202212</v>
      </c>
      <c r="I706" s="8">
        <v>46.93</v>
      </c>
      <c r="J706" s="8">
        <v>3.88</v>
      </c>
      <c r="K706" s="8">
        <v>4.0199999999999996</v>
      </c>
      <c r="L706" s="8">
        <v>4.28</v>
      </c>
      <c r="M706" s="47" t="str">
        <f>INDEX(DNBDetails[], MATCH(ZACKS_Screener[Ticker], DNBDetails[Ticker],0), 6)</f>
        <v>Accommodation and Food Services</v>
      </c>
      <c r="N706" s="6" t="str">
        <f>INDEX(DNBDetails[], MATCH(ZACKS_Screener[Ticker], DNBDetails[Ticker],0), 7)</f>
        <v>Traveler Accommodation</v>
      </c>
      <c r="O7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3.6082474226804044E-2</v>
      </c>
      <c r="P7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6.4676616915423063E-2</v>
      </c>
      <c r="Q706" s="17">
        <f>IFERROR(ZACKS_Screener[[#This Row],[Price]]/ZACKS_Screener[[#This Row],[EPS1]], "")</f>
        <v>11.674129353233832</v>
      </c>
      <c r="R706" s="17">
        <f>IFERROR(ZACKS_Screener[[#This Row],[Price]]/ZACKS_Screener[[#This Row],[EPS2]], "")</f>
        <v>10.964953271028037</v>
      </c>
      <c r="S706" s="17">
        <f>IFERROR(ZACKS_Screener[[#This Row],[PE1]]/(ZACKS_Screener[[#This Row],[EG1]]*100), "")</f>
        <v>3.2354015636105262</v>
      </c>
      <c r="T706" s="17">
        <f>IFERROR(ZACKS_Screener[[#This Row],[PE2]]/(ZACKS_Screener[[#This Row],[EG2]]*100), "")</f>
        <v>1.6953504672897148</v>
      </c>
      <c r="U706"/>
    </row>
    <row r="707" spans="1:21" hidden="1" x14ac:dyDescent="0.25">
      <c r="A707" s="20" t="s">
        <v>1682</v>
      </c>
      <c r="B707" s="20">
        <v>3652.38</v>
      </c>
      <c r="C707" s="33" t="s">
        <v>1681</v>
      </c>
      <c r="D707" s="6" t="s">
        <v>12</v>
      </c>
      <c r="E707" s="6" t="s">
        <v>156</v>
      </c>
      <c r="F707" s="6" t="s">
        <v>157</v>
      </c>
      <c r="G707">
        <v>9</v>
      </c>
      <c r="H707">
        <v>202209</v>
      </c>
      <c r="I707" s="8">
        <v>114.25</v>
      </c>
      <c r="J707" s="8">
        <v>5.56</v>
      </c>
      <c r="K707" s="8">
        <v>5.76</v>
      </c>
      <c r="L707" s="8">
        <v>6.68</v>
      </c>
      <c r="M707" s="47" t="str">
        <f>INDEX(DNBDetails[], MATCH(ZACKS_Screener[Ticker], DNBDetails[Ticker],0), 6)</f>
        <v>Computer and Electronic Product Manufacturing</v>
      </c>
      <c r="N707" s="6" t="str">
        <f>INDEX(DNBDetails[], MATCH(ZACKS_Screener[Ticker], DNBDetails[Ticker],0), 7)</f>
        <v>Navigational, Measuring, Electromedical, and Control Instruments Manufacturing</v>
      </c>
      <c r="O7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3.5971223021582767E-2</v>
      </c>
      <c r="P7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0.15972222222222221</v>
      </c>
      <c r="Q707" s="17">
        <f>IFERROR(ZACKS_Screener[[#This Row],[Price]]/ZACKS_Screener[[#This Row],[EPS1]], "")</f>
        <v>19.835069444444446</v>
      </c>
      <c r="R707" s="17">
        <f>IFERROR(ZACKS_Screener[[#This Row],[Price]]/ZACKS_Screener[[#This Row],[EPS2]], "")</f>
        <v>17.103293413173652</v>
      </c>
      <c r="S707" s="17">
        <f>IFERROR(ZACKS_Screener[[#This Row],[PE1]]/(ZACKS_Screener[[#This Row],[EG1]]*100), "")</f>
        <v>5.5141493055555513</v>
      </c>
      <c r="T707" s="17">
        <f>IFERROR(ZACKS_Screener[[#This Row],[PE2]]/(ZACKS_Screener[[#This Row],[EG2]]*100), "")</f>
        <v>1.0708148919552201</v>
      </c>
      <c r="U707"/>
    </row>
    <row r="708" spans="1:21" hidden="1" x14ac:dyDescent="0.25">
      <c r="A708" s="20" t="s">
        <v>1956</v>
      </c>
      <c r="B708" s="20">
        <v>4579.45</v>
      </c>
      <c r="C708" s="33" t="s">
        <v>1955</v>
      </c>
      <c r="D708" s="6" t="s">
        <v>20</v>
      </c>
      <c r="E708" s="6" t="s">
        <v>35</v>
      </c>
      <c r="F708" s="6" t="s">
        <v>60</v>
      </c>
      <c r="G708">
        <v>12</v>
      </c>
      <c r="H708">
        <v>202212</v>
      </c>
      <c r="I708" s="8">
        <v>46.95</v>
      </c>
      <c r="J708" s="8">
        <v>-3.09</v>
      </c>
      <c r="K708" s="8">
        <v>-2.98</v>
      </c>
      <c r="L708" s="8">
        <v>-3.29</v>
      </c>
      <c r="M708" s="47" t="str">
        <f>INDEX(DNBDetails[], MATCH(ZACKS_Screener[Ticker], DNBDetails[Ticker],0), 6)</f>
        <v>Chemical Manufacturing</v>
      </c>
      <c r="N708" s="6" t="str">
        <f>INDEX(DNBDetails[], MATCH(ZACKS_Screener[Ticker], DNBDetails[Ticker],0), 7)</f>
        <v>Pharmaceutical and Medicine Manufacturing</v>
      </c>
      <c r="O7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3.5598705501618082E-2</v>
      </c>
      <c r="P7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-0.10402684563758391</v>
      </c>
      <c r="Q708" s="17">
        <f>IFERROR(ZACKS_Screener[[#This Row],[Price]]/ZACKS_Screener[[#This Row],[EPS1]], "")</f>
        <v>-15.75503355704698</v>
      </c>
      <c r="R708" s="17">
        <f>IFERROR(ZACKS_Screener[[#This Row],[Price]]/ZACKS_Screener[[#This Row],[EPS2]], "")</f>
        <v>-14.270516717325229</v>
      </c>
      <c r="S708" s="17">
        <f>IFERROR(ZACKS_Screener[[#This Row],[PE1]]/(ZACKS_Screener[[#This Row],[EG1]]*100), "")</f>
        <v>-4.4257321537522936</v>
      </c>
      <c r="T708" s="17">
        <f>IFERROR(ZACKS_Screener[[#This Row],[PE2]]/(ZACKS_Screener[[#This Row],[EG2]]*100), "")</f>
        <v>1.3718109618590055</v>
      </c>
      <c r="U708"/>
    </row>
    <row r="709" spans="1:21" hidden="1" x14ac:dyDescent="0.25">
      <c r="A709" s="20" t="s">
        <v>2229</v>
      </c>
      <c r="B709" s="20">
        <v>14067.94</v>
      </c>
      <c r="C709" s="33" t="s">
        <v>2228</v>
      </c>
      <c r="D709" s="6" t="s">
        <v>12</v>
      </c>
      <c r="E709" s="6" t="s">
        <v>32</v>
      </c>
      <c r="F709" s="6" t="s">
        <v>360</v>
      </c>
      <c r="G709">
        <v>12</v>
      </c>
      <c r="H709">
        <v>202212</v>
      </c>
      <c r="I709" s="8">
        <v>26.85</v>
      </c>
      <c r="J709" s="8">
        <v>6.54</v>
      </c>
      <c r="K709" s="8">
        <v>6.77</v>
      </c>
      <c r="L709" s="8">
        <v>6.92</v>
      </c>
      <c r="M709" s="47" t="e">
        <f>INDEX(DNBDetails[], MATCH(ZACKS_Screener[Ticker], DNBDetails[Ticker],0), 6)</f>
        <v>#N/A</v>
      </c>
      <c r="N709" s="6" t="e">
        <f>INDEX(DNBDetails[], MATCH(ZACKS_Screener[Ticker], DNBDetails[Ticker],0), 7)</f>
        <v>#N/A</v>
      </c>
      <c r="O7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3.5168195718654365E-2</v>
      </c>
      <c r="P7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2.2156573116691339E-2</v>
      </c>
      <c r="Q709" s="17">
        <f>IFERROR(ZACKS_Screener[[#This Row],[Price]]/ZACKS_Screener[[#This Row],[EPS1]], "")</f>
        <v>3.9660265878877405</v>
      </c>
      <c r="R709" s="17">
        <f>IFERROR(ZACKS_Screener[[#This Row],[Price]]/ZACKS_Screener[[#This Row],[EPS2]], "")</f>
        <v>3.8800578034682083</v>
      </c>
      <c r="S709" s="17">
        <f>IFERROR(ZACKS_Screener[[#This Row],[PE1]]/(ZACKS_Screener[[#This Row],[EG1]]*100), "")</f>
        <v>1.1277310384689512</v>
      </c>
      <c r="T709" s="17">
        <f>IFERROR(ZACKS_Screener[[#This Row],[PE2]]/(ZACKS_Screener[[#This Row],[EG2]]*100), "")</f>
        <v>1.7511994219653138</v>
      </c>
      <c r="U709"/>
    </row>
    <row r="710" spans="1:21" hidden="1" x14ac:dyDescent="0.25">
      <c r="A710" s="20" t="s">
        <v>1222</v>
      </c>
      <c r="B710" s="20">
        <v>3375.02</v>
      </c>
      <c r="C710" s="33" t="s">
        <v>1221</v>
      </c>
      <c r="D710" s="6" t="s">
        <v>12</v>
      </c>
      <c r="E710" s="6" t="s">
        <v>24</v>
      </c>
      <c r="F710" s="6" t="s">
        <v>74</v>
      </c>
      <c r="G710">
        <v>12</v>
      </c>
      <c r="H710">
        <v>202212</v>
      </c>
      <c r="I710" s="8">
        <v>11.77</v>
      </c>
      <c r="J710" s="8">
        <v>1.1399999999999999</v>
      </c>
      <c r="K710" s="8">
        <v>1.18</v>
      </c>
      <c r="L710" s="8">
        <v>1.37</v>
      </c>
      <c r="M710" s="47" t="str">
        <f>INDEX(DNBDetails[], MATCH(ZACKS_Screener[Ticker], DNBDetails[Ticker],0), 6)</f>
        <v>Transportation Equipment Manufacturing</v>
      </c>
      <c r="N710" s="6" t="str">
        <f>INDEX(DNBDetails[], MATCH(ZACKS_Screener[Ticker], DNBDetails[Ticker],0), 7)</f>
        <v>Motor Vehicle Parts Manufacturing</v>
      </c>
      <c r="O7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3.5087719298245647E-2</v>
      </c>
      <c r="P7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0.16101694915254253</v>
      </c>
      <c r="Q710" s="17">
        <f>IFERROR(ZACKS_Screener[[#This Row],[Price]]/ZACKS_Screener[[#This Row],[EPS1]], "")</f>
        <v>9.9745762711864412</v>
      </c>
      <c r="R710" s="17">
        <f>IFERROR(ZACKS_Screener[[#This Row],[Price]]/ZACKS_Screener[[#This Row],[EPS2]], "")</f>
        <v>8.5912408759124084</v>
      </c>
      <c r="S710" s="17">
        <f>IFERROR(ZACKS_Screener[[#This Row],[PE1]]/(ZACKS_Screener[[#This Row],[EG1]]*100), "")</f>
        <v>2.8427542372881329</v>
      </c>
      <c r="T710" s="17">
        <f>IFERROR(ZACKS_Screener[[#This Row],[PE2]]/(ZACKS_Screener[[#This Row],[EG2]]*100), "")</f>
        <v>0.53356127545140164</v>
      </c>
      <c r="U710"/>
    </row>
    <row r="711" spans="1:21" hidden="1" x14ac:dyDescent="0.25">
      <c r="A711" s="20" t="s">
        <v>1070</v>
      </c>
      <c r="B711" s="20">
        <v>12209.93</v>
      </c>
      <c r="C711" s="33" t="s">
        <v>1069</v>
      </c>
      <c r="D711" s="6" t="s">
        <v>20</v>
      </c>
      <c r="E711" s="6" t="s">
        <v>13</v>
      </c>
      <c r="F711" s="6" t="s">
        <v>547</v>
      </c>
      <c r="G711">
        <v>3</v>
      </c>
      <c r="H711">
        <v>202303</v>
      </c>
      <c r="I711" s="8">
        <v>27.07</v>
      </c>
      <c r="J711" s="8">
        <v>2.36</v>
      </c>
      <c r="K711" s="8">
        <v>2.44</v>
      </c>
      <c r="L711" s="8">
        <v>2.78</v>
      </c>
      <c r="M711" s="47" t="str">
        <f>INDEX(DNBDetails[], MATCH(ZACKS_Screener[Ticker], DNBDetails[Ticker],0), 6)</f>
        <v>Wholesale Trade</v>
      </c>
      <c r="N711" s="6" t="str">
        <f>INDEX(DNBDetails[], MATCH(ZACKS_Screener[Ticker], DNBDetails[Ticker],0), 7)</f>
        <v>Household Appliances and Electrical and Electronic Goods Merchant Wholesalers</v>
      </c>
      <c r="O7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3.3898305084745797E-2</v>
      </c>
      <c r="P7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0.1393442622950819</v>
      </c>
      <c r="Q711" s="17">
        <f>IFERROR(ZACKS_Screener[[#This Row],[Price]]/ZACKS_Screener[[#This Row],[EPS1]], "")</f>
        <v>11.094262295081968</v>
      </c>
      <c r="R711" s="17">
        <f>IFERROR(ZACKS_Screener[[#This Row],[Price]]/ZACKS_Screener[[#This Row],[EPS2]], "")</f>
        <v>9.7374100719424472</v>
      </c>
      <c r="S711" s="17">
        <f>IFERROR(ZACKS_Screener[[#This Row],[PE1]]/(ZACKS_Screener[[#This Row],[EG1]]*100), "")</f>
        <v>3.2728073770491775</v>
      </c>
      <c r="T711" s="17">
        <f>IFERROR(ZACKS_Screener[[#This Row],[PE2]]/(ZACKS_Screener[[#This Row],[EG2]]*100), "")</f>
        <v>0.69880236986881128</v>
      </c>
      <c r="U711"/>
    </row>
    <row r="712" spans="1:21" hidden="1" x14ac:dyDescent="0.25">
      <c r="A712" s="20" t="s">
        <v>281</v>
      </c>
      <c r="B712" s="20">
        <v>5394.7</v>
      </c>
      <c r="C712" s="33" t="s">
        <v>280</v>
      </c>
      <c r="D712" s="6" t="s">
        <v>20</v>
      </c>
      <c r="E712" s="6" t="s">
        <v>35</v>
      </c>
      <c r="F712" s="6" t="s">
        <v>60</v>
      </c>
      <c r="G712">
        <v>12</v>
      </c>
      <c r="H712">
        <v>202212</v>
      </c>
      <c r="I712" s="8">
        <v>94.94</v>
      </c>
      <c r="J712" s="8">
        <v>-10.96</v>
      </c>
      <c r="K712" s="8">
        <v>-10.59</v>
      </c>
      <c r="L712" s="8">
        <v>-8.24</v>
      </c>
      <c r="M712" s="47" t="str">
        <f>INDEX(DNBDetails[], MATCH(ZACKS_Screener[Ticker], DNBDetails[Ticker],0), 6)</f>
        <v>Professional, Scientific, and Technical Services</v>
      </c>
      <c r="N712" s="6" t="str">
        <f>INDEX(DNBDetails[], MATCH(ZACKS_Screener[Ticker], DNBDetails[Ticker],0), 7)</f>
        <v>Scientific Research and Development Services</v>
      </c>
      <c r="O7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3.3759124087591331E-2</v>
      </c>
      <c r="P7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0.22190745986779978</v>
      </c>
      <c r="Q712" s="17">
        <f>IFERROR(ZACKS_Screener[[#This Row],[Price]]/ZACKS_Screener[[#This Row],[EPS1]], "")</f>
        <v>-8.9650613786591116</v>
      </c>
      <c r="R712" s="17">
        <f>IFERROR(ZACKS_Screener[[#This Row],[Price]]/ZACKS_Screener[[#This Row],[EPS2]], "")</f>
        <v>-11.521844660194175</v>
      </c>
      <c r="S712" s="17">
        <f>IFERROR(ZACKS_Screener[[#This Row],[PE1]]/(ZACKS_Screener[[#This Row],[EG1]]*100), "")</f>
        <v>-2.6555965597325297</v>
      </c>
      <c r="T712" s="17">
        <f>IFERROR(ZACKS_Screener[[#This Row],[PE2]]/(ZACKS_Screener[[#This Row],[EG2]]*100), "")</f>
        <v>-0.51921844660194183</v>
      </c>
      <c r="U712"/>
    </row>
    <row r="713" spans="1:21" hidden="1" x14ac:dyDescent="0.25">
      <c r="A713" s="20" t="s">
        <v>1640</v>
      </c>
      <c r="B713" s="20">
        <v>35655.97</v>
      </c>
      <c r="C713" s="33" t="s">
        <v>1639</v>
      </c>
      <c r="D713" s="6" t="s">
        <v>12</v>
      </c>
      <c r="E713" s="6" t="s">
        <v>32</v>
      </c>
      <c r="F713" s="6" t="s">
        <v>111</v>
      </c>
      <c r="G713">
        <v>12</v>
      </c>
      <c r="H713">
        <v>202212</v>
      </c>
      <c r="I713" s="8">
        <v>19.260000000000002</v>
      </c>
      <c r="J713" s="8">
        <v>2.38</v>
      </c>
      <c r="K713" s="8">
        <v>2.46</v>
      </c>
      <c r="L713" s="8">
        <v>2.64</v>
      </c>
      <c r="M713" s="47" t="str">
        <f>INDEX(DNBDetails[], MATCH(ZACKS_Screener[Ticker], DNBDetails[Ticker],0), 6)</f>
        <v>Finance and Insurance</v>
      </c>
      <c r="N713" s="6" t="str">
        <f>INDEX(DNBDetails[], MATCH(ZACKS_Screener[Ticker], DNBDetails[Ticker],0), 7)</f>
        <v>Agencies, Brokerages, and Other Insurance Related Activities</v>
      </c>
      <c r="O7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3.3613445378151294E-2</v>
      </c>
      <c r="P7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7.3170731707317138E-2</v>
      </c>
      <c r="Q713" s="17">
        <f>IFERROR(ZACKS_Screener[[#This Row],[Price]]/ZACKS_Screener[[#This Row],[EPS1]], "")</f>
        <v>7.8292682926829276</v>
      </c>
      <c r="R713" s="17">
        <f>IFERROR(ZACKS_Screener[[#This Row],[Price]]/ZACKS_Screener[[#This Row],[EPS2]], "")</f>
        <v>7.2954545454545459</v>
      </c>
      <c r="S713" s="17">
        <f>IFERROR(ZACKS_Screener[[#This Row],[PE1]]/(ZACKS_Screener[[#This Row],[EG1]]*100), "")</f>
        <v>2.3292073170731689</v>
      </c>
      <c r="T713" s="17">
        <f>IFERROR(ZACKS_Screener[[#This Row],[PE2]]/(ZACKS_Screener[[#This Row],[EG2]]*100), "")</f>
        <v>0.99704545454545368</v>
      </c>
      <c r="U713"/>
    </row>
    <row r="714" spans="1:21" hidden="1" x14ac:dyDescent="0.25">
      <c r="A714" s="20" t="s">
        <v>3508</v>
      </c>
      <c r="B714" s="20">
        <v>3176.28</v>
      </c>
      <c r="C714" s="33" t="s">
        <v>3507</v>
      </c>
      <c r="D714" s="6" t="s">
        <v>20</v>
      </c>
      <c r="E714" s="6" t="s">
        <v>35</v>
      </c>
      <c r="F714" s="6" t="s">
        <v>38</v>
      </c>
      <c r="G714">
        <v>4</v>
      </c>
      <c r="H714">
        <v>202304</v>
      </c>
      <c r="I714" s="8">
        <v>33.369999999999997</v>
      </c>
      <c r="J714" s="8">
        <v>2.42</v>
      </c>
      <c r="K714" s="8">
        <v>2.5</v>
      </c>
      <c r="L714" s="8">
        <v>2.65</v>
      </c>
      <c r="M714" s="47" t="str">
        <f>INDEX(DNBDetails[], MATCH(ZACKS_Screener[Ticker], DNBDetails[Ticker],0), 6)</f>
        <v>Wholesale Trade</v>
      </c>
      <c r="N714" s="6" t="str">
        <f>INDEX(DNBDetails[], MATCH(ZACKS_Screener[Ticker], DNBDetails[Ticker],0), 7)</f>
        <v>Professional and Commercial Equipment and Supplies Merchant Wholesalers</v>
      </c>
      <c r="O7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3.305785123966945E-2</v>
      </c>
      <c r="P7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5.9999999999999963E-2</v>
      </c>
      <c r="Q714" s="17">
        <f>IFERROR(ZACKS_Screener[[#This Row],[Price]]/ZACKS_Screener[[#This Row],[EPS1]], "")</f>
        <v>13.347999999999999</v>
      </c>
      <c r="R714" s="17">
        <f>IFERROR(ZACKS_Screener[[#This Row],[Price]]/ZACKS_Screener[[#This Row],[EPS2]], "")</f>
        <v>12.592452830188678</v>
      </c>
      <c r="S714" s="17">
        <f>IFERROR(ZACKS_Screener[[#This Row],[PE1]]/(ZACKS_Screener[[#This Row],[EG1]]*100), "")</f>
        <v>4.0377699999999965</v>
      </c>
      <c r="T714" s="17">
        <f>IFERROR(ZACKS_Screener[[#This Row],[PE2]]/(ZACKS_Screener[[#This Row],[EG2]]*100), "")</f>
        <v>2.0987421383647811</v>
      </c>
      <c r="U714"/>
    </row>
    <row r="715" spans="1:21" hidden="1" x14ac:dyDescent="0.25">
      <c r="A715" s="20" t="s">
        <v>3461</v>
      </c>
      <c r="B715" s="20">
        <v>2036.03</v>
      </c>
      <c r="C715" s="33" t="s">
        <v>3460</v>
      </c>
      <c r="D715" s="6" t="s">
        <v>20</v>
      </c>
      <c r="E715" s="6" t="s">
        <v>13</v>
      </c>
      <c r="F715" s="6" t="s">
        <v>741</v>
      </c>
      <c r="G715">
        <v>3</v>
      </c>
      <c r="H715">
        <v>202303</v>
      </c>
      <c r="I715" s="8">
        <v>27.94</v>
      </c>
      <c r="J715" s="8">
        <v>2.1800000000000002</v>
      </c>
      <c r="K715" s="8">
        <v>2.25</v>
      </c>
      <c r="L715" s="8">
        <v>2.33</v>
      </c>
      <c r="M715" s="47" t="str">
        <f>INDEX(DNBDetails[], MATCH(ZACKS_Screener[Ticker], DNBDetails[Ticker],0), 6)</f>
        <v>Professional, Scientific, and Technical Services</v>
      </c>
      <c r="N715" s="6" t="str">
        <f>INDEX(DNBDetails[], MATCH(ZACKS_Screener[Ticker], DNBDetails[Ticker],0), 7)</f>
        <v>Computer Systems Design and Related Services</v>
      </c>
      <c r="O7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3.2110091743119192E-2</v>
      </c>
      <c r="P7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3.555555555555559E-2</v>
      </c>
      <c r="Q715" s="17">
        <f>IFERROR(ZACKS_Screener[[#This Row],[Price]]/ZACKS_Screener[[#This Row],[EPS1]], "")</f>
        <v>12.417777777777779</v>
      </c>
      <c r="R715" s="17">
        <f>IFERROR(ZACKS_Screener[[#This Row],[Price]]/ZACKS_Screener[[#This Row],[EPS2]], "")</f>
        <v>11.991416309012875</v>
      </c>
      <c r="S715" s="17">
        <f>IFERROR(ZACKS_Screener[[#This Row],[PE1]]/(ZACKS_Screener[[#This Row],[EG1]]*100), "")</f>
        <v>3.8672507936508027</v>
      </c>
      <c r="T715" s="17">
        <f>IFERROR(ZACKS_Screener[[#This Row],[PE2]]/(ZACKS_Screener[[#This Row],[EG2]]*100), "")</f>
        <v>3.372585836909868</v>
      </c>
      <c r="U715"/>
    </row>
    <row r="716" spans="1:21" hidden="1" x14ac:dyDescent="0.25">
      <c r="A716" s="20" t="s">
        <v>87</v>
      </c>
      <c r="B716" s="20">
        <v>6140.03</v>
      </c>
      <c r="C716" s="33" t="s">
        <v>86</v>
      </c>
      <c r="D716" s="6" t="s">
        <v>12</v>
      </c>
      <c r="E716" s="6" t="s">
        <v>32</v>
      </c>
      <c r="F716" s="6" t="s">
        <v>88</v>
      </c>
      <c r="G716">
        <v>12</v>
      </c>
      <c r="H716">
        <v>202212</v>
      </c>
      <c r="I716" s="8">
        <v>64.19</v>
      </c>
      <c r="J716" s="8">
        <v>3.83</v>
      </c>
      <c r="K716" s="8">
        <v>3.95</v>
      </c>
      <c r="L716" s="8">
        <v>4.12</v>
      </c>
      <c r="M716" s="47" t="str">
        <f>INDEX(DNBDetails[], MATCH(ZACKS_Screener[Ticker], DNBDetails[Ticker],0), 6)</f>
        <v>Real Estate and Rental and Leasing</v>
      </c>
      <c r="N716" s="6" t="str">
        <f>INDEX(DNBDetails[], MATCH(ZACKS_Screener[Ticker], DNBDetails[Ticker],0), 7)</f>
        <v>Lessors of Real Estate</v>
      </c>
      <c r="O7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3.1331592689295064E-2</v>
      </c>
      <c r="P7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4.3037974683544283E-2</v>
      </c>
      <c r="Q716" s="17">
        <f>IFERROR(ZACKS_Screener[[#This Row],[Price]]/ZACKS_Screener[[#This Row],[EPS1]], "")</f>
        <v>16.250632911392405</v>
      </c>
      <c r="R716" s="17">
        <f>IFERROR(ZACKS_Screener[[#This Row],[Price]]/ZACKS_Screener[[#This Row],[EPS2]], "")</f>
        <v>15.58009708737864</v>
      </c>
      <c r="S716" s="17">
        <f>IFERROR(ZACKS_Screener[[#This Row],[PE1]]/(ZACKS_Screener[[#This Row],[EG1]]*100), "")</f>
        <v>5.1866603375527385</v>
      </c>
      <c r="T716" s="17">
        <f>IFERROR(ZACKS_Screener[[#This Row],[PE2]]/(ZACKS_Screener[[#This Row],[EG2]]*100), "")</f>
        <v>3.6200813820673914</v>
      </c>
      <c r="U716"/>
    </row>
    <row r="717" spans="1:21" hidden="1" x14ac:dyDescent="0.25">
      <c r="A717" s="20" t="s">
        <v>1279</v>
      </c>
      <c r="B717" s="20">
        <v>4947.04</v>
      </c>
      <c r="C717" s="33" t="s">
        <v>1278</v>
      </c>
      <c r="D717" s="6" t="s">
        <v>12</v>
      </c>
      <c r="E717" s="6" t="s">
        <v>32</v>
      </c>
      <c r="F717" s="6" t="s">
        <v>478</v>
      </c>
      <c r="G717">
        <v>12</v>
      </c>
      <c r="H717">
        <v>202212</v>
      </c>
      <c r="I717" s="8">
        <v>23.94</v>
      </c>
      <c r="J717" s="8">
        <v>1.93</v>
      </c>
      <c r="K717" s="8">
        <v>1.99</v>
      </c>
      <c r="L717" s="8">
        <v>1.82</v>
      </c>
      <c r="M717" s="47" t="str">
        <f>INDEX(DNBDetails[], MATCH(ZACKS_Screener[Ticker], DNBDetails[Ticker],0), 6)</f>
        <v>Finance and Insurance</v>
      </c>
      <c r="N717" s="6" t="str">
        <f>INDEX(DNBDetails[], MATCH(ZACKS_Screener[Ticker], DNBDetails[Ticker],0), 7)</f>
        <v>Depository Credit Intermediation</v>
      </c>
      <c r="O7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3.1088082901554431E-2</v>
      </c>
      <c r="P7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-8.5427135678391927E-2</v>
      </c>
      <c r="Q717" s="17">
        <f>IFERROR(ZACKS_Screener[[#This Row],[Price]]/ZACKS_Screener[[#This Row],[EPS1]], "")</f>
        <v>12.030150753768845</v>
      </c>
      <c r="R717" s="17">
        <f>IFERROR(ZACKS_Screener[[#This Row],[Price]]/ZACKS_Screener[[#This Row],[EPS2]], "")</f>
        <v>13.153846153846153</v>
      </c>
      <c r="S717" s="17">
        <f>IFERROR(ZACKS_Screener[[#This Row],[PE1]]/(ZACKS_Screener[[#This Row],[EG1]]*100), "")</f>
        <v>3.8696984924623088</v>
      </c>
      <c r="T717" s="17">
        <f>IFERROR(ZACKS_Screener[[#This Row],[PE2]]/(ZACKS_Screener[[#This Row],[EG2]]*100), "")</f>
        <v>-1.5397737556561091</v>
      </c>
      <c r="U717"/>
    </row>
    <row r="718" spans="1:21" hidden="1" x14ac:dyDescent="0.25">
      <c r="A718" s="20" t="s">
        <v>490</v>
      </c>
      <c r="B718" s="20">
        <v>6796.4</v>
      </c>
      <c r="C718" s="33" t="s">
        <v>489</v>
      </c>
      <c r="D718" s="6" t="s">
        <v>12</v>
      </c>
      <c r="E718" s="6" t="s">
        <v>32</v>
      </c>
      <c r="F718" s="6" t="s">
        <v>88</v>
      </c>
      <c r="G718">
        <v>12</v>
      </c>
      <c r="H718">
        <v>202212</v>
      </c>
      <c r="I718" s="8">
        <v>22.96</v>
      </c>
      <c r="J718" s="8">
        <v>1.95</v>
      </c>
      <c r="K718" s="8">
        <v>2.0099999999999998</v>
      </c>
      <c r="L718" s="8">
        <v>2.08</v>
      </c>
      <c r="M718" s="47" t="str">
        <f>INDEX(DNBDetails[], MATCH(ZACKS_Screener[Ticker], DNBDetails[Ticker],0), 6)</f>
        <v>Real Estate and Rental and Leasing</v>
      </c>
      <c r="N718" s="6" t="str">
        <f>INDEX(DNBDetails[], MATCH(ZACKS_Screener[Ticker], DNBDetails[Ticker],0), 7)</f>
        <v>Lessors of Real Estate</v>
      </c>
      <c r="O7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3.0769230769230684E-2</v>
      </c>
      <c r="P7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3.4825870646766316E-2</v>
      </c>
      <c r="Q718" s="17">
        <f>IFERROR(ZACKS_Screener[[#This Row],[Price]]/ZACKS_Screener[[#This Row],[EPS1]], "")</f>
        <v>11.422885572139306</v>
      </c>
      <c r="R718" s="17">
        <f>IFERROR(ZACKS_Screener[[#This Row],[Price]]/ZACKS_Screener[[#This Row],[EPS2]], "")</f>
        <v>11.038461538461538</v>
      </c>
      <c r="S718" s="17">
        <f>IFERROR(ZACKS_Screener[[#This Row],[PE1]]/(ZACKS_Screener[[#This Row],[EG1]]*100), "")</f>
        <v>3.7124378109452847</v>
      </c>
      <c r="T718" s="17">
        <f>IFERROR(ZACKS_Screener[[#This Row],[PE2]]/(ZACKS_Screener[[#This Row],[EG2]]*100), "")</f>
        <v>3.169615384615371</v>
      </c>
      <c r="U718"/>
    </row>
    <row r="719" spans="1:21" hidden="1" x14ac:dyDescent="0.25">
      <c r="A719" s="20" t="s">
        <v>1642</v>
      </c>
      <c r="B719" s="20">
        <v>42140.18</v>
      </c>
      <c r="C719" s="33" t="s">
        <v>1641</v>
      </c>
      <c r="D719" s="6" t="s">
        <v>12</v>
      </c>
      <c r="E719" s="6" t="s">
        <v>32</v>
      </c>
      <c r="F719" s="6" t="s">
        <v>360</v>
      </c>
      <c r="G719">
        <v>3</v>
      </c>
      <c r="H719">
        <v>202303</v>
      </c>
      <c r="I719" s="8">
        <v>3.27</v>
      </c>
      <c r="J719" s="8">
        <v>0.33</v>
      </c>
      <c r="K719" s="8">
        <v>0.34</v>
      </c>
      <c r="L719" s="8">
        <v>0.37</v>
      </c>
      <c r="M719" s="47" t="e">
        <f>INDEX(DNBDetails[], MATCH(ZACKS_Screener[Ticker], DNBDetails[Ticker],0), 6)</f>
        <v>#N/A</v>
      </c>
      <c r="N719" s="6" t="e">
        <f>INDEX(DNBDetails[], MATCH(ZACKS_Screener[Ticker], DNBDetails[Ticker],0), 7)</f>
        <v>#N/A</v>
      </c>
      <c r="O7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3.0303030303030328E-2</v>
      </c>
      <c r="P7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8.8235294117646967E-2</v>
      </c>
      <c r="Q719" s="17">
        <f>IFERROR(ZACKS_Screener[[#This Row],[Price]]/ZACKS_Screener[[#This Row],[EPS1]], "")</f>
        <v>9.617647058823529</v>
      </c>
      <c r="R719" s="17">
        <f>IFERROR(ZACKS_Screener[[#This Row],[Price]]/ZACKS_Screener[[#This Row],[EPS2]], "")</f>
        <v>8.8378378378378386</v>
      </c>
      <c r="S719" s="17">
        <f>IFERROR(ZACKS_Screener[[#This Row],[PE1]]/(ZACKS_Screener[[#This Row],[EG1]]*100), "")</f>
        <v>3.1738235294117616</v>
      </c>
      <c r="T719" s="17">
        <f>IFERROR(ZACKS_Screener[[#This Row],[PE2]]/(ZACKS_Screener[[#This Row],[EG2]]*100), "")</f>
        <v>1.0016216216216229</v>
      </c>
      <c r="U719"/>
    </row>
    <row r="720" spans="1:21" hidden="1" x14ac:dyDescent="0.25">
      <c r="A720" s="20" t="s">
        <v>3366</v>
      </c>
      <c r="B720" s="20">
        <v>2917.28</v>
      </c>
      <c r="C720" s="33" t="s">
        <v>3365</v>
      </c>
      <c r="D720" s="6" t="s">
        <v>12</v>
      </c>
      <c r="E720" s="6" t="s">
        <v>32</v>
      </c>
      <c r="F720" s="6" t="s">
        <v>149</v>
      </c>
      <c r="G720">
        <v>12</v>
      </c>
      <c r="H720">
        <v>202212</v>
      </c>
      <c r="I720" s="8">
        <v>9.9600000000000009</v>
      </c>
      <c r="J720" s="8">
        <v>0.67</v>
      </c>
      <c r="K720" s="8">
        <v>0.69</v>
      </c>
      <c r="L720" s="8">
        <v>0.71</v>
      </c>
      <c r="M720" s="47" t="str">
        <f>INDEX(DNBDetails[], MATCH(ZACKS_Screener[Ticker], DNBDetails[Ticker],0), 6)</f>
        <v>Real Estate and Rental and Leasing</v>
      </c>
      <c r="N720" s="6" t="str">
        <f>INDEX(DNBDetails[], MATCH(ZACKS_Screener[Ticker], DNBDetails[Ticker],0), 7)</f>
        <v>Lessors of Real Estate</v>
      </c>
      <c r="O7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2.9850746268656577E-2</v>
      </c>
      <c r="P7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2.898550724637684E-2</v>
      </c>
      <c r="Q720" s="17">
        <f>IFERROR(ZACKS_Screener[[#This Row],[Price]]/ZACKS_Screener[[#This Row],[EPS1]], "")</f>
        <v>14.434782608695654</v>
      </c>
      <c r="R720" s="17">
        <f>IFERROR(ZACKS_Screener[[#This Row],[Price]]/ZACKS_Screener[[#This Row],[EPS2]], "")</f>
        <v>14.02816901408451</v>
      </c>
      <c r="S720" s="17">
        <f>IFERROR(ZACKS_Screener[[#This Row],[PE1]]/(ZACKS_Screener[[#This Row],[EG1]]*100), "")</f>
        <v>4.8356521739130667</v>
      </c>
      <c r="T720" s="17">
        <f>IFERROR(ZACKS_Screener[[#This Row],[PE2]]/(ZACKS_Screener[[#This Row],[EG2]]*100), "")</f>
        <v>4.8397183098591512</v>
      </c>
      <c r="U720"/>
    </row>
    <row r="721" spans="1:21" hidden="1" x14ac:dyDescent="0.25">
      <c r="A721" s="20" t="s">
        <v>2557</v>
      </c>
      <c r="B721" s="20">
        <v>4086.41</v>
      </c>
      <c r="C721" s="33" t="s">
        <v>2556</v>
      </c>
      <c r="D721" s="6" t="s">
        <v>12</v>
      </c>
      <c r="E721" s="6" t="s">
        <v>284</v>
      </c>
      <c r="F721" s="6" t="s">
        <v>614</v>
      </c>
      <c r="G721">
        <v>12</v>
      </c>
      <c r="H721">
        <v>202212</v>
      </c>
      <c r="I721" s="8">
        <v>115.29</v>
      </c>
      <c r="J721" s="8">
        <v>10.26</v>
      </c>
      <c r="K721" s="8">
        <v>10.54</v>
      </c>
      <c r="L721" s="8">
        <v>11.16</v>
      </c>
      <c r="M721" s="47" t="str">
        <f>INDEX(DNBDetails[], MATCH(ZACKS_Screener[Ticker], DNBDetails[Ticker],0), 6)</f>
        <v>Real Estate and Rental and Leasing</v>
      </c>
      <c r="N721" s="6" t="str">
        <f>INDEX(DNBDetails[], MATCH(ZACKS_Screener[Ticker], DNBDetails[Ticker],0), 7)</f>
        <v>Offices of Real Estate Agents and Brokers</v>
      </c>
      <c r="O7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2.7290448343079862E-2</v>
      </c>
      <c r="P7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5.8823529411764802E-2</v>
      </c>
      <c r="Q721" s="17">
        <f>IFERROR(ZACKS_Screener[[#This Row],[Price]]/ZACKS_Screener[[#This Row],[EPS1]], "")</f>
        <v>10.93833017077799</v>
      </c>
      <c r="R721" s="17">
        <f>IFERROR(ZACKS_Screener[[#This Row],[Price]]/ZACKS_Screener[[#This Row],[EPS2]], "")</f>
        <v>10.330645161290324</v>
      </c>
      <c r="S721" s="17">
        <f>IFERROR(ZACKS_Screener[[#This Row],[PE1]]/(ZACKS_Screener[[#This Row],[EG1]]*100), "")</f>
        <v>4.0081166982922296</v>
      </c>
      <c r="T721" s="17">
        <f>IFERROR(ZACKS_Screener[[#This Row],[PE2]]/(ZACKS_Screener[[#This Row],[EG2]]*100), "")</f>
        <v>1.7562096774193523</v>
      </c>
      <c r="U721"/>
    </row>
    <row r="722" spans="1:21" hidden="1" x14ac:dyDescent="0.25">
      <c r="A722" s="20" t="s">
        <v>817</v>
      </c>
      <c r="B722" s="20">
        <v>96104.89</v>
      </c>
      <c r="C722" s="33" t="s">
        <v>816</v>
      </c>
      <c r="D722" s="6" t="s">
        <v>12</v>
      </c>
      <c r="E722" s="6" t="s">
        <v>44</v>
      </c>
      <c r="F722" s="6" t="s">
        <v>45</v>
      </c>
      <c r="G722">
        <v>6</v>
      </c>
      <c r="H722">
        <v>202306</v>
      </c>
      <c r="I722" s="8">
        <v>171.52</v>
      </c>
      <c r="J722" s="8">
        <v>8.16</v>
      </c>
      <c r="K722" s="8">
        <v>8.3800000000000008</v>
      </c>
      <c r="L722" s="8">
        <v>9.0500000000000007</v>
      </c>
      <c r="M722" s="47" t="str">
        <f>INDEX(DNBDetails[], MATCH(ZACKS_Screener[Ticker], DNBDetails[Ticker],0), 6)</f>
        <v>Beverage and Tobacco Product Manufacturing</v>
      </c>
      <c r="N722" s="6" t="str">
        <f>INDEX(DNBDetails[], MATCH(ZACKS_Screener[Ticker], DNBDetails[Ticker],0), 7)</f>
        <v>Beverage Manufacturing</v>
      </c>
      <c r="O7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2.6960784313725568E-2</v>
      </c>
      <c r="P7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7.9952267303102606E-2</v>
      </c>
      <c r="Q722" s="17">
        <f>IFERROR(ZACKS_Screener[[#This Row],[Price]]/ZACKS_Screener[[#This Row],[EPS1]], "")</f>
        <v>20.467780429594271</v>
      </c>
      <c r="R722" s="17">
        <f>IFERROR(ZACKS_Screener[[#This Row],[Price]]/ZACKS_Screener[[#This Row],[EPS2]], "")</f>
        <v>18.952486187845302</v>
      </c>
      <c r="S722" s="17">
        <f>IFERROR(ZACKS_Screener[[#This Row],[PE1]]/(ZACKS_Screener[[#This Row],[EG1]]*100), "")</f>
        <v>7.5916858320676717</v>
      </c>
      <c r="T722" s="17">
        <f>IFERROR(ZACKS_Screener[[#This Row],[PE2]]/(ZACKS_Screener[[#This Row],[EG2]]*100), "")</f>
        <v>2.3704751381215474</v>
      </c>
      <c r="U722"/>
    </row>
    <row r="723" spans="1:21" hidden="1" x14ac:dyDescent="0.25">
      <c r="A723" s="20" t="s">
        <v>1985</v>
      </c>
      <c r="B723" s="20">
        <v>4923.91</v>
      </c>
      <c r="C723" s="33" t="s">
        <v>1984</v>
      </c>
      <c r="D723" s="6" t="s">
        <v>12</v>
      </c>
      <c r="E723" s="6" t="s">
        <v>13</v>
      </c>
      <c r="F723" s="6" t="s">
        <v>217</v>
      </c>
      <c r="G723">
        <v>12</v>
      </c>
      <c r="H723">
        <v>202212</v>
      </c>
      <c r="I723" s="8">
        <v>23.06</v>
      </c>
      <c r="J723" s="8">
        <v>2.6</v>
      </c>
      <c r="K723" s="8">
        <v>2.67</v>
      </c>
      <c r="L723" s="8">
        <v>2.76</v>
      </c>
      <c r="M723" s="47" t="str">
        <f>INDEX(DNBDetails[], MATCH(ZACKS_Screener[Ticker], DNBDetails[Ticker],0), 6)</f>
        <v>Information</v>
      </c>
      <c r="N723" s="6" t="str">
        <f>INDEX(DNBDetails[], MATCH(ZACKS_Screener[Ticker], DNBDetails[Ticker],0), 7)</f>
        <v>Wired and Wireless Telecommunications (except Satellite)</v>
      </c>
      <c r="O7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2.6923076923076862E-2</v>
      </c>
      <c r="P7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3.3707865168539276E-2</v>
      </c>
      <c r="Q723" s="17">
        <f>IFERROR(ZACKS_Screener[[#This Row],[Price]]/ZACKS_Screener[[#This Row],[EPS1]], "")</f>
        <v>8.6367041198501866</v>
      </c>
      <c r="R723" s="17">
        <f>IFERROR(ZACKS_Screener[[#This Row],[Price]]/ZACKS_Screener[[#This Row],[EPS2]], "")</f>
        <v>8.3550724637681153</v>
      </c>
      <c r="S723" s="17">
        <f>IFERROR(ZACKS_Screener[[#This Row],[PE1]]/(ZACKS_Screener[[#This Row],[EG1]]*100), "")</f>
        <v>3.2079186730872191</v>
      </c>
      <c r="T723" s="17">
        <f>IFERROR(ZACKS_Screener[[#This Row],[PE2]]/(ZACKS_Screener[[#This Row],[EG2]]*100), "")</f>
        <v>2.4786714975845445</v>
      </c>
      <c r="U723"/>
    </row>
    <row r="724" spans="1:21" hidden="1" x14ac:dyDescent="0.25">
      <c r="A724" s="20" t="s">
        <v>2675</v>
      </c>
      <c r="B724" s="20">
        <v>19811.53</v>
      </c>
      <c r="C724" s="33" t="s">
        <v>2674</v>
      </c>
      <c r="D724" s="6" t="s">
        <v>12</v>
      </c>
      <c r="E724" s="6" t="s">
        <v>114</v>
      </c>
      <c r="F724" s="6" t="s">
        <v>416</v>
      </c>
      <c r="G724">
        <v>12</v>
      </c>
      <c r="H724">
        <v>202212</v>
      </c>
      <c r="I724" s="8">
        <v>44.21</v>
      </c>
      <c r="J724" s="8">
        <v>1.1200000000000001</v>
      </c>
      <c r="K724" s="8">
        <v>1.1499999999999999</v>
      </c>
      <c r="L724" s="8">
        <v>1.36</v>
      </c>
      <c r="M724" s="47" t="str">
        <f>INDEX(DNBDetails[], MATCH(ZACKS_Screener[Ticker], DNBDetails[Ticker],0), 6)</f>
        <v>Mining, Quarrying, and Oil and Gas Extraction</v>
      </c>
      <c r="N724" s="6" t="str">
        <f>INDEX(DNBDetails[], MATCH(ZACKS_Screener[Ticker], DNBDetails[Ticker],0), 7)</f>
        <v>Metal Ore Mining</v>
      </c>
      <c r="O7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2.6785714285714107E-2</v>
      </c>
      <c r="P7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0.18260869565217408</v>
      </c>
      <c r="Q724" s="17">
        <f>IFERROR(ZACKS_Screener[[#This Row],[Price]]/ZACKS_Screener[[#This Row],[EPS1]], "")</f>
        <v>38.443478260869568</v>
      </c>
      <c r="R724" s="17">
        <f>IFERROR(ZACKS_Screener[[#This Row],[Price]]/ZACKS_Screener[[#This Row],[EPS2]], "")</f>
        <v>32.507352941176471</v>
      </c>
      <c r="S724" s="17">
        <f>IFERROR(ZACKS_Screener[[#This Row],[PE1]]/(ZACKS_Screener[[#This Row],[EG1]]*100), "")</f>
        <v>14.352231884058069</v>
      </c>
      <c r="T724" s="17">
        <f>IFERROR(ZACKS_Screener[[#This Row],[PE2]]/(ZACKS_Screener[[#This Row],[EG2]]*100), "")</f>
        <v>1.780164565826329</v>
      </c>
      <c r="U724"/>
    </row>
    <row r="725" spans="1:21" hidden="1" x14ac:dyDescent="0.25">
      <c r="A725" s="20" t="s">
        <v>1380</v>
      </c>
      <c r="B725" s="20">
        <v>3782.64</v>
      </c>
      <c r="C725" s="33" t="s">
        <v>1379</v>
      </c>
      <c r="D725" s="6" t="s">
        <v>12</v>
      </c>
      <c r="E725" s="6" t="s">
        <v>76</v>
      </c>
      <c r="F725" s="6" t="s">
        <v>242</v>
      </c>
      <c r="G725">
        <v>12</v>
      </c>
      <c r="H725">
        <v>202212</v>
      </c>
      <c r="I725" s="8">
        <v>25.55</v>
      </c>
      <c r="J725" s="8">
        <v>0.77</v>
      </c>
      <c r="K725" s="8">
        <v>0.79</v>
      </c>
      <c r="L725" s="8">
        <v>0.93</v>
      </c>
      <c r="M725" s="47" t="str">
        <f>INDEX(DNBDetails[], MATCH(ZACKS_Screener[Ticker], DNBDetails[Ticker],0), 6)</f>
        <v>Information</v>
      </c>
      <c r="N725" s="6" t="str">
        <f>INDEX(DNBDetails[], MATCH(ZACKS_Screener[Ticker], DNBDetails[Ticker],0), 7)</f>
        <v>Software Publishers</v>
      </c>
      <c r="O7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2.5974025974025997E-2</v>
      </c>
      <c r="P7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0.17721518987341772</v>
      </c>
      <c r="Q725" s="17">
        <f>IFERROR(ZACKS_Screener[[#This Row],[Price]]/ZACKS_Screener[[#This Row],[EPS1]], "")</f>
        <v>32.341772151898731</v>
      </c>
      <c r="R725" s="17">
        <f>IFERROR(ZACKS_Screener[[#This Row],[Price]]/ZACKS_Screener[[#This Row],[EPS2]], "")</f>
        <v>27.473118279569892</v>
      </c>
      <c r="S725" s="17">
        <f>IFERROR(ZACKS_Screener[[#This Row],[PE1]]/(ZACKS_Screener[[#This Row],[EG1]]*100), "")</f>
        <v>12.451582278481</v>
      </c>
      <c r="T725" s="17">
        <f>IFERROR(ZACKS_Screener[[#This Row],[PE2]]/(ZACKS_Screener[[#This Row],[EG2]]*100), "")</f>
        <v>1.5502688172043011</v>
      </c>
      <c r="U725"/>
    </row>
    <row r="726" spans="1:21" hidden="1" x14ac:dyDescent="0.25">
      <c r="A726" s="20" t="s">
        <v>1498</v>
      </c>
      <c r="B726" s="20">
        <v>5192.5600000000004</v>
      </c>
      <c r="C726" s="33" t="s">
        <v>1497</v>
      </c>
      <c r="D726" s="6" t="s">
        <v>12</v>
      </c>
      <c r="E726" s="6" t="s">
        <v>32</v>
      </c>
      <c r="F726" s="6" t="s">
        <v>88</v>
      </c>
      <c r="G726">
        <v>12</v>
      </c>
      <c r="H726">
        <v>202212</v>
      </c>
      <c r="I726" s="8">
        <v>23.94</v>
      </c>
      <c r="J726" s="8">
        <v>1.93</v>
      </c>
      <c r="K726" s="8">
        <v>1.98</v>
      </c>
      <c r="L726" s="8">
        <v>2.06</v>
      </c>
      <c r="M726" s="47" t="str">
        <f>INDEX(DNBDetails[], MATCH(ZACKS_Screener[Ticker], DNBDetails[Ticker],0), 6)</f>
        <v>Real Estate and Rental and Leasing</v>
      </c>
      <c r="N726" s="6" t="str">
        <f>INDEX(DNBDetails[], MATCH(ZACKS_Screener[Ticker], DNBDetails[Ticker],0), 7)</f>
        <v>Lessors of Real Estate</v>
      </c>
      <c r="O7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2.5906735751295359E-2</v>
      </c>
      <c r="P7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4.0404040404040442E-2</v>
      </c>
      <c r="Q726" s="17">
        <f>IFERROR(ZACKS_Screener[[#This Row],[Price]]/ZACKS_Screener[[#This Row],[EPS1]], "")</f>
        <v>12.090909090909092</v>
      </c>
      <c r="R726" s="17">
        <f>IFERROR(ZACKS_Screener[[#This Row],[Price]]/ZACKS_Screener[[#This Row],[EPS2]], "")</f>
        <v>11.621359223300971</v>
      </c>
      <c r="S726" s="17">
        <f>IFERROR(ZACKS_Screener[[#This Row],[PE1]]/(ZACKS_Screener[[#This Row],[EG1]]*100), "")</f>
        <v>4.6670909090909056</v>
      </c>
      <c r="T726" s="17">
        <f>IFERROR(ZACKS_Screener[[#This Row],[PE2]]/(ZACKS_Screener[[#This Row],[EG2]]*100), "")</f>
        <v>2.8762864077669876</v>
      </c>
      <c r="U726"/>
    </row>
    <row r="727" spans="1:21" hidden="1" x14ac:dyDescent="0.25">
      <c r="A727" s="20" t="s">
        <v>2290</v>
      </c>
      <c r="B727" s="20">
        <v>132954.72</v>
      </c>
      <c r="C727" s="33" t="s">
        <v>2289</v>
      </c>
      <c r="D727" s="6" t="s">
        <v>20</v>
      </c>
      <c r="E727" s="6" t="s">
        <v>35</v>
      </c>
      <c r="F727" s="6" t="s">
        <v>36</v>
      </c>
      <c r="G727">
        <v>12</v>
      </c>
      <c r="H727">
        <v>202212</v>
      </c>
      <c r="I727" s="8">
        <v>53.22</v>
      </c>
      <c r="J727" s="8">
        <v>4.3499999999999996</v>
      </c>
      <c r="K727" s="8">
        <v>4.46</v>
      </c>
      <c r="L727" s="8">
        <v>4.83</v>
      </c>
      <c r="M727" s="47" t="str">
        <f>INDEX(DNBDetails[], MATCH(ZACKS_Screener[Ticker], DNBDetails[Ticker],0), 6)</f>
        <v>Wholesale Trade</v>
      </c>
      <c r="N727" s="6" t="str">
        <f>INDEX(DNBDetails[], MATCH(ZACKS_Screener[Ticker], DNBDetails[Ticker],0), 7)</f>
        <v>Drugs and Druggists' Sundries Merchant Wholesalers</v>
      </c>
      <c r="O7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2.5287356321839156E-2</v>
      </c>
      <c r="P7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8.2959641255605412E-2</v>
      </c>
      <c r="Q727" s="17">
        <f>IFERROR(ZACKS_Screener[[#This Row],[Price]]/ZACKS_Screener[[#This Row],[EPS1]], "")</f>
        <v>11.932735426008968</v>
      </c>
      <c r="R727" s="17">
        <f>IFERROR(ZACKS_Screener[[#This Row],[Price]]/ZACKS_Screener[[#This Row],[EPS2]], "")</f>
        <v>11.018633540372671</v>
      </c>
      <c r="S727" s="17">
        <f>IFERROR(ZACKS_Screener[[#This Row],[PE1]]/(ZACKS_Screener[[#This Row],[EG1]]*100), "")</f>
        <v>4.7188544639217138</v>
      </c>
      <c r="T727" s="17">
        <f>IFERROR(ZACKS_Screener[[#This Row],[PE2]]/(ZACKS_Screener[[#This Row],[EG2]]*100), "")</f>
        <v>1.3281920429746512</v>
      </c>
      <c r="U727"/>
    </row>
    <row r="728" spans="1:21" x14ac:dyDescent="0.25">
      <c r="A728" s="20" t="s">
        <v>448</v>
      </c>
      <c r="B728" s="20">
        <v>9494.16</v>
      </c>
      <c r="C728" s="33" t="s">
        <v>447</v>
      </c>
      <c r="D728" s="6" t="s">
        <v>12</v>
      </c>
      <c r="E728" s="6" t="s">
        <v>24</v>
      </c>
      <c r="F728" s="6" t="s">
        <v>57</v>
      </c>
      <c r="G728">
        <v>12</v>
      </c>
      <c r="H728">
        <v>202212</v>
      </c>
      <c r="I728" s="8">
        <v>296.63</v>
      </c>
      <c r="J728" s="8">
        <v>17.11</v>
      </c>
      <c r="K728" s="8">
        <v>17.53</v>
      </c>
      <c r="L728" s="8">
        <v>18.73</v>
      </c>
      <c r="M728" s="47" t="str">
        <f>INDEX(DNBDetails[], MATCH(ZACKS_Screener[Ticker], DNBDetails[Ticker],0), 6)</f>
        <v>Construction</v>
      </c>
      <c r="N728" s="6" t="str">
        <f>INDEX(DNBDetails[], MATCH(ZACKS_Screener[Ticker], DNBDetails[Ticker],0), 7)</f>
        <v>Building Finishing Contractors</v>
      </c>
      <c r="O7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2.4547048509643583E-2</v>
      </c>
      <c r="P7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6.845407872219049E-2</v>
      </c>
      <c r="Q728" s="17">
        <f>IFERROR(ZACKS_Screener[[#This Row],[Price]]/ZACKS_Screener[[#This Row],[EPS1]], "")</f>
        <v>16.92127780946948</v>
      </c>
      <c r="R728" s="17">
        <f>IFERROR(ZACKS_Screener[[#This Row],[Price]]/ZACKS_Screener[[#This Row],[EPS2]], "")</f>
        <v>15.837159636946076</v>
      </c>
      <c r="S728" s="17">
        <f>IFERROR(ZACKS_Screener[[#This Row],[PE1]]/(ZACKS_Screener[[#This Row],[EG1]]*100), "")</f>
        <v>6.8934062695243252</v>
      </c>
      <c r="T728" s="17">
        <f>IFERROR(ZACKS_Screener[[#This Row],[PE2]]/(ZACKS_Screener[[#This Row],[EG2]]*100), "")</f>
        <v>2.3135450702972076</v>
      </c>
      <c r="U728"/>
    </row>
    <row r="729" spans="1:21" hidden="1" x14ac:dyDescent="0.25">
      <c r="A729" s="20" t="s">
        <v>2802</v>
      </c>
      <c r="B729" s="20">
        <v>2152.8000000000002</v>
      </c>
      <c r="C729" s="33" t="s">
        <v>2801</v>
      </c>
      <c r="D729" s="6" t="s">
        <v>20</v>
      </c>
      <c r="E729" s="6" t="s">
        <v>35</v>
      </c>
      <c r="F729" s="6" t="s">
        <v>60</v>
      </c>
      <c r="G729">
        <v>12</v>
      </c>
      <c r="H729">
        <v>202212</v>
      </c>
      <c r="I729" s="8">
        <v>43.54</v>
      </c>
      <c r="J729" s="8">
        <v>-2.87</v>
      </c>
      <c r="K729" s="8">
        <v>-2.8</v>
      </c>
      <c r="L729" s="8">
        <v>-3.27</v>
      </c>
      <c r="M729" s="47" t="str">
        <f>INDEX(DNBDetails[], MATCH(ZACKS_Screener[Ticker], DNBDetails[Ticker],0), 6)</f>
        <v>Chemical Manufacturing</v>
      </c>
      <c r="N729" s="6" t="str">
        <f>INDEX(DNBDetails[], MATCH(ZACKS_Screener[Ticker], DNBDetails[Ticker],0), 7)</f>
        <v>Pharmaceutical and Medicine Manufacturing</v>
      </c>
      <c r="O7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2.4390243902439122E-2</v>
      </c>
      <c r="P7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-0.16785714285714293</v>
      </c>
      <c r="Q729" s="17">
        <f>IFERROR(ZACKS_Screener[[#This Row],[Price]]/ZACKS_Screener[[#This Row],[EPS1]], "")</f>
        <v>-15.55</v>
      </c>
      <c r="R729" s="17">
        <f>IFERROR(ZACKS_Screener[[#This Row],[Price]]/ZACKS_Screener[[#This Row],[EPS2]], "")</f>
        <v>-13.314984709480122</v>
      </c>
      <c r="S729" s="17">
        <f>IFERROR(ZACKS_Screener[[#This Row],[PE1]]/(ZACKS_Screener[[#This Row],[EG1]]*100), "")</f>
        <v>-6.3754999999999749</v>
      </c>
      <c r="T729" s="17">
        <f>IFERROR(ZACKS_Screener[[#This Row],[PE2]]/(ZACKS_Screener[[#This Row],[EG2]]*100), "")</f>
        <v>0.79323313162860276</v>
      </c>
      <c r="U729"/>
    </row>
    <row r="730" spans="1:21" hidden="1" x14ac:dyDescent="0.25">
      <c r="A730" s="20" t="s">
        <v>2347</v>
      </c>
      <c r="B730" s="20">
        <v>44543.66</v>
      </c>
      <c r="C730" s="33" t="s">
        <v>2346</v>
      </c>
      <c r="D730" s="6" t="s">
        <v>12</v>
      </c>
      <c r="E730" s="6" t="s">
        <v>13</v>
      </c>
      <c r="F730" s="6" t="s">
        <v>1382</v>
      </c>
      <c r="G730">
        <v>12</v>
      </c>
      <c r="H730">
        <v>202212</v>
      </c>
      <c r="I730" s="8">
        <v>48.41</v>
      </c>
      <c r="J730" s="8">
        <v>4.1900000000000004</v>
      </c>
      <c r="K730" s="8">
        <v>4.29</v>
      </c>
      <c r="L730" s="8">
        <v>4.07</v>
      </c>
      <c r="M730" s="47" t="str">
        <f>INDEX(DNBDetails[], MATCH(ZACKS_Screener[Ticker], DNBDetails[Ticker],0), 6)</f>
        <v>Finance and Insurance</v>
      </c>
      <c r="N730" s="6" t="str">
        <f>INDEX(DNBDetails[], MATCH(ZACKS_Screener[Ticker], DNBDetails[Ticker],0), 7)</f>
        <v>Nondepository Credit Intermediation</v>
      </c>
      <c r="O7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2.3866348448687263E-2</v>
      </c>
      <c r="P7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-5.1282051282051225E-2</v>
      </c>
      <c r="Q730" s="17">
        <f>IFERROR(ZACKS_Screener[[#This Row],[Price]]/ZACKS_Screener[[#This Row],[EPS1]], "")</f>
        <v>11.284382284382284</v>
      </c>
      <c r="R730" s="17">
        <f>IFERROR(ZACKS_Screener[[#This Row],[Price]]/ZACKS_Screener[[#This Row],[EPS2]], "")</f>
        <v>11.894348894348893</v>
      </c>
      <c r="S730" s="17">
        <f>IFERROR(ZACKS_Screener[[#This Row],[PE1]]/(ZACKS_Screener[[#This Row],[EG1]]*100), "")</f>
        <v>4.728156177156194</v>
      </c>
      <c r="T730" s="17">
        <f>IFERROR(ZACKS_Screener[[#This Row],[PE2]]/(ZACKS_Screener[[#This Row],[EG2]]*100), "")</f>
        <v>-2.3193980343980365</v>
      </c>
      <c r="U730"/>
    </row>
    <row r="731" spans="1:21" hidden="1" x14ac:dyDescent="0.25">
      <c r="A731" s="20" t="s">
        <v>3393</v>
      </c>
      <c r="B731" s="20">
        <v>2344.6799999999998</v>
      </c>
      <c r="C731" s="33" t="s">
        <v>3392</v>
      </c>
      <c r="D731" s="6" t="s">
        <v>20</v>
      </c>
      <c r="E731" s="6" t="s">
        <v>32</v>
      </c>
      <c r="F731" s="6" t="s">
        <v>119</v>
      </c>
      <c r="G731">
        <v>12</v>
      </c>
      <c r="H731">
        <v>202212</v>
      </c>
      <c r="I731" s="8">
        <v>96.8</v>
      </c>
      <c r="J731" s="8">
        <v>4.7</v>
      </c>
      <c r="K731" s="8">
        <v>4.8099999999999996</v>
      </c>
      <c r="L731" s="8">
        <v>5.2</v>
      </c>
      <c r="M731" s="47" t="str">
        <f>INDEX(DNBDetails[], MATCH(ZACKS_Screener[Ticker], DNBDetails[Ticker],0), 6)</f>
        <v>Wholesale Trade</v>
      </c>
      <c r="N731" s="6" t="str">
        <f>INDEX(DNBDetails[], MATCH(ZACKS_Screener[Ticker], DNBDetails[Ticker],0), 7)</f>
        <v>Machinery, Equipment, and Supplies Merchant Wholesalers</v>
      </c>
      <c r="O7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2.3404255319148814E-2</v>
      </c>
      <c r="P7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8.108108108108121E-2</v>
      </c>
      <c r="Q731" s="17">
        <f>IFERROR(ZACKS_Screener[[#This Row],[Price]]/ZACKS_Screener[[#This Row],[EPS1]], "")</f>
        <v>20.124740124740125</v>
      </c>
      <c r="R731" s="17">
        <f>IFERROR(ZACKS_Screener[[#This Row],[Price]]/ZACKS_Screener[[#This Row],[EPS2]], "")</f>
        <v>18.615384615384613</v>
      </c>
      <c r="S731" s="17">
        <f>IFERROR(ZACKS_Screener[[#This Row],[PE1]]/(ZACKS_Screener[[#This Row],[EG1]]*100), "")</f>
        <v>8.598752598752645</v>
      </c>
      <c r="T731" s="17">
        <f>IFERROR(ZACKS_Screener[[#This Row],[PE2]]/(ZACKS_Screener[[#This Row],[EG2]]*100), "")</f>
        <v>2.295897435897432</v>
      </c>
      <c r="U731"/>
    </row>
    <row r="732" spans="1:21" hidden="1" x14ac:dyDescent="0.25">
      <c r="A732" s="20" t="s">
        <v>610</v>
      </c>
      <c r="B732" s="20">
        <v>7752.4</v>
      </c>
      <c r="C732" s="33" t="s">
        <v>609</v>
      </c>
      <c r="D732" s="6" t="s">
        <v>12</v>
      </c>
      <c r="E732" s="6" t="s">
        <v>35</v>
      </c>
      <c r="F732" s="6" t="s">
        <v>611</v>
      </c>
      <c r="G732">
        <v>12</v>
      </c>
      <c r="H732">
        <v>202212</v>
      </c>
      <c r="I732" s="8">
        <v>511.59</v>
      </c>
      <c r="J732" s="8">
        <v>19.75</v>
      </c>
      <c r="K732" s="8">
        <v>20.21</v>
      </c>
      <c r="L732" s="8">
        <v>22.41</v>
      </c>
      <c r="M732" s="47" t="str">
        <f>INDEX(DNBDetails[], MATCH(ZACKS_Screener[Ticker], DNBDetails[Ticker],0), 6)</f>
        <v>Health Care and Social Assistance</v>
      </c>
      <c r="N732" s="6" t="str">
        <f>INDEX(DNBDetails[], MATCH(ZACKS_Screener[Ticker], DNBDetails[Ticker],0), 7)</f>
        <v>Home Health Care Services</v>
      </c>
      <c r="O7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2.3291139240506371E-2</v>
      </c>
      <c r="P7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0.10885700148441362</v>
      </c>
      <c r="Q732" s="17">
        <f>IFERROR(ZACKS_Screener[[#This Row],[Price]]/ZACKS_Screener[[#This Row],[EPS1]], "")</f>
        <v>25.313706086095991</v>
      </c>
      <c r="R732" s="17">
        <f>IFERROR(ZACKS_Screener[[#This Row],[Price]]/ZACKS_Screener[[#This Row],[EPS2]], "")</f>
        <v>22.828647925033465</v>
      </c>
      <c r="S732" s="17">
        <f>IFERROR(ZACKS_Screener[[#This Row],[PE1]]/(ZACKS_Screener[[#This Row],[EG1]]*100), "")</f>
        <v>10.868384678269456</v>
      </c>
      <c r="T732" s="17">
        <f>IFERROR(ZACKS_Screener[[#This Row],[PE2]]/(ZACKS_Screener[[#This Row],[EG2]]*100), "")</f>
        <v>2.0971226116587567</v>
      </c>
      <c r="U732"/>
    </row>
    <row r="733" spans="1:21" hidden="1" x14ac:dyDescent="0.25">
      <c r="A733" s="20" t="s">
        <v>936</v>
      </c>
      <c r="B733" s="20">
        <v>72856.2</v>
      </c>
      <c r="C733" s="33" t="s">
        <v>935</v>
      </c>
      <c r="D733" s="6" t="s">
        <v>12</v>
      </c>
      <c r="E733" s="6" t="s">
        <v>194</v>
      </c>
      <c r="F733" s="6" t="s">
        <v>722</v>
      </c>
      <c r="G733">
        <v>12</v>
      </c>
      <c r="H733">
        <v>202212</v>
      </c>
      <c r="I733" s="8">
        <v>36.49</v>
      </c>
      <c r="J733" s="8">
        <v>2.16</v>
      </c>
      <c r="K733" s="8">
        <v>2.21</v>
      </c>
      <c r="L733" s="8">
        <v>2.12</v>
      </c>
      <c r="M733" s="47" t="str">
        <f>INDEX(DNBDetails[], MATCH(ZACKS_Screener[Ticker], DNBDetails[Ticker],0), 6)</f>
        <v>Utilities</v>
      </c>
      <c r="N733" s="6" t="str">
        <f>INDEX(DNBDetails[], MATCH(ZACKS_Screener[Ticker], DNBDetails[Ticker],0), 7)</f>
        <v>Natural Gas Distribution</v>
      </c>
      <c r="O7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2.3148148148148064E-2</v>
      </c>
      <c r="P7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-4.0723981900452427E-2</v>
      </c>
      <c r="Q733" s="17">
        <f>IFERROR(ZACKS_Screener[[#This Row],[Price]]/ZACKS_Screener[[#This Row],[EPS1]], "")</f>
        <v>16.511312217194572</v>
      </c>
      <c r="R733" s="17">
        <f>IFERROR(ZACKS_Screener[[#This Row],[Price]]/ZACKS_Screener[[#This Row],[EPS2]], "")</f>
        <v>17.212264150943398</v>
      </c>
      <c r="S733" s="17">
        <f>IFERROR(ZACKS_Screener[[#This Row],[PE1]]/(ZACKS_Screener[[#This Row],[EG1]]*100), "")</f>
        <v>7.1328868778280805</v>
      </c>
      <c r="T733" s="17">
        <f>IFERROR(ZACKS_Screener[[#This Row],[PE2]]/(ZACKS_Screener[[#This Row],[EG2]]*100), "")</f>
        <v>-4.2265670859538851</v>
      </c>
      <c r="U733"/>
    </row>
    <row r="734" spans="1:21" hidden="1" x14ac:dyDescent="0.25">
      <c r="A734" s="20" t="s">
        <v>1714</v>
      </c>
      <c r="B734" s="20">
        <v>5704.98</v>
      </c>
      <c r="C734" s="33" t="s">
        <v>1713</v>
      </c>
      <c r="D734" s="6" t="s">
        <v>12</v>
      </c>
      <c r="E734" s="6" t="s">
        <v>17</v>
      </c>
      <c r="F734" s="6" t="s">
        <v>1230</v>
      </c>
      <c r="G734">
        <v>8</v>
      </c>
      <c r="H734">
        <v>202208</v>
      </c>
      <c r="I734" s="8">
        <v>102.64</v>
      </c>
      <c r="J734" s="8">
        <v>6.15</v>
      </c>
      <c r="K734" s="8">
        <v>6.29</v>
      </c>
      <c r="L734" s="8">
        <v>6.35</v>
      </c>
      <c r="M734" s="47" t="str">
        <f>INDEX(DNBDetails[], MATCH(ZACKS_Screener[Ticker], DNBDetails[Ticker],0), 6)</f>
        <v>Wholesale Trade</v>
      </c>
      <c r="N734" s="6" t="str">
        <f>INDEX(DNBDetails[], MATCH(ZACKS_Screener[Ticker], DNBDetails[Ticker],0), 7)</f>
        <v>Machinery, Equipment, and Supplies Merchant Wholesalers</v>
      </c>
      <c r="O7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2.2764227642276369E-2</v>
      </c>
      <c r="P7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9.5389507154212422E-3</v>
      </c>
      <c r="Q734" s="17">
        <f>IFERROR(ZACKS_Screener[[#This Row],[Price]]/ZACKS_Screener[[#This Row],[EPS1]], "")</f>
        <v>16.317965023847378</v>
      </c>
      <c r="R734" s="17">
        <f>IFERROR(ZACKS_Screener[[#This Row],[Price]]/ZACKS_Screener[[#This Row],[EPS2]], "")</f>
        <v>16.163779527559058</v>
      </c>
      <c r="S734" s="17">
        <f>IFERROR(ZACKS_Screener[[#This Row],[PE1]]/(ZACKS_Screener[[#This Row],[EG1]]*100), "")</f>
        <v>7.1682489211901155</v>
      </c>
      <c r="T734" s="17">
        <f>IFERROR(ZACKS_Screener[[#This Row],[PE2]]/(ZACKS_Screener[[#This Row],[EG2]]*100), "")</f>
        <v>16.945028871391187</v>
      </c>
      <c r="U734"/>
    </row>
    <row r="735" spans="1:21" hidden="1" x14ac:dyDescent="0.25">
      <c r="A735" s="20" t="s">
        <v>1038</v>
      </c>
      <c r="B735" s="20">
        <v>6175.99</v>
      </c>
      <c r="C735" s="33" t="s">
        <v>1037</v>
      </c>
      <c r="D735" s="6" t="s">
        <v>12</v>
      </c>
      <c r="E735" s="6" t="s">
        <v>76</v>
      </c>
      <c r="F735" s="6" t="s">
        <v>77</v>
      </c>
      <c r="G735">
        <v>12</v>
      </c>
      <c r="H735">
        <v>202212</v>
      </c>
      <c r="I735" s="8">
        <v>181.42</v>
      </c>
      <c r="J735" s="8">
        <v>6.77</v>
      </c>
      <c r="K735" s="8">
        <v>6.92</v>
      </c>
      <c r="L735" s="8">
        <v>8.02</v>
      </c>
      <c r="M735" s="47" t="str">
        <f>INDEX(DNBDetails[], MATCH(ZACKS_Screener[Ticker], DNBDetails[Ticker],0), 6)</f>
        <v>Professional, Scientific, and Technical Services</v>
      </c>
      <c r="N735" s="6" t="str">
        <f>INDEX(DNBDetails[], MATCH(ZACKS_Screener[Ticker], DNBDetails[Ticker],0), 7)</f>
        <v>Management, Scientific, and Technical Consulting Services</v>
      </c>
      <c r="O7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2.2156573116691339E-2</v>
      </c>
      <c r="P7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0.15895953757225428</v>
      </c>
      <c r="Q735" s="17">
        <f>IFERROR(ZACKS_Screener[[#This Row],[Price]]/ZACKS_Screener[[#This Row],[EPS1]], "")</f>
        <v>26.216763005780344</v>
      </c>
      <c r="R735" s="17">
        <f>IFERROR(ZACKS_Screener[[#This Row],[Price]]/ZACKS_Screener[[#This Row],[EPS2]], "")</f>
        <v>22.620947630922693</v>
      </c>
      <c r="S735" s="17">
        <f>IFERROR(ZACKS_Screener[[#This Row],[PE1]]/(ZACKS_Screener[[#This Row],[EG1]]*100), "")</f>
        <v>11.832499036608834</v>
      </c>
      <c r="T735" s="17">
        <f>IFERROR(ZACKS_Screener[[#This Row],[PE2]]/(ZACKS_Screener[[#This Row],[EG2]]*100), "")</f>
        <v>1.4230632509635008</v>
      </c>
      <c r="U735"/>
    </row>
    <row r="736" spans="1:21" hidden="1" x14ac:dyDescent="0.25">
      <c r="A736" s="20" t="s">
        <v>1451</v>
      </c>
      <c r="B736" s="20">
        <v>13661.4</v>
      </c>
      <c r="C736" s="33" t="s">
        <v>1450</v>
      </c>
      <c r="D736" s="6" t="s">
        <v>12</v>
      </c>
      <c r="E736" s="6" t="s">
        <v>24</v>
      </c>
      <c r="F736" s="6" t="s">
        <v>57</v>
      </c>
      <c r="G736">
        <v>3</v>
      </c>
      <c r="H736">
        <v>202303</v>
      </c>
      <c r="I736" s="8">
        <v>30.3</v>
      </c>
      <c r="J736" s="8">
        <v>1.36</v>
      </c>
      <c r="K736" s="8">
        <v>1.39</v>
      </c>
      <c r="L736" s="8">
        <v>1.5</v>
      </c>
      <c r="M736" s="47" t="str">
        <f>INDEX(DNBDetails[], MATCH(ZACKS_Screener[Ticker], DNBDetails[Ticker],0), 6)</f>
        <v>Petroleum and Coal Products Manufacturing</v>
      </c>
      <c r="N736" s="6" t="str">
        <f>INDEX(DNBDetails[], MATCH(ZACKS_Screener[Ticker], DNBDetails[Ticker],0), 7)</f>
        <v>Petroleum and Coal Products Manufacturing</v>
      </c>
      <c r="O7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2.205882352941162E-2</v>
      </c>
      <c r="P7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7.9136690647482091E-2</v>
      </c>
      <c r="Q736" s="17">
        <f>IFERROR(ZACKS_Screener[[#This Row],[Price]]/ZACKS_Screener[[#This Row],[EPS1]], "")</f>
        <v>21.798561151079138</v>
      </c>
      <c r="R736" s="17">
        <f>IFERROR(ZACKS_Screener[[#This Row],[Price]]/ZACKS_Screener[[#This Row],[EPS2]], "")</f>
        <v>20.2</v>
      </c>
      <c r="S736" s="17">
        <f>IFERROR(ZACKS_Screener[[#This Row],[PE1]]/(ZACKS_Screener[[#This Row],[EG1]]*100), "")</f>
        <v>9.8820143884892744</v>
      </c>
      <c r="T736" s="17">
        <f>IFERROR(ZACKS_Screener[[#This Row],[PE2]]/(ZACKS_Screener[[#This Row],[EG2]]*100), "")</f>
        <v>2.5525454545454518</v>
      </c>
      <c r="U736"/>
    </row>
    <row r="737" spans="1:21" hidden="1" x14ac:dyDescent="0.25">
      <c r="A737" s="20" t="s">
        <v>1959</v>
      </c>
      <c r="B737" s="20">
        <v>4223.97</v>
      </c>
      <c r="C737" s="33" t="s">
        <v>1958</v>
      </c>
      <c r="D737" s="6" t="s">
        <v>20</v>
      </c>
      <c r="E737" s="6" t="s">
        <v>32</v>
      </c>
      <c r="F737" s="6" t="s">
        <v>88</v>
      </c>
      <c r="G737">
        <v>12</v>
      </c>
      <c r="H737">
        <v>202212</v>
      </c>
      <c r="I737" s="8">
        <v>36.14</v>
      </c>
      <c r="J737" s="8">
        <v>2.27</v>
      </c>
      <c r="K737" s="8">
        <v>2.3199999999999998</v>
      </c>
      <c r="L737" s="8">
        <v>2.39</v>
      </c>
      <c r="M737" s="47" t="str">
        <f>INDEX(DNBDetails[], MATCH(ZACKS_Screener[Ticker], DNBDetails[Ticker],0), 6)</f>
        <v>Real Estate and Rental and Leasing</v>
      </c>
      <c r="N737" s="6" t="str">
        <f>INDEX(DNBDetails[], MATCH(ZACKS_Screener[Ticker], DNBDetails[Ticker],0), 7)</f>
        <v>Lessors of Real Estate</v>
      </c>
      <c r="O7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2.2026431718061595E-2</v>
      </c>
      <c r="P7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3.0172413793103574E-2</v>
      </c>
      <c r="Q737" s="17">
        <f>IFERROR(ZACKS_Screener[[#This Row],[Price]]/ZACKS_Screener[[#This Row],[EPS1]], "")</f>
        <v>15.577586206896553</v>
      </c>
      <c r="R737" s="17">
        <f>IFERROR(ZACKS_Screener[[#This Row],[Price]]/ZACKS_Screener[[#This Row],[EPS2]], "")</f>
        <v>15.12133891213389</v>
      </c>
      <c r="S737" s="17">
        <f>IFERROR(ZACKS_Screener[[#This Row],[PE1]]/(ZACKS_Screener[[#This Row],[EG1]]*100), "")</f>
        <v>7.0722241379310598</v>
      </c>
      <c r="T737" s="17">
        <f>IFERROR(ZACKS_Screener[[#This Row],[PE2]]/(ZACKS_Screener[[#This Row],[EG2]]*100), "")</f>
        <v>5.0116437537357825</v>
      </c>
      <c r="U737"/>
    </row>
    <row r="738" spans="1:21" hidden="1" x14ac:dyDescent="0.25">
      <c r="A738" s="20" t="s">
        <v>3633</v>
      </c>
      <c r="B738" s="20">
        <v>2630.56</v>
      </c>
      <c r="C738" s="33" t="s">
        <v>3632</v>
      </c>
      <c r="D738" s="6" t="s">
        <v>12</v>
      </c>
      <c r="E738" s="6" t="s">
        <v>32</v>
      </c>
      <c r="F738" s="6" t="s">
        <v>88</v>
      </c>
      <c r="G738">
        <v>12</v>
      </c>
      <c r="H738">
        <v>202212</v>
      </c>
      <c r="I738" s="8">
        <v>24.86</v>
      </c>
      <c r="J738" s="8">
        <v>1.83</v>
      </c>
      <c r="K738" s="8">
        <v>1.87</v>
      </c>
      <c r="L738" s="8">
        <v>1.87</v>
      </c>
      <c r="M738" s="47" t="str">
        <f>INDEX(DNBDetails[], MATCH(ZACKS_Screener[Ticker], DNBDetails[Ticker],0), 6)</f>
        <v>Real Estate and Rental and Leasing</v>
      </c>
      <c r="N738" s="6" t="str">
        <f>INDEX(DNBDetails[], MATCH(ZACKS_Screener[Ticker], DNBDetails[Ticker],0), 7)</f>
        <v>Lessors of Real Estate</v>
      </c>
      <c r="O7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2.1857923497267777E-2</v>
      </c>
      <c r="P7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738" s="17">
        <f>IFERROR(ZACKS_Screener[[#This Row],[Price]]/ZACKS_Screener[[#This Row],[EPS1]], "")</f>
        <v>13.294117647058822</v>
      </c>
      <c r="R738" s="17">
        <f>IFERROR(ZACKS_Screener[[#This Row],[Price]]/ZACKS_Screener[[#This Row],[EPS2]], "")</f>
        <v>13.294117647058822</v>
      </c>
      <c r="S738" s="17">
        <f>IFERROR(ZACKS_Screener[[#This Row],[PE1]]/(ZACKS_Screener[[#This Row],[EG1]]*100), "")</f>
        <v>6.0820588235294073</v>
      </c>
      <c r="T738" s="17" t="str">
        <f>IFERROR(ZACKS_Screener[[#This Row],[PE2]]/(ZACKS_Screener[[#This Row],[EG2]]*100), "")</f>
        <v/>
      </c>
      <c r="U738"/>
    </row>
    <row r="739" spans="1:21" hidden="1" x14ac:dyDescent="0.25">
      <c r="A739" s="20" t="s">
        <v>475</v>
      </c>
      <c r="B739" s="20">
        <v>2845.18</v>
      </c>
      <c r="C739" s="33" t="s">
        <v>474</v>
      </c>
      <c r="D739" s="6" t="s">
        <v>20</v>
      </c>
      <c r="E739" s="6" t="s">
        <v>35</v>
      </c>
      <c r="F739" s="6" t="s">
        <v>60</v>
      </c>
      <c r="G739">
        <v>12</v>
      </c>
      <c r="H739">
        <v>202212</v>
      </c>
      <c r="I739" s="8">
        <v>48</v>
      </c>
      <c r="J739" s="8">
        <v>-9.35</v>
      </c>
      <c r="K739" s="8">
        <v>-9.15</v>
      </c>
      <c r="L739" s="8">
        <v>-7.52</v>
      </c>
      <c r="M739" s="47" t="str">
        <f>INDEX(DNBDetails[], MATCH(ZACKS_Screener[Ticker], DNBDetails[Ticker],0), 6)</f>
        <v>Chemical Manufacturing</v>
      </c>
      <c r="N739" s="6" t="str">
        <f>INDEX(DNBDetails[], MATCH(ZACKS_Screener[Ticker], DNBDetails[Ticker],0), 7)</f>
        <v>Pharmaceutical and Medicine Manufacturing</v>
      </c>
      <c r="O7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2.1390374331550728E-2</v>
      </c>
      <c r="P7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0.17814207650273231</v>
      </c>
      <c r="Q739" s="17">
        <f>IFERROR(ZACKS_Screener[[#This Row],[Price]]/ZACKS_Screener[[#This Row],[EPS1]], "")</f>
        <v>-5.2459016393442619</v>
      </c>
      <c r="R739" s="17">
        <f>IFERROR(ZACKS_Screener[[#This Row],[Price]]/ZACKS_Screener[[#This Row],[EPS2]], "")</f>
        <v>-6.3829787234042561</v>
      </c>
      <c r="S739" s="17">
        <f>IFERROR(ZACKS_Screener[[#This Row],[PE1]]/(ZACKS_Screener[[#This Row],[EG1]]*100), "")</f>
        <v>-2.4524590163934508</v>
      </c>
      <c r="T739" s="17">
        <f>IFERROR(ZACKS_Screener[[#This Row],[PE2]]/(ZACKS_Screener[[#This Row],[EG2]]*100), "")</f>
        <v>-0.35830831484140441</v>
      </c>
      <c r="U739"/>
    </row>
    <row r="740" spans="1:21" hidden="1" x14ac:dyDescent="0.25">
      <c r="A740" s="20" t="s">
        <v>3502</v>
      </c>
      <c r="B740" s="20">
        <v>3183.9</v>
      </c>
      <c r="C740" s="33" t="s">
        <v>3501</v>
      </c>
      <c r="D740" s="6" t="s">
        <v>12</v>
      </c>
      <c r="E740" s="6" t="s">
        <v>284</v>
      </c>
      <c r="F740" s="6" t="s">
        <v>2103</v>
      </c>
      <c r="G740">
        <v>3</v>
      </c>
      <c r="H740">
        <v>202303</v>
      </c>
      <c r="I740" s="8">
        <v>65.03</v>
      </c>
      <c r="J740" s="8">
        <v>4.21</v>
      </c>
      <c r="K740" s="8">
        <v>4.3</v>
      </c>
      <c r="L740" s="8">
        <v>4.59</v>
      </c>
      <c r="M740" s="47" t="str">
        <f>INDEX(DNBDetails[], MATCH(ZACKS_Screener[Ticker], DNBDetails[Ticker],0), 6)</f>
        <v>Chemical Manufacturing</v>
      </c>
      <c r="N740" s="6" t="str">
        <f>INDEX(DNBDetails[], MATCH(ZACKS_Screener[Ticker], DNBDetails[Ticker],0), 7)</f>
        <v>Pharmaceutical and Medicine Manufacturing</v>
      </c>
      <c r="O7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2.1377672209026095E-2</v>
      </c>
      <c r="P7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6.7441860465116285E-2</v>
      </c>
      <c r="Q740" s="17">
        <f>IFERROR(ZACKS_Screener[[#This Row],[Price]]/ZACKS_Screener[[#This Row],[EPS1]], "")</f>
        <v>15.12325581395349</v>
      </c>
      <c r="R740" s="17">
        <f>IFERROR(ZACKS_Screener[[#This Row],[Price]]/ZACKS_Screener[[#This Row],[EPS2]], "")</f>
        <v>14.167755991285404</v>
      </c>
      <c r="S740" s="17">
        <f>IFERROR(ZACKS_Screener[[#This Row],[PE1]]/(ZACKS_Screener[[#This Row],[EG1]]*100), "")</f>
        <v>7.074322997416032</v>
      </c>
      <c r="T740" s="17">
        <f>IFERROR(ZACKS_Screener[[#This Row],[PE2]]/(ZACKS_Screener[[#This Row],[EG2]]*100), "")</f>
        <v>2.1007362331905943</v>
      </c>
      <c r="U740"/>
    </row>
    <row r="741" spans="1:21" hidden="1" x14ac:dyDescent="0.25">
      <c r="A741" s="20" t="s">
        <v>3437</v>
      </c>
      <c r="B741" s="20">
        <v>2386.38</v>
      </c>
      <c r="C741" s="33" t="s">
        <v>3436</v>
      </c>
      <c r="D741" s="6" t="s">
        <v>12</v>
      </c>
      <c r="E741" s="6" t="s">
        <v>32</v>
      </c>
      <c r="F741" s="6" t="s">
        <v>214</v>
      </c>
      <c r="G741">
        <v>12</v>
      </c>
      <c r="H741">
        <v>202212</v>
      </c>
      <c r="I741" s="8">
        <v>51.49</v>
      </c>
      <c r="J741" s="8">
        <v>4.3</v>
      </c>
      <c r="K741" s="8">
        <v>4.3899999999999997</v>
      </c>
      <c r="L741" s="8">
        <v>4.6100000000000003</v>
      </c>
      <c r="M741" s="47" t="str">
        <f>INDEX(DNBDetails[], MATCH(ZACKS_Screener[Ticker], DNBDetails[Ticker],0), 6)</f>
        <v>Real Estate and Rental and Leasing</v>
      </c>
      <c r="N741" s="6" t="str">
        <f>INDEX(DNBDetails[], MATCH(ZACKS_Screener[Ticker], DNBDetails[Ticker],0), 7)</f>
        <v>Lessors of Real Estate</v>
      </c>
      <c r="O7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2.0930232558139503E-2</v>
      </c>
      <c r="P7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5.0113895216401062E-2</v>
      </c>
      <c r="Q741" s="17">
        <f>IFERROR(ZACKS_Screener[[#This Row],[Price]]/ZACKS_Screener[[#This Row],[EPS1]], "")</f>
        <v>11.728929384965832</v>
      </c>
      <c r="R741" s="17">
        <f>IFERROR(ZACKS_Screener[[#This Row],[Price]]/ZACKS_Screener[[#This Row],[EPS2]], "")</f>
        <v>11.169197396963122</v>
      </c>
      <c r="S741" s="17">
        <f>IFERROR(ZACKS_Screener[[#This Row],[PE1]]/(ZACKS_Screener[[#This Row],[EG1]]*100), "")</f>
        <v>5.6038218172614611</v>
      </c>
      <c r="T741" s="17">
        <f>IFERROR(ZACKS_Screener[[#This Row],[PE2]]/(ZACKS_Screener[[#This Row],[EG2]]*100), "")</f>
        <v>2.2287625714849071</v>
      </c>
      <c r="U741"/>
    </row>
    <row r="742" spans="1:21" hidden="1" x14ac:dyDescent="0.25">
      <c r="A742" s="20" t="s">
        <v>2623</v>
      </c>
      <c r="B742" s="20">
        <v>8031.28</v>
      </c>
      <c r="C742" s="33" t="s">
        <v>2622</v>
      </c>
      <c r="D742" s="6" t="s">
        <v>12</v>
      </c>
      <c r="E742" s="6" t="s">
        <v>32</v>
      </c>
      <c r="F742" s="6" t="s">
        <v>1917</v>
      </c>
      <c r="G742">
        <v>12</v>
      </c>
      <c r="H742">
        <v>202212</v>
      </c>
      <c r="I742" s="8">
        <v>44.91</v>
      </c>
      <c r="J742" s="8">
        <v>5.76</v>
      </c>
      <c r="K742" s="8">
        <v>5.88</v>
      </c>
      <c r="L742" s="8">
        <v>6.03</v>
      </c>
      <c r="M742" s="47" t="str">
        <f>INDEX(DNBDetails[], MATCH(ZACKS_Screener[Ticker], DNBDetails[Ticker],0), 6)</f>
        <v>Finance and Insurance</v>
      </c>
      <c r="N742" s="6" t="str">
        <f>INDEX(DNBDetails[], MATCH(ZACKS_Screener[Ticker], DNBDetails[Ticker],0), 7)</f>
        <v>Depository Credit Intermediation</v>
      </c>
      <c r="O7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2.0833333333333353E-2</v>
      </c>
      <c r="P7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2.5510204081632713E-2</v>
      </c>
      <c r="Q742" s="17">
        <f>IFERROR(ZACKS_Screener[[#This Row],[Price]]/ZACKS_Screener[[#This Row],[EPS1]], "")</f>
        <v>7.6377551020408161</v>
      </c>
      <c r="R742" s="17">
        <f>IFERROR(ZACKS_Screener[[#This Row],[Price]]/ZACKS_Screener[[#This Row],[EPS2]], "")</f>
        <v>7.4477611940298498</v>
      </c>
      <c r="S742" s="17">
        <f>IFERROR(ZACKS_Screener[[#This Row],[PE1]]/(ZACKS_Screener[[#This Row],[EG1]]*100), "")</f>
        <v>3.6661224489795883</v>
      </c>
      <c r="T742" s="17">
        <f>IFERROR(ZACKS_Screener[[#This Row],[PE2]]/(ZACKS_Screener[[#This Row],[EG2]]*100), "")</f>
        <v>2.9195223880596939</v>
      </c>
      <c r="U742"/>
    </row>
    <row r="743" spans="1:21" hidden="1" x14ac:dyDescent="0.25">
      <c r="A743" s="20" t="s">
        <v>3629</v>
      </c>
      <c r="B743" s="20">
        <v>2210.17</v>
      </c>
      <c r="C743" s="33" t="s">
        <v>3628</v>
      </c>
      <c r="D743" s="6" t="s">
        <v>12</v>
      </c>
      <c r="E743" s="6" t="s">
        <v>102</v>
      </c>
      <c r="F743" s="6" t="s">
        <v>320</v>
      </c>
      <c r="G743">
        <v>12</v>
      </c>
      <c r="H743">
        <v>202212</v>
      </c>
      <c r="I743" s="8">
        <v>69.55</v>
      </c>
      <c r="J743" s="8">
        <v>2.42</v>
      </c>
      <c r="K743" s="8">
        <v>2.4700000000000002</v>
      </c>
      <c r="L743" s="8">
        <v>2.68</v>
      </c>
      <c r="M743" s="47" t="str">
        <f>INDEX(DNBDetails[], MATCH(ZACKS_Screener[Ticker], DNBDetails[Ticker],0), 6)</f>
        <v>Utilities</v>
      </c>
      <c r="N743" s="6" t="str">
        <f>INDEX(DNBDetails[], MATCH(ZACKS_Screener[Ticker], DNBDetails[Ticker],0), 7)</f>
        <v>Water, Sewage and Other Systems</v>
      </c>
      <c r="O7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2.06611570247935E-2</v>
      </c>
      <c r="P7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8.5020242914979741E-2</v>
      </c>
      <c r="Q743" s="17">
        <f>IFERROR(ZACKS_Screener[[#This Row],[Price]]/ZACKS_Screener[[#This Row],[EPS1]], "")</f>
        <v>28.157894736842103</v>
      </c>
      <c r="R743" s="17">
        <f>IFERROR(ZACKS_Screener[[#This Row],[Price]]/ZACKS_Screener[[#This Row],[EPS2]], "")</f>
        <v>25.951492537313431</v>
      </c>
      <c r="S743" s="17">
        <f>IFERROR(ZACKS_Screener[[#This Row],[PE1]]/(ZACKS_Screener[[#This Row],[EG1]]*100), "")</f>
        <v>13.628421052631502</v>
      </c>
      <c r="T743" s="17">
        <f>IFERROR(ZACKS_Screener[[#This Row],[PE2]]/(ZACKS_Screener[[#This Row],[EG2]]*100), "")</f>
        <v>3.0523898365316278</v>
      </c>
      <c r="U743"/>
    </row>
    <row r="744" spans="1:21" hidden="1" x14ac:dyDescent="0.25">
      <c r="A744" s="20" t="s">
        <v>3091</v>
      </c>
      <c r="B744" s="20">
        <v>2345.87</v>
      </c>
      <c r="C744" s="33" t="s">
        <v>3090</v>
      </c>
      <c r="D744" s="6" t="s">
        <v>12</v>
      </c>
      <c r="E744" s="6" t="s">
        <v>44</v>
      </c>
      <c r="F744" s="6" t="s">
        <v>68</v>
      </c>
      <c r="G744">
        <v>9</v>
      </c>
      <c r="H744">
        <v>202209</v>
      </c>
      <c r="I744" s="8">
        <v>35.06</v>
      </c>
      <c r="J744" s="8">
        <v>3.08</v>
      </c>
      <c r="K744" s="8">
        <v>3.14</v>
      </c>
      <c r="L744" s="8">
        <v>3.38</v>
      </c>
      <c r="M744" s="47" t="str">
        <f>INDEX(DNBDetails[], MATCH(ZACKS_Screener[Ticker], DNBDetails[Ticker],0), 6)</f>
        <v>Electrical Equipment, Appliance, and Component Manufacturing</v>
      </c>
      <c r="N744" s="6" t="str">
        <f>INDEX(DNBDetails[], MATCH(ZACKS_Screener[Ticker], DNBDetails[Ticker],0), 7)</f>
        <v>Other Electrical Equipment and Component Manufacturing</v>
      </c>
      <c r="O7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1.9480519480519497E-2</v>
      </c>
      <c r="P7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7.6433121019108208E-2</v>
      </c>
      <c r="Q744" s="17">
        <f>IFERROR(ZACKS_Screener[[#This Row],[Price]]/ZACKS_Screener[[#This Row],[EPS1]], "")</f>
        <v>11.165605095541402</v>
      </c>
      <c r="R744" s="17">
        <f>IFERROR(ZACKS_Screener[[#This Row],[Price]]/ZACKS_Screener[[#This Row],[EPS2]], "")</f>
        <v>10.372781065088759</v>
      </c>
      <c r="S744" s="17">
        <f>IFERROR(ZACKS_Screener[[#This Row],[PE1]]/(ZACKS_Screener[[#This Row],[EG1]]*100), "")</f>
        <v>5.7316772823779143</v>
      </c>
      <c r="T744" s="17">
        <f>IFERROR(ZACKS_Screener[[#This Row],[PE2]]/(ZACKS_Screener[[#This Row],[EG2]]*100), "")</f>
        <v>1.3571055226824473</v>
      </c>
      <c r="U744"/>
    </row>
    <row r="745" spans="1:21" hidden="1" x14ac:dyDescent="0.25">
      <c r="A745" s="20" t="s">
        <v>2273</v>
      </c>
      <c r="B745" s="20">
        <v>3703.22</v>
      </c>
      <c r="C745" s="33" t="s">
        <v>2272</v>
      </c>
      <c r="D745" s="6" t="s">
        <v>20</v>
      </c>
      <c r="E745" s="6" t="s">
        <v>44</v>
      </c>
      <c r="F745" s="6" t="s">
        <v>1302</v>
      </c>
      <c r="G745">
        <v>8</v>
      </c>
      <c r="H745">
        <v>202208</v>
      </c>
      <c r="I745" s="8">
        <v>37.24</v>
      </c>
      <c r="J745" s="8">
        <v>1.59</v>
      </c>
      <c r="K745" s="8">
        <v>1.62</v>
      </c>
      <c r="L745" s="8">
        <v>1.8</v>
      </c>
      <c r="M745" s="47" t="str">
        <f>INDEX(DNBDetails[], MATCH(ZACKS_Screener[Ticker], DNBDetails[Ticker],0), 6)</f>
        <v>Food Manufacturing</v>
      </c>
      <c r="N745" s="6" t="str">
        <f>INDEX(DNBDetails[], MATCH(ZACKS_Screener[Ticker], DNBDetails[Ticker],0), 7)</f>
        <v>Other Food Manufacturing</v>
      </c>
      <c r="O7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1.8867924528301903E-2</v>
      </c>
      <c r="P7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0.11111111111111106</v>
      </c>
      <c r="Q745" s="17">
        <f>IFERROR(ZACKS_Screener[[#This Row],[Price]]/ZACKS_Screener[[#This Row],[EPS1]], "")</f>
        <v>22.987654320987655</v>
      </c>
      <c r="R745" s="17">
        <f>IFERROR(ZACKS_Screener[[#This Row],[Price]]/ZACKS_Screener[[#This Row],[EPS2]], "")</f>
        <v>20.68888888888889</v>
      </c>
      <c r="S745" s="17">
        <f>IFERROR(ZACKS_Screener[[#This Row],[PE1]]/(ZACKS_Screener[[#This Row],[EG1]]*100), "")</f>
        <v>12.183456790123447</v>
      </c>
      <c r="T745" s="17">
        <f>IFERROR(ZACKS_Screener[[#This Row],[PE2]]/(ZACKS_Screener[[#This Row],[EG2]]*100), "")</f>
        <v>1.8620000000000008</v>
      </c>
      <c r="U745"/>
    </row>
    <row r="746" spans="1:21" hidden="1" x14ac:dyDescent="0.25">
      <c r="A746" s="20" t="s">
        <v>2298</v>
      </c>
      <c r="B746" s="20">
        <v>110836.27</v>
      </c>
      <c r="C746" s="33" t="s">
        <v>2297</v>
      </c>
      <c r="D746" s="6" t="s">
        <v>12</v>
      </c>
      <c r="E746" s="6" t="s">
        <v>284</v>
      </c>
      <c r="F746" s="6" t="s">
        <v>840</v>
      </c>
      <c r="G746">
        <v>3</v>
      </c>
      <c r="H746">
        <v>202303</v>
      </c>
      <c r="I746" s="8">
        <v>83.85</v>
      </c>
      <c r="J746" s="8">
        <v>5.45</v>
      </c>
      <c r="K746" s="8">
        <v>5.55</v>
      </c>
      <c r="L746" s="8">
        <v>6.43</v>
      </c>
      <c r="M746" s="47" t="str">
        <f>INDEX(DNBDetails[], MATCH(ZACKS_Screener[Ticker], DNBDetails[Ticker],0), 6)</f>
        <v>Computer and Electronic Product Manufacturing</v>
      </c>
      <c r="N746" s="6" t="str">
        <f>INDEX(DNBDetails[], MATCH(ZACKS_Screener[Ticker], DNBDetails[Ticker],0), 7)</f>
        <v>Manufacturing and Reproducing Magnetic and Optical Media</v>
      </c>
      <c r="O7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1.8348623853210944E-2</v>
      </c>
      <c r="P7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0.15855855855855855</v>
      </c>
      <c r="Q746" s="17">
        <f>IFERROR(ZACKS_Screener[[#This Row],[Price]]/ZACKS_Screener[[#This Row],[EPS1]], "")</f>
        <v>15.108108108108107</v>
      </c>
      <c r="R746" s="17">
        <f>IFERROR(ZACKS_Screener[[#This Row],[Price]]/ZACKS_Screener[[#This Row],[EPS2]], "")</f>
        <v>13.040435458786936</v>
      </c>
      <c r="S746" s="17">
        <f>IFERROR(ZACKS_Screener[[#This Row],[PE1]]/(ZACKS_Screener[[#This Row],[EG1]]*100), "")</f>
        <v>8.2339189189189472</v>
      </c>
      <c r="T746" s="17">
        <f>IFERROR(ZACKS_Screener[[#This Row],[PE2]]/(ZACKS_Screener[[#This Row],[EG2]]*100), "")</f>
        <v>0.82243655450303976</v>
      </c>
      <c r="U746"/>
    </row>
    <row r="747" spans="1:21" hidden="1" x14ac:dyDescent="0.25">
      <c r="A747" s="20" t="s">
        <v>3125</v>
      </c>
      <c r="B747" s="20">
        <v>2336.6</v>
      </c>
      <c r="C747" s="33" t="s">
        <v>3124</v>
      </c>
      <c r="D747" s="6" t="s">
        <v>12</v>
      </c>
      <c r="E747" s="6" t="s">
        <v>32</v>
      </c>
      <c r="F747" s="6" t="s">
        <v>214</v>
      </c>
      <c r="G747">
        <v>12</v>
      </c>
      <c r="H747">
        <v>202212</v>
      </c>
      <c r="I747" s="8">
        <v>25.89</v>
      </c>
      <c r="J747" s="8">
        <v>1.64</v>
      </c>
      <c r="K747" s="8">
        <v>1.67</v>
      </c>
      <c r="L747" s="8">
        <v>1.74</v>
      </c>
      <c r="M747" s="47" t="str">
        <f>INDEX(DNBDetails[], MATCH(ZACKS_Screener[Ticker], DNBDetails[Ticker],0), 6)</f>
        <v>Real Estate and Rental and Leasing</v>
      </c>
      <c r="N747" s="6" t="str">
        <f>INDEX(DNBDetails[], MATCH(ZACKS_Screener[Ticker], DNBDetails[Ticker],0), 7)</f>
        <v>Lessors of Real Estate</v>
      </c>
      <c r="O7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1.8292682926829285E-2</v>
      </c>
      <c r="P7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4.1916167664670698E-2</v>
      </c>
      <c r="Q747" s="17">
        <f>IFERROR(ZACKS_Screener[[#This Row],[Price]]/ZACKS_Screener[[#This Row],[EPS1]], "")</f>
        <v>15.50299401197605</v>
      </c>
      <c r="R747" s="17">
        <f>IFERROR(ZACKS_Screener[[#This Row],[Price]]/ZACKS_Screener[[#This Row],[EPS2]], "")</f>
        <v>14.879310344827587</v>
      </c>
      <c r="S747" s="17">
        <f>IFERROR(ZACKS_Screener[[#This Row],[PE1]]/(ZACKS_Screener[[#This Row],[EG1]]*100), "")</f>
        <v>8.4749700598802331</v>
      </c>
      <c r="T747" s="17">
        <f>IFERROR(ZACKS_Screener[[#This Row],[PE2]]/(ZACKS_Screener[[#This Row],[EG2]]*100), "")</f>
        <v>3.5497783251231496</v>
      </c>
      <c r="U747"/>
    </row>
    <row r="748" spans="1:21" hidden="1" x14ac:dyDescent="0.25">
      <c r="A748" s="20" t="s">
        <v>2341</v>
      </c>
      <c r="B748" s="20">
        <v>6480.49</v>
      </c>
      <c r="C748" s="33" t="s">
        <v>2340</v>
      </c>
      <c r="D748" s="6" t="s">
        <v>12</v>
      </c>
      <c r="E748" s="6" t="s">
        <v>32</v>
      </c>
      <c r="F748" s="6" t="s">
        <v>214</v>
      </c>
      <c r="G748">
        <v>12</v>
      </c>
      <c r="H748">
        <v>202212</v>
      </c>
      <c r="I748" s="8">
        <v>35.799999999999997</v>
      </c>
      <c r="J748" s="8">
        <v>2.21</v>
      </c>
      <c r="K748" s="8">
        <v>2.25</v>
      </c>
      <c r="L748" s="8">
        <v>2.36</v>
      </c>
      <c r="M748" s="47" t="str">
        <f>INDEX(DNBDetails[], MATCH(ZACKS_Screener[Ticker], DNBDetails[Ticker],0), 6)</f>
        <v>Real Estate and Rental and Leasing</v>
      </c>
      <c r="N748" s="6" t="str">
        <f>INDEX(DNBDetails[], MATCH(ZACKS_Screener[Ticker], DNBDetails[Ticker],0), 7)</f>
        <v>Lessors of Real Estate</v>
      </c>
      <c r="O7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1.8099547511312233E-2</v>
      </c>
      <c r="P7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4.8888888888888836E-2</v>
      </c>
      <c r="Q748" s="17">
        <f>IFERROR(ZACKS_Screener[[#This Row],[Price]]/ZACKS_Screener[[#This Row],[EPS1]], "")</f>
        <v>15.91111111111111</v>
      </c>
      <c r="R748" s="17">
        <f>IFERROR(ZACKS_Screener[[#This Row],[Price]]/ZACKS_Screener[[#This Row],[EPS2]], "")</f>
        <v>15.169491525423728</v>
      </c>
      <c r="S748" s="17">
        <f>IFERROR(ZACKS_Screener[[#This Row],[PE1]]/(ZACKS_Screener[[#This Row],[EG1]]*100), "")</f>
        <v>8.7908888888888796</v>
      </c>
      <c r="T748" s="17">
        <f>IFERROR(ZACKS_Screener[[#This Row],[PE2]]/(ZACKS_Screener[[#This Row],[EG2]]*100), "")</f>
        <v>3.1028505392912202</v>
      </c>
      <c r="U748"/>
    </row>
    <row r="749" spans="1:21" hidden="1" x14ac:dyDescent="0.25">
      <c r="A749" s="20" t="s">
        <v>15751</v>
      </c>
      <c r="B749" s="20">
        <v>2113.1799999999998</v>
      </c>
      <c r="C749" s="33" t="s">
        <v>15752</v>
      </c>
      <c r="D749" s="6" t="s">
        <v>12</v>
      </c>
      <c r="E749" s="6" t="s">
        <v>284</v>
      </c>
      <c r="F749" s="6" t="s">
        <v>577</v>
      </c>
      <c r="G749">
        <v>6</v>
      </c>
      <c r="H749">
        <v>202306</v>
      </c>
      <c r="I749" s="8">
        <v>12.09</v>
      </c>
      <c r="J749" s="8">
        <v>0.56000000000000005</v>
      </c>
      <c r="K749" s="8">
        <v>0.56999999999999995</v>
      </c>
      <c r="L749" s="8">
        <v>0.76</v>
      </c>
      <c r="M749" s="47" t="e">
        <f>INDEX(DNBDetails[], MATCH(ZACKS_Screener[Ticker], DNBDetails[Ticker],0), 6)</f>
        <v>#N/A</v>
      </c>
      <c r="N749" s="6" t="e">
        <f>INDEX(DNBDetails[], MATCH(ZACKS_Screener[Ticker], DNBDetails[Ticker],0), 7)</f>
        <v>#N/A</v>
      </c>
      <c r="O7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1.7857142857142672E-2</v>
      </c>
      <c r="P7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0.33333333333333348</v>
      </c>
      <c r="Q749" s="17">
        <f>IFERROR(ZACKS_Screener[[#This Row],[Price]]/ZACKS_Screener[[#This Row],[EPS1]], "")</f>
        <v>21.210526315789476</v>
      </c>
      <c r="R749" s="17">
        <f>IFERROR(ZACKS_Screener[[#This Row],[Price]]/ZACKS_Screener[[#This Row],[EPS2]], "")</f>
        <v>15.907894736842104</v>
      </c>
      <c r="S749" s="17">
        <f>IFERROR(ZACKS_Screener[[#This Row],[PE1]]/(ZACKS_Screener[[#This Row],[EG1]]*100), "")</f>
        <v>11.877894736842229</v>
      </c>
      <c r="T749" s="17">
        <f>IFERROR(ZACKS_Screener[[#This Row],[PE2]]/(ZACKS_Screener[[#This Row],[EG2]]*100), "")</f>
        <v>0.4772368421052629</v>
      </c>
      <c r="U749"/>
    </row>
    <row r="750" spans="1:21" hidden="1" x14ac:dyDescent="0.25">
      <c r="A750" s="20" t="s">
        <v>2110</v>
      </c>
      <c r="B750" s="20">
        <v>7380.79</v>
      </c>
      <c r="C750" s="33" t="s">
        <v>2109</v>
      </c>
      <c r="D750" s="6" t="s">
        <v>20</v>
      </c>
      <c r="E750" s="6" t="s">
        <v>114</v>
      </c>
      <c r="F750" s="6" t="s">
        <v>115</v>
      </c>
      <c r="G750">
        <v>12</v>
      </c>
      <c r="H750">
        <v>202212</v>
      </c>
      <c r="I750" s="8">
        <v>113.54</v>
      </c>
      <c r="J750" s="8">
        <v>3.43</v>
      </c>
      <c r="K750" s="8">
        <v>3.49</v>
      </c>
      <c r="L750" s="8">
        <v>4.26</v>
      </c>
      <c r="M750" s="47" t="str">
        <f>INDEX(DNBDetails[], MATCH(ZACKS_Screener[Ticker], DNBDetails[Ticker],0), 6)</f>
        <v>Finance and Insurance</v>
      </c>
      <c r="N750" s="6" t="str">
        <f>INDEX(DNBDetails[], MATCH(ZACKS_Screener[Ticker], DNBDetails[Ticker],0), 7)</f>
        <v>Other Financial Investment Activities</v>
      </c>
      <c r="O7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1.7492711370262405E-2</v>
      </c>
      <c r="P7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0.22063037249283654</v>
      </c>
      <c r="Q750" s="17">
        <f>IFERROR(ZACKS_Screener[[#This Row],[Price]]/ZACKS_Screener[[#This Row],[EPS1]], "")</f>
        <v>32.532951289398284</v>
      </c>
      <c r="R750" s="17">
        <f>IFERROR(ZACKS_Screener[[#This Row],[Price]]/ZACKS_Screener[[#This Row],[EPS2]], "")</f>
        <v>26.652582159624416</v>
      </c>
      <c r="S750" s="17">
        <f>IFERROR(ZACKS_Screener[[#This Row],[PE1]]/(ZACKS_Screener[[#This Row],[EG1]]*100), "")</f>
        <v>18.598003820439335</v>
      </c>
      <c r="T750" s="17">
        <f>IFERROR(ZACKS_Screener[[#This Row],[PE2]]/(ZACKS_Screener[[#This Row],[EG2]]*100), "")</f>
        <v>1.2080196329492114</v>
      </c>
      <c r="U750"/>
    </row>
    <row r="751" spans="1:21" hidden="1" x14ac:dyDescent="0.25">
      <c r="A751" s="20" t="s">
        <v>2211</v>
      </c>
      <c r="B751" s="20">
        <v>8200.91</v>
      </c>
      <c r="C751" s="33" t="s">
        <v>2210</v>
      </c>
      <c r="D751" s="6" t="s">
        <v>20</v>
      </c>
      <c r="E751" s="6" t="s">
        <v>32</v>
      </c>
      <c r="F751" s="6" t="s">
        <v>33</v>
      </c>
      <c r="G751">
        <v>12</v>
      </c>
      <c r="H751">
        <v>202212</v>
      </c>
      <c r="I751" s="8">
        <v>61.75</v>
      </c>
      <c r="J751" s="8">
        <v>3.46</v>
      </c>
      <c r="K751" s="8">
        <v>3.52</v>
      </c>
      <c r="L751" s="8">
        <v>3.97</v>
      </c>
      <c r="M751" s="47" t="str">
        <f>INDEX(DNBDetails[], MATCH(ZACKS_Screener[Ticker], DNBDetails[Ticker],0), 6)</f>
        <v>Finance and Insurance</v>
      </c>
      <c r="N751" s="6" t="str">
        <f>INDEX(DNBDetails[], MATCH(ZACKS_Screener[Ticker], DNBDetails[Ticker],0), 7)</f>
        <v>Other Investment Pools and Funds</v>
      </c>
      <c r="O7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1.7341040462427761E-2</v>
      </c>
      <c r="P7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0.12784090909090914</v>
      </c>
      <c r="Q751" s="17">
        <f>IFERROR(ZACKS_Screener[[#This Row],[Price]]/ZACKS_Screener[[#This Row],[EPS1]], "")</f>
        <v>17.542613636363637</v>
      </c>
      <c r="R751" s="17">
        <f>IFERROR(ZACKS_Screener[[#This Row],[Price]]/ZACKS_Screener[[#This Row],[EPS2]], "")</f>
        <v>15.554156171284633</v>
      </c>
      <c r="S751" s="17">
        <f>IFERROR(ZACKS_Screener[[#This Row],[PE1]]/(ZACKS_Screener[[#This Row],[EG1]]*100), "")</f>
        <v>10.116240530303021</v>
      </c>
      <c r="T751" s="17">
        <f>IFERROR(ZACKS_Screener[[#This Row],[PE2]]/(ZACKS_Screener[[#This Row],[EG2]]*100), "")</f>
        <v>1.2166806605093754</v>
      </c>
      <c r="U751"/>
    </row>
    <row r="752" spans="1:21" hidden="1" x14ac:dyDescent="0.25">
      <c r="A752" s="20" t="s">
        <v>6194</v>
      </c>
      <c r="B752" s="20">
        <v>2327.2199999999998</v>
      </c>
      <c r="C752" s="33" t="s">
        <v>6193</v>
      </c>
      <c r="D752" s="6" t="s">
        <v>12</v>
      </c>
      <c r="E752" s="6" t="s">
        <v>745</v>
      </c>
      <c r="F752" s="6" t="s">
        <v>746</v>
      </c>
      <c r="G752">
        <v>9</v>
      </c>
      <c r="H752">
        <v>202209</v>
      </c>
      <c r="I752" s="8">
        <v>42.53</v>
      </c>
      <c r="J752" s="8">
        <v>4.07</v>
      </c>
      <c r="K752" s="8">
        <v>4.1399999999999997</v>
      </c>
      <c r="L752" s="8">
        <v>4.03</v>
      </c>
      <c r="M752" s="47" t="str">
        <f>INDEX(DNBDetails[], MATCH(ZACKS_Screener[Ticker], DNBDetails[Ticker],0), 6)</f>
        <v>Fabricated Metal Product Manufacturing</v>
      </c>
      <c r="N752" s="6" t="str">
        <f>INDEX(DNBDetails[], MATCH(ZACKS_Screener[Ticker], DNBDetails[Ticker],0), 7)</f>
        <v>Architectural and Structural Metals Manufacturing</v>
      </c>
      <c r="O7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1.719901719901705E-2</v>
      </c>
      <c r="P7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-2.6570048309178609E-2</v>
      </c>
      <c r="Q752" s="17">
        <f>IFERROR(ZACKS_Screener[[#This Row],[Price]]/ZACKS_Screener[[#This Row],[EPS1]], "")</f>
        <v>10.272946859903383</v>
      </c>
      <c r="R752" s="17">
        <f>IFERROR(ZACKS_Screener[[#This Row],[Price]]/ZACKS_Screener[[#This Row],[EPS2]], "")</f>
        <v>10.55334987593052</v>
      </c>
      <c r="S752" s="17">
        <f>IFERROR(ZACKS_Screener[[#This Row],[PE1]]/(ZACKS_Screener[[#This Row],[EG1]]*100), "")</f>
        <v>5.9729848171153046</v>
      </c>
      <c r="T752" s="17">
        <f>IFERROR(ZACKS_Screener[[#This Row],[PE2]]/(ZACKS_Screener[[#This Row],[EG2]]*100), "")</f>
        <v>-3.9718971351229615</v>
      </c>
      <c r="U752"/>
    </row>
    <row r="753" spans="1:21" hidden="1" x14ac:dyDescent="0.25">
      <c r="A753" s="20" t="s">
        <v>3522</v>
      </c>
      <c r="B753" s="20">
        <v>2658.77</v>
      </c>
      <c r="C753" s="33" t="s">
        <v>3521</v>
      </c>
      <c r="D753" s="6" t="s">
        <v>20</v>
      </c>
      <c r="E753" s="6" t="s">
        <v>13</v>
      </c>
      <c r="F753" s="6" t="s">
        <v>85</v>
      </c>
      <c r="G753">
        <v>11</v>
      </c>
      <c r="H753">
        <v>202211</v>
      </c>
      <c r="I753" s="8">
        <v>61.19</v>
      </c>
      <c r="J753" s="8">
        <v>4.13</v>
      </c>
      <c r="K753" s="8">
        <v>4.2</v>
      </c>
      <c r="L753" s="8">
        <v>4.59</v>
      </c>
      <c r="M753" s="47" t="str">
        <f>INDEX(DNBDetails[], MATCH(ZACKS_Screener[Ticker], DNBDetails[Ticker],0), 6)</f>
        <v>Information</v>
      </c>
      <c r="N753" s="6" t="str">
        <f>INDEX(DNBDetails[], MATCH(ZACKS_Screener[Ticker], DNBDetails[Ticker],0), 7)</f>
        <v>Software Publishers</v>
      </c>
      <c r="O7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1.6949152542372951E-2</v>
      </c>
      <c r="P7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9.2857142857142777E-2</v>
      </c>
      <c r="Q753" s="17">
        <f>IFERROR(ZACKS_Screener[[#This Row],[Price]]/ZACKS_Screener[[#This Row],[EPS1]], "")</f>
        <v>14.569047619047618</v>
      </c>
      <c r="R753" s="17">
        <f>IFERROR(ZACKS_Screener[[#This Row],[Price]]/ZACKS_Screener[[#This Row],[EPS2]], "")</f>
        <v>13.331154684095861</v>
      </c>
      <c r="S753" s="17">
        <f>IFERROR(ZACKS_Screener[[#This Row],[PE1]]/(ZACKS_Screener[[#This Row],[EG1]]*100), "")</f>
        <v>8.5957380952380582</v>
      </c>
      <c r="T753" s="17">
        <f>IFERROR(ZACKS_Screener[[#This Row],[PE2]]/(ZACKS_Screener[[#This Row],[EG2]]*100), "")</f>
        <v>1.4356628121334016</v>
      </c>
      <c r="U753"/>
    </row>
    <row r="754" spans="1:21" hidden="1" x14ac:dyDescent="0.25">
      <c r="A754" s="20" t="s">
        <v>3478</v>
      </c>
      <c r="B754" s="20">
        <v>2988.92</v>
      </c>
      <c r="C754" s="33" t="s">
        <v>3477</v>
      </c>
      <c r="D754" s="6" t="s">
        <v>12</v>
      </c>
      <c r="E754" s="6" t="s">
        <v>32</v>
      </c>
      <c r="F754" s="6" t="s">
        <v>214</v>
      </c>
      <c r="G754">
        <v>12</v>
      </c>
      <c r="H754">
        <v>202212</v>
      </c>
      <c r="I754" s="8">
        <v>26.17</v>
      </c>
      <c r="J754" s="8">
        <v>2.36</v>
      </c>
      <c r="K754" s="8">
        <v>2.4</v>
      </c>
      <c r="L754" s="8">
        <v>2.48</v>
      </c>
      <c r="M754" s="47" t="str">
        <f>INDEX(DNBDetails[], MATCH(ZACKS_Screener[Ticker], DNBDetails[Ticker],0), 6)</f>
        <v>Real Estate and Rental and Leasing</v>
      </c>
      <c r="N754" s="6" t="str">
        <f>INDEX(DNBDetails[], MATCH(ZACKS_Screener[Ticker], DNBDetails[Ticker],0), 7)</f>
        <v>Lessors of Real Estate</v>
      </c>
      <c r="O7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1.6949152542372899E-2</v>
      </c>
      <c r="P7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3.3333333333333368E-2</v>
      </c>
      <c r="Q754" s="17">
        <f>IFERROR(ZACKS_Screener[[#This Row],[Price]]/ZACKS_Screener[[#This Row],[EPS1]], "")</f>
        <v>10.904166666666669</v>
      </c>
      <c r="R754" s="17">
        <f>IFERROR(ZACKS_Screener[[#This Row],[Price]]/ZACKS_Screener[[#This Row],[EPS2]], "")</f>
        <v>10.55241935483871</v>
      </c>
      <c r="S754" s="17">
        <f>IFERROR(ZACKS_Screener[[#This Row],[PE1]]/(ZACKS_Screener[[#This Row],[EG1]]*100), "")</f>
        <v>6.4334583333333279</v>
      </c>
      <c r="T754" s="17">
        <f>IFERROR(ZACKS_Screener[[#This Row],[PE2]]/(ZACKS_Screener[[#This Row],[EG2]]*100), "")</f>
        <v>3.1657258064516101</v>
      </c>
      <c r="U754"/>
    </row>
    <row r="755" spans="1:21" hidden="1" x14ac:dyDescent="0.25">
      <c r="A755" s="20" t="s">
        <v>2540</v>
      </c>
      <c r="B755" s="20">
        <v>3104.94</v>
      </c>
      <c r="C755" s="33" t="s">
        <v>2539</v>
      </c>
      <c r="D755" s="6" t="s">
        <v>12</v>
      </c>
      <c r="E755" s="6" t="s">
        <v>17</v>
      </c>
      <c r="F755" s="6" t="s">
        <v>749</v>
      </c>
      <c r="G755">
        <v>8</v>
      </c>
      <c r="H755">
        <v>202208</v>
      </c>
      <c r="I755" s="8">
        <v>167.9</v>
      </c>
      <c r="J755" s="8">
        <v>6.81</v>
      </c>
      <c r="K755" s="8">
        <v>6.92</v>
      </c>
      <c r="L755" s="8">
        <v>7.86</v>
      </c>
      <c r="M755" s="47" t="str">
        <f>INDEX(DNBDetails[], MATCH(ZACKS_Screener[Ticker], DNBDetails[Ticker],0), 6)</f>
        <v>Other Services (except Public Administration)</v>
      </c>
      <c r="N755" s="6" t="str">
        <f>INDEX(DNBDetails[], MATCH(ZACKS_Screener[Ticker], DNBDetails[Ticker],0), 7)</f>
        <v>Drycleaning and Laundry Services</v>
      </c>
      <c r="O7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1.6152716593245277E-2</v>
      </c>
      <c r="P7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0.13583815028901741</v>
      </c>
      <c r="Q755" s="17">
        <f>IFERROR(ZACKS_Screener[[#This Row],[Price]]/ZACKS_Screener[[#This Row],[EPS1]], "")</f>
        <v>24.263005780346823</v>
      </c>
      <c r="R755" s="17">
        <f>IFERROR(ZACKS_Screener[[#This Row],[Price]]/ZACKS_Screener[[#This Row],[EPS2]], "")</f>
        <v>21.361323155216287</v>
      </c>
      <c r="S755" s="17">
        <f>IFERROR(ZACKS_Screener[[#This Row],[PE1]]/(ZACKS_Screener[[#This Row],[EG1]]*100), "")</f>
        <v>15.02100630583285</v>
      </c>
      <c r="T755" s="17">
        <f>IFERROR(ZACKS_Screener[[#This Row],[PE2]]/(ZACKS_Screener[[#This Row],[EG2]]*100), "")</f>
        <v>1.5725569812137938</v>
      </c>
      <c r="U755"/>
    </row>
    <row r="756" spans="1:21" hidden="1" x14ac:dyDescent="0.25">
      <c r="A756" s="6" t="s">
        <v>3663</v>
      </c>
      <c r="B756" s="20">
        <v>3148.73</v>
      </c>
      <c r="C756" s="33" t="s">
        <v>3662</v>
      </c>
      <c r="D756" s="6" t="s">
        <v>20</v>
      </c>
      <c r="E756" s="6" t="s">
        <v>32</v>
      </c>
      <c r="F756" s="6" t="s">
        <v>325</v>
      </c>
      <c r="G756">
        <v>3</v>
      </c>
      <c r="H756">
        <v>202303</v>
      </c>
      <c r="I756" s="8">
        <v>29.09</v>
      </c>
      <c r="J756" s="8">
        <v>1.24</v>
      </c>
      <c r="K756" s="8">
        <v>1.26</v>
      </c>
      <c r="L756" s="8">
        <v>1.7</v>
      </c>
      <c r="M756" s="47" t="str">
        <f>INDEX(DNBDetails[], MATCH(ZACKS_Screener[Ticker], DNBDetails[Ticker],0), 6)</f>
        <v>Finance and Insurance</v>
      </c>
      <c r="N756" s="6" t="str">
        <f>INDEX(DNBDetails[], MATCH(ZACKS_Screener[Ticker], DNBDetails[Ticker],0), 7)</f>
        <v>Other Financial Investment Activities</v>
      </c>
      <c r="O7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1.612903225806453E-2</v>
      </c>
      <c r="P7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0.34920634920634919</v>
      </c>
      <c r="Q756" s="17">
        <f>IFERROR(ZACKS_Screener[[#This Row],[Price]]/ZACKS_Screener[[#This Row],[EPS1]], "")</f>
        <v>23.087301587301589</v>
      </c>
      <c r="R756" s="17">
        <f>IFERROR(ZACKS_Screener[[#This Row],[Price]]/ZACKS_Screener[[#This Row],[EPS2]], "")</f>
        <v>17.111764705882354</v>
      </c>
      <c r="S756" s="17">
        <f>IFERROR(ZACKS_Screener[[#This Row],[PE1]]/(ZACKS_Screener[[#This Row],[EG1]]*100), "")</f>
        <v>14.314126984126974</v>
      </c>
      <c r="T756" s="17">
        <f>IFERROR(ZACKS_Screener[[#This Row],[PE2]]/(ZACKS_Screener[[#This Row],[EG2]]*100), "")</f>
        <v>0.4900187165775402</v>
      </c>
      <c r="U756"/>
    </row>
    <row r="757" spans="1:21" hidden="1" x14ac:dyDescent="0.25">
      <c r="A757" s="20" t="s">
        <v>1789</v>
      </c>
      <c r="B757" s="20">
        <v>7278.21</v>
      </c>
      <c r="C757" s="33" t="s">
        <v>1788</v>
      </c>
      <c r="D757" s="6" t="s">
        <v>12</v>
      </c>
      <c r="E757" s="6" t="s">
        <v>32</v>
      </c>
      <c r="F757" s="6" t="s">
        <v>214</v>
      </c>
      <c r="G757">
        <v>12</v>
      </c>
      <c r="H757">
        <v>202212</v>
      </c>
      <c r="I757" s="8">
        <v>40</v>
      </c>
      <c r="J757" s="8">
        <v>3.21</v>
      </c>
      <c r="K757" s="8">
        <v>3.26</v>
      </c>
      <c r="L757" s="8">
        <v>3.34</v>
      </c>
      <c r="M757" s="47" t="str">
        <f>INDEX(DNBDetails[], MATCH(ZACKS_Screener[Ticker], DNBDetails[Ticker],0), 6)</f>
        <v>Real Estate and Rental and Leasing</v>
      </c>
      <c r="N757" s="6" t="str">
        <f>INDEX(DNBDetails[], MATCH(ZACKS_Screener[Ticker], DNBDetails[Ticker],0), 7)</f>
        <v>Lessors of Real Estate</v>
      </c>
      <c r="O7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1.5576323987538885E-2</v>
      </c>
      <c r="P7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2.4539877300613522E-2</v>
      </c>
      <c r="Q757" s="17">
        <f>IFERROR(ZACKS_Screener[[#This Row],[Price]]/ZACKS_Screener[[#This Row],[EPS1]], "")</f>
        <v>12.269938650306749</v>
      </c>
      <c r="R757" s="17">
        <f>IFERROR(ZACKS_Screener[[#This Row],[Price]]/ZACKS_Screener[[#This Row],[EPS2]], "")</f>
        <v>11.976047904191617</v>
      </c>
      <c r="S757" s="17">
        <f>IFERROR(ZACKS_Screener[[#This Row],[PE1]]/(ZACKS_Screener[[#This Row],[EG1]]*100), "")</f>
        <v>7.8773006134969608</v>
      </c>
      <c r="T757" s="17">
        <f>IFERROR(ZACKS_Screener[[#This Row],[PE2]]/(ZACKS_Screener[[#This Row],[EG2]]*100), "")</f>
        <v>4.8802395209580789</v>
      </c>
      <c r="U757"/>
    </row>
    <row r="758" spans="1:21" hidden="1" x14ac:dyDescent="0.25">
      <c r="A758" s="20" t="s">
        <v>1512</v>
      </c>
      <c r="B758" s="20">
        <v>9116.64</v>
      </c>
      <c r="C758" s="33" t="s">
        <v>1511</v>
      </c>
      <c r="D758" s="6" t="s">
        <v>20</v>
      </c>
      <c r="E758" s="6" t="s">
        <v>32</v>
      </c>
      <c r="F758" s="6" t="s">
        <v>214</v>
      </c>
      <c r="G758">
        <v>12</v>
      </c>
      <c r="H758">
        <v>202212</v>
      </c>
      <c r="I758" s="8">
        <v>89.4</v>
      </c>
      <c r="J758" s="8">
        <v>7.38</v>
      </c>
      <c r="K758" s="8">
        <v>7.49</v>
      </c>
      <c r="L758" s="8">
        <v>8.1199999999999992</v>
      </c>
      <c r="M758" s="47" t="str">
        <f>INDEX(DNBDetails[], MATCH(ZACKS_Screener[Ticker], DNBDetails[Ticker],0), 6)</f>
        <v>Real Estate and Rental and Leasing</v>
      </c>
      <c r="N758" s="6" t="str">
        <f>INDEX(DNBDetails[], MATCH(ZACKS_Screener[Ticker], DNBDetails[Ticker],0), 7)</f>
        <v>Lessors of Real Estate</v>
      </c>
      <c r="O7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1.4905149051490558E-2</v>
      </c>
      <c r="P7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8.4112149532710151E-2</v>
      </c>
      <c r="Q758" s="17">
        <f>IFERROR(ZACKS_Screener[[#This Row],[Price]]/ZACKS_Screener[[#This Row],[EPS1]], "")</f>
        <v>11.935914552736984</v>
      </c>
      <c r="R758" s="17">
        <f>IFERROR(ZACKS_Screener[[#This Row],[Price]]/ZACKS_Screener[[#This Row],[EPS2]], "")</f>
        <v>11.00985221674877</v>
      </c>
      <c r="S758" s="17">
        <f>IFERROR(ZACKS_Screener[[#This Row],[PE1]]/(ZACKS_Screener[[#This Row],[EG1]]*100), "")</f>
        <v>8.0079135817453349</v>
      </c>
      <c r="T758" s="17">
        <f>IFERROR(ZACKS_Screener[[#This Row],[PE2]]/(ZACKS_Screener[[#This Row],[EG2]]*100), "")</f>
        <v>1.3089490968801336</v>
      </c>
      <c r="U758"/>
    </row>
    <row r="759" spans="1:21" hidden="1" x14ac:dyDescent="0.25">
      <c r="A759" s="20" t="s">
        <v>880</v>
      </c>
      <c r="B759" s="20">
        <v>5118.38</v>
      </c>
      <c r="C759" s="33" t="s">
        <v>879</v>
      </c>
      <c r="D759" s="6" t="s">
        <v>12</v>
      </c>
      <c r="E759" s="6" t="s">
        <v>194</v>
      </c>
      <c r="F759" s="6" t="s">
        <v>195</v>
      </c>
      <c r="G759">
        <v>12</v>
      </c>
      <c r="H759">
        <v>202212</v>
      </c>
      <c r="I759" s="8">
        <v>53</v>
      </c>
      <c r="J759" s="8">
        <v>3.48</v>
      </c>
      <c r="K759" s="8">
        <v>3.53</v>
      </c>
      <c r="L759" s="8">
        <v>3.75</v>
      </c>
      <c r="M759" s="47" t="str">
        <f>INDEX(DNBDetails[], MATCH(ZACKS_Screener[Ticker], DNBDetails[Ticker],0), 6)</f>
        <v>Transportation and Warehousing</v>
      </c>
      <c r="N759" s="6" t="str">
        <f>INDEX(DNBDetails[], MATCH(ZACKS_Screener[Ticker], DNBDetails[Ticker],0), 7)</f>
        <v>Pipeline Transportation of Natural Gas</v>
      </c>
      <c r="O7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1.4367816091953972E-2</v>
      </c>
      <c r="P7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6.2322946175637453E-2</v>
      </c>
      <c r="Q759" s="17">
        <f>IFERROR(ZACKS_Screener[[#This Row],[Price]]/ZACKS_Screener[[#This Row],[EPS1]], "")</f>
        <v>15.014164305949009</v>
      </c>
      <c r="R759" s="17">
        <f>IFERROR(ZACKS_Screener[[#This Row],[Price]]/ZACKS_Screener[[#This Row],[EPS2]], "")</f>
        <v>14.133333333333333</v>
      </c>
      <c r="S759" s="17">
        <f>IFERROR(ZACKS_Screener[[#This Row],[PE1]]/(ZACKS_Screener[[#This Row],[EG1]]*100), "")</f>
        <v>10.449858356940547</v>
      </c>
      <c r="T759" s="17">
        <f>IFERROR(ZACKS_Screener[[#This Row],[PE2]]/(ZACKS_Screener[[#This Row],[EG2]]*100), "")</f>
        <v>2.2677575757575736</v>
      </c>
      <c r="U759"/>
    </row>
    <row r="760" spans="1:21" hidden="1" x14ac:dyDescent="0.25">
      <c r="A760" s="20" t="s">
        <v>2673</v>
      </c>
      <c r="B760" s="20">
        <v>14223.93</v>
      </c>
      <c r="C760" s="33" t="s">
        <v>2672</v>
      </c>
      <c r="D760" s="6" t="s">
        <v>12</v>
      </c>
      <c r="E760" s="6" t="s">
        <v>32</v>
      </c>
      <c r="F760" s="6" t="s">
        <v>214</v>
      </c>
      <c r="G760">
        <v>12</v>
      </c>
      <c r="H760">
        <v>202212</v>
      </c>
      <c r="I760" s="8">
        <v>66.930000000000007</v>
      </c>
      <c r="J760" s="8">
        <v>5.29</v>
      </c>
      <c r="K760" s="8">
        <v>5.36</v>
      </c>
      <c r="L760" s="8">
        <v>5.57</v>
      </c>
      <c r="M760" s="47" t="str">
        <f>INDEX(DNBDetails[], MATCH(ZACKS_Screener[Ticker], DNBDetails[Ticker],0), 6)</f>
        <v>Real Estate and Rental and Leasing</v>
      </c>
      <c r="N760" s="6" t="str">
        <f>INDEX(DNBDetails[], MATCH(ZACKS_Screener[Ticker], DNBDetails[Ticker],0), 7)</f>
        <v>Lessors of Real Estate</v>
      </c>
      <c r="O7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1.3232514177693815E-2</v>
      </c>
      <c r="P7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3.9179104477611928E-2</v>
      </c>
      <c r="Q760" s="17">
        <f>IFERROR(ZACKS_Screener[[#This Row],[Price]]/ZACKS_Screener[[#This Row],[EPS1]], "")</f>
        <v>12.486940298507463</v>
      </c>
      <c r="R760" s="17">
        <f>IFERROR(ZACKS_Screener[[#This Row],[Price]]/ZACKS_Screener[[#This Row],[EPS2]], "")</f>
        <v>12.016157989228008</v>
      </c>
      <c r="S760" s="17">
        <f>IFERROR(ZACKS_Screener[[#This Row],[PE1]]/(ZACKS_Screener[[#This Row],[EG1]]*100), "")</f>
        <v>9.4365591684434591</v>
      </c>
      <c r="T760" s="17">
        <f>IFERROR(ZACKS_Screener[[#This Row],[PE2]]/(ZACKS_Screener[[#This Row],[EG2]]*100), "")</f>
        <v>3.0669812772505778</v>
      </c>
      <c r="U760"/>
    </row>
    <row r="761" spans="1:21" hidden="1" x14ac:dyDescent="0.25">
      <c r="A761" s="20" t="s">
        <v>2676</v>
      </c>
      <c r="B761" s="20">
        <v>10799.97</v>
      </c>
      <c r="C761" s="33" t="s">
        <v>2676</v>
      </c>
      <c r="D761" s="6" t="s">
        <v>12</v>
      </c>
      <c r="E761" s="6" t="s">
        <v>76</v>
      </c>
      <c r="F761" s="6" t="s">
        <v>1394</v>
      </c>
      <c r="G761">
        <v>12</v>
      </c>
      <c r="H761">
        <v>202212</v>
      </c>
      <c r="I761" s="8">
        <v>50.4</v>
      </c>
      <c r="J761" s="8">
        <v>6.09</v>
      </c>
      <c r="K761" s="8">
        <v>6.17</v>
      </c>
      <c r="L761" s="8">
        <v>6.51</v>
      </c>
      <c r="M761" s="47" t="str">
        <f>INDEX(DNBDetails[], MATCH(ZACKS_Screener[Ticker], DNBDetails[Ticker],0), 6)</f>
        <v>Professional, Scientific, and Technical Services</v>
      </c>
      <c r="N761" s="6" t="str">
        <f>INDEX(DNBDetails[], MATCH(ZACKS_Screener[Ticker], DNBDetails[Ticker],0), 7)</f>
        <v>Advertising, Public Relations, and Related Services</v>
      </c>
      <c r="O7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1.3136288998357976E-2</v>
      </c>
      <c r="P7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5.5105348460291713E-2</v>
      </c>
      <c r="Q761" s="17">
        <f>IFERROR(ZACKS_Screener[[#This Row],[Price]]/ZACKS_Screener[[#This Row],[EPS1]], "")</f>
        <v>8.1685575364667748</v>
      </c>
      <c r="R761" s="17">
        <f>IFERROR(ZACKS_Screener[[#This Row],[Price]]/ZACKS_Screener[[#This Row],[EPS2]], "")</f>
        <v>7.741935483870968</v>
      </c>
      <c r="S761" s="17">
        <f>IFERROR(ZACKS_Screener[[#This Row],[PE1]]/(ZACKS_Screener[[#This Row],[EG1]]*100), "")</f>
        <v>6.2183144246353272</v>
      </c>
      <c r="T761" s="17">
        <f>IFERROR(ZACKS_Screener[[#This Row],[PE2]]/(ZACKS_Screener[[#This Row],[EG2]]*100), "")</f>
        <v>1.4049335863377617</v>
      </c>
      <c r="U761"/>
    </row>
    <row r="762" spans="1:21" hidden="1" x14ac:dyDescent="0.25">
      <c r="A762" s="20" t="s">
        <v>1863</v>
      </c>
      <c r="B762" s="20">
        <v>4240.76</v>
      </c>
      <c r="C762" s="33" t="s">
        <v>1862</v>
      </c>
      <c r="D762" s="6" t="s">
        <v>12</v>
      </c>
      <c r="E762" s="6" t="s">
        <v>102</v>
      </c>
      <c r="F762" s="6" t="s">
        <v>300</v>
      </c>
      <c r="G762">
        <v>12</v>
      </c>
      <c r="H762">
        <v>202212</v>
      </c>
      <c r="I762" s="8">
        <v>76.09</v>
      </c>
      <c r="J762" s="8">
        <v>4.08</v>
      </c>
      <c r="K762" s="8">
        <v>4.13</v>
      </c>
      <c r="L762" s="8">
        <v>4.29</v>
      </c>
      <c r="M762" s="47" t="str">
        <f>INDEX(DNBDetails[], MATCH(ZACKS_Screener[Ticker], DNBDetails[Ticker],0), 6)</f>
        <v>Utilities</v>
      </c>
      <c r="N762" s="6" t="str">
        <f>INDEX(DNBDetails[], MATCH(ZACKS_Screener[Ticker], DNBDetails[Ticker],0), 7)</f>
        <v>Natural Gas Distribution</v>
      </c>
      <c r="O7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1.225490196078427E-2</v>
      </c>
      <c r="P7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3.8740920096852337E-2</v>
      </c>
      <c r="Q762" s="17">
        <f>IFERROR(ZACKS_Screener[[#This Row],[Price]]/ZACKS_Screener[[#This Row],[EPS1]], "")</f>
        <v>18.423728813559322</v>
      </c>
      <c r="R762" s="17">
        <f>IFERROR(ZACKS_Screener[[#This Row],[Price]]/ZACKS_Screener[[#This Row],[EPS2]], "")</f>
        <v>17.736596736596738</v>
      </c>
      <c r="S762" s="17">
        <f>IFERROR(ZACKS_Screener[[#This Row],[PE1]]/(ZACKS_Screener[[#This Row],[EG1]]*100), "")</f>
        <v>15.03376271186446</v>
      </c>
      <c r="T762" s="17">
        <f>IFERROR(ZACKS_Screener[[#This Row],[PE2]]/(ZACKS_Screener[[#This Row],[EG2]]*100), "")</f>
        <v>4.5782590326340289</v>
      </c>
      <c r="U762"/>
    </row>
    <row r="763" spans="1:21" hidden="1" x14ac:dyDescent="0.25">
      <c r="A763" s="20" t="s">
        <v>2056</v>
      </c>
      <c r="B763" s="20">
        <v>4030.53</v>
      </c>
      <c r="C763" s="33" t="s">
        <v>2055</v>
      </c>
      <c r="D763" s="6" t="s">
        <v>12</v>
      </c>
      <c r="E763" s="6" t="s">
        <v>284</v>
      </c>
      <c r="F763" s="6" t="s">
        <v>411</v>
      </c>
      <c r="G763">
        <v>12</v>
      </c>
      <c r="H763">
        <v>202212</v>
      </c>
      <c r="I763" s="8">
        <v>20.21</v>
      </c>
      <c r="J763" s="8">
        <v>0.85</v>
      </c>
      <c r="K763" s="8">
        <v>0.86</v>
      </c>
      <c r="L763" s="8">
        <v>1.02</v>
      </c>
      <c r="M763" s="47" t="str">
        <f>INDEX(DNBDetails[], MATCH(ZACKS_Screener[Ticker], DNBDetails[Ticker],0), 6)</f>
        <v>Information</v>
      </c>
      <c r="N763" s="6" t="str">
        <f>INDEX(DNBDetails[], MATCH(ZACKS_Screener[Ticker], DNBDetails[Ticker],0), 7)</f>
        <v>Software Publishers</v>
      </c>
      <c r="O7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1.1764705882352951E-2</v>
      </c>
      <c r="P7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0.186046511627907</v>
      </c>
      <c r="Q763" s="17">
        <f>IFERROR(ZACKS_Screener[[#This Row],[Price]]/ZACKS_Screener[[#This Row],[EPS1]], "")</f>
        <v>23.5</v>
      </c>
      <c r="R763" s="17">
        <f>IFERROR(ZACKS_Screener[[#This Row],[Price]]/ZACKS_Screener[[#This Row],[EPS2]], "")</f>
        <v>19.813725490196077</v>
      </c>
      <c r="S763" s="17">
        <f>IFERROR(ZACKS_Screener[[#This Row],[PE1]]/(ZACKS_Screener[[#This Row],[EG1]]*100), "")</f>
        <v>19.974999999999984</v>
      </c>
      <c r="T763" s="17">
        <f>IFERROR(ZACKS_Screener[[#This Row],[PE2]]/(ZACKS_Screener[[#This Row],[EG2]]*100), "")</f>
        <v>1.0649877450980392</v>
      </c>
      <c r="U763"/>
    </row>
    <row r="764" spans="1:21" hidden="1" x14ac:dyDescent="0.25">
      <c r="A764" s="20" t="s">
        <v>2648</v>
      </c>
      <c r="B764" s="20">
        <v>6443.13</v>
      </c>
      <c r="C764" s="33" t="s">
        <v>2647</v>
      </c>
      <c r="D764" s="6" t="s">
        <v>12</v>
      </c>
      <c r="E764" s="6" t="s">
        <v>284</v>
      </c>
      <c r="F764" s="6" t="s">
        <v>614</v>
      </c>
      <c r="G764">
        <v>12</v>
      </c>
      <c r="H764">
        <v>202212</v>
      </c>
      <c r="I764" s="8">
        <v>76.72</v>
      </c>
      <c r="J764" s="8">
        <v>3.96</v>
      </c>
      <c r="K764" s="8">
        <v>4</v>
      </c>
      <c r="L764" s="8">
        <v>4.34</v>
      </c>
      <c r="M764" s="47" t="str">
        <f>INDEX(DNBDetails[], MATCH(ZACKS_Screener[Ticker], DNBDetails[Ticker],0), 6)</f>
        <v>Accommodation and Food Services</v>
      </c>
      <c r="N764" s="6" t="str">
        <f>INDEX(DNBDetails[], MATCH(ZACKS_Screener[Ticker], DNBDetails[Ticker],0), 7)</f>
        <v>Traveler Accommodation</v>
      </c>
      <c r="O7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1.0101010101010111E-2</v>
      </c>
      <c r="P7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8.4999999999999964E-2</v>
      </c>
      <c r="Q764" s="17">
        <f>IFERROR(ZACKS_Screener[[#This Row],[Price]]/ZACKS_Screener[[#This Row],[EPS1]], "")</f>
        <v>19.18</v>
      </c>
      <c r="R764" s="17">
        <f>IFERROR(ZACKS_Screener[[#This Row],[Price]]/ZACKS_Screener[[#This Row],[EPS2]], "")</f>
        <v>17.677419354838712</v>
      </c>
      <c r="S764" s="17">
        <f>IFERROR(ZACKS_Screener[[#This Row],[PE1]]/(ZACKS_Screener[[#This Row],[EG1]]*100), "")</f>
        <v>18.988199999999981</v>
      </c>
      <c r="T764" s="17">
        <f>IFERROR(ZACKS_Screener[[#This Row],[PE2]]/(ZACKS_Screener[[#This Row],[EG2]]*100), "")</f>
        <v>2.0796963946869083</v>
      </c>
      <c r="U764"/>
    </row>
    <row r="765" spans="1:21" hidden="1" x14ac:dyDescent="0.25">
      <c r="A765" s="20" t="s">
        <v>1795</v>
      </c>
      <c r="B765" s="20">
        <v>5478.25</v>
      </c>
      <c r="C765" s="33" t="s">
        <v>1794</v>
      </c>
      <c r="D765" s="6" t="s">
        <v>20</v>
      </c>
      <c r="E765" s="6" t="s">
        <v>13</v>
      </c>
      <c r="F765" s="6" t="s">
        <v>517</v>
      </c>
      <c r="G765">
        <v>12</v>
      </c>
      <c r="H765">
        <v>202212</v>
      </c>
      <c r="I765" s="8">
        <v>153.13</v>
      </c>
      <c r="J765" s="8">
        <v>3.07</v>
      </c>
      <c r="K765" s="8">
        <v>3.1</v>
      </c>
      <c r="L765" s="8">
        <v>3.59</v>
      </c>
      <c r="M765" s="47" t="str">
        <f>INDEX(DNBDetails[], MATCH(ZACKS_Screener[Ticker], DNBDetails[Ticker],0), 6)</f>
        <v>Electrical Equipment, Appliance, and Component Manufacturing</v>
      </c>
      <c r="N765" s="6" t="str">
        <f>INDEX(DNBDetails[], MATCH(ZACKS_Screener[Ticker], DNBDetails[Ticker],0), 7)</f>
        <v>Other Electrical Equipment and Component Manufacturing</v>
      </c>
      <c r="O7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9.7719869706841198E-3</v>
      </c>
      <c r="P7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0.15806451612903219</v>
      </c>
      <c r="Q765" s="17">
        <f>IFERROR(ZACKS_Screener[[#This Row],[Price]]/ZACKS_Screener[[#This Row],[EPS1]], "")</f>
        <v>49.396774193548382</v>
      </c>
      <c r="R765" s="17">
        <f>IFERROR(ZACKS_Screener[[#This Row],[Price]]/ZACKS_Screener[[#This Row],[EPS2]], "")</f>
        <v>42.654596100278553</v>
      </c>
      <c r="S765" s="17">
        <f>IFERROR(ZACKS_Screener[[#This Row],[PE1]]/(ZACKS_Screener[[#This Row],[EG1]]*100), "")</f>
        <v>50.549365591397425</v>
      </c>
      <c r="T765" s="17">
        <f>IFERROR(ZACKS_Screener[[#This Row],[PE2]]/(ZACKS_Screener[[#This Row],[EG2]]*100), "")</f>
        <v>2.6985560798135424</v>
      </c>
      <c r="U765"/>
    </row>
    <row r="766" spans="1:21" hidden="1" x14ac:dyDescent="0.25">
      <c r="A766" s="20" t="s">
        <v>2323</v>
      </c>
      <c r="B766" s="20">
        <v>5636.29</v>
      </c>
      <c r="C766" s="33" t="s">
        <v>2322</v>
      </c>
      <c r="D766" s="6" t="s">
        <v>12</v>
      </c>
      <c r="E766" s="6" t="s">
        <v>32</v>
      </c>
      <c r="F766" s="6" t="s">
        <v>149</v>
      </c>
      <c r="G766">
        <v>12</v>
      </c>
      <c r="H766">
        <v>202212</v>
      </c>
      <c r="I766" s="8">
        <v>39.79</v>
      </c>
      <c r="J766" s="8">
        <v>3.56</v>
      </c>
      <c r="K766" s="8">
        <v>3.59</v>
      </c>
      <c r="L766" s="8">
        <v>3.68</v>
      </c>
      <c r="M766" s="47" t="str">
        <f>INDEX(DNBDetails[], MATCH(ZACKS_Screener[Ticker], DNBDetails[Ticker],0), 6)</f>
        <v>Real Estate and Rental and Leasing</v>
      </c>
      <c r="N766" s="6" t="str">
        <f>INDEX(DNBDetails[], MATCH(ZACKS_Screener[Ticker], DNBDetails[Ticker],0), 7)</f>
        <v>Lessors of Real Estate</v>
      </c>
      <c r="O7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8.4269662921347757E-3</v>
      </c>
      <c r="P7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2.5069637883008443E-2</v>
      </c>
      <c r="Q766" s="17">
        <f>IFERROR(ZACKS_Screener[[#This Row],[Price]]/ZACKS_Screener[[#This Row],[EPS1]], "")</f>
        <v>11.083565459610028</v>
      </c>
      <c r="R766" s="17">
        <f>IFERROR(ZACKS_Screener[[#This Row],[Price]]/ZACKS_Screener[[#This Row],[EPS2]], "")</f>
        <v>10.8125</v>
      </c>
      <c r="S766" s="17">
        <f>IFERROR(ZACKS_Screener[[#This Row],[PE1]]/(ZACKS_Screener[[#This Row],[EG1]]*100), "")</f>
        <v>13.152497678737321</v>
      </c>
      <c r="T766" s="17">
        <f>IFERROR(ZACKS_Screener[[#This Row],[PE2]]/(ZACKS_Screener[[#This Row],[EG2]]*100), "")</f>
        <v>4.3129861111110959</v>
      </c>
      <c r="U766"/>
    </row>
    <row r="767" spans="1:21" hidden="1" x14ac:dyDescent="0.25">
      <c r="A767" s="20" t="s">
        <v>2684</v>
      </c>
      <c r="B767" s="20">
        <v>14046.98</v>
      </c>
      <c r="C767" s="33" t="s">
        <v>2683</v>
      </c>
      <c r="D767" s="6" t="s">
        <v>12</v>
      </c>
      <c r="E767" s="6" t="s">
        <v>24</v>
      </c>
      <c r="F767" s="6" t="s">
        <v>25</v>
      </c>
      <c r="G767">
        <v>12</v>
      </c>
      <c r="H767">
        <v>202212</v>
      </c>
      <c r="I767" s="8">
        <v>357.53</v>
      </c>
      <c r="J767" s="8">
        <v>14.2</v>
      </c>
      <c r="K767" s="8">
        <v>14.31</v>
      </c>
      <c r="L767" s="8">
        <v>14.79</v>
      </c>
      <c r="M767" s="47" t="str">
        <f>INDEX(DNBDetails[], MATCH(ZACKS_Screener[Ticker], DNBDetails[Ticker],0), 6)</f>
        <v>Wholesale Trade</v>
      </c>
      <c r="N767" s="6" t="str">
        <f>INDEX(DNBDetails[], MATCH(ZACKS_Screener[Ticker], DNBDetails[Ticker],0), 7)</f>
        <v>Hardware, and Plumbing and Heating Equipment and Supplies Merchant Wholesalers</v>
      </c>
      <c r="O7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7.7464788732395217E-3</v>
      </c>
      <c r="P7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3.3542976939203259E-2</v>
      </c>
      <c r="Q767" s="17">
        <f>IFERROR(ZACKS_Screener[[#This Row],[Price]]/ZACKS_Screener[[#This Row],[EPS1]], "")</f>
        <v>24.984626135569528</v>
      </c>
      <c r="R767" s="17">
        <f>IFERROR(ZACKS_Screener[[#This Row],[Price]]/ZACKS_Screener[[#This Row],[EPS2]], "")</f>
        <v>24.173766058147397</v>
      </c>
      <c r="S767" s="17">
        <f>IFERROR(ZACKS_Screener[[#This Row],[PE1]]/(ZACKS_Screener[[#This Row],[EG1]]*100), "")</f>
        <v>32.252881011371215</v>
      </c>
      <c r="T767" s="17">
        <f>IFERROR(ZACKS_Screener[[#This Row],[PE2]]/(ZACKS_Screener[[#This Row],[EG2]]*100), "")</f>
        <v>7.2068040060852132</v>
      </c>
      <c r="U767"/>
    </row>
    <row r="768" spans="1:21" hidden="1" x14ac:dyDescent="0.25">
      <c r="A768" s="20" t="s">
        <v>2461</v>
      </c>
      <c r="B768" s="20">
        <v>7858.9</v>
      </c>
      <c r="C768" s="33" t="s">
        <v>2460</v>
      </c>
      <c r="D768" s="6" t="s">
        <v>12</v>
      </c>
      <c r="E768" s="6" t="s">
        <v>27</v>
      </c>
      <c r="F768" s="6" t="s">
        <v>1034</v>
      </c>
      <c r="G768">
        <v>12</v>
      </c>
      <c r="H768">
        <v>202212</v>
      </c>
      <c r="I768" s="8">
        <v>45.96</v>
      </c>
      <c r="J768" s="8">
        <v>2.6</v>
      </c>
      <c r="K768" s="8">
        <v>2.62</v>
      </c>
      <c r="L768" s="8">
        <v>3.06</v>
      </c>
      <c r="M768" s="47" t="str">
        <f>INDEX(DNBDetails[], MATCH(ZACKS_Screener[Ticker], DNBDetails[Ticker],0), 6)</f>
        <v>Furniture and Related Product Manufacturing</v>
      </c>
      <c r="N768" s="6" t="str">
        <f>INDEX(DNBDetails[], MATCH(ZACKS_Screener[Ticker], DNBDetails[Ticker],0), 7)</f>
        <v>Other Furniture Related Product Manufacturing</v>
      </c>
      <c r="O7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7.6923076923076988E-3</v>
      </c>
      <c r="P7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0.1679389312977099</v>
      </c>
      <c r="Q768" s="17">
        <f>IFERROR(ZACKS_Screener[[#This Row],[Price]]/ZACKS_Screener[[#This Row],[EPS1]], "")</f>
        <v>17.541984732824428</v>
      </c>
      <c r="R768" s="17">
        <f>IFERROR(ZACKS_Screener[[#This Row],[Price]]/ZACKS_Screener[[#This Row],[EPS2]], "")</f>
        <v>15.019607843137255</v>
      </c>
      <c r="S768" s="17">
        <f>IFERROR(ZACKS_Screener[[#This Row],[PE1]]/(ZACKS_Screener[[#This Row],[EG1]]*100), "")</f>
        <v>22.80458015267174</v>
      </c>
      <c r="T768" s="17">
        <f>IFERROR(ZACKS_Screener[[#This Row],[PE2]]/(ZACKS_Screener[[#This Row],[EG2]]*100), "")</f>
        <v>0.89434937611408216</v>
      </c>
      <c r="U768"/>
    </row>
    <row r="769" spans="1:21" hidden="1" x14ac:dyDescent="0.25">
      <c r="A769" s="20" t="s">
        <v>2924</v>
      </c>
      <c r="B769" s="20">
        <v>3090.74</v>
      </c>
      <c r="C769" s="33" t="s">
        <v>2923</v>
      </c>
      <c r="D769" s="6" t="s">
        <v>12</v>
      </c>
      <c r="E769" s="6" t="s">
        <v>32</v>
      </c>
      <c r="F769" s="6" t="s">
        <v>149</v>
      </c>
      <c r="G769">
        <v>12</v>
      </c>
      <c r="H769">
        <v>202212</v>
      </c>
      <c r="I769" s="8">
        <v>16.54</v>
      </c>
      <c r="J769" s="8">
        <v>1.4</v>
      </c>
      <c r="K769" s="8">
        <v>1.41</v>
      </c>
      <c r="L769" s="8">
        <v>1.44</v>
      </c>
      <c r="M769" s="47" t="str">
        <f>INDEX(DNBDetails[], MATCH(ZACKS_Screener[Ticker], DNBDetails[Ticker],0), 6)</f>
        <v>Real Estate and Rental and Leasing</v>
      </c>
      <c r="N769" s="6" t="str">
        <f>INDEX(DNBDetails[], MATCH(ZACKS_Screener[Ticker], DNBDetails[Ticker],0), 7)</f>
        <v>Lessors of Real Estate</v>
      </c>
      <c r="O7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7.1428571428571496E-3</v>
      </c>
      <c r="P7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2.1276595744680871E-2</v>
      </c>
      <c r="Q769" s="17">
        <f>IFERROR(ZACKS_Screener[[#This Row],[Price]]/ZACKS_Screener[[#This Row],[EPS1]], "")</f>
        <v>11.730496453900709</v>
      </c>
      <c r="R769" s="17">
        <f>IFERROR(ZACKS_Screener[[#This Row],[Price]]/ZACKS_Screener[[#This Row],[EPS2]], "")</f>
        <v>11.486111111111111</v>
      </c>
      <c r="S769" s="17">
        <f>IFERROR(ZACKS_Screener[[#This Row],[PE1]]/(ZACKS_Screener[[#This Row],[EG1]]*100), "")</f>
        <v>16.422695035460979</v>
      </c>
      <c r="T769" s="17">
        <f>IFERROR(ZACKS_Screener[[#This Row],[PE2]]/(ZACKS_Screener[[#This Row],[EG2]]*100), "")</f>
        <v>5.3984722222222166</v>
      </c>
      <c r="U769"/>
    </row>
    <row r="770" spans="1:21" hidden="1" x14ac:dyDescent="0.25">
      <c r="A770" s="20" t="s">
        <v>3737</v>
      </c>
      <c r="B770" s="20">
        <v>2188.62</v>
      </c>
      <c r="C770" s="33" t="s">
        <v>3736</v>
      </c>
      <c r="D770" s="6" t="s">
        <v>20</v>
      </c>
      <c r="E770" s="6" t="s">
        <v>32</v>
      </c>
      <c r="F770" s="6" t="s">
        <v>33</v>
      </c>
      <c r="G770">
        <v>12</v>
      </c>
      <c r="H770">
        <v>202212</v>
      </c>
      <c r="I770" s="8">
        <v>33.340000000000003</v>
      </c>
      <c r="J770" s="8">
        <v>4.58</v>
      </c>
      <c r="K770" s="8">
        <v>4.6100000000000003</v>
      </c>
      <c r="L770" s="8">
        <v>5.12</v>
      </c>
      <c r="M770" s="47" t="str">
        <f>INDEX(DNBDetails[], MATCH(ZACKS_Screener[Ticker], DNBDetails[Ticker],0), 6)</f>
        <v>Finance and Insurance</v>
      </c>
      <c r="N770" s="6" t="str">
        <f>INDEX(DNBDetails[], MATCH(ZACKS_Screener[Ticker], DNBDetails[Ticker],0), 7)</f>
        <v>Other Financial Investment Activities</v>
      </c>
      <c r="O7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6.550218340611408E-3</v>
      </c>
      <c r="P7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0.11062906724511926</v>
      </c>
      <c r="Q770" s="17">
        <f>IFERROR(ZACKS_Screener[[#This Row],[Price]]/ZACKS_Screener[[#This Row],[EPS1]], "")</f>
        <v>7.2321041214750545</v>
      </c>
      <c r="R770" s="17">
        <f>IFERROR(ZACKS_Screener[[#This Row],[Price]]/ZACKS_Screener[[#This Row],[EPS2]], "")</f>
        <v>6.5117187500000009</v>
      </c>
      <c r="S770" s="17">
        <f>IFERROR(ZACKS_Screener[[#This Row],[PE1]]/(ZACKS_Screener[[#This Row],[EG1]]*100), "")</f>
        <v>11.041012292118491</v>
      </c>
      <c r="T770" s="17">
        <f>IFERROR(ZACKS_Screener[[#This Row],[PE2]]/(ZACKS_Screener[[#This Row],[EG2]]*100), "")</f>
        <v>0.58860830269607878</v>
      </c>
      <c r="U770"/>
    </row>
    <row r="771" spans="1:21" hidden="1" x14ac:dyDescent="0.25">
      <c r="A771" s="20" t="s">
        <v>3089</v>
      </c>
      <c r="B771" s="20">
        <v>3148.03</v>
      </c>
      <c r="C771" s="33" t="s">
        <v>3088</v>
      </c>
      <c r="D771" s="6" t="s">
        <v>12</v>
      </c>
      <c r="E771" s="6" t="s">
        <v>35</v>
      </c>
      <c r="F771" s="6" t="s">
        <v>1154</v>
      </c>
      <c r="G771">
        <v>12</v>
      </c>
      <c r="H771">
        <v>202212</v>
      </c>
      <c r="I771" s="8">
        <v>56.57</v>
      </c>
      <c r="J771" s="8">
        <v>2.27</v>
      </c>
      <c r="K771" s="8">
        <v>2.2799999999999998</v>
      </c>
      <c r="L771" s="8">
        <v>2.73</v>
      </c>
      <c r="M771" s="47" t="str">
        <f>INDEX(DNBDetails[], MATCH(ZACKS_Screener[Ticker], DNBDetails[Ticker],0), 6)</f>
        <v>Miscellaneous Manufacturing</v>
      </c>
      <c r="N771" s="6" t="str">
        <f>INDEX(DNBDetails[], MATCH(ZACKS_Screener[Ticker], DNBDetails[Ticker],0), 7)</f>
        <v>Medical Equipment and Supplies Manufacturing</v>
      </c>
      <c r="O7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4.4052863436122407E-3</v>
      </c>
      <c r="P7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0.19736842105263167</v>
      </c>
      <c r="Q771" s="17">
        <f>IFERROR(ZACKS_Screener[[#This Row],[Price]]/ZACKS_Screener[[#This Row],[EPS1]], "")</f>
        <v>24.811403508771932</v>
      </c>
      <c r="R771" s="17">
        <f>IFERROR(ZACKS_Screener[[#This Row],[Price]]/ZACKS_Screener[[#This Row],[EPS2]], "")</f>
        <v>20.721611721611723</v>
      </c>
      <c r="S771" s="17">
        <f>IFERROR(ZACKS_Screener[[#This Row],[PE1]]/(ZACKS_Screener[[#This Row],[EG1]]*100), "")</f>
        <v>56.321885964913484</v>
      </c>
      <c r="T771" s="17">
        <f>IFERROR(ZACKS_Screener[[#This Row],[PE2]]/(ZACKS_Screener[[#This Row],[EG2]]*100), "")</f>
        <v>1.0498949938949933</v>
      </c>
      <c r="U771"/>
    </row>
    <row r="772" spans="1:21" hidden="1" x14ac:dyDescent="0.25">
      <c r="A772" s="20" t="s">
        <v>393</v>
      </c>
      <c r="B772" s="20">
        <v>5211.1000000000004</v>
      </c>
      <c r="C772" s="33" t="s">
        <v>392</v>
      </c>
      <c r="D772" s="6" t="s">
        <v>20</v>
      </c>
      <c r="E772" s="6" t="s">
        <v>27</v>
      </c>
      <c r="F772" s="6" t="s">
        <v>394</v>
      </c>
      <c r="G772">
        <v>12</v>
      </c>
      <c r="H772">
        <v>202212</v>
      </c>
      <c r="I772" s="8">
        <v>83.5</v>
      </c>
      <c r="J772" s="8">
        <v>6.87</v>
      </c>
      <c r="K772" s="8">
        <v>6.9</v>
      </c>
      <c r="L772" s="8">
        <v>7.5</v>
      </c>
      <c r="M772" s="47" t="str">
        <f>INDEX(DNBDetails[], MATCH(ZACKS_Screener[Ticker], DNBDetails[Ticker],0), 6)</f>
        <v>Wholesale Trade</v>
      </c>
      <c r="N772" s="6" t="str">
        <f>INDEX(DNBDetails[], MATCH(ZACKS_Screener[Ticker], DNBDetails[Ticker],0), 7)</f>
        <v>Lumber and Other Construction Materials Merchant Wholesalers</v>
      </c>
      <c r="O7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4.366812227074272E-3</v>
      </c>
      <c r="P7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8.6956521739130377E-2</v>
      </c>
      <c r="Q772" s="17">
        <f>IFERROR(ZACKS_Screener[[#This Row],[Price]]/ZACKS_Screener[[#This Row],[EPS1]], "")</f>
        <v>12.101449275362318</v>
      </c>
      <c r="R772" s="17">
        <f>IFERROR(ZACKS_Screener[[#This Row],[Price]]/ZACKS_Screener[[#This Row],[EPS2]], "")</f>
        <v>11.133333333333333</v>
      </c>
      <c r="S772" s="17">
        <f>IFERROR(ZACKS_Screener[[#This Row],[PE1]]/(ZACKS_Screener[[#This Row],[EG1]]*100), "")</f>
        <v>27.712318840579478</v>
      </c>
      <c r="T772" s="17">
        <f>IFERROR(ZACKS_Screener[[#This Row],[PE2]]/(ZACKS_Screener[[#This Row],[EG2]]*100), "")</f>
        <v>1.2803333333333342</v>
      </c>
      <c r="U772"/>
    </row>
    <row r="773" spans="1:21" hidden="1" x14ac:dyDescent="0.25">
      <c r="A773" s="20" t="s">
        <v>2011</v>
      </c>
      <c r="B773" s="20">
        <v>3825.66</v>
      </c>
      <c r="C773" s="33" t="s">
        <v>2010</v>
      </c>
      <c r="D773" s="6" t="s">
        <v>12</v>
      </c>
      <c r="E773" s="6" t="s">
        <v>102</v>
      </c>
      <c r="F773" s="6" t="s">
        <v>103</v>
      </c>
      <c r="G773">
        <v>12</v>
      </c>
      <c r="H773">
        <v>202212</v>
      </c>
      <c r="I773" s="8">
        <v>44.38</v>
      </c>
      <c r="J773" s="8">
        <v>2.69</v>
      </c>
      <c r="K773" s="8">
        <v>2.7</v>
      </c>
      <c r="L773" s="8">
        <v>2.89</v>
      </c>
      <c r="M773" s="47" t="str">
        <f>INDEX(DNBDetails[], MATCH(ZACKS_Screener[Ticker], DNBDetails[Ticker],0), 6)</f>
        <v>Transportation and Warehousing</v>
      </c>
      <c r="N773" s="6" t="str">
        <f>INDEX(DNBDetails[], MATCH(ZACKS_Screener[Ticker], DNBDetails[Ticker],0), 7)</f>
        <v>Pipeline Transportation of Natural Gas</v>
      </c>
      <c r="O7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3.7174721189591939E-3</v>
      </c>
      <c r="P7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7.0370370370370347E-2</v>
      </c>
      <c r="Q773" s="17">
        <f>IFERROR(ZACKS_Screener[[#This Row],[Price]]/ZACKS_Screener[[#This Row],[EPS1]], "")</f>
        <v>16.437037037037037</v>
      </c>
      <c r="R773" s="17">
        <f>IFERROR(ZACKS_Screener[[#This Row],[Price]]/ZACKS_Screener[[#This Row],[EPS2]], "")</f>
        <v>15.356401384083044</v>
      </c>
      <c r="S773" s="17">
        <f>IFERROR(ZACKS_Screener[[#This Row],[PE1]]/(ZACKS_Screener[[#This Row],[EG1]]*100), "")</f>
        <v>44.215629629628602</v>
      </c>
      <c r="T773" s="17">
        <f>IFERROR(ZACKS_Screener[[#This Row],[PE2]]/(ZACKS_Screener[[#This Row],[EG2]]*100), "")</f>
        <v>2.1822254598433806</v>
      </c>
      <c r="U773"/>
    </row>
    <row r="774" spans="1:21" hidden="1" x14ac:dyDescent="0.25">
      <c r="A774" s="20" t="s">
        <v>3306</v>
      </c>
      <c r="B774" s="20">
        <v>2525.73</v>
      </c>
      <c r="C774" s="33" t="s">
        <v>3305</v>
      </c>
      <c r="D774" s="6" t="s">
        <v>12</v>
      </c>
      <c r="E774" s="6" t="s">
        <v>17</v>
      </c>
      <c r="F774" s="6" t="s">
        <v>152</v>
      </c>
      <c r="G774">
        <v>12</v>
      </c>
      <c r="H774">
        <v>202212</v>
      </c>
      <c r="I774" s="8">
        <v>213.1</v>
      </c>
      <c r="J774" s="8">
        <v>9.24</v>
      </c>
      <c r="K774" s="8">
        <v>9.27</v>
      </c>
      <c r="L774" s="8">
        <v>9.7899999999999991</v>
      </c>
      <c r="M774" s="47" t="str">
        <f>INDEX(DNBDetails[], MATCH(ZACKS_Screener[Ticker], DNBDetails[Ticker],0), 6)</f>
        <v>Machinery Manufacturing</v>
      </c>
      <c r="N774" s="6" t="str">
        <f>INDEX(DNBDetails[], MATCH(ZACKS_Screener[Ticker], DNBDetails[Ticker],0), 7)</f>
        <v>Industrial Machinery Manufacturing</v>
      </c>
      <c r="O7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3.2467532467531776E-3</v>
      </c>
      <c r="P7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5.6094929881337602E-2</v>
      </c>
      <c r="Q774" s="17">
        <f>IFERROR(ZACKS_Screener[[#This Row],[Price]]/ZACKS_Screener[[#This Row],[EPS1]], "")</f>
        <v>22.988133764832796</v>
      </c>
      <c r="R774" s="17">
        <f>IFERROR(ZACKS_Screener[[#This Row],[Price]]/ZACKS_Screener[[#This Row],[EPS2]], "")</f>
        <v>21.767109295199184</v>
      </c>
      <c r="S774" s="17">
        <f>IFERROR(ZACKS_Screener[[#This Row],[PE1]]/(ZACKS_Screener[[#This Row],[EG1]]*100), "")</f>
        <v>70.80345199568653</v>
      </c>
      <c r="T774" s="17">
        <f>IFERROR(ZACKS_Screener[[#This Row],[PE2]]/(ZACKS_Screener[[#This Row],[EG2]]*100), "")</f>
        <v>3.8804058301249347</v>
      </c>
      <c r="U774"/>
    </row>
    <row r="775" spans="1:21" hidden="1" x14ac:dyDescent="0.25">
      <c r="A775" s="20" t="s">
        <v>1988</v>
      </c>
      <c r="B775" s="20">
        <v>7144.45</v>
      </c>
      <c r="C775" s="33" t="s">
        <v>1987</v>
      </c>
      <c r="D775" s="6" t="s">
        <v>12</v>
      </c>
      <c r="E775" s="6" t="s">
        <v>94</v>
      </c>
      <c r="F775" s="6" t="s">
        <v>1027</v>
      </c>
      <c r="G775">
        <v>12</v>
      </c>
      <c r="H775">
        <v>202212</v>
      </c>
      <c r="I775" s="8">
        <v>125.8</v>
      </c>
      <c r="J775" s="8">
        <v>10.4</v>
      </c>
      <c r="K775" s="8">
        <v>10.41</v>
      </c>
      <c r="L775" s="8">
        <v>10.57</v>
      </c>
      <c r="M775" s="47" t="str">
        <f>INDEX(DNBDetails[], MATCH(ZACKS_Screener[Ticker], DNBDetails[Ticker],0), 6)</f>
        <v>Transportation Equipment Manufacturing</v>
      </c>
      <c r="N775" s="6" t="str">
        <f>INDEX(DNBDetails[], MATCH(ZACKS_Screener[Ticker], DNBDetails[Ticker],0), 7)</f>
        <v>Other Transportation Equipment Manufacturing</v>
      </c>
      <c r="O7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9.6153846153844099E-4</v>
      </c>
      <c r="P7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1.5369836695485124E-2</v>
      </c>
      <c r="Q775" s="17">
        <f>IFERROR(ZACKS_Screener[[#This Row],[Price]]/ZACKS_Screener[[#This Row],[EPS1]], "")</f>
        <v>12.084534101825168</v>
      </c>
      <c r="R775" s="17">
        <f>IFERROR(ZACKS_Screener[[#This Row],[Price]]/ZACKS_Screener[[#This Row],[EPS2]], "")</f>
        <v>11.901608325449384</v>
      </c>
      <c r="S775" s="17">
        <f>IFERROR(ZACKS_Screener[[#This Row],[PE1]]/(ZACKS_Screener[[#This Row],[EG1]]*100), "")</f>
        <v>125.67915465898443</v>
      </c>
      <c r="T775" s="17">
        <f>IFERROR(ZACKS_Screener[[#This Row],[PE2]]/(ZACKS_Screener[[#This Row],[EG2]]*100), "")</f>
        <v>7.7434839167454985</v>
      </c>
      <c r="U775"/>
    </row>
    <row r="776" spans="1:21" hidden="1" x14ac:dyDescent="0.25">
      <c r="A776" s="20" t="s">
        <v>502</v>
      </c>
      <c r="B776" s="20">
        <v>14271.65</v>
      </c>
      <c r="C776" s="33" t="s">
        <v>501</v>
      </c>
      <c r="D776" s="6" t="s">
        <v>20</v>
      </c>
      <c r="E776" s="6" t="s">
        <v>13</v>
      </c>
      <c r="F776" s="6" t="s">
        <v>175</v>
      </c>
      <c r="G776">
        <v>12</v>
      </c>
      <c r="H776">
        <v>202212</v>
      </c>
      <c r="I776" s="8">
        <v>47.85</v>
      </c>
      <c r="J776" s="8">
        <v>0.85</v>
      </c>
      <c r="K776" s="8">
        <v>0.85</v>
      </c>
      <c r="L776" s="8">
        <v>0.96</v>
      </c>
      <c r="M776" s="47" t="str">
        <f>INDEX(DNBDetails[], MATCH(ZACKS_Screener[Ticker], DNBDetails[Ticker],0), 6)</f>
        <v>Information</v>
      </c>
      <c r="N776" s="6" t="str">
        <f>INDEX(DNBDetails[], MATCH(ZACKS_Screener[Ticker], DNBDetails[Ticker],0), 7)</f>
        <v>Software Publishers</v>
      </c>
      <c r="O7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0.12941176470588234</v>
      </c>
      <c r="Q776" s="17">
        <f>IFERROR(ZACKS_Screener[[#This Row],[Price]]/ZACKS_Screener[[#This Row],[EPS1]], "")</f>
        <v>56.294117647058826</v>
      </c>
      <c r="R776" s="17">
        <f>IFERROR(ZACKS_Screener[[#This Row],[Price]]/ZACKS_Screener[[#This Row],[EPS2]], "")</f>
        <v>49.84375</v>
      </c>
      <c r="S776" s="17" t="str">
        <f>IFERROR(ZACKS_Screener[[#This Row],[PE1]]/(ZACKS_Screener[[#This Row],[EG1]]*100), "")</f>
        <v/>
      </c>
      <c r="T776" s="17">
        <f>IFERROR(ZACKS_Screener[[#This Row],[PE2]]/(ZACKS_Screener[[#This Row],[EG2]]*100), "")</f>
        <v>3.8515625000000004</v>
      </c>
      <c r="U776"/>
    </row>
    <row r="777" spans="1:21" hidden="1" x14ac:dyDescent="0.25">
      <c r="A777" s="20" t="s">
        <v>3011</v>
      </c>
      <c r="B777" s="20">
        <v>3825.33</v>
      </c>
      <c r="C777" s="33" t="s">
        <v>3010</v>
      </c>
      <c r="D777" s="6" t="s">
        <v>12</v>
      </c>
      <c r="E777" s="6" t="s">
        <v>194</v>
      </c>
      <c r="F777" s="6" t="s">
        <v>229</v>
      </c>
      <c r="G777">
        <v>12</v>
      </c>
      <c r="H777">
        <v>202212</v>
      </c>
      <c r="I777" s="8">
        <v>56.16</v>
      </c>
      <c r="J777" s="8">
        <v>4.95</v>
      </c>
      <c r="K777" s="8">
        <v>4.95</v>
      </c>
      <c r="L777" s="8">
        <v>5.28</v>
      </c>
      <c r="M777" s="47" t="str">
        <f>INDEX(DNBDetails[], MATCH(ZACKS_Screener[Ticker], DNBDetails[Ticker],0), 6)</f>
        <v>Mining, Quarrying, and Oil and Gas Extraction</v>
      </c>
      <c r="N777" s="6" t="str">
        <f>INDEX(DNBDetails[], MATCH(ZACKS_Screener[Ticker], DNBDetails[Ticker],0), 7)</f>
        <v>Oil and Gas Extraction</v>
      </c>
      <c r="O7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6.666666666666668E-2</v>
      </c>
      <c r="Q777" s="17">
        <f>IFERROR(ZACKS_Screener[[#This Row],[Price]]/ZACKS_Screener[[#This Row],[EPS1]], "")</f>
        <v>11.345454545454544</v>
      </c>
      <c r="R777" s="17">
        <f>IFERROR(ZACKS_Screener[[#This Row],[Price]]/ZACKS_Screener[[#This Row],[EPS2]], "")</f>
        <v>10.636363636363635</v>
      </c>
      <c r="S777" s="17" t="str">
        <f>IFERROR(ZACKS_Screener[[#This Row],[PE1]]/(ZACKS_Screener[[#This Row],[EG1]]*100), "")</f>
        <v/>
      </c>
      <c r="T777" s="17">
        <f>IFERROR(ZACKS_Screener[[#This Row],[PE2]]/(ZACKS_Screener[[#This Row],[EG2]]*100), "")</f>
        <v>1.595454545454545</v>
      </c>
      <c r="U777"/>
    </row>
    <row r="778" spans="1:21" hidden="1" x14ac:dyDescent="0.25">
      <c r="A778" s="20" t="s">
        <v>797</v>
      </c>
      <c r="B778" s="20">
        <v>22217.81</v>
      </c>
      <c r="C778" s="33" t="s">
        <v>796</v>
      </c>
      <c r="D778" s="6" t="s">
        <v>12</v>
      </c>
      <c r="E778" s="6" t="s">
        <v>32</v>
      </c>
      <c r="F778" s="6" t="s">
        <v>360</v>
      </c>
      <c r="G778">
        <v>12</v>
      </c>
      <c r="H778">
        <v>202212</v>
      </c>
      <c r="I778" s="8">
        <v>10.82</v>
      </c>
      <c r="J778" s="8">
        <v>1.96</v>
      </c>
      <c r="K778" s="8">
        <v>1.96</v>
      </c>
      <c r="L778" s="8">
        <v>2.1</v>
      </c>
      <c r="M778" s="47" t="str">
        <f>INDEX(DNBDetails[], MATCH(ZACKS_Screener[Ticker], DNBDetails[Ticker],0), 6)</f>
        <v>Finance and Insurance</v>
      </c>
      <c r="N778" s="6" t="str">
        <f>INDEX(DNBDetails[], MATCH(ZACKS_Screener[Ticker], DNBDetails[Ticker],0), 7)</f>
        <v>Depository Credit Intermediation</v>
      </c>
      <c r="O7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7.1428571428571494E-2</v>
      </c>
      <c r="Q778" s="17">
        <f>IFERROR(ZACKS_Screener[[#This Row],[Price]]/ZACKS_Screener[[#This Row],[EPS1]], "")</f>
        <v>5.5204081632653068</v>
      </c>
      <c r="R778" s="17">
        <f>IFERROR(ZACKS_Screener[[#This Row],[Price]]/ZACKS_Screener[[#This Row],[EPS2]], "")</f>
        <v>5.1523809523809527</v>
      </c>
      <c r="S778" s="17" t="str">
        <f>IFERROR(ZACKS_Screener[[#This Row],[PE1]]/(ZACKS_Screener[[#This Row],[EG1]]*100), "")</f>
        <v/>
      </c>
      <c r="T778" s="17">
        <f>IFERROR(ZACKS_Screener[[#This Row],[PE2]]/(ZACKS_Screener[[#This Row],[EG2]]*100), "")</f>
        <v>0.72133333333333272</v>
      </c>
      <c r="U778"/>
    </row>
    <row r="779" spans="1:21" hidden="1" x14ac:dyDescent="0.25">
      <c r="A779" s="20" t="s">
        <v>953</v>
      </c>
      <c r="B779" s="20">
        <v>57646.23</v>
      </c>
      <c r="C779" s="33" t="s">
        <v>952</v>
      </c>
      <c r="D779" s="6" t="s">
        <v>12</v>
      </c>
      <c r="E779" s="6" t="s">
        <v>194</v>
      </c>
      <c r="F779" s="6" t="s">
        <v>954</v>
      </c>
      <c r="G779">
        <v>12</v>
      </c>
      <c r="H779">
        <v>202212</v>
      </c>
      <c r="I779" s="8">
        <v>26.64</v>
      </c>
      <c r="J779" s="8">
        <v>2.52</v>
      </c>
      <c r="K779" s="8">
        <v>2.52</v>
      </c>
      <c r="L779" s="8">
        <v>2.61</v>
      </c>
      <c r="M779" s="47" t="str">
        <f>INDEX(DNBDetails[], MATCH(ZACKS_Screener[Ticker], DNBDetails[Ticker],0), 6)</f>
        <v>Transportation and Warehousing</v>
      </c>
      <c r="N779" s="6" t="str">
        <f>INDEX(DNBDetails[], MATCH(ZACKS_Screener[Ticker], DNBDetails[Ticker],0), 7)</f>
        <v>Pipeline Transportation of Natural Gas</v>
      </c>
      <c r="O7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3.5714285714285657E-2</v>
      </c>
      <c r="Q779" s="17">
        <f>IFERROR(ZACKS_Screener[[#This Row],[Price]]/ZACKS_Screener[[#This Row],[EPS1]], "")</f>
        <v>10.571428571428571</v>
      </c>
      <c r="R779" s="17">
        <f>IFERROR(ZACKS_Screener[[#This Row],[Price]]/ZACKS_Screener[[#This Row],[EPS2]], "")</f>
        <v>10.206896551724139</v>
      </c>
      <c r="S779" s="17" t="str">
        <f>IFERROR(ZACKS_Screener[[#This Row],[PE1]]/(ZACKS_Screener[[#This Row],[EG1]]*100), "")</f>
        <v/>
      </c>
      <c r="T779" s="17">
        <f>IFERROR(ZACKS_Screener[[#This Row],[PE2]]/(ZACKS_Screener[[#This Row],[EG2]]*100), "")</f>
        <v>2.8579310344827635</v>
      </c>
      <c r="U779"/>
    </row>
    <row r="780" spans="1:21" hidden="1" x14ac:dyDescent="0.25">
      <c r="A780" s="20" t="s">
        <v>1372</v>
      </c>
      <c r="B780" s="20">
        <v>69401.88</v>
      </c>
      <c r="C780" s="33" t="s">
        <v>1371</v>
      </c>
      <c r="D780" s="6" t="s">
        <v>12</v>
      </c>
      <c r="E780" s="6" t="s">
        <v>13</v>
      </c>
      <c r="F780" s="6" t="s">
        <v>145</v>
      </c>
      <c r="G780">
        <v>3</v>
      </c>
      <c r="H780">
        <v>202303</v>
      </c>
      <c r="I780" s="8">
        <v>16.71</v>
      </c>
      <c r="J780" s="8">
        <v>0.71</v>
      </c>
      <c r="K780" s="8">
        <v>0.71</v>
      </c>
      <c r="L780" s="8">
        <v>0.77</v>
      </c>
      <c r="M780" s="47" t="str">
        <f>INDEX(DNBDetails[], MATCH(ZACKS_Screener[Ticker], DNBDetails[Ticker],0), 6)</f>
        <v>Professional, Scientific, and Technical Services</v>
      </c>
      <c r="N780" s="6" t="str">
        <f>INDEX(DNBDetails[], MATCH(ZACKS_Screener[Ticker], DNBDetails[Ticker],0), 7)</f>
        <v>Computer Systems Design and Related Services</v>
      </c>
      <c r="O7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8.4507042253521208E-2</v>
      </c>
      <c r="Q780" s="17">
        <f>IFERROR(ZACKS_Screener[[#This Row],[Price]]/ZACKS_Screener[[#This Row],[EPS1]], "")</f>
        <v>23.535211267605636</v>
      </c>
      <c r="R780" s="17">
        <f>IFERROR(ZACKS_Screener[[#This Row],[Price]]/ZACKS_Screener[[#This Row],[EPS2]], "")</f>
        <v>21.7012987012987</v>
      </c>
      <c r="S780" s="17" t="str">
        <f>IFERROR(ZACKS_Screener[[#This Row],[PE1]]/(ZACKS_Screener[[#This Row],[EG1]]*100), "")</f>
        <v/>
      </c>
      <c r="T780" s="17">
        <f>IFERROR(ZACKS_Screener[[#This Row],[PE2]]/(ZACKS_Screener[[#This Row],[EG2]]*100), "")</f>
        <v>2.5679870129870102</v>
      </c>
      <c r="U780"/>
    </row>
    <row r="781" spans="1:21" hidden="1" x14ac:dyDescent="0.25">
      <c r="A781" s="20" t="s">
        <v>1759</v>
      </c>
      <c r="B781" s="20">
        <v>4882.2700000000004</v>
      </c>
      <c r="C781" s="33" t="s">
        <v>1758</v>
      </c>
      <c r="D781" s="6" t="s">
        <v>20</v>
      </c>
      <c r="E781" s="6" t="s">
        <v>35</v>
      </c>
      <c r="F781" s="6" t="s">
        <v>54</v>
      </c>
      <c r="G781">
        <v>5</v>
      </c>
      <c r="H781">
        <v>202305</v>
      </c>
      <c r="I781" s="8">
        <v>22.27</v>
      </c>
      <c r="J781" s="8">
        <v>0.56000000000000005</v>
      </c>
      <c r="K781" s="8">
        <v>0.56000000000000005</v>
      </c>
      <c r="L781" s="8">
        <v>0.7</v>
      </c>
      <c r="M781" s="47" t="str">
        <f>INDEX(DNBDetails[], MATCH(ZACKS_Screener[Ticker], DNBDetails[Ticker],0), 6)</f>
        <v>Miscellaneous Manufacturing</v>
      </c>
      <c r="N781" s="6" t="str">
        <f>INDEX(DNBDetails[], MATCH(ZACKS_Screener[Ticker], DNBDetails[Ticker],0), 7)</f>
        <v>Medical Equipment and Supplies Manufacturing</v>
      </c>
      <c r="O7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0.24999999999999981</v>
      </c>
      <c r="Q781" s="17">
        <f>IFERROR(ZACKS_Screener[[#This Row],[Price]]/ZACKS_Screener[[#This Row],[EPS1]], "")</f>
        <v>39.767857142857139</v>
      </c>
      <c r="R781" s="17">
        <f>IFERROR(ZACKS_Screener[[#This Row],[Price]]/ZACKS_Screener[[#This Row],[EPS2]], "")</f>
        <v>31.814285714285717</v>
      </c>
      <c r="S781" s="17" t="str">
        <f>IFERROR(ZACKS_Screener[[#This Row],[PE1]]/(ZACKS_Screener[[#This Row],[EG1]]*100), "")</f>
        <v/>
      </c>
      <c r="T781" s="17">
        <f>IFERROR(ZACKS_Screener[[#This Row],[PE2]]/(ZACKS_Screener[[#This Row],[EG2]]*100), "")</f>
        <v>1.2725714285714296</v>
      </c>
      <c r="U781"/>
    </row>
    <row r="782" spans="1:21" hidden="1" x14ac:dyDescent="0.25">
      <c r="A782" s="20" t="s">
        <v>2028</v>
      </c>
      <c r="B782" s="20">
        <v>6875.31</v>
      </c>
      <c r="C782" s="33" t="s">
        <v>2027</v>
      </c>
      <c r="D782" s="6" t="s">
        <v>12</v>
      </c>
      <c r="E782" s="6" t="s">
        <v>194</v>
      </c>
      <c r="F782" s="6" t="s">
        <v>229</v>
      </c>
      <c r="G782">
        <v>12</v>
      </c>
      <c r="H782">
        <v>202212</v>
      </c>
      <c r="I782" s="8">
        <v>12.29</v>
      </c>
      <c r="J782" s="8">
        <v>1.49</v>
      </c>
      <c r="K782" s="8">
        <v>1.49</v>
      </c>
      <c r="L782" s="8">
        <v>1.99</v>
      </c>
      <c r="M782" s="47" t="str">
        <f>INDEX(DNBDetails[], MATCH(ZACKS_Screener[Ticker], DNBDetails[Ticker],0), 6)</f>
        <v>Mining, Quarrying, and Oil and Gas Extraction</v>
      </c>
      <c r="N782" s="6" t="str">
        <f>INDEX(DNBDetails[], MATCH(ZACKS_Screener[Ticker], DNBDetails[Ticker],0), 7)</f>
        <v>Oil and Gas Extraction</v>
      </c>
      <c r="O7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0.33557046979865773</v>
      </c>
      <c r="Q782" s="17">
        <f>IFERROR(ZACKS_Screener[[#This Row],[Price]]/ZACKS_Screener[[#This Row],[EPS1]], "")</f>
        <v>8.248322147651006</v>
      </c>
      <c r="R782" s="17">
        <f>IFERROR(ZACKS_Screener[[#This Row],[Price]]/ZACKS_Screener[[#This Row],[EPS2]], "")</f>
        <v>6.1758793969849242</v>
      </c>
      <c r="S782" s="17" t="str">
        <f>IFERROR(ZACKS_Screener[[#This Row],[PE1]]/(ZACKS_Screener[[#This Row],[EG1]]*100), "")</f>
        <v/>
      </c>
      <c r="T782" s="17">
        <f>IFERROR(ZACKS_Screener[[#This Row],[PE2]]/(ZACKS_Screener[[#This Row],[EG2]]*100), "")</f>
        <v>0.18404120603015073</v>
      </c>
      <c r="U782"/>
    </row>
    <row r="783" spans="1:21" hidden="1" x14ac:dyDescent="0.25">
      <c r="A783" s="20" t="s">
        <v>3531</v>
      </c>
      <c r="B783" s="20">
        <v>2537.69</v>
      </c>
      <c r="C783" s="33" t="s">
        <v>3530</v>
      </c>
      <c r="D783" s="6" t="s">
        <v>20</v>
      </c>
      <c r="E783" s="6" t="s">
        <v>32</v>
      </c>
      <c r="F783" s="6" t="s">
        <v>33</v>
      </c>
      <c r="G783">
        <v>6</v>
      </c>
      <c r="H783">
        <v>202306</v>
      </c>
      <c r="I783" s="8">
        <v>6.34</v>
      </c>
      <c r="J783" s="8">
        <v>0.81</v>
      </c>
      <c r="K783" s="8">
        <v>0.81</v>
      </c>
      <c r="M783" s="47" t="str">
        <f>INDEX(DNBDetails[], MATCH(ZACKS_Screener[Ticker], DNBDetails[Ticker],0), 6)</f>
        <v>Finance and Insurance</v>
      </c>
      <c r="N783" s="6" t="str">
        <f>INDEX(DNBDetails[], MATCH(ZACKS_Screener[Ticker], DNBDetails[Ticker],0), 7)</f>
        <v>Other Investment Pools and Funds</v>
      </c>
      <c r="O7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783" s="17">
        <f>IFERROR(ZACKS_Screener[[#This Row],[Price]]/ZACKS_Screener[[#This Row],[EPS1]], "")</f>
        <v>7.8271604938271597</v>
      </c>
      <c r="R783" s="17" t="str">
        <f>IFERROR(ZACKS_Screener[[#This Row],[Price]]/ZACKS_Screener[[#This Row],[EPS2]], "")</f>
        <v/>
      </c>
      <c r="S783" s="17" t="str">
        <f>IFERROR(ZACKS_Screener[[#This Row],[PE1]]/(ZACKS_Screener[[#This Row],[EG1]]*100), "")</f>
        <v/>
      </c>
      <c r="T783" s="17" t="str">
        <f>IFERROR(ZACKS_Screener[[#This Row],[PE2]]/(ZACKS_Screener[[#This Row],[EG2]]*100), "")</f>
        <v/>
      </c>
      <c r="U783"/>
    </row>
    <row r="784" spans="1:21" hidden="1" x14ac:dyDescent="0.25">
      <c r="A784" s="20" t="s">
        <v>3548</v>
      </c>
      <c r="B784" s="20">
        <v>3648.42</v>
      </c>
      <c r="C784" s="33" t="s">
        <v>3547</v>
      </c>
      <c r="D784" s="6" t="s">
        <v>12</v>
      </c>
      <c r="E784" s="6" t="s">
        <v>94</v>
      </c>
      <c r="F784" s="6" t="s">
        <v>95</v>
      </c>
      <c r="G784">
        <v>12</v>
      </c>
      <c r="H784">
        <v>202212</v>
      </c>
      <c r="I784" s="8">
        <v>7.8</v>
      </c>
      <c r="J784" s="8">
        <v>-0.95</v>
      </c>
      <c r="K784" s="8">
        <v>-0.95</v>
      </c>
      <c r="L784" s="8">
        <v>-0.94</v>
      </c>
      <c r="M784" s="47" t="str">
        <f>INDEX(DNBDetails[], MATCH(ZACKS_Screener[Ticker], DNBDetails[Ticker],0), 6)</f>
        <v>Computer and Electronic Product Manufacturing</v>
      </c>
      <c r="N784" s="6" t="str">
        <f>INDEX(DNBDetails[], MATCH(ZACKS_Screener[Ticker], DNBDetails[Ticker],0), 7)</f>
        <v>Semiconductor and Other Electronic Component Manufacturing</v>
      </c>
      <c r="O7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1.0526315789473694E-2</v>
      </c>
      <c r="Q784" s="17">
        <f>IFERROR(ZACKS_Screener[[#This Row],[Price]]/ZACKS_Screener[[#This Row],[EPS1]], "")</f>
        <v>-8.2105263157894743</v>
      </c>
      <c r="R784" s="17">
        <f>IFERROR(ZACKS_Screener[[#This Row],[Price]]/ZACKS_Screener[[#This Row],[EPS2]], "")</f>
        <v>-8.297872340425533</v>
      </c>
      <c r="S784" s="17" t="str">
        <f>IFERROR(ZACKS_Screener[[#This Row],[PE1]]/(ZACKS_Screener[[#This Row],[EG1]]*100), "")</f>
        <v/>
      </c>
      <c r="T784" s="17">
        <f>IFERROR(ZACKS_Screener[[#This Row],[PE2]]/(ZACKS_Screener[[#This Row],[EG2]]*100), "")</f>
        <v>-7.8829787234042481</v>
      </c>
      <c r="U784"/>
    </row>
    <row r="785" spans="1:21" hidden="1" x14ac:dyDescent="0.25">
      <c r="A785" s="20" t="s">
        <v>2129</v>
      </c>
      <c r="B785" s="20">
        <v>5613.72</v>
      </c>
      <c r="C785" s="33" t="s">
        <v>2128</v>
      </c>
      <c r="D785" s="6" t="s">
        <v>20</v>
      </c>
      <c r="E785" s="6" t="s">
        <v>13</v>
      </c>
      <c r="F785" s="6" t="s">
        <v>171</v>
      </c>
      <c r="G785">
        <v>12</v>
      </c>
      <c r="H785">
        <v>202212</v>
      </c>
      <c r="I785" s="8">
        <v>50.17</v>
      </c>
      <c r="J785" s="8">
        <v>1.75</v>
      </c>
      <c r="K785" s="8">
        <v>1.75</v>
      </c>
      <c r="L785" s="8">
        <v>2.16</v>
      </c>
      <c r="M785" s="47" t="str">
        <f>INDEX(DNBDetails[], MATCH(ZACKS_Screener[Ticker], DNBDetails[Ticker],0), 6)</f>
        <v>Computer and Electronic Product Manufacturing</v>
      </c>
      <c r="N785" s="6" t="str">
        <f>INDEX(DNBDetails[], MATCH(ZACKS_Screener[Ticker], DNBDetails[Ticker],0), 7)</f>
        <v>Semiconductor and Other Electronic Component Manufacturing</v>
      </c>
      <c r="O7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0.23428571428571437</v>
      </c>
      <c r="Q785" s="17">
        <f>IFERROR(ZACKS_Screener[[#This Row],[Price]]/ZACKS_Screener[[#This Row],[EPS1]], "")</f>
        <v>28.668571428571429</v>
      </c>
      <c r="R785" s="17">
        <f>IFERROR(ZACKS_Screener[[#This Row],[Price]]/ZACKS_Screener[[#This Row],[EPS2]], "")</f>
        <v>23.226851851851851</v>
      </c>
      <c r="S785" s="17" t="str">
        <f>IFERROR(ZACKS_Screener[[#This Row],[PE1]]/(ZACKS_Screener[[#This Row],[EG1]]*100), "")</f>
        <v/>
      </c>
      <c r="T785" s="17">
        <f>IFERROR(ZACKS_Screener[[#This Row],[PE2]]/(ZACKS_Screener[[#This Row],[EG2]]*100), "")</f>
        <v>0.9913900180668469</v>
      </c>
      <c r="U785"/>
    </row>
    <row r="786" spans="1:21" hidden="1" x14ac:dyDescent="0.25">
      <c r="A786" s="20" t="s">
        <v>2751</v>
      </c>
      <c r="B786" s="20">
        <v>5172.87</v>
      </c>
      <c r="C786" s="33" t="s">
        <v>2750</v>
      </c>
      <c r="D786" s="6" t="s">
        <v>12</v>
      </c>
      <c r="E786" s="6" t="s">
        <v>17</v>
      </c>
      <c r="F786" s="6" t="s">
        <v>227</v>
      </c>
      <c r="G786">
        <v>12</v>
      </c>
      <c r="H786">
        <v>202212</v>
      </c>
      <c r="I786" s="8">
        <v>29.52</v>
      </c>
      <c r="J786" s="8">
        <v>0.94</v>
      </c>
      <c r="K786" s="8">
        <v>0.94</v>
      </c>
      <c r="L786" s="8">
        <v>1.1499999999999999</v>
      </c>
      <c r="M786" s="47" t="str">
        <f>INDEX(DNBDetails[], MATCH(ZACKS_Screener[Ticker], DNBDetails[Ticker],0), 6)</f>
        <v>Fabricated Metal Product Manufacturing</v>
      </c>
      <c r="N786" s="6" t="str">
        <f>INDEX(DNBDetails[], MATCH(ZACKS_Screener[Ticker], DNBDetails[Ticker],0), 7)</f>
        <v>Other Fabricated Metal Product Manufacturing</v>
      </c>
      <c r="O7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v>
      </c>
      <c r="P7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0.2234042553191489</v>
      </c>
      <c r="Q786" s="17">
        <f>IFERROR(ZACKS_Screener[[#This Row],[Price]]/ZACKS_Screener[[#This Row],[EPS1]], "")</f>
        <v>31.404255319148938</v>
      </c>
      <c r="R786" s="17">
        <f>IFERROR(ZACKS_Screener[[#This Row],[Price]]/ZACKS_Screener[[#This Row],[EPS2]], "")</f>
        <v>25.669565217391305</v>
      </c>
      <c r="S786" s="17" t="str">
        <f>IFERROR(ZACKS_Screener[[#This Row],[PE1]]/(ZACKS_Screener[[#This Row],[EG1]]*100), "")</f>
        <v/>
      </c>
      <c r="T786" s="17">
        <f>IFERROR(ZACKS_Screener[[#This Row],[PE2]]/(ZACKS_Screener[[#This Row],[EG2]]*100), "")</f>
        <v>1.1490186335403729</v>
      </c>
      <c r="U786"/>
    </row>
    <row r="787" spans="1:21" hidden="1" x14ac:dyDescent="0.25">
      <c r="A787" s="20" t="s">
        <v>862</v>
      </c>
      <c r="B787" s="20">
        <v>6845.39</v>
      </c>
      <c r="C787" s="33" t="s">
        <v>861</v>
      </c>
      <c r="D787" s="6" t="s">
        <v>20</v>
      </c>
      <c r="E787" s="6" t="s">
        <v>94</v>
      </c>
      <c r="F787" s="6" t="s">
        <v>95</v>
      </c>
      <c r="G787">
        <v>1</v>
      </c>
      <c r="H787">
        <v>202301</v>
      </c>
      <c r="I787" s="8">
        <v>86.47</v>
      </c>
      <c r="J787" s="8">
        <v>9.2200000000000006</v>
      </c>
      <c r="K787" s="8">
        <v>9.1999999999999993</v>
      </c>
      <c r="L787" s="8">
        <v>10.119999999999999</v>
      </c>
      <c r="M787" s="47" t="str">
        <f>INDEX(DNBDetails[], MATCH(ZACKS_Screener[Ticker], DNBDetails[Ticker],0), 6)</f>
        <v>Wholesale Trade</v>
      </c>
      <c r="N787" s="6" t="str">
        <f>INDEX(DNBDetails[], MATCH(ZACKS_Screener[Ticker], DNBDetails[Ticker],0), 7)</f>
        <v>Motor Vehicle and Motor Vehicle Parts and Supplies Merchant Wholesalers</v>
      </c>
      <c r="O7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-2.1691973969632699E-3</v>
      </c>
      <c r="P7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v>
      </c>
      <c r="Q787" s="17">
        <f>IFERROR(ZACKS_Screener[[#This Row],[Price]]/ZACKS_Screener[[#This Row],[EPS1]], "")</f>
        <v>9.3989130434782613</v>
      </c>
      <c r="R787" s="17">
        <f>IFERROR(ZACKS_Screener[[#This Row],[Price]]/ZACKS_Screener[[#This Row],[EPS2]], "")</f>
        <v>8.5444664031620565</v>
      </c>
      <c r="S787" s="17">
        <f>IFERROR(ZACKS_Screener[[#This Row],[PE1]]/(ZACKS_Screener[[#This Row],[EG1]]*100), "")</f>
        <v>-43.328989130431864</v>
      </c>
      <c r="T787" s="17">
        <f>IFERROR(ZACKS_Screener[[#This Row],[PE2]]/(ZACKS_Screener[[#This Row],[EG2]]*100), "")</f>
        <v>0.85444664031620565</v>
      </c>
      <c r="U787"/>
    </row>
    <row r="788" spans="1:21" hidden="1" x14ac:dyDescent="0.25">
      <c r="A788" s="20" t="s">
        <v>2017</v>
      </c>
      <c r="B788" s="20">
        <v>4748.41</v>
      </c>
      <c r="C788" s="33" t="s">
        <v>2016</v>
      </c>
      <c r="D788" s="6" t="s">
        <v>12</v>
      </c>
      <c r="E788" s="6" t="s">
        <v>102</v>
      </c>
      <c r="F788" s="6" t="s">
        <v>103</v>
      </c>
      <c r="G788">
        <v>12</v>
      </c>
      <c r="H788">
        <v>202212</v>
      </c>
      <c r="I788" s="8">
        <v>47.02</v>
      </c>
      <c r="J788" s="8">
        <v>2.74</v>
      </c>
      <c r="K788" s="8">
        <v>2.73</v>
      </c>
      <c r="L788" s="8">
        <v>3.11</v>
      </c>
      <c r="M788" s="47" t="str">
        <f>INDEX(DNBDetails[], MATCH(ZACKS_Screener[Ticker], DNBDetails[Ticker],0), 6)</f>
        <v>Utilities</v>
      </c>
      <c r="N788" s="6" t="str">
        <f>INDEX(DNBDetails[], MATCH(ZACKS_Screener[Ticker], DNBDetails[Ticker],0), 7)</f>
        <v>Electric Power Generation, Transmission and Distribution</v>
      </c>
      <c r="O7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-3.6496350364964344E-3</v>
      </c>
      <c r="P7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0.13919413919413914</v>
      </c>
      <c r="Q788" s="17">
        <f>IFERROR(ZACKS_Screener[[#This Row],[Price]]/ZACKS_Screener[[#This Row],[EPS1]], "")</f>
        <v>17.223443223443226</v>
      </c>
      <c r="R788" s="17">
        <f>IFERROR(ZACKS_Screener[[#This Row],[Price]]/ZACKS_Screener[[#This Row],[EPS2]], "")</f>
        <v>15.11897106109325</v>
      </c>
      <c r="S788" s="17">
        <f>IFERROR(ZACKS_Screener[[#This Row],[PE1]]/(ZACKS_Screener[[#This Row],[EG1]]*100), "")</f>
        <v>-47.192234432233356</v>
      </c>
      <c r="T788" s="17">
        <f>IFERROR(ZACKS_Screener[[#This Row],[PE2]]/(ZACKS_Screener[[#This Row],[EG2]]*100), "")</f>
        <v>1.0861787104416996</v>
      </c>
      <c r="U788"/>
    </row>
    <row r="789" spans="1:21" hidden="1" x14ac:dyDescent="0.25">
      <c r="A789" s="20" t="s">
        <v>2535</v>
      </c>
      <c r="B789" s="20">
        <v>131191.64000000001</v>
      </c>
      <c r="C789" s="33" t="s">
        <v>2534</v>
      </c>
      <c r="D789" s="6" t="s">
        <v>12</v>
      </c>
      <c r="E789" s="6" t="s">
        <v>44</v>
      </c>
      <c r="F789" s="6" t="s">
        <v>606</v>
      </c>
      <c r="G789">
        <v>12</v>
      </c>
      <c r="H789">
        <v>202212</v>
      </c>
      <c r="I789" s="8">
        <v>52.12</v>
      </c>
      <c r="J789" s="8">
        <v>2.71</v>
      </c>
      <c r="K789" s="8">
        <v>2.7</v>
      </c>
      <c r="L789" s="8">
        <v>2.9</v>
      </c>
      <c r="M789" s="47" t="str">
        <f>INDEX(DNBDetails[], MATCH(ZACKS_Screener[Ticker], DNBDetails[Ticker],0), 6)</f>
        <v>Food Manufacturing</v>
      </c>
      <c r="N789" s="6" t="str">
        <f>INDEX(DNBDetails[], MATCH(ZACKS_Screener[Ticker], DNBDetails[Ticker],0), 7)</f>
        <v>Grain and Oilseed Milling</v>
      </c>
      <c r="O7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-3.6900369003689251E-3</v>
      </c>
      <c r="P7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7.4074074074073973E-2</v>
      </c>
      <c r="Q789" s="17">
        <f>IFERROR(ZACKS_Screener[[#This Row],[Price]]/ZACKS_Screener[[#This Row],[EPS1]], "")</f>
        <v>19.3037037037037</v>
      </c>
      <c r="R789" s="17">
        <f>IFERROR(ZACKS_Screener[[#This Row],[Price]]/ZACKS_Screener[[#This Row],[EPS2]], "")</f>
        <v>17.972413793103449</v>
      </c>
      <c r="S789" s="17">
        <f>IFERROR(ZACKS_Screener[[#This Row],[PE1]]/(ZACKS_Screener[[#This Row],[EG1]]*100), "")</f>
        <v>-52.313037037038143</v>
      </c>
      <c r="T789" s="17">
        <f>IFERROR(ZACKS_Screener[[#This Row],[PE2]]/(ZACKS_Screener[[#This Row],[EG2]]*100), "")</f>
        <v>2.4262758620689686</v>
      </c>
      <c r="U789"/>
    </row>
    <row r="790" spans="1:21" hidden="1" x14ac:dyDescent="0.25">
      <c r="A790" s="20" t="s">
        <v>148</v>
      </c>
      <c r="B790" s="20">
        <v>5143.7299999999996</v>
      </c>
      <c r="C790" s="33" t="s">
        <v>147</v>
      </c>
      <c r="D790" s="6" t="s">
        <v>12</v>
      </c>
      <c r="E790" s="6" t="s">
        <v>32</v>
      </c>
      <c r="F790" s="6" t="s">
        <v>149</v>
      </c>
      <c r="G790">
        <v>12</v>
      </c>
      <c r="H790">
        <v>202212</v>
      </c>
      <c r="I790" s="8">
        <v>34.409999999999997</v>
      </c>
      <c r="J790" s="8">
        <v>2.41</v>
      </c>
      <c r="K790" s="8">
        <v>2.4</v>
      </c>
      <c r="L790" s="8">
        <v>2.5299999999999998</v>
      </c>
      <c r="M790" s="47" t="str">
        <f>INDEX(DNBDetails[], MATCH(ZACKS_Screener[Ticker], DNBDetails[Ticker],0), 6)</f>
        <v>Real Estate and Rental and Leasing</v>
      </c>
      <c r="N790" s="6" t="str">
        <f>INDEX(DNBDetails[], MATCH(ZACKS_Screener[Ticker], DNBDetails[Ticker],0), 7)</f>
        <v>Lessors of Real Estate</v>
      </c>
      <c r="O7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-4.1493775933610913E-3</v>
      </c>
      <c r="P7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5.4166666666666627E-2</v>
      </c>
      <c r="Q790" s="17">
        <f>IFERROR(ZACKS_Screener[[#This Row],[Price]]/ZACKS_Screener[[#This Row],[EPS1]], "")</f>
        <v>14.337499999999999</v>
      </c>
      <c r="R790" s="17">
        <f>IFERROR(ZACKS_Screener[[#This Row],[Price]]/ZACKS_Screener[[#This Row],[EPS2]], "")</f>
        <v>13.600790513833992</v>
      </c>
      <c r="S790" s="17">
        <f>IFERROR(ZACKS_Screener[[#This Row],[PE1]]/(ZACKS_Screener[[#This Row],[EG1]]*100), "")</f>
        <v>-34.553374999999207</v>
      </c>
      <c r="T790" s="17">
        <f>IFERROR(ZACKS_Screener[[#This Row],[PE2]]/(ZACKS_Screener[[#This Row],[EG2]]*100), "")</f>
        <v>2.5109151717847391</v>
      </c>
      <c r="U790"/>
    </row>
    <row r="791" spans="1:21" hidden="1" x14ac:dyDescent="0.25">
      <c r="A791" s="20" t="s">
        <v>432</v>
      </c>
      <c r="B791" s="20">
        <v>9184.15</v>
      </c>
      <c r="C791" s="33" t="s">
        <v>431</v>
      </c>
      <c r="D791" s="6" t="s">
        <v>12</v>
      </c>
      <c r="E791" s="6" t="s">
        <v>284</v>
      </c>
      <c r="F791" s="6" t="s">
        <v>433</v>
      </c>
      <c r="G791">
        <v>1</v>
      </c>
      <c r="H791">
        <v>202301</v>
      </c>
      <c r="I791" s="8">
        <v>69.099999999999994</v>
      </c>
      <c r="J791" s="8">
        <v>3.92</v>
      </c>
      <c r="K791" s="8">
        <v>3.9</v>
      </c>
      <c r="L791" s="8">
        <v>4.1900000000000004</v>
      </c>
      <c r="M791" s="47" t="str">
        <f>INDEX(DNBDetails[], MATCH(ZACKS_Screener[Ticker], DNBDetails[Ticker],0), 6)</f>
        <v>Retail Trade</v>
      </c>
      <c r="N791" s="6" t="str">
        <f>INDEX(DNBDetails[], MATCH(ZACKS_Screener[Ticker], DNBDetails[Ticker],0), 7)</f>
        <v>Warehouse Clubs, Supercenters, and Other General Merchandise Retailers</v>
      </c>
      <c r="O7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-5.1020408163265354E-3</v>
      </c>
      <c r="P7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7.4358974358974483E-2</v>
      </c>
      <c r="Q791" s="17">
        <f>IFERROR(ZACKS_Screener[[#This Row],[Price]]/ZACKS_Screener[[#This Row],[EPS1]], "")</f>
        <v>17.717948717948715</v>
      </c>
      <c r="R791" s="17">
        <f>IFERROR(ZACKS_Screener[[#This Row],[Price]]/ZACKS_Screener[[#This Row],[EPS2]], "")</f>
        <v>16.491646778042956</v>
      </c>
      <c r="S791" s="17">
        <f>IFERROR(ZACKS_Screener[[#This Row],[PE1]]/(ZACKS_Screener[[#This Row],[EG1]]*100), "")</f>
        <v>-34.727179487179448</v>
      </c>
      <c r="T791" s="17">
        <f>IFERROR(ZACKS_Screener[[#This Row],[PE2]]/(ZACKS_Screener[[#This Row],[EG2]]*100), "")</f>
        <v>2.2178421529092214</v>
      </c>
      <c r="U791"/>
    </row>
    <row r="792" spans="1:21" hidden="1" x14ac:dyDescent="0.25">
      <c r="A792" s="20" t="s">
        <v>2219</v>
      </c>
      <c r="B792" s="20">
        <v>36535.4</v>
      </c>
      <c r="C792" s="33" t="s">
        <v>2218</v>
      </c>
      <c r="D792" s="6" t="s">
        <v>20</v>
      </c>
      <c r="E792" s="6" t="s">
        <v>35</v>
      </c>
      <c r="F792" s="6" t="s">
        <v>60</v>
      </c>
      <c r="G792">
        <v>12</v>
      </c>
      <c r="H792">
        <v>202212</v>
      </c>
      <c r="I792" s="8">
        <v>194.85</v>
      </c>
      <c r="J792" s="8">
        <v>-3.3</v>
      </c>
      <c r="K792" s="8">
        <v>-3.32</v>
      </c>
      <c r="L792" s="8">
        <v>-1.34</v>
      </c>
      <c r="M792" s="47" t="str">
        <f>INDEX(DNBDetails[], MATCH(ZACKS_Screener[Ticker], DNBDetails[Ticker],0), 6)</f>
        <v>Chemical Manufacturing</v>
      </c>
      <c r="N792" s="6" t="str">
        <f>INDEX(DNBDetails[], MATCH(ZACKS_Screener[Ticker], DNBDetails[Ticker],0), 7)</f>
        <v>Pharmaceutical and Medicine Manufacturing</v>
      </c>
      <c r="O7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-6.0606060606060667E-3</v>
      </c>
      <c r="P7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0.59638554216867468</v>
      </c>
      <c r="Q792" s="17">
        <f>IFERROR(ZACKS_Screener[[#This Row],[Price]]/ZACKS_Screener[[#This Row],[EPS1]], "")</f>
        <v>-58.689759036144579</v>
      </c>
      <c r="R792" s="17">
        <f>IFERROR(ZACKS_Screener[[#This Row],[Price]]/ZACKS_Screener[[#This Row],[EPS2]], "")</f>
        <v>-145.41044776119401</v>
      </c>
      <c r="S792" s="17">
        <f>IFERROR(ZACKS_Screener[[#This Row],[PE1]]/(ZACKS_Screener[[#This Row],[EG1]]*100), "")</f>
        <v>96.838102409638466</v>
      </c>
      <c r="T792" s="17">
        <f>IFERROR(ZACKS_Screener[[#This Row],[PE2]]/(ZACKS_Screener[[#This Row],[EG2]]*100), "")</f>
        <v>-2.4381953867028492</v>
      </c>
      <c r="U792"/>
    </row>
    <row r="793" spans="1:21" hidden="1" x14ac:dyDescent="0.25">
      <c r="A793" s="20" t="s">
        <v>2958</v>
      </c>
      <c r="B793" s="20">
        <v>2738.95</v>
      </c>
      <c r="C793" s="33" t="s">
        <v>2957</v>
      </c>
      <c r="D793" s="6" t="s">
        <v>20</v>
      </c>
      <c r="E793" s="6" t="s">
        <v>32</v>
      </c>
      <c r="F793" s="6" t="s">
        <v>692</v>
      </c>
      <c r="G793">
        <v>12</v>
      </c>
      <c r="H793">
        <v>202212</v>
      </c>
      <c r="I793" s="8">
        <v>37.270000000000003</v>
      </c>
      <c r="J793" s="8">
        <v>4.83</v>
      </c>
      <c r="K793" s="8">
        <v>4.8</v>
      </c>
      <c r="L793" s="8">
        <v>4.55</v>
      </c>
      <c r="M793" s="47" t="str">
        <f>INDEX(DNBDetails[], MATCH(ZACKS_Screener[Ticker], DNBDetails[Ticker],0), 6)</f>
        <v>Finance and Insurance</v>
      </c>
      <c r="N793" s="6" t="str">
        <f>INDEX(DNBDetails[], MATCH(ZACKS_Screener[Ticker], DNBDetails[Ticker],0), 7)</f>
        <v>Depository Credit Intermediation</v>
      </c>
      <c r="O7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-6.2111801242236541E-3</v>
      </c>
      <c r="P7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-5.2083333333333336E-2</v>
      </c>
      <c r="Q793" s="17">
        <f>IFERROR(ZACKS_Screener[[#This Row],[Price]]/ZACKS_Screener[[#This Row],[EPS1]], "")</f>
        <v>7.7645833333333343</v>
      </c>
      <c r="R793" s="17">
        <f>IFERROR(ZACKS_Screener[[#This Row],[Price]]/ZACKS_Screener[[#This Row],[EPS2]], "")</f>
        <v>8.1912087912087923</v>
      </c>
      <c r="S793" s="17">
        <f>IFERROR(ZACKS_Screener[[#This Row],[PE1]]/(ZACKS_Screener[[#This Row],[EG1]]*100), "")</f>
        <v>-12.500979166666564</v>
      </c>
      <c r="T793" s="17">
        <f>IFERROR(ZACKS_Screener[[#This Row],[PE2]]/(ZACKS_Screener[[#This Row],[EG2]]*100), "")</f>
        <v>-1.5727120879120879</v>
      </c>
      <c r="U793"/>
    </row>
    <row r="794" spans="1:21" hidden="1" x14ac:dyDescent="0.25">
      <c r="A794" s="20" t="s">
        <v>2844</v>
      </c>
      <c r="B794" s="20">
        <v>3003.37</v>
      </c>
      <c r="C794" s="33" t="s">
        <v>2843</v>
      </c>
      <c r="D794" s="6" t="s">
        <v>12</v>
      </c>
      <c r="E794" s="6" t="s">
        <v>17</v>
      </c>
      <c r="F794" s="6" t="s">
        <v>18</v>
      </c>
      <c r="G794">
        <v>12</v>
      </c>
      <c r="H794">
        <v>202212</v>
      </c>
      <c r="I794" s="8">
        <v>29.9</v>
      </c>
      <c r="J794" s="8">
        <v>1.51</v>
      </c>
      <c r="K794" s="8">
        <v>1.5</v>
      </c>
      <c r="L794" s="8">
        <v>2.08</v>
      </c>
      <c r="M794" s="47" t="str">
        <f>INDEX(DNBDetails[], MATCH(ZACKS_Screener[Ticker], DNBDetails[Ticker],0), 6)</f>
        <v>Primary Metal Manufacturing</v>
      </c>
      <c r="N794" s="6" t="str">
        <f>INDEX(DNBDetails[], MATCH(ZACKS_Screener[Ticker], DNBDetails[Ticker],0), 7)</f>
        <v>Alumina and Aluminum Production and Processing</v>
      </c>
      <c r="O7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-6.6225165562913968E-3</v>
      </c>
      <c r="P7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0.38666666666666671</v>
      </c>
      <c r="Q794" s="17">
        <f>IFERROR(ZACKS_Screener[[#This Row],[Price]]/ZACKS_Screener[[#This Row],[EPS1]], "")</f>
        <v>19.933333333333334</v>
      </c>
      <c r="R794" s="17">
        <f>IFERROR(ZACKS_Screener[[#This Row],[Price]]/ZACKS_Screener[[#This Row],[EPS2]], "")</f>
        <v>14.374999999999998</v>
      </c>
      <c r="S794" s="17">
        <f>IFERROR(ZACKS_Screener[[#This Row],[PE1]]/(ZACKS_Screener[[#This Row],[EG1]]*100), "")</f>
        <v>-30.099333333333306</v>
      </c>
      <c r="T794" s="17">
        <f>IFERROR(ZACKS_Screener[[#This Row],[PE2]]/(ZACKS_Screener[[#This Row],[EG2]]*100), "")</f>
        <v>0.37176724137931028</v>
      </c>
      <c r="U794"/>
    </row>
    <row r="795" spans="1:21" hidden="1" x14ac:dyDescent="0.25">
      <c r="A795" s="20" t="s">
        <v>331</v>
      </c>
      <c r="B795" s="20">
        <v>6458.17</v>
      </c>
      <c r="C795" s="33" t="s">
        <v>330</v>
      </c>
      <c r="D795" s="6" t="s">
        <v>12</v>
      </c>
      <c r="E795" s="6" t="s">
        <v>114</v>
      </c>
      <c r="F795" s="6" t="s">
        <v>277</v>
      </c>
      <c r="G795">
        <v>12</v>
      </c>
      <c r="H795">
        <v>202212</v>
      </c>
      <c r="I795" s="8">
        <v>28.94</v>
      </c>
      <c r="J795" s="8">
        <v>1.48</v>
      </c>
      <c r="K795" s="8">
        <v>1.47</v>
      </c>
      <c r="L795" s="8">
        <v>1.78</v>
      </c>
      <c r="M795" s="47" t="str">
        <f>INDEX(DNBDetails[], MATCH(ZACKS_Screener[Ticker], DNBDetails[Ticker],0), 6)</f>
        <v>Chemical Manufacturing</v>
      </c>
      <c r="N795" s="6" t="str">
        <f>INDEX(DNBDetails[], MATCH(ZACKS_Screener[Ticker], DNBDetails[Ticker],0), 7)</f>
        <v>Paint, Coating, and Adhesive Manufacturing</v>
      </c>
      <c r="O7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-6.7567567567567632E-3</v>
      </c>
      <c r="P7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0.21088435374149664</v>
      </c>
      <c r="Q795" s="17">
        <f>IFERROR(ZACKS_Screener[[#This Row],[Price]]/ZACKS_Screener[[#This Row],[EPS1]], "")</f>
        <v>19.687074829931973</v>
      </c>
      <c r="R795" s="17">
        <f>IFERROR(ZACKS_Screener[[#This Row],[Price]]/ZACKS_Screener[[#This Row],[EPS2]], "")</f>
        <v>16.258426966292134</v>
      </c>
      <c r="S795" s="17">
        <f>IFERROR(ZACKS_Screener[[#This Row],[PE1]]/(ZACKS_Screener[[#This Row],[EG1]]*100), "")</f>
        <v>-29.136870748299291</v>
      </c>
      <c r="T795" s="17">
        <f>IFERROR(ZACKS_Screener[[#This Row],[PE2]]/(ZACKS_Screener[[#This Row],[EG2]]*100), "")</f>
        <v>0.77096411743385262</v>
      </c>
      <c r="U795"/>
    </row>
    <row r="796" spans="1:21" hidden="1" x14ac:dyDescent="0.25">
      <c r="A796" s="20" t="s">
        <v>2160</v>
      </c>
      <c r="B796" s="20">
        <v>19590.79</v>
      </c>
      <c r="C796" s="33" t="s">
        <v>2159</v>
      </c>
      <c r="D796" s="6" t="s">
        <v>12</v>
      </c>
      <c r="E796" s="6" t="s">
        <v>76</v>
      </c>
      <c r="F796" s="6" t="s">
        <v>127</v>
      </c>
      <c r="G796">
        <v>12</v>
      </c>
      <c r="H796">
        <v>202212</v>
      </c>
      <c r="I796" s="8">
        <v>39.1</v>
      </c>
      <c r="J796" s="8">
        <v>1.31</v>
      </c>
      <c r="K796" s="8">
        <v>1.3</v>
      </c>
      <c r="L796" s="8">
        <v>1.51</v>
      </c>
      <c r="M796" s="47" t="str">
        <f>INDEX(DNBDetails[], MATCH(ZACKS_Screener[Ticker], DNBDetails[Ticker],0), 6)</f>
        <v>Administrative and Support and Waste Management and Remediation Services</v>
      </c>
      <c r="N796" s="6" t="str">
        <f>INDEX(DNBDetails[], MATCH(ZACKS_Screener[Ticker], DNBDetails[Ticker],0), 7)</f>
        <v>Services to Buildings and Dwellings</v>
      </c>
      <c r="O7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-7.6335877862595486E-3</v>
      </c>
      <c r="P7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0.16153846153846149</v>
      </c>
      <c r="Q796" s="17">
        <f>IFERROR(ZACKS_Screener[[#This Row],[Price]]/ZACKS_Screener[[#This Row],[EPS1]], "")</f>
        <v>30.076923076923077</v>
      </c>
      <c r="R796" s="17">
        <f>IFERROR(ZACKS_Screener[[#This Row],[Price]]/ZACKS_Screener[[#This Row],[EPS2]], "")</f>
        <v>25.894039735099337</v>
      </c>
      <c r="S796" s="17">
        <f>IFERROR(ZACKS_Screener[[#This Row],[PE1]]/(ZACKS_Screener[[#This Row],[EG1]]*100), "")</f>
        <v>-39.400769230769193</v>
      </c>
      <c r="T796" s="17">
        <f>IFERROR(ZACKS_Screener[[#This Row],[PE2]]/(ZACKS_Screener[[#This Row],[EG2]]*100), "")</f>
        <v>1.602964364553769</v>
      </c>
      <c r="U796"/>
    </row>
    <row r="797" spans="1:21" hidden="1" x14ac:dyDescent="0.25">
      <c r="A797" s="20" t="s">
        <v>1343</v>
      </c>
      <c r="B797" s="20">
        <v>4998.21</v>
      </c>
      <c r="C797" s="33" t="s">
        <v>1342</v>
      </c>
      <c r="D797" s="6" t="s">
        <v>12</v>
      </c>
      <c r="E797" s="6" t="s">
        <v>102</v>
      </c>
      <c r="F797" s="6" t="s">
        <v>103</v>
      </c>
      <c r="G797">
        <v>12</v>
      </c>
      <c r="H797">
        <v>202212</v>
      </c>
      <c r="I797" s="8">
        <v>97.75</v>
      </c>
      <c r="J797" s="8">
        <v>5.1100000000000003</v>
      </c>
      <c r="K797" s="8">
        <v>5.07</v>
      </c>
      <c r="L797" s="8">
        <v>5.35</v>
      </c>
      <c r="M797" s="47" t="str">
        <f>INDEX(DNBDetails[], MATCH(ZACKS_Screener[Ticker], DNBDetails[Ticker],0), 6)</f>
        <v>Utilities</v>
      </c>
      <c r="N797" s="6" t="str">
        <f>INDEX(DNBDetails[], MATCH(ZACKS_Screener[Ticker], DNBDetails[Ticker],0), 7)</f>
        <v>Electric Power Generation, Transmission and Distribution</v>
      </c>
      <c r="O7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-7.8277886497064644E-3</v>
      </c>
      <c r="P7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5.5226824457593561E-2</v>
      </c>
      <c r="Q797" s="17">
        <f>IFERROR(ZACKS_Screener[[#This Row],[Price]]/ZACKS_Screener[[#This Row],[EPS1]], "")</f>
        <v>19.280078895463511</v>
      </c>
      <c r="R797" s="17">
        <f>IFERROR(ZACKS_Screener[[#This Row],[Price]]/ZACKS_Screener[[#This Row],[EPS2]], "")</f>
        <v>18.271028037383179</v>
      </c>
      <c r="S797" s="17">
        <f>IFERROR(ZACKS_Screener[[#This Row],[PE1]]/(ZACKS_Screener[[#This Row],[EG1]]*100), "")</f>
        <v>-24.630300788954617</v>
      </c>
      <c r="T797" s="17">
        <f>IFERROR(ZACKS_Screener[[#This Row],[PE2]]/(ZACKS_Screener[[#This Row],[EG2]]*100), "")</f>
        <v>3.3083611481976045</v>
      </c>
      <c r="U797"/>
    </row>
    <row r="798" spans="1:21" hidden="1" x14ac:dyDescent="0.25">
      <c r="A798" s="20" t="s">
        <v>3764</v>
      </c>
      <c r="B798" s="20">
        <v>3019.63</v>
      </c>
      <c r="C798" s="33" t="s">
        <v>3763</v>
      </c>
      <c r="D798" s="6" t="s">
        <v>20</v>
      </c>
      <c r="E798" s="6" t="s">
        <v>44</v>
      </c>
      <c r="F798" s="6" t="s">
        <v>68</v>
      </c>
      <c r="G798">
        <v>8</v>
      </c>
      <c r="H798">
        <v>202208</v>
      </c>
      <c r="I798" s="8">
        <v>221.94</v>
      </c>
      <c r="J798" s="8">
        <v>4.9000000000000004</v>
      </c>
      <c r="K798" s="8">
        <v>4.8600000000000003</v>
      </c>
      <c r="L798" s="8">
        <v>5.57</v>
      </c>
      <c r="M798" s="47" t="str">
        <f>INDEX(DNBDetails[], MATCH(ZACKS_Screener[Ticker], DNBDetails[Ticker],0), 6)</f>
        <v>Petroleum and Coal Products Manufacturing</v>
      </c>
      <c r="N798" s="6" t="str">
        <f>INDEX(DNBDetails[], MATCH(ZACKS_Screener[Ticker], DNBDetails[Ticker],0), 7)</f>
        <v>Petroleum and Coal Products Manufacturing</v>
      </c>
      <c r="O7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-8.1632653061224549E-3</v>
      </c>
      <c r="P7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0.14609053497942384</v>
      </c>
      <c r="Q798" s="17">
        <f>IFERROR(ZACKS_Screener[[#This Row],[Price]]/ZACKS_Screener[[#This Row],[EPS1]], "")</f>
        <v>45.666666666666664</v>
      </c>
      <c r="R798" s="17">
        <f>IFERROR(ZACKS_Screener[[#This Row],[Price]]/ZACKS_Screener[[#This Row],[EPS2]], "")</f>
        <v>39.84560143626571</v>
      </c>
      <c r="S798" s="17">
        <f>IFERROR(ZACKS_Screener[[#This Row],[PE1]]/(ZACKS_Screener[[#This Row],[EG1]]*100), "")</f>
        <v>-55.941666666666627</v>
      </c>
      <c r="T798" s="17">
        <f>IFERROR(ZACKS_Screener[[#This Row],[PE2]]/(ZACKS_Screener[[#This Row],[EG2]]*100), "")</f>
        <v>2.7274594785950899</v>
      </c>
      <c r="U798"/>
    </row>
    <row r="799" spans="1:21" hidden="1" x14ac:dyDescent="0.25">
      <c r="A799" s="20" t="s">
        <v>2337</v>
      </c>
      <c r="B799" s="20">
        <v>13892.95</v>
      </c>
      <c r="C799" s="33" t="s">
        <v>2336</v>
      </c>
      <c r="D799" s="6" t="s">
        <v>20</v>
      </c>
      <c r="E799" s="6" t="s">
        <v>13</v>
      </c>
      <c r="F799" s="6" t="s">
        <v>85</v>
      </c>
      <c r="G799">
        <v>12</v>
      </c>
      <c r="H799">
        <v>202212</v>
      </c>
      <c r="I799" s="8">
        <v>56.11</v>
      </c>
      <c r="J799" s="8">
        <v>4.6500000000000004</v>
      </c>
      <c r="K799" s="8">
        <v>4.6100000000000003</v>
      </c>
      <c r="L799" s="8">
        <v>5.17</v>
      </c>
      <c r="M799" s="47" t="str">
        <f>INDEX(DNBDetails[], MATCH(ZACKS_Screener[Ticker], DNBDetails[Ticker],0), 6)</f>
        <v>Information</v>
      </c>
      <c r="N799" s="6" t="str">
        <f>INDEX(DNBDetails[], MATCH(ZACKS_Screener[Ticker], DNBDetails[Ticker],0), 7)</f>
        <v>Software Publishers</v>
      </c>
      <c r="O7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-8.6021505376344155E-3</v>
      </c>
      <c r="P7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0.12147505422993483</v>
      </c>
      <c r="Q799" s="17">
        <f>IFERROR(ZACKS_Screener[[#This Row],[Price]]/ZACKS_Screener[[#This Row],[EPS1]], "")</f>
        <v>12.171366594360086</v>
      </c>
      <c r="R799" s="17">
        <f>IFERROR(ZACKS_Screener[[#This Row],[Price]]/ZACKS_Screener[[#This Row],[EPS2]], "")</f>
        <v>10.852998065764023</v>
      </c>
      <c r="S799" s="17">
        <f>IFERROR(ZACKS_Screener[[#This Row],[PE1]]/(ZACKS_Screener[[#This Row],[EG1]]*100), "")</f>
        <v>-14.149213665943588</v>
      </c>
      <c r="T799" s="17">
        <f>IFERROR(ZACKS_Screener[[#This Row],[PE2]]/(ZACKS_Screener[[#This Row],[EG2]]*100), "")</f>
        <v>0.89343430505664623</v>
      </c>
      <c r="U799"/>
    </row>
    <row r="800" spans="1:21" hidden="1" x14ac:dyDescent="0.25">
      <c r="A800" s="20" t="s">
        <v>15739</v>
      </c>
      <c r="B800" s="20">
        <v>2258.73</v>
      </c>
      <c r="C800" s="33" t="s">
        <v>15740</v>
      </c>
      <c r="D800" s="6" t="s">
        <v>20</v>
      </c>
      <c r="E800" s="6" t="s">
        <v>35</v>
      </c>
      <c r="F800" s="6" t="s">
        <v>135</v>
      </c>
      <c r="G800">
        <v>12</v>
      </c>
      <c r="H800">
        <v>202212</v>
      </c>
      <c r="I800" s="8">
        <v>39.020000000000003</v>
      </c>
      <c r="J800" s="8">
        <v>1.1599999999999999</v>
      </c>
      <c r="K800" s="8">
        <v>1.1499999999999999</v>
      </c>
      <c r="L800" s="8">
        <v>1.35</v>
      </c>
      <c r="M800" s="47" t="str">
        <f>INDEX(DNBDetails[], MATCH(ZACKS_Screener[Ticker], DNBDetails[Ticker],0), 6)</f>
        <v>Administrative and Support and Waste Management and Remediation Services</v>
      </c>
      <c r="N800" s="6" t="str">
        <f>INDEX(DNBDetails[], MATCH(ZACKS_Screener[Ticker], DNBDetails[Ticker],0), 7)</f>
        <v>Office Administrative Services</v>
      </c>
      <c r="O8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-8.6206896551724223E-3</v>
      </c>
      <c r="P8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0.17391304347826103</v>
      </c>
      <c r="Q800" s="17">
        <f>IFERROR(ZACKS_Screener[[#This Row],[Price]]/ZACKS_Screener[[#This Row],[EPS1]], "")</f>
        <v>33.9304347826087</v>
      </c>
      <c r="R800" s="17">
        <f>IFERROR(ZACKS_Screener[[#This Row],[Price]]/ZACKS_Screener[[#This Row],[EPS2]], "")</f>
        <v>28.903703703703705</v>
      </c>
      <c r="S800" s="17">
        <f>IFERROR(ZACKS_Screener[[#This Row],[PE1]]/(ZACKS_Screener[[#This Row],[EG1]]*100), "")</f>
        <v>-39.359304347826054</v>
      </c>
      <c r="T800" s="17">
        <f>IFERROR(ZACKS_Screener[[#This Row],[PE2]]/(ZACKS_Screener[[#This Row],[EG2]]*100), "")</f>
        <v>1.6619629629629615</v>
      </c>
      <c r="U800"/>
    </row>
    <row r="801" spans="1:21" hidden="1" x14ac:dyDescent="0.25">
      <c r="A801" s="20" t="s">
        <v>774</v>
      </c>
      <c r="B801" s="20">
        <v>4609.16</v>
      </c>
      <c r="C801" s="33" t="s">
        <v>773</v>
      </c>
      <c r="D801" s="6" t="s">
        <v>20</v>
      </c>
      <c r="E801" s="6" t="s">
        <v>17</v>
      </c>
      <c r="F801" s="6" t="s">
        <v>775</v>
      </c>
      <c r="G801">
        <v>12</v>
      </c>
      <c r="H801">
        <v>202212</v>
      </c>
      <c r="I801" s="8">
        <v>80.45</v>
      </c>
      <c r="J801" s="8">
        <v>1.1000000000000001</v>
      </c>
      <c r="K801" s="8">
        <v>1.0900000000000001</v>
      </c>
      <c r="L801" s="8">
        <v>1.35</v>
      </c>
      <c r="M801" s="47" t="str">
        <f>INDEX(DNBDetails[], MATCH(ZACKS_Screener[Ticker], DNBDetails[Ticker],0), 6)</f>
        <v>Administrative and Support and Waste Management and Remediation Services</v>
      </c>
      <c r="N801" s="6" t="str">
        <f>INDEX(DNBDetails[], MATCH(ZACKS_Screener[Ticker], DNBDetails[Ticker],0), 7)</f>
        <v>Waste Collection</v>
      </c>
      <c r="O8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-9.0909090909090974E-3</v>
      </c>
      <c r="P8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0.2385321100917431</v>
      </c>
      <c r="Q801" s="17">
        <f>IFERROR(ZACKS_Screener[[#This Row],[Price]]/ZACKS_Screener[[#This Row],[EPS1]], "")</f>
        <v>73.807339449541288</v>
      </c>
      <c r="R801" s="17">
        <f>IFERROR(ZACKS_Screener[[#This Row],[Price]]/ZACKS_Screener[[#This Row],[EPS2]], "")</f>
        <v>59.592592592592588</v>
      </c>
      <c r="S801" s="17">
        <f>IFERROR(ZACKS_Screener[[#This Row],[PE1]]/(ZACKS_Screener[[#This Row],[EG1]]*100), "")</f>
        <v>-81.188073394495362</v>
      </c>
      <c r="T801" s="17">
        <f>IFERROR(ZACKS_Screener[[#This Row],[PE2]]/(ZACKS_Screener[[#This Row],[EG2]]*100), "")</f>
        <v>2.4983048433048434</v>
      </c>
      <c r="U801"/>
    </row>
    <row r="802" spans="1:21" hidden="1" x14ac:dyDescent="0.25">
      <c r="A802" s="20" t="s">
        <v>405</v>
      </c>
      <c r="B802" s="20">
        <v>7335.57</v>
      </c>
      <c r="C802" s="33" t="s">
        <v>404</v>
      </c>
      <c r="D802" s="6" t="s">
        <v>12</v>
      </c>
      <c r="E802" s="6" t="s">
        <v>17</v>
      </c>
      <c r="F802" s="6" t="s">
        <v>200</v>
      </c>
      <c r="G802">
        <v>9</v>
      </c>
      <c r="H802">
        <v>202209</v>
      </c>
      <c r="I802" s="8">
        <v>63.22</v>
      </c>
      <c r="J802" s="8">
        <v>7.4</v>
      </c>
      <c r="K802" s="8">
        <v>7.33</v>
      </c>
      <c r="L802" s="8">
        <v>8.01</v>
      </c>
      <c r="M802" s="47" t="str">
        <f>INDEX(DNBDetails[], MATCH(ZACKS_Screener[Ticker], DNBDetails[Ticker],0), 6)</f>
        <v>Plastics and Rubber Products Manufacturing</v>
      </c>
      <c r="N802" s="6" t="str">
        <f>INDEX(DNBDetails[], MATCH(ZACKS_Screener[Ticker], DNBDetails[Ticker],0), 7)</f>
        <v>Plastics Product Manufacturing</v>
      </c>
      <c r="O8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-9.4594594594594981E-3</v>
      </c>
      <c r="P8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9.2769440654843077E-2</v>
      </c>
      <c r="Q802" s="17">
        <f>IFERROR(ZACKS_Screener[[#This Row],[Price]]/ZACKS_Screener[[#This Row],[EPS1]], "")</f>
        <v>8.6248294679399731</v>
      </c>
      <c r="R802" s="17">
        <f>IFERROR(ZACKS_Screener[[#This Row],[Price]]/ZACKS_Screener[[#This Row],[EPS2]], "")</f>
        <v>7.892634207240949</v>
      </c>
      <c r="S802" s="17">
        <f>IFERROR(ZACKS_Screener[[#This Row],[PE1]]/(ZACKS_Screener[[#This Row],[EG1]]*100), "")</f>
        <v>-9.1176768661079333</v>
      </c>
      <c r="T802" s="17">
        <f>IFERROR(ZACKS_Screener[[#This Row],[PE2]]/(ZACKS_Screener[[#This Row],[EG2]]*100), "")</f>
        <v>0.85077954028053193</v>
      </c>
      <c r="U802"/>
    </row>
    <row r="803" spans="1:21" hidden="1" x14ac:dyDescent="0.25">
      <c r="A803" s="20" t="s">
        <v>3120</v>
      </c>
      <c r="B803" s="20">
        <v>2109.06</v>
      </c>
      <c r="C803" s="33" t="s">
        <v>2762</v>
      </c>
      <c r="D803" s="6" t="s">
        <v>20</v>
      </c>
      <c r="E803" s="6" t="s">
        <v>76</v>
      </c>
      <c r="F803" s="6" t="s">
        <v>242</v>
      </c>
      <c r="G803">
        <v>12</v>
      </c>
      <c r="H803">
        <v>202212</v>
      </c>
      <c r="I803" s="8">
        <v>15.57</v>
      </c>
      <c r="J803" s="8">
        <v>1.03</v>
      </c>
      <c r="K803" s="8">
        <v>1.02</v>
      </c>
      <c r="L803" s="8">
        <v>1.1399999999999999</v>
      </c>
      <c r="M803" s="47" t="str">
        <f>INDEX(DNBDetails[], MATCH(ZACKS_Screener[Ticker], DNBDetails[Ticker],0), 6)</f>
        <v>Professional, Scientific, and Technical Services</v>
      </c>
      <c r="N803" s="6" t="str">
        <f>INDEX(DNBDetails[], MATCH(ZACKS_Screener[Ticker], DNBDetails[Ticker],0), 7)</f>
        <v>Management, Scientific, and Technical Consulting Services</v>
      </c>
      <c r="O8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-9.7087378640776777E-3</v>
      </c>
      <c r="P8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0.1176470588235293</v>
      </c>
      <c r="Q803" s="17">
        <f>IFERROR(ZACKS_Screener[[#This Row],[Price]]/ZACKS_Screener[[#This Row],[EPS1]], "")</f>
        <v>15.264705882352942</v>
      </c>
      <c r="R803" s="17">
        <f>IFERROR(ZACKS_Screener[[#This Row],[Price]]/ZACKS_Screener[[#This Row],[EPS2]], "")</f>
        <v>13.657894736842106</v>
      </c>
      <c r="S803" s="17">
        <f>IFERROR(ZACKS_Screener[[#This Row],[PE1]]/(ZACKS_Screener[[#This Row],[EG1]]*100), "")</f>
        <v>-15.722647058823517</v>
      </c>
      <c r="T803" s="17">
        <f>IFERROR(ZACKS_Screener[[#This Row],[PE2]]/(ZACKS_Screener[[#This Row],[EG2]]*100), "")</f>
        <v>1.1609210526315801</v>
      </c>
      <c r="U803"/>
    </row>
    <row r="804" spans="1:21" hidden="1" x14ac:dyDescent="0.25">
      <c r="A804" s="20" t="s">
        <v>15836</v>
      </c>
      <c r="B804" s="20">
        <v>2059.21</v>
      </c>
      <c r="C804" s="33" t="s">
        <v>15837</v>
      </c>
      <c r="D804" s="6" t="s">
        <v>12</v>
      </c>
      <c r="E804" s="6" t="s">
        <v>114</v>
      </c>
      <c r="F804" s="6" t="s">
        <v>1390</v>
      </c>
      <c r="G804">
        <v>12</v>
      </c>
      <c r="H804">
        <v>202212</v>
      </c>
      <c r="I804" s="8">
        <v>41.35</v>
      </c>
      <c r="J804" s="8">
        <v>7.84</v>
      </c>
      <c r="K804" s="8">
        <v>7.76</v>
      </c>
      <c r="L804" s="8">
        <v>7.3</v>
      </c>
      <c r="M804" s="47" t="str">
        <f>INDEX(DNBDetails[], MATCH(ZACKS_Screener[Ticker], DNBDetails[Ticker],0), 6)</f>
        <v>Paper Manufacturing</v>
      </c>
      <c r="N804" s="6" t="str">
        <f>INDEX(DNBDetails[], MATCH(ZACKS_Screener[Ticker], DNBDetails[Ticker],0), 7)</f>
        <v>Pulp, Paper, and Paperboard Mills</v>
      </c>
      <c r="O8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-1.0204081632653071E-2</v>
      </c>
      <c r="P8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-5.9278350515463915E-2</v>
      </c>
      <c r="Q804" s="17">
        <f>IFERROR(ZACKS_Screener[[#This Row],[Price]]/ZACKS_Screener[[#This Row],[EPS1]], "")</f>
        <v>5.3286082474226806</v>
      </c>
      <c r="R804" s="17">
        <f>IFERROR(ZACKS_Screener[[#This Row],[Price]]/ZACKS_Screener[[#This Row],[EPS2]], "")</f>
        <v>5.6643835616438363</v>
      </c>
      <c r="S804" s="17">
        <f>IFERROR(ZACKS_Screener[[#This Row],[PE1]]/(ZACKS_Screener[[#This Row],[EG1]]*100), "")</f>
        <v>-5.2220360824742222</v>
      </c>
      <c r="T804" s="17">
        <f>IFERROR(ZACKS_Screener[[#This Row],[PE2]]/(ZACKS_Screener[[#This Row],[EG2]]*100), "")</f>
        <v>-0.95555687909469944</v>
      </c>
      <c r="U804"/>
    </row>
    <row r="805" spans="1:21" x14ac:dyDescent="0.25">
      <c r="A805" s="20" t="s">
        <v>2827</v>
      </c>
      <c r="B805" s="20">
        <v>2683.73</v>
      </c>
      <c r="C805" s="33" t="s">
        <v>2826</v>
      </c>
      <c r="D805" s="6" t="s">
        <v>12</v>
      </c>
      <c r="E805" s="6" t="s">
        <v>194</v>
      </c>
      <c r="F805" s="6" t="s">
        <v>403</v>
      </c>
      <c r="G805">
        <v>12</v>
      </c>
      <c r="H805">
        <v>202212</v>
      </c>
      <c r="I805" s="8">
        <v>51</v>
      </c>
      <c r="J805" s="8">
        <v>1.87</v>
      </c>
      <c r="K805" s="8">
        <v>1.85</v>
      </c>
      <c r="L805" s="8">
        <v>2.56</v>
      </c>
      <c r="M805" s="47" t="str">
        <f>INDEX(DNBDetails[], MATCH(ZACKS_Screener[Ticker], DNBDetails[Ticker],0), 6)</f>
        <v>Construction</v>
      </c>
      <c r="N805" s="6" t="str">
        <f>INDEX(DNBDetails[], MATCH(ZACKS_Screener[Ticker], DNBDetails[Ticker],0), 7)</f>
        <v>Building Equipment Contractors</v>
      </c>
      <c r="O8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-1.0695187165775409E-2</v>
      </c>
      <c r="P8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0.38378378378378375</v>
      </c>
      <c r="Q805" s="17">
        <f>IFERROR(ZACKS_Screener[[#This Row],[Price]]/ZACKS_Screener[[#This Row],[EPS1]], "")</f>
        <v>27.567567567567565</v>
      </c>
      <c r="R805" s="17">
        <f>IFERROR(ZACKS_Screener[[#This Row],[Price]]/ZACKS_Screener[[#This Row],[EPS2]], "")</f>
        <v>19.921875</v>
      </c>
      <c r="S805" s="17">
        <f>IFERROR(ZACKS_Screener[[#This Row],[PE1]]/(ZACKS_Screener[[#This Row],[EG1]]*100), "")</f>
        <v>-25.775675675675657</v>
      </c>
      <c r="T805" s="17">
        <f>IFERROR(ZACKS_Screener[[#This Row],[PE2]]/(ZACKS_Screener[[#This Row],[EG2]]*100), "")</f>
        <v>0.51909110915492962</v>
      </c>
      <c r="U805"/>
    </row>
    <row r="806" spans="1:21" hidden="1" x14ac:dyDescent="0.25">
      <c r="A806" s="20" t="s">
        <v>2476</v>
      </c>
      <c r="B806" s="20">
        <v>15040.67</v>
      </c>
      <c r="C806" s="33" t="s">
        <v>2475</v>
      </c>
      <c r="D806" s="6" t="s">
        <v>12</v>
      </c>
      <c r="E806" s="6" t="s">
        <v>76</v>
      </c>
      <c r="F806" s="6" t="s">
        <v>439</v>
      </c>
      <c r="G806">
        <v>12</v>
      </c>
      <c r="H806">
        <v>202212</v>
      </c>
      <c r="I806" s="8">
        <v>77.319999999999993</v>
      </c>
      <c r="J806" s="8">
        <v>3.62</v>
      </c>
      <c r="K806" s="8">
        <v>3.58</v>
      </c>
      <c r="L806" s="8">
        <v>4.24</v>
      </c>
      <c r="M806" s="47" t="str">
        <f>INDEX(DNBDetails[], MATCH(ZACKS_Screener[Ticker], DNBDetails[Ticker],0), 6)</f>
        <v>Administrative and Support and Waste Management and Remediation Services</v>
      </c>
      <c r="N806" s="6" t="str">
        <f>INDEX(DNBDetails[], MATCH(ZACKS_Screener[Ticker], DNBDetails[Ticker],0), 7)</f>
        <v>Business Support Services</v>
      </c>
      <c r="O8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-1.1049723756906087E-2</v>
      </c>
      <c r="P8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0.18435754189944137</v>
      </c>
      <c r="Q806" s="17">
        <f>IFERROR(ZACKS_Screener[[#This Row],[Price]]/ZACKS_Screener[[#This Row],[EPS1]], "")</f>
        <v>21.597765363128488</v>
      </c>
      <c r="R806" s="17">
        <f>IFERROR(ZACKS_Screener[[#This Row],[Price]]/ZACKS_Screener[[#This Row],[EPS2]], "")</f>
        <v>18.235849056603772</v>
      </c>
      <c r="S806" s="17">
        <f>IFERROR(ZACKS_Screener[[#This Row],[PE1]]/(ZACKS_Screener[[#This Row],[EG1]]*100), "")</f>
        <v>-19.545977653631265</v>
      </c>
      <c r="T806" s="17">
        <f>IFERROR(ZACKS_Screener[[#This Row],[PE2]]/(ZACKS_Screener[[#This Row],[EG2]]*100), "")</f>
        <v>0.98915666094911348</v>
      </c>
      <c r="U806"/>
    </row>
    <row r="807" spans="1:21" hidden="1" x14ac:dyDescent="0.25">
      <c r="A807" s="20" t="s">
        <v>2625</v>
      </c>
      <c r="B807" s="20">
        <v>7808.76</v>
      </c>
      <c r="C807" s="33" t="s">
        <v>2624</v>
      </c>
      <c r="D807" s="6" t="s">
        <v>12</v>
      </c>
      <c r="E807" s="6" t="s">
        <v>13</v>
      </c>
      <c r="F807" s="6" t="s">
        <v>268</v>
      </c>
      <c r="G807">
        <v>12</v>
      </c>
      <c r="H807">
        <v>202212</v>
      </c>
      <c r="I807" s="8">
        <v>151.33000000000001</v>
      </c>
      <c r="J807" s="8">
        <v>16.420000000000002</v>
      </c>
      <c r="K807" s="8">
        <v>16.23</v>
      </c>
      <c r="L807" s="8">
        <v>17.57</v>
      </c>
      <c r="M807" s="47" t="str">
        <f>INDEX(DNBDetails[], MATCH(ZACKS_Screener[Ticker], DNBDetails[Ticker],0), 6)</f>
        <v>Wholesale Trade</v>
      </c>
      <c r="N807" s="6" t="str">
        <f>INDEX(DNBDetails[], MATCH(ZACKS_Screener[Ticker], DNBDetails[Ticker],0), 7)</f>
        <v>Household Appliances and Electrical and Electronic Goods Merchant Wholesalers</v>
      </c>
      <c r="O8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-1.1571254567600563E-2</v>
      </c>
      <c r="P8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8.2563154651879231E-2</v>
      </c>
      <c r="Q807" s="17">
        <f>IFERROR(ZACKS_Screener[[#This Row],[Price]]/ZACKS_Screener[[#This Row],[EPS1]], "")</f>
        <v>9.3240911891558849</v>
      </c>
      <c r="R807" s="17">
        <f>IFERROR(ZACKS_Screener[[#This Row],[Price]]/ZACKS_Screener[[#This Row],[EPS2]], "")</f>
        <v>8.6129766647694943</v>
      </c>
      <c r="S807" s="17">
        <f>IFERROR(ZACKS_Screener[[#This Row],[PE1]]/(ZACKS_Screener[[#This Row],[EG1]]*100), "")</f>
        <v>-8.0579777539967683</v>
      </c>
      <c r="T807" s="17">
        <f>IFERROR(ZACKS_Screener[[#This Row],[PE2]]/(ZACKS_Screener[[#This Row],[EG2]]*100), "")</f>
        <v>1.0431985915612605</v>
      </c>
      <c r="U807"/>
    </row>
    <row r="808" spans="1:21" hidden="1" x14ac:dyDescent="0.25">
      <c r="A808" s="20" t="s">
        <v>973</v>
      </c>
      <c r="B808" s="20">
        <v>4339.88</v>
      </c>
      <c r="C808" s="33" t="s">
        <v>972</v>
      </c>
      <c r="D808" s="6" t="s">
        <v>12</v>
      </c>
      <c r="E808" s="6" t="s">
        <v>17</v>
      </c>
      <c r="F808" s="6" t="s">
        <v>974</v>
      </c>
      <c r="G808">
        <v>12</v>
      </c>
      <c r="H808">
        <v>202212</v>
      </c>
      <c r="I808" s="8">
        <v>71.3</v>
      </c>
      <c r="J808" s="8">
        <v>4.21</v>
      </c>
      <c r="K808" s="8">
        <v>4.16</v>
      </c>
      <c r="L808" s="8">
        <v>4.5599999999999996</v>
      </c>
      <c r="M808" s="47" t="str">
        <f>INDEX(DNBDetails[], MATCH(ZACKS_Screener[Ticker], DNBDetails[Ticker],0), 6)</f>
        <v>Machinery Manufacturing</v>
      </c>
      <c r="N808" s="6" t="str">
        <f>INDEX(DNBDetails[], MATCH(ZACKS_Screener[Ticker], DNBDetails[Ticker],0), 7)</f>
        <v>Other General Purpose Machinery Manufacturing</v>
      </c>
      <c r="O8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-1.1876484560570029E-2</v>
      </c>
      <c r="P8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9.615384615384602E-2</v>
      </c>
      <c r="Q808" s="17">
        <f>IFERROR(ZACKS_Screener[[#This Row],[Price]]/ZACKS_Screener[[#This Row],[EPS1]], "")</f>
        <v>17.139423076923077</v>
      </c>
      <c r="R808" s="17">
        <f>IFERROR(ZACKS_Screener[[#This Row],[Price]]/ZACKS_Screener[[#This Row],[EPS2]], "")</f>
        <v>15.635964912280702</v>
      </c>
      <c r="S808" s="17">
        <f>IFERROR(ZACKS_Screener[[#This Row],[PE1]]/(ZACKS_Screener[[#This Row],[EG1]]*100), "")</f>
        <v>-14.431394230769282</v>
      </c>
      <c r="T808" s="17">
        <f>IFERROR(ZACKS_Screener[[#This Row],[PE2]]/(ZACKS_Screener[[#This Row],[EG2]]*100), "")</f>
        <v>1.6261403508771952</v>
      </c>
      <c r="U808"/>
    </row>
    <row r="809" spans="1:21" hidden="1" x14ac:dyDescent="0.25">
      <c r="A809" s="20" t="s">
        <v>2365</v>
      </c>
      <c r="B809" s="20">
        <v>15801.2</v>
      </c>
      <c r="C809" s="33" t="s">
        <v>2364</v>
      </c>
      <c r="D809" s="6" t="s">
        <v>12</v>
      </c>
      <c r="E809" s="6" t="s">
        <v>32</v>
      </c>
      <c r="F809" s="6" t="s">
        <v>149</v>
      </c>
      <c r="G809">
        <v>12</v>
      </c>
      <c r="H809">
        <v>202212</v>
      </c>
      <c r="I809" s="8">
        <v>127.24</v>
      </c>
      <c r="J809" s="8">
        <v>7.35</v>
      </c>
      <c r="K809" s="8">
        <v>7.26</v>
      </c>
      <c r="L809" s="8">
        <v>7.66</v>
      </c>
      <c r="M809" s="47" t="str">
        <f>INDEX(DNBDetails[], MATCH(ZACKS_Screener[Ticker], DNBDetails[Ticker],0), 6)</f>
        <v>Real Estate and Rental and Leasing</v>
      </c>
      <c r="N809" s="6" t="str">
        <f>INDEX(DNBDetails[], MATCH(ZACKS_Screener[Ticker], DNBDetails[Ticker],0), 7)</f>
        <v>Lessors of Real Estate</v>
      </c>
      <c r="O8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-1.2244897959183655E-2</v>
      </c>
      <c r="P8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5.5096418732782419E-2</v>
      </c>
      <c r="Q809" s="17">
        <f>IFERROR(ZACKS_Screener[[#This Row],[Price]]/ZACKS_Screener[[#This Row],[EPS1]], "")</f>
        <v>17.526170798898072</v>
      </c>
      <c r="R809" s="17">
        <f>IFERROR(ZACKS_Screener[[#This Row],[Price]]/ZACKS_Screener[[#This Row],[EPS2]], "")</f>
        <v>16.610966057441253</v>
      </c>
      <c r="S809" s="17">
        <f>IFERROR(ZACKS_Screener[[#This Row],[PE1]]/(ZACKS_Screener[[#This Row],[EG1]]*100), "")</f>
        <v>-14.31303948576678</v>
      </c>
      <c r="T809" s="17">
        <f>IFERROR(ZACKS_Screener[[#This Row],[PE2]]/(ZACKS_Screener[[#This Row],[EG2]]*100), "")</f>
        <v>3.0148903394255848</v>
      </c>
      <c r="U809"/>
    </row>
    <row r="810" spans="1:21" hidden="1" x14ac:dyDescent="0.25">
      <c r="A810" s="20" t="s">
        <v>2072</v>
      </c>
      <c r="B810" s="20">
        <v>23195.5</v>
      </c>
      <c r="C810" s="33" t="s">
        <v>2071</v>
      </c>
      <c r="D810" s="6" t="s">
        <v>12</v>
      </c>
      <c r="E810" s="6" t="s">
        <v>27</v>
      </c>
      <c r="F810" s="6" t="s">
        <v>660</v>
      </c>
      <c r="G810">
        <v>12</v>
      </c>
      <c r="H810">
        <v>202212</v>
      </c>
      <c r="I810" s="8">
        <v>73.290000000000006</v>
      </c>
      <c r="J810" s="8">
        <v>3.14</v>
      </c>
      <c r="K810" s="8">
        <v>3.1</v>
      </c>
      <c r="L810" s="8">
        <v>3.35</v>
      </c>
      <c r="M810" s="47" t="str">
        <f>INDEX(DNBDetails[], MATCH(ZACKS_Screener[Ticker], DNBDetails[Ticker],0), 6)</f>
        <v>Accommodation and Food Services</v>
      </c>
      <c r="N810" s="6" t="str">
        <f>INDEX(DNBDetails[], MATCH(ZACKS_Screener[Ticker], DNBDetails[Ticker],0), 7)</f>
        <v>Restaurants and Other Eating Places</v>
      </c>
      <c r="O8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-1.2738853503184724E-2</v>
      </c>
      <c r="P8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8.0645161290322578E-2</v>
      </c>
      <c r="Q810" s="17">
        <f>IFERROR(ZACKS_Screener[[#This Row],[Price]]/ZACKS_Screener[[#This Row],[EPS1]], "")</f>
        <v>23.64193548387097</v>
      </c>
      <c r="R810" s="17">
        <f>IFERROR(ZACKS_Screener[[#This Row],[Price]]/ZACKS_Screener[[#This Row],[EPS2]], "")</f>
        <v>21.877611940298507</v>
      </c>
      <c r="S810" s="17">
        <f>IFERROR(ZACKS_Screener[[#This Row],[PE1]]/(ZACKS_Screener[[#This Row],[EG1]]*100), "")</f>
        <v>-18.558919354838697</v>
      </c>
      <c r="T810" s="17">
        <f>IFERROR(ZACKS_Screener[[#This Row],[PE2]]/(ZACKS_Screener[[#This Row],[EG2]]*100), "")</f>
        <v>2.7128238805970151</v>
      </c>
      <c r="U810"/>
    </row>
    <row r="811" spans="1:21" hidden="1" x14ac:dyDescent="0.25">
      <c r="A811" s="20" t="s">
        <v>2306</v>
      </c>
      <c r="B811" s="20">
        <v>26317.97</v>
      </c>
      <c r="C811" s="33" t="s">
        <v>2305</v>
      </c>
      <c r="D811" s="6" t="s">
        <v>12</v>
      </c>
      <c r="E811" s="6" t="s">
        <v>76</v>
      </c>
      <c r="F811" s="6" t="s">
        <v>242</v>
      </c>
      <c r="G811">
        <v>12</v>
      </c>
      <c r="H811">
        <v>202212</v>
      </c>
      <c r="I811" s="8">
        <v>139.09</v>
      </c>
      <c r="J811" s="8">
        <v>-3.09</v>
      </c>
      <c r="K811" s="8">
        <v>-3.13</v>
      </c>
      <c r="L811" s="8">
        <v>0.61</v>
      </c>
      <c r="M811" s="47" t="str">
        <f>INDEX(DNBDetails[], MATCH(ZACKS_Screener[Ticker], DNBDetails[Ticker],0), 6)</f>
        <v>Information</v>
      </c>
      <c r="N811" s="6" t="str">
        <f>INDEX(DNBDetails[], MATCH(ZACKS_Screener[Ticker], DNBDetails[Ticker],0), 7)</f>
        <v>Computing Infrastructure Providers, Data Processing, Web Hosting, and Related Services</v>
      </c>
      <c r="O8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-1.2944983818770239E-2</v>
      </c>
      <c r="P8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811" s="17">
        <f>IFERROR(ZACKS_Screener[[#This Row],[Price]]/ZACKS_Screener[[#This Row],[EPS1]], "")</f>
        <v>-44.437699680511187</v>
      </c>
      <c r="R811" s="17">
        <f>IFERROR(ZACKS_Screener[[#This Row],[Price]]/ZACKS_Screener[[#This Row],[EPS2]], "")</f>
        <v>228.01639344262296</v>
      </c>
      <c r="S811" s="17">
        <f>IFERROR(ZACKS_Screener[[#This Row],[PE1]]/(ZACKS_Screener[[#This Row],[EG1]]*100), "")</f>
        <v>34.328123003194861</v>
      </c>
      <c r="T811" s="17">
        <f>IFERROR(ZACKS_Screener[[#This Row],[PE2]]/(ZACKS_Screener[[#This Row],[EG2]]*100), "")</f>
        <v>2.2801639344262297</v>
      </c>
      <c r="U811"/>
    </row>
    <row r="812" spans="1:21" hidden="1" x14ac:dyDescent="0.25">
      <c r="A812" s="20" t="s">
        <v>2715</v>
      </c>
      <c r="B812" s="20">
        <v>15282.54</v>
      </c>
      <c r="C812" s="33" t="s">
        <v>2714</v>
      </c>
      <c r="D812" s="6" t="s">
        <v>12</v>
      </c>
      <c r="E812" s="6" t="s">
        <v>94</v>
      </c>
      <c r="F812" s="6" t="s">
        <v>669</v>
      </c>
      <c r="G812">
        <v>12</v>
      </c>
      <c r="H812">
        <v>202212</v>
      </c>
      <c r="I812" s="8">
        <v>16.940000000000001</v>
      </c>
      <c r="J812" s="8">
        <v>-1.43</v>
      </c>
      <c r="K812" s="8">
        <v>-1.45</v>
      </c>
      <c r="L812" s="8">
        <v>-1.1200000000000001</v>
      </c>
      <c r="M812" s="47" t="str">
        <f>INDEX(DNBDetails[], MATCH(ZACKS_Screener[Ticker], DNBDetails[Ticker],0), 6)</f>
        <v>Wholesale Trade</v>
      </c>
      <c r="N812" s="6" t="str">
        <f>INDEX(DNBDetails[], MATCH(ZACKS_Screener[Ticker], DNBDetails[Ticker],0), 7)</f>
        <v>Motor Vehicle and Motor Vehicle Parts and Supplies Merchant Wholesalers</v>
      </c>
      <c r="O8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-1.3986013986014E-2</v>
      </c>
      <c r="P8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0.22758620689655162</v>
      </c>
      <c r="Q812" s="17">
        <f>IFERROR(ZACKS_Screener[[#This Row],[Price]]/ZACKS_Screener[[#This Row],[EPS1]], "")</f>
        <v>-11.682758620689656</v>
      </c>
      <c r="R812" s="17">
        <f>IFERROR(ZACKS_Screener[[#This Row],[Price]]/ZACKS_Screener[[#This Row],[EPS2]], "")</f>
        <v>-15.125</v>
      </c>
      <c r="S812" s="17">
        <f>IFERROR(ZACKS_Screener[[#This Row],[PE1]]/(ZACKS_Screener[[#This Row],[EG1]]*100), "")</f>
        <v>8.3531724137930947</v>
      </c>
      <c r="T812" s="17">
        <f>IFERROR(ZACKS_Screener[[#This Row],[PE2]]/(ZACKS_Screener[[#This Row],[EG2]]*100), "")</f>
        <v>-0.66458333333333364</v>
      </c>
      <c r="U812"/>
    </row>
    <row r="813" spans="1:21" hidden="1" x14ac:dyDescent="0.25">
      <c r="A813" s="20" t="s">
        <v>1799</v>
      </c>
      <c r="B813" s="20">
        <v>2830.13</v>
      </c>
      <c r="C813" s="33" t="s">
        <v>1798</v>
      </c>
      <c r="D813" s="6" t="s">
        <v>12</v>
      </c>
      <c r="E813" s="6" t="s">
        <v>32</v>
      </c>
      <c r="F813" s="6" t="s">
        <v>214</v>
      </c>
      <c r="G813">
        <v>12</v>
      </c>
      <c r="H813">
        <v>202212</v>
      </c>
      <c r="I813" s="8">
        <v>32.08</v>
      </c>
      <c r="J813" s="8">
        <v>2.81</v>
      </c>
      <c r="K813" s="8">
        <v>2.77</v>
      </c>
      <c r="L813" s="8">
        <v>2.86</v>
      </c>
      <c r="M813" s="47" t="str">
        <f>INDEX(DNBDetails[], MATCH(ZACKS_Screener[Ticker], DNBDetails[Ticker],0), 6)</f>
        <v>Real Estate and Rental and Leasing</v>
      </c>
      <c r="N813" s="6" t="str">
        <f>INDEX(DNBDetails[], MATCH(ZACKS_Screener[Ticker], DNBDetails[Ticker],0), 7)</f>
        <v>Lessors of Real Estate</v>
      </c>
      <c r="O8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-1.4234875444839871E-2</v>
      </c>
      <c r="P8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3.2490974729241826E-2</v>
      </c>
      <c r="Q813" s="17">
        <f>IFERROR(ZACKS_Screener[[#This Row],[Price]]/ZACKS_Screener[[#This Row],[EPS1]], "")</f>
        <v>11.581227436823104</v>
      </c>
      <c r="R813" s="17">
        <f>IFERROR(ZACKS_Screener[[#This Row],[Price]]/ZACKS_Screener[[#This Row],[EPS2]], "")</f>
        <v>11.216783216783217</v>
      </c>
      <c r="S813" s="17">
        <f>IFERROR(ZACKS_Screener[[#This Row],[PE1]]/(ZACKS_Screener[[#This Row],[EG1]]*100), "")</f>
        <v>-8.135812274368222</v>
      </c>
      <c r="T813" s="17">
        <f>IFERROR(ZACKS_Screener[[#This Row],[PE2]]/(ZACKS_Screener[[#This Row],[EG2]]*100), "")</f>
        <v>3.4522766122766178</v>
      </c>
      <c r="U813"/>
    </row>
    <row r="814" spans="1:21" hidden="1" x14ac:dyDescent="0.25">
      <c r="A814" s="20" t="s">
        <v>1853</v>
      </c>
      <c r="B814" s="20">
        <v>7293.47</v>
      </c>
      <c r="C814" s="33" t="s">
        <v>1852</v>
      </c>
      <c r="D814" s="6" t="s">
        <v>12</v>
      </c>
      <c r="E814" s="6" t="s">
        <v>44</v>
      </c>
      <c r="F814" s="6" t="s">
        <v>1854</v>
      </c>
      <c r="G814">
        <v>12</v>
      </c>
      <c r="H814">
        <v>202212</v>
      </c>
      <c r="I814" s="8">
        <v>43.89</v>
      </c>
      <c r="J814" s="8">
        <v>1.32</v>
      </c>
      <c r="K814" s="8">
        <v>1.3</v>
      </c>
      <c r="L814" s="8">
        <v>1.47</v>
      </c>
      <c r="M814" s="47" t="str">
        <f>INDEX(DNBDetails[], MATCH(ZACKS_Screener[Ticker], DNBDetails[Ticker],0), 6)</f>
        <v>Information</v>
      </c>
      <c r="N814" s="6" t="str">
        <f>INDEX(DNBDetails[], MATCH(ZACKS_Screener[Ticker], DNBDetails[Ticker],0), 7)</f>
        <v>Newspaper, Periodical, Book, and Directory Publishers</v>
      </c>
      <c r="O8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-1.5151515151515164E-2</v>
      </c>
      <c r="P8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0.13076923076923072</v>
      </c>
      <c r="Q814" s="17">
        <f>IFERROR(ZACKS_Screener[[#This Row],[Price]]/ZACKS_Screener[[#This Row],[EPS1]], "")</f>
        <v>33.761538461538464</v>
      </c>
      <c r="R814" s="17">
        <f>IFERROR(ZACKS_Screener[[#This Row],[Price]]/ZACKS_Screener[[#This Row],[EPS2]], "")</f>
        <v>29.857142857142858</v>
      </c>
      <c r="S814" s="17">
        <f>IFERROR(ZACKS_Screener[[#This Row],[PE1]]/(ZACKS_Screener[[#This Row],[EG1]]*100), "")</f>
        <v>-22.282615384615369</v>
      </c>
      <c r="T814" s="17">
        <f>IFERROR(ZACKS_Screener[[#This Row],[PE2]]/(ZACKS_Screener[[#This Row],[EG2]]*100), "")</f>
        <v>2.2831932773109256</v>
      </c>
      <c r="U814"/>
    </row>
    <row r="815" spans="1:21" hidden="1" x14ac:dyDescent="0.25">
      <c r="A815" s="20" t="s">
        <v>292</v>
      </c>
      <c r="B815" s="20">
        <v>3799</v>
      </c>
      <c r="C815" s="33" t="s">
        <v>291</v>
      </c>
      <c r="D815" s="6" t="s">
        <v>12</v>
      </c>
      <c r="E815" s="6" t="s">
        <v>13</v>
      </c>
      <c r="F815" s="6" t="s">
        <v>159</v>
      </c>
      <c r="G815">
        <v>12</v>
      </c>
      <c r="H815">
        <v>202212</v>
      </c>
      <c r="I815" s="8">
        <v>30.77</v>
      </c>
      <c r="J815" s="8">
        <v>2.52</v>
      </c>
      <c r="K815" s="8">
        <v>2.48</v>
      </c>
      <c r="L815" s="8">
        <v>2.48</v>
      </c>
      <c r="M815" s="47" t="str">
        <f>INDEX(DNBDetails[], MATCH(ZACKS_Screener[Ticker], DNBDetails[Ticker],0), 6)</f>
        <v>Administrative and Support and Waste Management and Remediation Services</v>
      </c>
      <c r="N815" s="6" t="str">
        <f>INDEX(DNBDetails[], MATCH(ZACKS_Screener[Ticker], DNBDetails[Ticker],0), 7)</f>
        <v>Business Support Services</v>
      </c>
      <c r="O8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-1.5873015873015886E-2</v>
      </c>
      <c r="P8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815" s="17">
        <f>IFERROR(ZACKS_Screener[[#This Row],[Price]]/ZACKS_Screener[[#This Row],[EPS1]], "")</f>
        <v>12.407258064516128</v>
      </c>
      <c r="R815" s="17">
        <f>IFERROR(ZACKS_Screener[[#This Row],[Price]]/ZACKS_Screener[[#This Row],[EPS2]], "")</f>
        <v>12.407258064516128</v>
      </c>
      <c r="S815" s="17">
        <f>IFERROR(ZACKS_Screener[[#This Row],[PE1]]/(ZACKS_Screener[[#This Row],[EG1]]*100), "")</f>
        <v>-7.8165725806451549</v>
      </c>
      <c r="T815" s="17" t="str">
        <f>IFERROR(ZACKS_Screener[[#This Row],[PE2]]/(ZACKS_Screener[[#This Row],[EG2]]*100), "")</f>
        <v/>
      </c>
      <c r="U815"/>
    </row>
    <row r="816" spans="1:21" hidden="1" x14ac:dyDescent="0.25">
      <c r="A816" s="20" t="s">
        <v>1919</v>
      </c>
      <c r="B816" s="20">
        <v>10552.67</v>
      </c>
      <c r="C816" s="33" t="s">
        <v>1918</v>
      </c>
      <c r="D816" s="6" t="s">
        <v>20</v>
      </c>
      <c r="E816" s="6" t="s">
        <v>194</v>
      </c>
      <c r="F816" s="6" t="s">
        <v>954</v>
      </c>
      <c r="G816">
        <v>12</v>
      </c>
      <c r="H816">
        <v>202212</v>
      </c>
      <c r="I816" s="8">
        <v>15.04</v>
      </c>
      <c r="J816" s="8">
        <v>1.26</v>
      </c>
      <c r="K816" s="8">
        <v>1.24</v>
      </c>
      <c r="L816" s="8">
        <v>1.29</v>
      </c>
      <c r="M816" s="47" t="str">
        <f>INDEX(DNBDetails[], MATCH(ZACKS_Screener[Ticker], DNBDetails[Ticker],0), 6)</f>
        <v>Transportation and Warehousing</v>
      </c>
      <c r="N816" s="6" t="str">
        <f>INDEX(DNBDetails[], MATCH(ZACKS_Screener[Ticker], DNBDetails[Ticker],0), 7)</f>
        <v>Pipeline Transportation of Crude Oil</v>
      </c>
      <c r="O8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-1.5873015873015886E-2</v>
      </c>
      <c r="P8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4.0322580645161324E-2</v>
      </c>
      <c r="Q816" s="17">
        <f>IFERROR(ZACKS_Screener[[#This Row],[Price]]/ZACKS_Screener[[#This Row],[EPS1]], "")</f>
        <v>12.129032258064516</v>
      </c>
      <c r="R816" s="17">
        <f>IFERROR(ZACKS_Screener[[#This Row],[Price]]/ZACKS_Screener[[#This Row],[EPS2]], "")</f>
        <v>11.65891472868217</v>
      </c>
      <c r="S816" s="17">
        <f>IFERROR(ZACKS_Screener[[#This Row],[PE1]]/(ZACKS_Screener[[#This Row],[EG1]]*100), "")</f>
        <v>-7.6412903225806392</v>
      </c>
      <c r="T816" s="17">
        <f>IFERROR(ZACKS_Screener[[#This Row],[PE2]]/(ZACKS_Screener[[#This Row],[EG2]]*100), "")</f>
        <v>2.8914108527131757</v>
      </c>
      <c r="U816"/>
    </row>
    <row r="817" spans="1:21" hidden="1" x14ac:dyDescent="0.25">
      <c r="A817" s="20" t="s">
        <v>15759</v>
      </c>
      <c r="B817" s="20">
        <v>2115.89</v>
      </c>
      <c r="C817" s="33" t="s">
        <v>15760</v>
      </c>
      <c r="D817" s="6" t="s">
        <v>20</v>
      </c>
      <c r="E817" s="6" t="s">
        <v>13</v>
      </c>
      <c r="F817" s="6" t="s">
        <v>1474</v>
      </c>
      <c r="G817">
        <v>12</v>
      </c>
      <c r="H817">
        <v>202212</v>
      </c>
      <c r="I817" s="8">
        <v>47.98</v>
      </c>
      <c r="J817" s="8">
        <v>1.88</v>
      </c>
      <c r="K817" s="8">
        <v>1.85</v>
      </c>
      <c r="L817" s="8">
        <v>2.17</v>
      </c>
      <c r="M817" s="47" t="str">
        <f>INDEX(DNBDetails[], MATCH(ZACKS_Screener[Ticker], DNBDetails[Ticker],0), 6)</f>
        <v>Machinery Manufacturing</v>
      </c>
      <c r="N817" s="6" t="str">
        <f>INDEX(DNBDetails[], MATCH(ZACKS_Screener[Ticker], DNBDetails[Ticker],0), 7)</f>
        <v>Commercial and Service Industry Machinery Manufacturing</v>
      </c>
      <c r="O8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-1.5957446808510536E-2</v>
      </c>
      <c r="P8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0.17297297297297287</v>
      </c>
      <c r="Q817" s="17">
        <f>IFERROR(ZACKS_Screener[[#This Row],[Price]]/ZACKS_Screener[[#This Row],[EPS1]], "")</f>
        <v>25.93513513513513</v>
      </c>
      <c r="R817" s="17">
        <f>IFERROR(ZACKS_Screener[[#This Row],[Price]]/ZACKS_Screener[[#This Row],[EPS2]], "")</f>
        <v>22.110599078341014</v>
      </c>
      <c r="S817" s="17">
        <f>IFERROR(ZACKS_Screener[[#This Row],[PE1]]/(ZACKS_Screener[[#This Row],[EG1]]*100), "")</f>
        <v>-16.252684684684787</v>
      </c>
      <c r="T817" s="17">
        <f>IFERROR(ZACKS_Screener[[#This Row],[PE2]]/(ZACKS_Screener[[#This Row],[EG2]]*100), "")</f>
        <v>1.2782690092165907</v>
      </c>
      <c r="U817"/>
    </row>
    <row r="818" spans="1:21" hidden="1" x14ac:dyDescent="0.25">
      <c r="A818" s="20" t="s">
        <v>2344</v>
      </c>
      <c r="B818" s="20">
        <v>60588.88</v>
      </c>
      <c r="C818" s="33" t="s">
        <v>2343</v>
      </c>
      <c r="D818" s="6" t="s">
        <v>12</v>
      </c>
      <c r="E818" s="6" t="s">
        <v>94</v>
      </c>
      <c r="F818" s="6" t="s">
        <v>669</v>
      </c>
      <c r="G818">
        <v>12</v>
      </c>
      <c r="H818">
        <v>202212</v>
      </c>
      <c r="I818" s="8">
        <v>19.12</v>
      </c>
      <c r="J818" s="8">
        <v>5.6</v>
      </c>
      <c r="K818" s="8">
        <v>5.51</v>
      </c>
      <c r="L818" s="8">
        <v>5.14</v>
      </c>
      <c r="M818" s="47" t="str">
        <f>INDEX(DNBDetails[], MATCH(ZACKS_Screener[Ticker], DNBDetails[Ticker],0), 6)</f>
        <v>Transportation Equipment Manufacturing</v>
      </c>
      <c r="N818" s="6" t="str">
        <f>INDEX(DNBDetails[], MATCH(ZACKS_Screener[Ticker], DNBDetails[Ticker],0), 7)</f>
        <v>Motor Vehicle Manufacturing</v>
      </c>
      <c r="O8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-1.6071428571428546E-2</v>
      </c>
      <c r="P8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-6.7150635208711451E-2</v>
      </c>
      <c r="Q818" s="17">
        <f>IFERROR(ZACKS_Screener[[#This Row],[Price]]/ZACKS_Screener[[#This Row],[EPS1]], "")</f>
        <v>3.4700544464609804</v>
      </c>
      <c r="R818" s="17">
        <f>IFERROR(ZACKS_Screener[[#This Row],[Price]]/ZACKS_Screener[[#This Row],[EPS2]], "")</f>
        <v>3.7198443579766542</v>
      </c>
      <c r="S818" s="17">
        <f>IFERROR(ZACKS_Screener[[#This Row],[PE1]]/(ZACKS_Screener[[#This Row],[EG1]]*100), "")</f>
        <v>-2.1591449889090581</v>
      </c>
      <c r="T818" s="17">
        <f>IFERROR(ZACKS_Screener[[#This Row],[PE2]]/(ZACKS_Screener[[#This Row],[EG2]]*100), "")</f>
        <v>-0.55395520033652323</v>
      </c>
      <c r="U818"/>
    </row>
    <row r="819" spans="1:21" hidden="1" x14ac:dyDescent="0.25">
      <c r="A819" s="20" t="s">
        <v>2258</v>
      </c>
      <c r="B819" s="20">
        <v>29961.37</v>
      </c>
      <c r="C819" s="33" t="s">
        <v>2257</v>
      </c>
      <c r="D819" s="6" t="s">
        <v>12</v>
      </c>
      <c r="E819" s="6" t="s">
        <v>32</v>
      </c>
      <c r="F819" s="6" t="s">
        <v>111</v>
      </c>
      <c r="G819">
        <v>12</v>
      </c>
      <c r="H819">
        <v>202212</v>
      </c>
      <c r="I819" s="8">
        <v>50.84</v>
      </c>
      <c r="J819" s="8">
        <v>4.82</v>
      </c>
      <c r="K819" s="8">
        <v>4.74</v>
      </c>
      <c r="L819" s="8">
        <v>5.1100000000000003</v>
      </c>
      <c r="M819" s="47" t="str">
        <f>INDEX(DNBDetails[], MATCH(ZACKS_Screener[Ticker], DNBDetails[Ticker],0), 6)</f>
        <v>Finance and Insurance</v>
      </c>
      <c r="N819" s="6" t="str">
        <f>INDEX(DNBDetails[], MATCH(ZACKS_Screener[Ticker], DNBDetails[Ticker],0), 7)</f>
        <v>Insurance Carriers</v>
      </c>
      <c r="O8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-1.6597510373443997E-2</v>
      </c>
      <c r="P8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7.8059071729957824E-2</v>
      </c>
      <c r="Q819" s="17">
        <f>IFERROR(ZACKS_Screener[[#This Row],[Price]]/ZACKS_Screener[[#This Row],[EPS1]], "")</f>
        <v>10.725738396624473</v>
      </c>
      <c r="R819" s="17">
        <f>IFERROR(ZACKS_Screener[[#This Row],[Price]]/ZACKS_Screener[[#This Row],[EPS2]], "")</f>
        <v>9.9491193737769077</v>
      </c>
      <c r="S819" s="17">
        <f>IFERROR(ZACKS_Screener[[#This Row],[PE1]]/(ZACKS_Screener[[#This Row],[EG1]]*100), "")</f>
        <v>-6.4622573839662394</v>
      </c>
      <c r="T819" s="17">
        <f>IFERROR(ZACKS_Screener[[#This Row],[PE2]]/(ZACKS_Screener[[#This Row],[EG2]]*100), "")</f>
        <v>1.2745628603162846</v>
      </c>
      <c r="U819"/>
    </row>
    <row r="820" spans="1:21" hidden="1" x14ac:dyDescent="0.25">
      <c r="A820" s="20" t="s">
        <v>638</v>
      </c>
      <c r="B820" s="20">
        <v>5120.0200000000004</v>
      </c>
      <c r="C820" s="33" t="s">
        <v>637</v>
      </c>
      <c r="D820" s="6" t="s">
        <v>20</v>
      </c>
      <c r="E820" s="6" t="s">
        <v>32</v>
      </c>
      <c r="F820" s="6" t="s">
        <v>397</v>
      </c>
      <c r="G820">
        <v>12</v>
      </c>
      <c r="H820">
        <v>202212</v>
      </c>
      <c r="I820" s="8">
        <v>107.19</v>
      </c>
      <c r="J820" s="8">
        <v>6.99</v>
      </c>
      <c r="K820" s="8">
        <v>6.87</v>
      </c>
      <c r="L820" s="8">
        <v>8.0399999999999991</v>
      </c>
      <c r="M820" s="47" t="str">
        <f>INDEX(DNBDetails[], MATCH(ZACKS_Screener[Ticker], DNBDetails[Ticker],0), 6)</f>
        <v>Real Estate and Rental and Leasing</v>
      </c>
      <c r="N820" s="6" t="str">
        <f>INDEX(DNBDetails[], MATCH(ZACKS_Screener[Ticker], DNBDetails[Ticker],0), 7)</f>
        <v>Offices of Real Estate Agents and Brokers</v>
      </c>
      <c r="O8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-1.7167381974248941E-2</v>
      </c>
      <c r="P8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0.17030567685589507</v>
      </c>
      <c r="Q820" s="17">
        <f>IFERROR(ZACKS_Screener[[#This Row],[Price]]/ZACKS_Screener[[#This Row],[EPS1]], "")</f>
        <v>15.602620087336245</v>
      </c>
      <c r="R820" s="17">
        <f>IFERROR(ZACKS_Screener[[#This Row],[Price]]/ZACKS_Screener[[#This Row],[EPS2]], "")</f>
        <v>13.332089552238807</v>
      </c>
      <c r="S820" s="17">
        <f>IFERROR(ZACKS_Screener[[#This Row],[PE1]]/(ZACKS_Screener[[#This Row],[EG1]]*100), "")</f>
        <v>-9.0885262008733552</v>
      </c>
      <c r="T820" s="17">
        <f>IFERROR(ZACKS_Screener[[#This Row],[PE2]]/(ZACKS_Screener[[#This Row],[EG2]]*100), "")</f>
        <v>0.78283295063145875</v>
      </c>
      <c r="U820"/>
    </row>
    <row r="821" spans="1:21" hidden="1" x14ac:dyDescent="0.25">
      <c r="A821" s="20" t="s">
        <v>671</v>
      </c>
      <c r="B821" s="20">
        <v>77130.25</v>
      </c>
      <c r="C821" s="33" t="s">
        <v>670</v>
      </c>
      <c r="D821" s="6" t="s">
        <v>12</v>
      </c>
      <c r="E821" s="6" t="s">
        <v>21</v>
      </c>
      <c r="F821" s="6" t="s">
        <v>672</v>
      </c>
      <c r="G821">
        <v>12</v>
      </c>
      <c r="H821">
        <v>202212</v>
      </c>
      <c r="I821" s="8">
        <v>117.86</v>
      </c>
      <c r="J821" s="8">
        <v>5.74</v>
      </c>
      <c r="K821" s="8">
        <v>5.64</v>
      </c>
      <c r="L821" s="8">
        <v>6.35</v>
      </c>
      <c r="M821" s="47" t="str">
        <f>INDEX(DNBDetails[], MATCH(ZACKS_Screener[Ticker], DNBDetails[Ticker],0), 6)</f>
        <v>Transportation and Warehousing</v>
      </c>
      <c r="N821" s="6" t="str">
        <f>INDEX(DNBDetails[], MATCH(ZACKS_Screener[Ticker], DNBDetails[Ticker],0), 7)</f>
        <v>Rail Transportation</v>
      </c>
      <c r="O8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-1.7421602787456539E-2</v>
      </c>
      <c r="P8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0.12588652482269502</v>
      </c>
      <c r="Q821" s="17">
        <f>IFERROR(ZACKS_Screener[[#This Row],[Price]]/ZACKS_Screener[[#This Row],[EPS1]], "")</f>
        <v>20.897163120567377</v>
      </c>
      <c r="R821" s="17">
        <f>IFERROR(ZACKS_Screener[[#This Row],[Price]]/ZACKS_Screener[[#This Row],[EPS2]], "")</f>
        <v>18.560629921259842</v>
      </c>
      <c r="S821" s="17">
        <f>IFERROR(ZACKS_Screener[[#This Row],[PE1]]/(ZACKS_Screener[[#This Row],[EG1]]*100), "")</f>
        <v>-11.994971631205612</v>
      </c>
      <c r="T821" s="17">
        <f>IFERROR(ZACKS_Screener[[#This Row],[PE2]]/(ZACKS_Screener[[#This Row],[EG2]]*100), "")</f>
        <v>1.4743937007874017</v>
      </c>
      <c r="U821"/>
    </row>
    <row r="822" spans="1:21" hidden="1" x14ac:dyDescent="0.25">
      <c r="A822" s="20" t="s">
        <v>3733</v>
      </c>
      <c r="B822" s="20">
        <v>2211.89</v>
      </c>
      <c r="C822" s="33" t="s">
        <v>3732</v>
      </c>
      <c r="D822" s="6" t="s">
        <v>12</v>
      </c>
      <c r="E822" s="6" t="s">
        <v>44</v>
      </c>
      <c r="F822" s="6" t="s">
        <v>262</v>
      </c>
      <c r="G822">
        <v>12</v>
      </c>
      <c r="H822">
        <v>202212</v>
      </c>
      <c r="I822" s="8">
        <v>15.83</v>
      </c>
      <c r="J822" s="8">
        <v>0.55000000000000004</v>
      </c>
      <c r="K822" s="8">
        <v>0.54</v>
      </c>
      <c r="L822" s="8">
        <v>0.61</v>
      </c>
      <c r="M822" s="47" t="str">
        <f>INDEX(DNBDetails[], MATCH(ZACKS_Screener[Ticker], DNBDetails[Ticker],0), 6)</f>
        <v>Food Manufacturing</v>
      </c>
      <c r="N822" s="6" t="str">
        <f>INDEX(DNBDetails[], MATCH(ZACKS_Screener[Ticker], DNBDetails[Ticker],0), 7)</f>
        <v>Other Food Manufacturing</v>
      </c>
      <c r="O8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-1.8181818181818195E-2</v>
      </c>
      <c r="P8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0.12962962962962954</v>
      </c>
      <c r="Q822" s="17">
        <f>IFERROR(ZACKS_Screener[[#This Row],[Price]]/ZACKS_Screener[[#This Row],[EPS1]], "")</f>
        <v>29.314814814814813</v>
      </c>
      <c r="R822" s="17">
        <f>IFERROR(ZACKS_Screener[[#This Row],[Price]]/ZACKS_Screener[[#This Row],[EPS2]], "")</f>
        <v>25.95081967213115</v>
      </c>
      <c r="S822" s="17">
        <f>IFERROR(ZACKS_Screener[[#This Row],[PE1]]/(ZACKS_Screener[[#This Row],[EG1]]*100), "")</f>
        <v>-16.123148148148136</v>
      </c>
      <c r="T822" s="17">
        <f>IFERROR(ZACKS_Screener[[#This Row],[PE2]]/(ZACKS_Screener[[#This Row],[EG2]]*100), "")</f>
        <v>2.0019203747072614</v>
      </c>
      <c r="U822"/>
    </row>
    <row r="823" spans="1:21" hidden="1" x14ac:dyDescent="0.25">
      <c r="A823" s="20" t="s">
        <v>3779</v>
      </c>
      <c r="B823" s="20">
        <v>2679.77</v>
      </c>
      <c r="C823" s="33" t="s">
        <v>3779</v>
      </c>
      <c r="D823" s="6" t="s">
        <v>20</v>
      </c>
      <c r="E823" s="6" t="s">
        <v>32</v>
      </c>
      <c r="F823" s="6" t="s">
        <v>596</v>
      </c>
      <c r="G823">
        <v>12</v>
      </c>
      <c r="H823">
        <v>202212</v>
      </c>
      <c r="I823" s="8">
        <v>43.31</v>
      </c>
      <c r="J823" s="8">
        <v>4.25</v>
      </c>
      <c r="K823" s="8">
        <v>4.17</v>
      </c>
      <c r="L823" s="8">
        <v>4.1399999999999997</v>
      </c>
      <c r="M823" s="47" t="str">
        <f>INDEX(DNBDetails[], MATCH(ZACKS_Screener[Ticker], DNBDetails[Ticker],0), 6)</f>
        <v>Finance and Insurance</v>
      </c>
      <c r="N823" s="6" t="str">
        <f>INDEX(DNBDetails[], MATCH(ZACKS_Screener[Ticker], DNBDetails[Ticker],0), 7)</f>
        <v>Depository Credit Intermediation</v>
      </c>
      <c r="O8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-1.8823529411764722E-2</v>
      </c>
      <c r="P8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-7.1942446043166061E-3</v>
      </c>
      <c r="Q823" s="17">
        <f>IFERROR(ZACKS_Screener[[#This Row],[Price]]/ZACKS_Screener[[#This Row],[EPS1]], "")</f>
        <v>10.386091127098322</v>
      </c>
      <c r="R823" s="17">
        <f>IFERROR(ZACKS_Screener[[#This Row],[Price]]/ZACKS_Screener[[#This Row],[EPS2]], "")</f>
        <v>10.461352657004833</v>
      </c>
      <c r="S823" s="17">
        <f>IFERROR(ZACKS_Screener[[#This Row],[PE1]]/(ZACKS_Screener[[#This Row],[EG1]]*100), "")</f>
        <v>-5.517610911270979</v>
      </c>
      <c r="T823" s="17">
        <f>IFERROR(ZACKS_Screener[[#This Row],[PE2]]/(ZACKS_Screener[[#This Row],[EG2]]*100), "")</f>
        <v>-14.541280193236597</v>
      </c>
      <c r="U823"/>
    </row>
    <row r="824" spans="1:21" hidden="1" x14ac:dyDescent="0.25">
      <c r="A824" s="20" t="s">
        <v>3189</v>
      </c>
      <c r="B824" s="20">
        <v>3257.21</v>
      </c>
      <c r="C824" s="33" t="s">
        <v>3188</v>
      </c>
      <c r="D824" s="6" t="s">
        <v>20</v>
      </c>
      <c r="E824" s="6" t="s">
        <v>44</v>
      </c>
      <c r="F824" s="6" t="s">
        <v>68</v>
      </c>
      <c r="G824">
        <v>12</v>
      </c>
      <c r="H824">
        <v>202212</v>
      </c>
      <c r="I824" s="8">
        <v>34.590000000000003</v>
      </c>
      <c r="J824" s="8">
        <v>1.02</v>
      </c>
      <c r="K824" s="8">
        <v>1</v>
      </c>
      <c r="L824" s="8">
        <v>1.1399999999999999</v>
      </c>
      <c r="M824" s="47" t="str">
        <f>INDEX(DNBDetails[], MATCH(ZACKS_Screener[Ticker], DNBDetails[Ticker],0), 6)</f>
        <v>Retail Trade</v>
      </c>
      <c r="N824" s="6" t="str">
        <f>INDEX(DNBDetails[], MATCH(ZACKS_Screener[Ticker], DNBDetails[Ticker],0), 7)</f>
        <v>Grocery and Convenience Retailers</v>
      </c>
      <c r="O8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-1.9607843137254919E-2</v>
      </c>
      <c r="P8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0.1399999999999999</v>
      </c>
      <c r="Q824" s="17">
        <f>IFERROR(ZACKS_Screener[[#This Row],[Price]]/ZACKS_Screener[[#This Row],[EPS1]], "")</f>
        <v>34.590000000000003</v>
      </c>
      <c r="R824" s="17">
        <f>IFERROR(ZACKS_Screener[[#This Row],[Price]]/ZACKS_Screener[[#This Row],[EPS2]], "")</f>
        <v>30.342105263157901</v>
      </c>
      <c r="S824" s="17">
        <f>IFERROR(ZACKS_Screener[[#This Row],[PE1]]/(ZACKS_Screener[[#This Row],[EG1]]*100), "")</f>
        <v>-17.640899999999988</v>
      </c>
      <c r="T824" s="17">
        <f>IFERROR(ZACKS_Screener[[#This Row],[PE2]]/(ZACKS_Screener[[#This Row],[EG2]]*100), "")</f>
        <v>2.167293233082709</v>
      </c>
      <c r="U824"/>
    </row>
    <row r="825" spans="1:21" hidden="1" x14ac:dyDescent="0.25">
      <c r="A825" s="20" t="s">
        <v>15772</v>
      </c>
      <c r="B825" s="20">
        <v>2046.23</v>
      </c>
      <c r="C825" s="33" t="s">
        <v>15773</v>
      </c>
      <c r="D825" s="6" t="s">
        <v>12</v>
      </c>
      <c r="E825" s="6" t="s">
        <v>32</v>
      </c>
      <c r="F825" s="6" t="s">
        <v>214</v>
      </c>
      <c r="G825">
        <v>12</v>
      </c>
      <c r="H825">
        <v>202212</v>
      </c>
      <c r="I825" s="8">
        <v>20.38</v>
      </c>
      <c r="J825" s="8">
        <v>1.49</v>
      </c>
      <c r="K825" s="8">
        <v>1.46</v>
      </c>
      <c r="L825" s="8">
        <v>1.6</v>
      </c>
      <c r="M825" s="47" t="str">
        <f>INDEX(DNBDetails[], MATCH(ZACKS_Screener[Ticker], DNBDetails[Ticker],0), 6)</f>
        <v>Real Estate and Rental and Leasing</v>
      </c>
      <c r="N825" s="6" t="str">
        <f>INDEX(DNBDetails[], MATCH(ZACKS_Screener[Ticker], DNBDetails[Ticker],0), 7)</f>
        <v>Lessors of Real Estate</v>
      </c>
      <c r="O8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-2.0134228187919483E-2</v>
      </c>
      <c r="P8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9.5890410958904201E-2</v>
      </c>
      <c r="Q825" s="17">
        <f>IFERROR(ZACKS_Screener[[#This Row],[Price]]/ZACKS_Screener[[#This Row],[EPS1]], "")</f>
        <v>13.95890410958904</v>
      </c>
      <c r="R825" s="17">
        <f>IFERROR(ZACKS_Screener[[#This Row],[Price]]/ZACKS_Screener[[#This Row],[EPS2]], "")</f>
        <v>12.737499999999999</v>
      </c>
      <c r="S825" s="17">
        <f>IFERROR(ZACKS_Screener[[#This Row],[PE1]]/(ZACKS_Screener[[#This Row],[EG1]]*100), "")</f>
        <v>-6.932922374429217</v>
      </c>
      <c r="T825" s="17">
        <f>IFERROR(ZACKS_Screener[[#This Row],[PE2]]/(ZACKS_Screener[[#This Row],[EG2]]*100), "")</f>
        <v>1.3283392857142842</v>
      </c>
      <c r="U825"/>
    </row>
    <row r="826" spans="1:21" hidden="1" x14ac:dyDescent="0.25">
      <c r="A826" s="20" t="s">
        <v>2744</v>
      </c>
      <c r="B826" s="20">
        <v>20099.14</v>
      </c>
      <c r="C826" s="33" t="s">
        <v>2743</v>
      </c>
      <c r="D826" s="6" t="s">
        <v>20</v>
      </c>
      <c r="E826" s="6" t="s">
        <v>13</v>
      </c>
      <c r="F826" s="6" t="s">
        <v>175</v>
      </c>
      <c r="G826">
        <v>1</v>
      </c>
      <c r="H826">
        <v>202301</v>
      </c>
      <c r="I826" s="8">
        <v>66.55</v>
      </c>
      <c r="J826" s="8">
        <v>4.37</v>
      </c>
      <c r="K826" s="8">
        <v>4.28</v>
      </c>
      <c r="L826" s="8">
        <v>4.3</v>
      </c>
      <c r="M826" s="47" t="str">
        <f>INDEX(DNBDetails[], MATCH(ZACKS_Screener[Ticker], DNBDetails[Ticker],0), 6)</f>
        <v>Professional, Scientific, and Technical Services</v>
      </c>
      <c r="N826" s="6" t="str">
        <f>INDEX(DNBDetails[], MATCH(ZACKS_Screener[Ticker], DNBDetails[Ticker],0), 7)</f>
        <v>Computer Systems Design and Related Services</v>
      </c>
      <c r="O8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-2.0594965675057177E-2</v>
      </c>
      <c r="P8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4.6728971962615821E-3</v>
      </c>
      <c r="Q826" s="17">
        <f>IFERROR(ZACKS_Screener[[#This Row],[Price]]/ZACKS_Screener[[#This Row],[EPS1]], "")</f>
        <v>15.549065420560746</v>
      </c>
      <c r="R826" s="17">
        <f>IFERROR(ZACKS_Screener[[#This Row],[Price]]/ZACKS_Screener[[#This Row],[EPS2]], "")</f>
        <v>15.476744186046512</v>
      </c>
      <c r="S826" s="17">
        <f>IFERROR(ZACKS_Screener[[#This Row],[PE1]]/(ZACKS_Screener[[#This Row],[EG1]]*100), "")</f>
        <v>-7.549935098650062</v>
      </c>
      <c r="T826" s="17">
        <f>IFERROR(ZACKS_Screener[[#This Row],[PE2]]/(ZACKS_Screener[[#This Row],[EG2]]*100), "")</f>
        <v>33.120232558140245</v>
      </c>
      <c r="U826"/>
    </row>
    <row r="827" spans="1:21" x14ac:dyDescent="0.25">
      <c r="A827" s="20" t="s">
        <v>3193</v>
      </c>
      <c r="B827" s="20">
        <v>2475.86</v>
      </c>
      <c r="C827" s="33" t="s">
        <v>3192</v>
      </c>
      <c r="D827" s="6" t="s">
        <v>12</v>
      </c>
      <c r="E827" s="6" t="s">
        <v>32</v>
      </c>
      <c r="F827" s="6" t="s">
        <v>1258</v>
      </c>
      <c r="G827">
        <v>12</v>
      </c>
      <c r="H827">
        <v>202212</v>
      </c>
      <c r="I827" s="8">
        <v>52.92</v>
      </c>
      <c r="J827" s="8">
        <v>6.02</v>
      </c>
      <c r="K827" s="8">
        <v>5.89</v>
      </c>
      <c r="L827" s="8">
        <v>6.93</v>
      </c>
      <c r="M827" s="47" t="str">
        <f>INDEX(DNBDetails[], MATCH(ZACKS_Screener[Ticker], DNBDetails[Ticker],0), 6)</f>
        <v>Construction</v>
      </c>
      <c r="N827" s="6" t="str">
        <f>INDEX(DNBDetails[], MATCH(ZACKS_Screener[Ticker], DNBDetails[Ticker],0), 7)</f>
        <v>Residential Building Construction</v>
      </c>
      <c r="O8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-2.1594684385382045E-2</v>
      </c>
      <c r="P8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0.17657045840407473</v>
      </c>
      <c r="Q827" s="17">
        <f>IFERROR(ZACKS_Screener[[#This Row],[Price]]/ZACKS_Screener[[#This Row],[EPS1]], "")</f>
        <v>8.9847198641765704</v>
      </c>
      <c r="R827" s="17">
        <f>IFERROR(ZACKS_Screener[[#This Row],[Price]]/ZACKS_Screener[[#This Row],[EPS2]], "")</f>
        <v>7.6363636363636367</v>
      </c>
      <c r="S827" s="17">
        <f>IFERROR(ZACKS_Screener[[#This Row],[PE1]]/(ZACKS_Screener[[#This Row],[EG1]]*100), "")</f>
        <v>-4.1606164294109993</v>
      </c>
      <c r="T827" s="17">
        <f>IFERROR(ZACKS_Screener[[#This Row],[PE2]]/(ZACKS_Screener[[#This Row],[EG2]]*100), "")</f>
        <v>0.43248251748251743</v>
      </c>
      <c r="U827"/>
    </row>
    <row r="828" spans="1:21" hidden="1" x14ac:dyDescent="0.25">
      <c r="A828" s="20" t="s">
        <v>113</v>
      </c>
      <c r="B828" s="20">
        <v>23869.52</v>
      </c>
      <c r="C828" s="33" t="s">
        <v>112</v>
      </c>
      <c r="D828" s="6" t="s">
        <v>12</v>
      </c>
      <c r="E828" s="6" t="s">
        <v>114</v>
      </c>
      <c r="F828" s="6" t="s">
        <v>115</v>
      </c>
      <c r="G828">
        <v>12</v>
      </c>
      <c r="H828">
        <v>202212</v>
      </c>
      <c r="I828" s="8">
        <v>48.43</v>
      </c>
      <c r="J828" s="8">
        <v>2.2999999999999998</v>
      </c>
      <c r="K828" s="8">
        <v>2.25</v>
      </c>
      <c r="L828" s="8">
        <v>2.46</v>
      </c>
      <c r="M828" s="47" t="str">
        <f>INDEX(DNBDetails[], MATCH(ZACKS_Screener[Ticker], DNBDetails[Ticker],0), 6)</f>
        <v>Mining, Quarrying, and Oil and Gas Extraction</v>
      </c>
      <c r="N828" s="6" t="str">
        <f>INDEX(DNBDetails[], MATCH(ZACKS_Screener[Ticker], DNBDetails[Ticker],0), 7)</f>
        <v>Metal Ore Mining</v>
      </c>
      <c r="O8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-2.1739130434782532E-2</v>
      </c>
      <c r="P8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9.3333333333333324E-2</v>
      </c>
      <c r="Q828" s="17">
        <f>IFERROR(ZACKS_Screener[[#This Row],[Price]]/ZACKS_Screener[[#This Row],[EPS1]], "")</f>
        <v>21.524444444444445</v>
      </c>
      <c r="R828" s="17">
        <f>IFERROR(ZACKS_Screener[[#This Row],[Price]]/ZACKS_Screener[[#This Row],[EPS2]], "")</f>
        <v>19.6869918699187</v>
      </c>
      <c r="S828" s="17">
        <f>IFERROR(ZACKS_Screener[[#This Row],[PE1]]/(ZACKS_Screener[[#This Row],[EG1]]*100), "")</f>
        <v>-9.9012444444444796</v>
      </c>
      <c r="T828" s="17">
        <f>IFERROR(ZACKS_Screener[[#This Row],[PE2]]/(ZACKS_Screener[[#This Row],[EG2]]*100), "")</f>
        <v>2.1093205574912894</v>
      </c>
      <c r="U828"/>
    </row>
    <row r="829" spans="1:21" hidden="1" x14ac:dyDescent="0.25">
      <c r="A829" s="20" t="s">
        <v>2463</v>
      </c>
      <c r="B829" s="20">
        <v>8006.52</v>
      </c>
      <c r="C829" s="33" t="s">
        <v>2462</v>
      </c>
      <c r="D829" s="6" t="s">
        <v>12</v>
      </c>
      <c r="E829" s="6" t="s">
        <v>24</v>
      </c>
      <c r="F829" s="6" t="s">
        <v>377</v>
      </c>
      <c r="G829">
        <v>12</v>
      </c>
      <c r="H829">
        <v>202212</v>
      </c>
      <c r="I829" s="8">
        <v>73.98</v>
      </c>
      <c r="J829" s="8">
        <v>1.8</v>
      </c>
      <c r="K829" s="8">
        <v>1.76</v>
      </c>
      <c r="L829" s="8">
        <v>2.11</v>
      </c>
      <c r="M829" s="47" t="str">
        <f>INDEX(DNBDetails[], MATCH(ZACKS_Screener[Ticker], DNBDetails[Ticker],0), 6)</f>
        <v>Wood Product Manufacturing</v>
      </c>
      <c r="N829" s="6" t="str">
        <f>INDEX(DNBDetails[], MATCH(ZACKS_Screener[Ticker], DNBDetails[Ticker],0), 7)</f>
        <v>Other Wood Product Manufacturing</v>
      </c>
      <c r="O8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-2.222222222222224E-2</v>
      </c>
      <c r="P8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0.1988636363636363</v>
      </c>
      <c r="Q829" s="17">
        <f>IFERROR(ZACKS_Screener[[#This Row],[Price]]/ZACKS_Screener[[#This Row],[EPS1]], "")</f>
        <v>42.034090909090914</v>
      </c>
      <c r="R829" s="17">
        <f>IFERROR(ZACKS_Screener[[#This Row],[Price]]/ZACKS_Screener[[#This Row],[EPS2]], "")</f>
        <v>35.06161137440759</v>
      </c>
      <c r="S829" s="17">
        <f>IFERROR(ZACKS_Screener[[#This Row],[PE1]]/(ZACKS_Screener[[#This Row],[EG1]]*100), "")</f>
        <v>-18.915340909090894</v>
      </c>
      <c r="T829" s="17">
        <f>IFERROR(ZACKS_Screener[[#This Row],[PE2]]/(ZACKS_Screener[[#This Row],[EG2]]*100), "")</f>
        <v>1.7630981719702108</v>
      </c>
      <c r="U829"/>
    </row>
    <row r="830" spans="1:21" hidden="1" x14ac:dyDescent="0.25">
      <c r="A830" s="20" t="s">
        <v>646</v>
      </c>
      <c r="B830" s="20">
        <v>9248.42</v>
      </c>
      <c r="C830" s="33" t="s">
        <v>645</v>
      </c>
      <c r="D830" s="6" t="s">
        <v>12</v>
      </c>
      <c r="E830" s="6" t="s">
        <v>76</v>
      </c>
      <c r="F830" s="6" t="s">
        <v>647</v>
      </c>
      <c r="G830">
        <v>12</v>
      </c>
      <c r="H830">
        <v>202212</v>
      </c>
      <c r="I830" s="8">
        <v>174.29</v>
      </c>
      <c r="J830" s="8">
        <v>7.15</v>
      </c>
      <c r="K830" s="8">
        <v>6.99</v>
      </c>
      <c r="L830" s="8">
        <v>7.8</v>
      </c>
      <c r="M830" s="47" t="str">
        <f>INDEX(DNBDetails[], MATCH(ZACKS_Screener[Ticker], DNBDetails[Ticker],0), 6)</f>
        <v>Administrative and Support and Waste Management and Remediation Services</v>
      </c>
      <c r="N830" s="6" t="str">
        <f>INDEX(DNBDetails[], MATCH(ZACKS_Screener[Ticker], DNBDetails[Ticker],0), 7)</f>
        <v>Waste Treatment and Disposal</v>
      </c>
      <c r="O8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-2.2377622377622395E-2</v>
      </c>
      <c r="P8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0.1158798283261802</v>
      </c>
      <c r="Q830" s="17">
        <f>IFERROR(ZACKS_Screener[[#This Row],[Price]]/ZACKS_Screener[[#This Row],[EPS1]], "")</f>
        <v>24.934191702432045</v>
      </c>
      <c r="R830" s="17">
        <f>IFERROR(ZACKS_Screener[[#This Row],[Price]]/ZACKS_Screener[[#This Row],[EPS2]], "")</f>
        <v>22.344871794871793</v>
      </c>
      <c r="S830" s="17">
        <f>IFERROR(ZACKS_Screener[[#This Row],[PE1]]/(ZACKS_Screener[[#This Row],[EG1]]*100), "")</f>
        <v>-11.142466917024311</v>
      </c>
      <c r="T830" s="17">
        <f>IFERROR(ZACKS_Screener[[#This Row],[PE2]]/(ZACKS_Screener[[#This Row],[EG2]]*100), "")</f>
        <v>1.9282796771130113</v>
      </c>
      <c r="U830"/>
    </row>
    <row r="831" spans="1:21" hidden="1" x14ac:dyDescent="0.25">
      <c r="A831" s="20" t="s">
        <v>1132</v>
      </c>
      <c r="B831" s="20">
        <v>3895.31</v>
      </c>
      <c r="C831" s="33" t="s">
        <v>1131</v>
      </c>
      <c r="D831" s="6" t="s">
        <v>12</v>
      </c>
      <c r="E831" s="6" t="s">
        <v>114</v>
      </c>
      <c r="F831" s="6" t="s">
        <v>277</v>
      </c>
      <c r="G831">
        <v>11</v>
      </c>
      <c r="H831">
        <v>202211</v>
      </c>
      <c r="I831" s="8">
        <v>71.36</v>
      </c>
      <c r="J831" s="8">
        <v>4</v>
      </c>
      <c r="K831" s="8">
        <v>3.91</v>
      </c>
      <c r="L831" s="8">
        <v>4.7699999999999996</v>
      </c>
      <c r="M831" s="47" t="str">
        <f>INDEX(DNBDetails[], MATCH(ZACKS_Screener[Ticker], DNBDetails[Ticker],0), 6)</f>
        <v>Chemical Manufacturing</v>
      </c>
      <c r="N831" s="6" t="str">
        <f>INDEX(DNBDetails[], MATCH(ZACKS_Screener[Ticker], DNBDetails[Ticker],0), 7)</f>
        <v>Paint, Coating, and Adhesive Manufacturing</v>
      </c>
      <c r="O8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-2.2499999999999964E-2</v>
      </c>
      <c r="P8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0.21994884910485918</v>
      </c>
      <c r="Q831" s="17">
        <f>IFERROR(ZACKS_Screener[[#This Row],[Price]]/ZACKS_Screener[[#This Row],[EPS1]], "")</f>
        <v>18.250639386189256</v>
      </c>
      <c r="R831" s="17">
        <f>IFERROR(ZACKS_Screener[[#This Row],[Price]]/ZACKS_Screener[[#This Row],[EPS2]], "")</f>
        <v>14.960167714884697</v>
      </c>
      <c r="S831" s="17">
        <f>IFERROR(ZACKS_Screener[[#This Row],[PE1]]/(ZACKS_Screener[[#This Row],[EG1]]*100), "")</f>
        <v>-8.1113952827507934</v>
      </c>
      <c r="T831" s="17">
        <f>IFERROR(ZACKS_Screener[[#This Row],[PE2]]/(ZACKS_Screener[[#This Row],[EG2]]*100), "")</f>
        <v>0.68016576471161871</v>
      </c>
      <c r="U831"/>
    </row>
    <row r="832" spans="1:21" hidden="1" x14ac:dyDescent="0.25">
      <c r="A832" s="20" t="s">
        <v>716</v>
      </c>
      <c r="B832" s="20">
        <v>4132.84</v>
      </c>
      <c r="C832" s="33" t="s">
        <v>715</v>
      </c>
      <c r="D832" s="6" t="s">
        <v>12</v>
      </c>
      <c r="E832" s="6" t="s">
        <v>27</v>
      </c>
      <c r="F832" s="6" t="s">
        <v>717</v>
      </c>
      <c r="G832">
        <v>3</v>
      </c>
      <c r="H832">
        <v>202303</v>
      </c>
      <c r="I832" s="8">
        <v>34.61</v>
      </c>
      <c r="J832" s="8">
        <v>6.13</v>
      </c>
      <c r="K832" s="8">
        <v>5.99</v>
      </c>
      <c r="L832" s="8">
        <v>6.41</v>
      </c>
      <c r="M832" s="47" t="str">
        <f>INDEX(DNBDetails[], MATCH(ZACKS_Screener[Ticker], DNBDetails[Ticker],0), 6)</f>
        <v>Wholesale Trade</v>
      </c>
      <c r="N832" s="6" t="str">
        <f>INDEX(DNBDetails[], MATCH(ZACKS_Screener[Ticker], DNBDetails[Ticker],0), 7)</f>
        <v>Apparel, Piece Goods, and Notions Merchant Wholesalers</v>
      </c>
      <c r="O8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-2.2838499184339264E-2</v>
      </c>
      <c r="P8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7.0116861435726194E-2</v>
      </c>
      <c r="Q832" s="17">
        <f>IFERROR(ZACKS_Screener[[#This Row],[Price]]/ZACKS_Screener[[#This Row],[EPS1]], "")</f>
        <v>5.7779632721201999</v>
      </c>
      <c r="R832" s="17">
        <f>IFERROR(ZACKS_Screener[[#This Row],[Price]]/ZACKS_Screener[[#This Row],[EPS2]], "")</f>
        <v>5.3993759750390016</v>
      </c>
      <c r="S832" s="17">
        <f>IFERROR(ZACKS_Screener[[#This Row],[PE1]]/(ZACKS_Screener[[#This Row],[EG1]]*100), "")</f>
        <v>-2.5299224898640649</v>
      </c>
      <c r="T832" s="17">
        <f>IFERROR(ZACKS_Screener[[#This Row],[PE2]]/(ZACKS_Screener[[#This Row],[EG2]]*100), "")</f>
        <v>0.77005385929722914</v>
      </c>
      <c r="U832"/>
    </row>
    <row r="833" spans="1:21" hidden="1" x14ac:dyDescent="0.25">
      <c r="A833" s="20" t="s">
        <v>788</v>
      </c>
      <c r="B833" s="20">
        <v>3067.14</v>
      </c>
      <c r="C833" s="33" t="s">
        <v>787</v>
      </c>
      <c r="D833" s="6" t="s">
        <v>20</v>
      </c>
      <c r="E833" s="6" t="s">
        <v>35</v>
      </c>
      <c r="F833" s="6" t="s">
        <v>60</v>
      </c>
      <c r="G833">
        <v>12</v>
      </c>
      <c r="H833">
        <v>202212</v>
      </c>
      <c r="I833" s="8">
        <v>31.8</v>
      </c>
      <c r="J833" s="8">
        <v>-4.0599999999999996</v>
      </c>
      <c r="K833" s="8">
        <v>-4.16</v>
      </c>
      <c r="L833" s="8">
        <v>-3.86</v>
      </c>
      <c r="M833" s="47" t="str">
        <f>INDEX(DNBDetails[], MATCH(ZACKS_Screener[Ticker], DNBDetails[Ticker],0), 6)</f>
        <v>Chemical Manufacturing</v>
      </c>
      <c r="N833" s="6" t="str">
        <f>INDEX(DNBDetails[], MATCH(ZACKS_Screener[Ticker], DNBDetails[Ticker],0), 7)</f>
        <v>Pharmaceutical and Medicine Manufacturing</v>
      </c>
      <c r="O8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-2.4630541871921315E-2</v>
      </c>
      <c r="P8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7.2115384615384678E-2</v>
      </c>
      <c r="Q833" s="17">
        <f>IFERROR(ZACKS_Screener[[#This Row],[Price]]/ZACKS_Screener[[#This Row],[EPS1]], "")</f>
        <v>-7.6442307692307692</v>
      </c>
      <c r="R833" s="17">
        <f>IFERROR(ZACKS_Screener[[#This Row],[Price]]/ZACKS_Screener[[#This Row],[EPS2]], "")</f>
        <v>-8.2383419689119179</v>
      </c>
      <c r="S833" s="17">
        <f>IFERROR(ZACKS_Screener[[#This Row],[PE1]]/(ZACKS_Screener[[#This Row],[EG1]]*100), "")</f>
        <v>3.1035576923076755</v>
      </c>
      <c r="T833" s="17">
        <f>IFERROR(ZACKS_Screener[[#This Row],[PE2]]/(ZACKS_Screener[[#This Row],[EG2]]*100), "")</f>
        <v>-1.1423834196891183</v>
      </c>
      <c r="U833"/>
    </row>
    <row r="834" spans="1:21" hidden="1" x14ac:dyDescent="0.25">
      <c r="A834" s="20" t="s">
        <v>3277</v>
      </c>
      <c r="B834" s="20">
        <v>2587.4</v>
      </c>
      <c r="C834" s="33" t="s">
        <v>3276</v>
      </c>
      <c r="D834" s="6" t="s">
        <v>20</v>
      </c>
      <c r="E834" s="6" t="s">
        <v>114</v>
      </c>
      <c r="F834" s="6" t="s">
        <v>164</v>
      </c>
      <c r="G834">
        <v>12</v>
      </c>
      <c r="H834">
        <v>202212</v>
      </c>
      <c r="I834" s="8">
        <v>107.25</v>
      </c>
      <c r="J834" s="8">
        <v>6.04</v>
      </c>
      <c r="K834" s="8">
        <v>5.89</v>
      </c>
      <c r="L834" s="8">
        <v>6.96</v>
      </c>
      <c r="M834" s="47" t="str">
        <f>INDEX(DNBDetails[], MATCH(ZACKS_Screener[Ticker], DNBDetails[Ticker],0), 6)</f>
        <v>Petroleum and Coal Products Manufacturing</v>
      </c>
      <c r="N834" s="6" t="str">
        <f>INDEX(DNBDetails[], MATCH(ZACKS_Screener[Ticker], DNBDetails[Ticker],0), 7)</f>
        <v>Petroleum and Coal Products Manufacturing</v>
      </c>
      <c r="O8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-2.4834437086092773E-2</v>
      </c>
      <c r="P8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0.1816638370118846</v>
      </c>
      <c r="Q834" s="17">
        <f>IFERROR(ZACKS_Screener[[#This Row],[Price]]/ZACKS_Screener[[#This Row],[EPS1]], "")</f>
        <v>18.208828522920204</v>
      </c>
      <c r="R834" s="17">
        <f>IFERROR(ZACKS_Screener[[#This Row],[Price]]/ZACKS_Screener[[#This Row],[EPS2]], "")</f>
        <v>15.40948275862069</v>
      </c>
      <c r="S834" s="17">
        <f>IFERROR(ZACKS_Screener[[#This Row],[PE1]]/(ZACKS_Screener[[#This Row],[EG1]]*100), "")</f>
        <v>-7.3320882852291849</v>
      </c>
      <c r="T834" s="17">
        <f>IFERROR(ZACKS_Screener[[#This Row],[PE2]]/(ZACKS_Screener[[#This Row],[EG2]]*100), "")</f>
        <v>0.8482416210119238</v>
      </c>
      <c r="U834"/>
    </row>
    <row r="835" spans="1:21" hidden="1" x14ac:dyDescent="0.25">
      <c r="A835" s="20" t="s">
        <v>193</v>
      </c>
      <c r="B835" s="20">
        <v>5736.95</v>
      </c>
      <c r="C835" s="33" t="s">
        <v>192</v>
      </c>
      <c r="D835" s="6" t="s">
        <v>12</v>
      </c>
      <c r="E835" s="6" t="s">
        <v>194</v>
      </c>
      <c r="F835" s="6" t="s">
        <v>195</v>
      </c>
      <c r="G835">
        <v>12</v>
      </c>
      <c r="H835">
        <v>202212</v>
      </c>
      <c r="I835" s="8">
        <v>11.98</v>
      </c>
      <c r="J835" s="8">
        <v>0.79</v>
      </c>
      <c r="K835" s="8">
        <v>0.77</v>
      </c>
      <c r="L835" s="8">
        <v>0.9</v>
      </c>
      <c r="M835" s="47" t="str">
        <f>INDEX(DNBDetails[], MATCH(ZACKS_Screener[Ticker], DNBDetails[Ticker],0), 6)</f>
        <v>Transportation and Warehousing</v>
      </c>
      <c r="N835" s="6" t="str">
        <f>INDEX(DNBDetails[], MATCH(ZACKS_Screener[Ticker], DNBDetails[Ticker],0), 7)</f>
        <v>Pipeline Transportation of Natural Gas</v>
      </c>
      <c r="O8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-2.5316455696202552E-2</v>
      </c>
      <c r="P8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0.16883116883116883</v>
      </c>
      <c r="Q835" s="17">
        <f>IFERROR(ZACKS_Screener[[#This Row],[Price]]/ZACKS_Screener[[#This Row],[EPS1]], "")</f>
        <v>15.558441558441558</v>
      </c>
      <c r="R835" s="17">
        <f>IFERROR(ZACKS_Screener[[#This Row],[Price]]/ZACKS_Screener[[#This Row],[EPS2]], "")</f>
        <v>13.311111111111112</v>
      </c>
      <c r="S835" s="17">
        <f>IFERROR(ZACKS_Screener[[#This Row],[PE1]]/(ZACKS_Screener[[#This Row],[EG1]]*100), "")</f>
        <v>-6.1455844155844108</v>
      </c>
      <c r="T835" s="17">
        <f>IFERROR(ZACKS_Screener[[#This Row],[PE2]]/(ZACKS_Screener[[#This Row],[EG2]]*100), "")</f>
        <v>0.78842735042735046</v>
      </c>
      <c r="U835"/>
    </row>
    <row r="836" spans="1:21" hidden="1" x14ac:dyDescent="0.25">
      <c r="A836" s="20" t="s">
        <v>3624</v>
      </c>
      <c r="B836" s="20">
        <v>2934.02</v>
      </c>
      <c r="C836" s="33" t="s">
        <v>3623</v>
      </c>
      <c r="D836" s="6" t="s">
        <v>12</v>
      </c>
      <c r="E836" s="6" t="s">
        <v>32</v>
      </c>
      <c r="F836" s="6" t="s">
        <v>88</v>
      </c>
      <c r="G836">
        <v>12</v>
      </c>
      <c r="H836">
        <v>202212</v>
      </c>
      <c r="I836" s="8">
        <v>14.08</v>
      </c>
      <c r="J836" s="8">
        <v>1.18</v>
      </c>
      <c r="K836" s="8">
        <v>1.1499999999999999</v>
      </c>
      <c r="L836" s="8">
        <v>1.2</v>
      </c>
      <c r="M836" s="47" t="str">
        <f>INDEX(DNBDetails[], MATCH(ZACKS_Screener[Ticker], DNBDetails[Ticker],0), 6)</f>
        <v>Real Estate and Rental and Leasing</v>
      </c>
      <c r="N836" s="6" t="str">
        <f>INDEX(DNBDetails[], MATCH(ZACKS_Screener[Ticker], DNBDetails[Ticker],0), 7)</f>
        <v>Lessors of Real Estate</v>
      </c>
      <c r="O8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-2.5423728813559344E-2</v>
      </c>
      <c r="P8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4.3478260869565258E-2</v>
      </c>
      <c r="Q836" s="17">
        <f>IFERROR(ZACKS_Screener[[#This Row],[Price]]/ZACKS_Screener[[#This Row],[EPS1]], "")</f>
        <v>12.243478260869566</v>
      </c>
      <c r="R836" s="17">
        <f>IFERROR(ZACKS_Screener[[#This Row],[Price]]/ZACKS_Screener[[#This Row],[EPS2]], "")</f>
        <v>11.733333333333334</v>
      </c>
      <c r="S836" s="17">
        <f>IFERROR(ZACKS_Screener[[#This Row],[PE1]]/(ZACKS_Screener[[#This Row],[EG1]]*100), "")</f>
        <v>-4.8157681159420251</v>
      </c>
      <c r="T836" s="17">
        <f>IFERROR(ZACKS_Screener[[#This Row],[PE2]]/(ZACKS_Screener[[#This Row],[EG2]]*100), "")</f>
        <v>2.6986666666666643</v>
      </c>
      <c r="U836"/>
    </row>
    <row r="837" spans="1:21" hidden="1" x14ac:dyDescent="0.25">
      <c r="A837" s="20" t="s">
        <v>2331</v>
      </c>
      <c r="B837" s="20">
        <v>5900.38</v>
      </c>
      <c r="C837" s="33" t="s">
        <v>2330</v>
      </c>
      <c r="D837" s="6" t="s">
        <v>20</v>
      </c>
      <c r="E837" s="6" t="s">
        <v>32</v>
      </c>
      <c r="F837" s="6" t="s">
        <v>478</v>
      </c>
      <c r="G837">
        <v>12</v>
      </c>
      <c r="H837">
        <v>202212</v>
      </c>
      <c r="I837" s="8">
        <v>76.91</v>
      </c>
      <c r="J837" s="8">
        <v>7.1</v>
      </c>
      <c r="K837" s="8">
        <v>6.91</v>
      </c>
      <c r="L837" s="8">
        <v>6.8</v>
      </c>
      <c r="M837" s="47" t="str">
        <f>INDEX(DNBDetails[], MATCH(ZACKS_Screener[Ticker], DNBDetails[Ticker],0), 6)</f>
        <v>Finance and Insurance</v>
      </c>
      <c r="N837" s="6" t="str">
        <f>INDEX(DNBDetails[], MATCH(ZACKS_Screener[Ticker], DNBDetails[Ticker],0), 7)</f>
        <v>Depository Credit Intermediation</v>
      </c>
      <c r="O8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-2.676056338028162E-2</v>
      </c>
      <c r="P8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-1.5918958031837963E-2</v>
      </c>
      <c r="Q837" s="17">
        <f>IFERROR(ZACKS_Screener[[#This Row],[Price]]/ZACKS_Screener[[#This Row],[EPS1]], "")</f>
        <v>11.130246020260492</v>
      </c>
      <c r="R837" s="17">
        <f>IFERROR(ZACKS_Screener[[#This Row],[Price]]/ZACKS_Screener[[#This Row],[EPS2]], "")</f>
        <v>11.310294117647059</v>
      </c>
      <c r="S837" s="17">
        <f>IFERROR(ZACKS_Screener[[#This Row],[PE1]]/(ZACKS_Screener[[#This Row],[EG1]]*100), "")</f>
        <v>-4.1591971970447208</v>
      </c>
      <c r="T837" s="17">
        <f>IFERROR(ZACKS_Screener[[#This Row],[PE2]]/(ZACKS_Screener[[#This Row],[EG2]]*100), "")</f>
        <v>-7.1049211229946314</v>
      </c>
      <c r="U837"/>
    </row>
    <row r="838" spans="1:21" hidden="1" x14ac:dyDescent="0.25">
      <c r="A838" s="20" t="s">
        <v>2450</v>
      </c>
      <c r="B838" s="20">
        <v>6282.05</v>
      </c>
      <c r="C838" s="33" t="s">
        <v>2449</v>
      </c>
      <c r="D838" s="6" t="s">
        <v>12</v>
      </c>
      <c r="E838" s="6" t="s">
        <v>76</v>
      </c>
      <c r="F838" s="6" t="s">
        <v>97</v>
      </c>
      <c r="G838">
        <v>12</v>
      </c>
      <c r="H838">
        <v>202212</v>
      </c>
      <c r="I838" s="8">
        <v>104.79</v>
      </c>
      <c r="J838" s="8">
        <v>7.07</v>
      </c>
      <c r="K838" s="8">
        <v>6.88</v>
      </c>
      <c r="L838" s="8">
        <v>6.26</v>
      </c>
      <c r="M838" s="47" t="str">
        <f>INDEX(DNBDetails[], MATCH(ZACKS_Screener[Ticker], DNBDetails[Ticker],0), 6)</f>
        <v>Administrative and Support and Waste Management and Remediation Services</v>
      </c>
      <c r="N838" s="6" t="str">
        <f>INDEX(DNBDetails[], MATCH(ZACKS_Screener[Ticker], DNBDetails[Ticker],0), 7)</f>
        <v>Other Support Services</v>
      </c>
      <c r="O8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-2.6874115983026928E-2</v>
      </c>
      <c r="P8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-9.0116279069767463E-2</v>
      </c>
      <c r="Q838" s="17">
        <f>IFERROR(ZACKS_Screener[[#This Row],[Price]]/ZACKS_Screener[[#This Row],[EPS1]], "")</f>
        <v>15.231104651162791</v>
      </c>
      <c r="R838" s="17">
        <f>IFERROR(ZACKS_Screener[[#This Row],[Price]]/ZACKS_Screener[[#This Row],[EPS2]], "")</f>
        <v>16.739616613418534</v>
      </c>
      <c r="S838" s="17">
        <f>IFERROR(ZACKS_Screener[[#This Row],[PE1]]/(ZACKS_Screener[[#This Row],[EG1]]*100), "")</f>
        <v>-5.6675742044063542</v>
      </c>
      <c r="T838" s="17">
        <f>IFERROR(ZACKS_Screener[[#This Row],[PE2]]/(ZACKS_Screener[[#This Row],[EG2]]*100), "")</f>
        <v>-1.8575574564567658</v>
      </c>
      <c r="U838"/>
    </row>
    <row r="839" spans="1:21" hidden="1" x14ac:dyDescent="0.25">
      <c r="A839" s="20" t="s">
        <v>960</v>
      </c>
      <c r="B839" s="20">
        <v>10358.459999999999</v>
      </c>
      <c r="C839" s="33" t="s">
        <v>959</v>
      </c>
      <c r="D839" s="6" t="s">
        <v>12</v>
      </c>
      <c r="E839" s="6" t="s">
        <v>32</v>
      </c>
      <c r="F839" s="6" t="s">
        <v>325</v>
      </c>
      <c r="G839">
        <v>12</v>
      </c>
      <c r="H839">
        <v>202212</v>
      </c>
      <c r="I839" s="8">
        <v>28.36</v>
      </c>
      <c r="J839" s="8">
        <v>5.08</v>
      </c>
      <c r="K839" s="8">
        <v>4.9400000000000004</v>
      </c>
      <c r="L839" s="8">
        <v>6.31</v>
      </c>
      <c r="M839" s="47" t="str">
        <f>INDEX(DNBDetails[], MATCH(ZACKS_Screener[Ticker], DNBDetails[Ticker],0), 6)</f>
        <v>Finance and Insurance</v>
      </c>
      <c r="N839" s="6" t="str">
        <f>INDEX(DNBDetails[], MATCH(ZACKS_Screener[Ticker], DNBDetails[Ticker],0), 7)</f>
        <v>Agencies, Brokerages, and Other Insurance Related Activities</v>
      </c>
      <c r="O8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-2.7559055118110173E-2</v>
      </c>
      <c r="P8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0.27732793522267191</v>
      </c>
      <c r="Q839" s="17">
        <f>IFERROR(ZACKS_Screener[[#This Row],[Price]]/ZACKS_Screener[[#This Row],[EPS1]], "")</f>
        <v>5.7408906882591086</v>
      </c>
      <c r="R839" s="17">
        <f>IFERROR(ZACKS_Screener[[#This Row],[Price]]/ZACKS_Screener[[#This Row],[EPS2]], "")</f>
        <v>4.4944532488114106</v>
      </c>
      <c r="S839" s="17">
        <f>IFERROR(ZACKS_Screener[[#This Row],[PE1]]/(ZACKS_Screener[[#This Row],[EG1]]*100), "")</f>
        <v>-2.0831231925968812</v>
      </c>
      <c r="T839" s="17">
        <f>IFERROR(ZACKS_Screener[[#This Row],[PE2]]/(ZACKS_Screener[[#This Row],[EG2]]*100), "")</f>
        <v>0.16206276678195899</v>
      </c>
      <c r="U839"/>
    </row>
    <row r="840" spans="1:21" hidden="1" x14ac:dyDescent="0.25">
      <c r="A840" s="20" t="s">
        <v>2697</v>
      </c>
      <c r="B840" s="20">
        <v>4389.55</v>
      </c>
      <c r="C840" s="33" t="s">
        <v>2696</v>
      </c>
      <c r="D840" s="6" t="s">
        <v>12</v>
      </c>
      <c r="E840" s="6" t="s">
        <v>76</v>
      </c>
      <c r="F840" s="6" t="s">
        <v>843</v>
      </c>
      <c r="G840">
        <v>12</v>
      </c>
      <c r="H840">
        <v>202212</v>
      </c>
      <c r="I840" s="8">
        <v>11.81</v>
      </c>
      <c r="J840" s="8">
        <v>1.76</v>
      </c>
      <c r="K840" s="8">
        <v>1.71</v>
      </c>
      <c r="L840" s="8">
        <v>1.68</v>
      </c>
      <c r="M840" s="47" t="str">
        <f>INDEX(DNBDetails[], MATCH(ZACKS_Screener[Ticker], DNBDetails[Ticker],0), 6)</f>
        <v>Finance and Insurance</v>
      </c>
      <c r="N840" s="6" t="str">
        <f>INDEX(DNBDetails[], MATCH(ZACKS_Screener[Ticker], DNBDetails[Ticker],0), 7)</f>
        <v>Activities Related to Credit Intermediation</v>
      </c>
      <c r="O8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-2.8409090909090936E-2</v>
      </c>
      <c r="P8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-1.7543859649122823E-2</v>
      </c>
      <c r="Q840" s="17">
        <f>IFERROR(ZACKS_Screener[[#This Row],[Price]]/ZACKS_Screener[[#This Row],[EPS1]], "")</f>
        <v>6.9064327485380117</v>
      </c>
      <c r="R840" s="17">
        <f>IFERROR(ZACKS_Screener[[#This Row],[Price]]/ZACKS_Screener[[#This Row],[EPS2]], "")</f>
        <v>7.0297619047619051</v>
      </c>
      <c r="S840" s="17">
        <f>IFERROR(ZACKS_Screener[[#This Row],[PE1]]/(ZACKS_Screener[[#This Row],[EG1]]*100), "")</f>
        <v>-2.431064327485378</v>
      </c>
      <c r="T840" s="17">
        <f>IFERROR(ZACKS_Screener[[#This Row],[PE2]]/(ZACKS_Screener[[#This Row],[EG2]]*100), "")</f>
        <v>-4.0069642857142824</v>
      </c>
      <c r="U840"/>
    </row>
    <row r="841" spans="1:21" hidden="1" x14ac:dyDescent="0.25">
      <c r="A841" s="20" t="s">
        <v>3407</v>
      </c>
      <c r="B841" s="20">
        <v>2681.51</v>
      </c>
      <c r="C841" s="33" t="s">
        <v>3406</v>
      </c>
      <c r="D841" s="6" t="s">
        <v>20</v>
      </c>
      <c r="E841" s="6" t="s">
        <v>76</v>
      </c>
      <c r="F841" s="6" t="s">
        <v>843</v>
      </c>
      <c r="G841">
        <v>12</v>
      </c>
      <c r="H841">
        <v>202212</v>
      </c>
      <c r="I841" s="8">
        <v>5.54</v>
      </c>
      <c r="J841" s="8">
        <v>-0.34</v>
      </c>
      <c r="K841" s="8">
        <v>-0.35</v>
      </c>
      <c r="L841" s="8">
        <v>-0.27</v>
      </c>
      <c r="M841" s="47" t="str">
        <f>INDEX(DNBDetails[], MATCH(ZACKS_Screener[Ticker], DNBDetails[Ticker],0), 6)</f>
        <v>Information</v>
      </c>
      <c r="N841" s="6" t="str">
        <f>INDEX(DNBDetails[], MATCH(ZACKS_Screener[Ticker], DNBDetails[Ticker],0), 7)</f>
        <v>Software Publishers</v>
      </c>
      <c r="O8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-2.9411764705882214E-2</v>
      </c>
      <c r="P8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0.22857142857142848</v>
      </c>
      <c r="Q841" s="17">
        <f>IFERROR(ZACKS_Screener[[#This Row],[Price]]/ZACKS_Screener[[#This Row],[EPS1]], "")</f>
        <v>-15.828571428571429</v>
      </c>
      <c r="R841" s="17">
        <f>IFERROR(ZACKS_Screener[[#This Row],[Price]]/ZACKS_Screener[[#This Row],[EPS2]], "")</f>
        <v>-20.518518518518519</v>
      </c>
      <c r="S841" s="17">
        <f>IFERROR(ZACKS_Screener[[#This Row],[PE1]]/(ZACKS_Screener[[#This Row],[EG1]]*100), "")</f>
        <v>5.3817142857143114</v>
      </c>
      <c r="T841" s="17">
        <f>IFERROR(ZACKS_Screener[[#This Row],[PE2]]/(ZACKS_Screener[[#This Row],[EG2]]*100), "")</f>
        <v>-0.89768518518518559</v>
      </c>
      <c r="U841"/>
    </row>
    <row r="842" spans="1:21" hidden="1" x14ac:dyDescent="0.25">
      <c r="A842" s="20" t="s">
        <v>2956</v>
      </c>
      <c r="B842" s="20">
        <v>2208.5700000000002</v>
      </c>
      <c r="C842" s="33" t="s">
        <v>2955</v>
      </c>
      <c r="D842" s="6" t="s">
        <v>20</v>
      </c>
      <c r="E842" s="6" t="s">
        <v>94</v>
      </c>
      <c r="F842" s="6" t="s">
        <v>1200</v>
      </c>
      <c r="G842">
        <v>12</v>
      </c>
      <c r="H842">
        <v>202212</v>
      </c>
      <c r="I842" s="8">
        <v>19.239999999999998</v>
      </c>
      <c r="J842" s="8">
        <v>1.02</v>
      </c>
      <c r="K842" s="8">
        <v>0.99</v>
      </c>
      <c r="L842" s="8">
        <v>1.23</v>
      </c>
      <c r="M842" s="47" t="str">
        <f>INDEX(DNBDetails[], MATCH(ZACKS_Screener[Ticker], DNBDetails[Ticker],0), 6)</f>
        <v>Retail Trade</v>
      </c>
      <c r="N842" s="6" t="str">
        <f>INDEX(DNBDetails[], MATCH(ZACKS_Screener[Ticker], DNBDetails[Ticker],0), 7)</f>
        <v>Automotive Parts, Accessories, and Tire Retailers</v>
      </c>
      <c r="O8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-2.9411764705882377E-2</v>
      </c>
      <c r="P8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0.24242424242424243</v>
      </c>
      <c r="Q842" s="17">
        <f>IFERROR(ZACKS_Screener[[#This Row],[Price]]/ZACKS_Screener[[#This Row],[EPS1]], "")</f>
        <v>19.434343434343432</v>
      </c>
      <c r="R842" s="17">
        <f>IFERROR(ZACKS_Screener[[#This Row],[Price]]/ZACKS_Screener[[#This Row],[EPS2]], "")</f>
        <v>15.642276422764226</v>
      </c>
      <c r="S842" s="17">
        <f>IFERROR(ZACKS_Screener[[#This Row],[PE1]]/(ZACKS_Screener[[#This Row],[EG1]]*100), "")</f>
        <v>-6.6076767676767618</v>
      </c>
      <c r="T842" s="17">
        <f>IFERROR(ZACKS_Screener[[#This Row],[PE2]]/(ZACKS_Screener[[#This Row],[EG2]]*100), "")</f>
        <v>0.6452439024390243</v>
      </c>
      <c r="U842"/>
    </row>
    <row r="843" spans="1:21" hidden="1" x14ac:dyDescent="0.25">
      <c r="A843" s="20" t="s">
        <v>1519</v>
      </c>
      <c r="B843" s="20">
        <v>13350.73</v>
      </c>
      <c r="C843" s="33" t="s">
        <v>1517</v>
      </c>
      <c r="D843" s="6" t="s">
        <v>20</v>
      </c>
      <c r="E843" s="6" t="s">
        <v>284</v>
      </c>
      <c r="F843" s="6" t="s">
        <v>533</v>
      </c>
      <c r="G843">
        <v>12</v>
      </c>
      <c r="H843">
        <v>202212</v>
      </c>
      <c r="I843" s="8">
        <v>91.51</v>
      </c>
      <c r="J843" s="8">
        <v>7.96</v>
      </c>
      <c r="K843" s="8">
        <v>7.72</v>
      </c>
      <c r="L843" s="8">
        <v>12.09</v>
      </c>
      <c r="M843" s="47" t="str">
        <f>INDEX(DNBDetails[], MATCH(ZACKS_Screener[Ticker], DNBDetails[Ticker],0), 6)</f>
        <v>Information</v>
      </c>
      <c r="N843" s="6" t="str">
        <f>INDEX(DNBDetails[], MATCH(ZACKS_Screener[Ticker], DNBDetails[Ticker],0), 7)</f>
        <v>All Other Telecommunications</v>
      </c>
      <c r="O8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-3.0150753768844248E-2</v>
      </c>
      <c r="P8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0.56606217616580312</v>
      </c>
      <c r="Q843" s="17">
        <f>IFERROR(ZACKS_Screener[[#This Row],[Price]]/ZACKS_Screener[[#This Row],[EPS1]], "")</f>
        <v>11.853626943005182</v>
      </c>
      <c r="R843" s="17">
        <f>IFERROR(ZACKS_Screener[[#This Row],[Price]]/ZACKS_Screener[[#This Row],[EPS2]], "")</f>
        <v>7.5690653432588926</v>
      </c>
      <c r="S843" s="17">
        <f>IFERROR(ZACKS_Screener[[#This Row],[PE1]]/(ZACKS_Screener[[#This Row],[EG1]]*100), "")</f>
        <v>-3.931452936096715</v>
      </c>
      <c r="T843" s="17">
        <f>IFERROR(ZACKS_Screener[[#This Row],[PE2]]/(ZACKS_Screener[[#This Row],[EG2]]*100), "")</f>
        <v>0.13371438089235391</v>
      </c>
      <c r="U843"/>
    </row>
    <row r="844" spans="1:21" x14ac:dyDescent="0.25">
      <c r="A844" s="20" t="s">
        <v>1334</v>
      </c>
      <c r="B844" s="20">
        <v>4434.32</v>
      </c>
      <c r="C844" s="33" t="s">
        <v>1333</v>
      </c>
      <c r="D844" s="6" t="s">
        <v>12</v>
      </c>
      <c r="E844" s="6" t="s">
        <v>24</v>
      </c>
      <c r="F844" s="6" t="s">
        <v>57</v>
      </c>
      <c r="G844">
        <v>12</v>
      </c>
      <c r="H844">
        <v>202212</v>
      </c>
      <c r="I844" s="8">
        <v>154.01</v>
      </c>
      <c r="J844" s="8">
        <v>8.9499999999999993</v>
      </c>
      <c r="K844" s="8">
        <v>8.68</v>
      </c>
      <c r="L844" s="8">
        <v>9.19</v>
      </c>
      <c r="M844" s="47" t="str">
        <f>INDEX(DNBDetails[], MATCH(ZACKS_Screener[Ticker], DNBDetails[Ticker],0), 6)</f>
        <v>Construction</v>
      </c>
      <c r="N844" s="6" t="str">
        <f>INDEX(DNBDetails[], MATCH(ZACKS_Screener[Ticker], DNBDetails[Ticker],0), 7)</f>
        <v>Residential Building Construction</v>
      </c>
      <c r="O8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-3.0167597765363083E-2</v>
      </c>
      <c r="P8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5.8755760368663569E-2</v>
      </c>
      <c r="Q844" s="17">
        <f>IFERROR(ZACKS_Screener[[#This Row],[Price]]/ZACKS_Screener[[#This Row],[EPS1]], "")</f>
        <v>17.743087557603687</v>
      </c>
      <c r="R844" s="17">
        <f>IFERROR(ZACKS_Screener[[#This Row],[Price]]/ZACKS_Screener[[#This Row],[EPS2]], "")</f>
        <v>16.758433079434166</v>
      </c>
      <c r="S844" s="17">
        <f>IFERROR(ZACKS_Screener[[#This Row],[PE1]]/(ZACKS_Screener[[#This Row],[EG1]]*100), "")</f>
        <v>-5.8815049496501199</v>
      </c>
      <c r="T844" s="17">
        <f>IFERROR(ZACKS_Screener[[#This Row],[PE2]]/(ZACKS_Screener[[#This Row],[EG2]]*100), "")</f>
        <v>2.8522195907742867</v>
      </c>
      <c r="U844"/>
    </row>
    <row r="845" spans="1:21" hidden="1" x14ac:dyDescent="0.25">
      <c r="A845" s="20" t="s">
        <v>712</v>
      </c>
      <c r="B845" s="20">
        <v>4448.25</v>
      </c>
      <c r="C845" s="33" t="s">
        <v>711</v>
      </c>
      <c r="D845" s="6" t="s">
        <v>12</v>
      </c>
      <c r="E845" s="6" t="s">
        <v>194</v>
      </c>
      <c r="F845" s="6" t="s">
        <v>680</v>
      </c>
      <c r="G845">
        <v>12</v>
      </c>
      <c r="H845">
        <v>202212</v>
      </c>
      <c r="I845" s="8">
        <v>8.4499999999999993</v>
      </c>
      <c r="J845" s="8">
        <v>1.3</v>
      </c>
      <c r="K845" s="8">
        <v>1.26</v>
      </c>
      <c r="L845" s="8">
        <v>1.18</v>
      </c>
      <c r="M845" s="47" t="str">
        <f>INDEX(DNBDetails[], MATCH(ZACKS_Screener[Ticker], DNBDetails[Ticker],0), 6)</f>
        <v>Mining, Quarrying, and Oil and Gas Extraction</v>
      </c>
      <c r="N845" s="6" t="str">
        <f>INDEX(DNBDetails[], MATCH(ZACKS_Screener[Ticker], DNBDetails[Ticker],0), 7)</f>
        <v>Oil and Gas Extraction</v>
      </c>
      <c r="O8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-3.0769230769230795E-2</v>
      </c>
      <c r="P8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-6.3492063492063544E-2</v>
      </c>
      <c r="Q845" s="17">
        <f>IFERROR(ZACKS_Screener[[#This Row],[Price]]/ZACKS_Screener[[#This Row],[EPS1]], "")</f>
        <v>6.7063492063492056</v>
      </c>
      <c r="R845" s="17">
        <f>IFERROR(ZACKS_Screener[[#This Row],[Price]]/ZACKS_Screener[[#This Row],[EPS2]], "")</f>
        <v>7.1610169491525424</v>
      </c>
      <c r="S845" s="17">
        <f>IFERROR(ZACKS_Screener[[#This Row],[PE1]]/(ZACKS_Screener[[#This Row],[EG1]]*100), "")</f>
        <v>-2.1795634920634903</v>
      </c>
      <c r="T845" s="17">
        <f>IFERROR(ZACKS_Screener[[#This Row],[PE2]]/(ZACKS_Screener[[#This Row],[EG2]]*100), "")</f>
        <v>-1.1278601694915245</v>
      </c>
      <c r="U845"/>
    </row>
    <row r="846" spans="1:21" hidden="1" x14ac:dyDescent="0.25">
      <c r="A846" s="20" t="s">
        <v>1157</v>
      </c>
      <c r="B846" s="20">
        <v>11776.87</v>
      </c>
      <c r="C846" s="33" t="s">
        <v>1156</v>
      </c>
      <c r="D846" s="6" t="s">
        <v>12</v>
      </c>
      <c r="E846" s="6" t="s">
        <v>114</v>
      </c>
      <c r="F846" s="6" t="s">
        <v>115</v>
      </c>
      <c r="G846">
        <v>12</v>
      </c>
      <c r="H846">
        <v>202212</v>
      </c>
      <c r="I846" s="8">
        <v>13.16</v>
      </c>
      <c r="J846" s="8">
        <v>0.97</v>
      </c>
      <c r="K846" s="8">
        <v>0.94</v>
      </c>
      <c r="L846" s="8">
        <v>1.61</v>
      </c>
      <c r="M846" s="47" t="str">
        <f>INDEX(DNBDetails[], MATCH(ZACKS_Screener[Ticker], DNBDetails[Ticker],0), 6)</f>
        <v>Mining, Quarrying, and Oil and Gas Extraction</v>
      </c>
      <c r="N846" s="6" t="str">
        <f>INDEX(DNBDetails[], MATCH(ZACKS_Screener[Ticker], DNBDetails[Ticker],0), 7)</f>
        <v>Metal Ore Mining</v>
      </c>
      <c r="O8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-3.0927835051546421E-2</v>
      </c>
      <c r="P8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0.71276595744680871</v>
      </c>
      <c r="Q846" s="17">
        <f>IFERROR(ZACKS_Screener[[#This Row],[Price]]/ZACKS_Screener[[#This Row],[EPS1]], "")</f>
        <v>14.000000000000002</v>
      </c>
      <c r="R846" s="17">
        <f>IFERROR(ZACKS_Screener[[#This Row],[Price]]/ZACKS_Screener[[#This Row],[EPS2]], "")</f>
        <v>8.1739130434782599</v>
      </c>
      <c r="S846" s="17">
        <f>IFERROR(ZACKS_Screener[[#This Row],[PE1]]/(ZACKS_Screener[[#This Row],[EG1]]*100), "")</f>
        <v>-4.5266666666666628</v>
      </c>
      <c r="T846" s="17">
        <f>IFERROR(ZACKS_Screener[[#This Row],[PE2]]/(ZACKS_Screener[[#This Row],[EG2]]*100), "")</f>
        <v>0.11467878001297853</v>
      </c>
      <c r="U846"/>
    </row>
    <row r="847" spans="1:21" hidden="1" x14ac:dyDescent="0.25">
      <c r="A847" s="20" t="s">
        <v>2154</v>
      </c>
      <c r="B847" s="20">
        <v>10707.3</v>
      </c>
      <c r="C847" s="33" t="s">
        <v>2153</v>
      </c>
      <c r="D847" s="6" t="s">
        <v>12</v>
      </c>
      <c r="E847" s="6" t="s">
        <v>17</v>
      </c>
      <c r="F847" s="6" t="s">
        <v>227</v>
      </c>
      <c r="G847">
        <v>12</v>
      </c>
      <c r="H847">
        <v>202212</v>
      </c>
      <c r="I847" s="8">
        <v>159.4</v>
      </c>
      <c r="J847" s="8">
        <v>10.75</v>
      </c>
      <c r="K847" s="8">
        <v>10.41</v>
      </c>
      <c r="L847" s="8">
        <v>12.56</v>
      </c>
      <c r="M847" s="47" t="str">
        <f>INDEX(DNBDetails[], MATCH(ZACKS_Screener[Ticker], DNBDetails[Ticker],0), 6)</f>
        <v>Electrical Equipment, Appliance, and Component Manufacturing</v>
      </c>
      <c r="N847" s="6" t="str">
        <f>INDEX(DNBDetails[], MATCH(ZACKS_Screener[Ticker], DNBDetails[Ticker],0), 7)</f>
        <v>Electrical Equipment Manufacturing</v>
      </c>
      <c r="O8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-3.1627906976744176E-2</v>
      </c>
      <c r="P8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0.20653218059558121</v>
      </c>
      <c r="Q847" s="17">
        <f>IFERROR(ZACKS_Screener[[#This Row],[Price]]/ZACKS_Screener[[#This Row],[EPS1]], "")</f>
        <v>15.312199807877041</v>
      </c>
      <c r="R847" s="17">
        <f>IFERROR(ZACKS_Screener[[#This Row],[Price]]/ZACKS_Screener[[#This Row],[EPS2]], "")</f>
        <v>12.69108280254777</v>
      </c>
      <c r="S847" s="17">
        <f>IFERROR(ZACKS_Screener[[#This Row],[PE1]]/(ZACKS_Screener[[#This Row],[EG1]]*100), "")</f>
        <v>-4.8413572921964194</v>
      </c>
      <c r="T847" s="17">
        <f>IFERROR(ZACKS_Screener[[#This Row],[PE2]]/(ZACKS_Screener[[#This Row],[EG2]]*100), "")</f>
        <v>0.61448452081173144</v>
      </c>
      <c r="U847"/>
    </row>
    <row r="848" spans="1:21" hidden="1" x14ac:dyDescent="0.25">
      <c r="A848" s="20" t="s">
        <v>3573</v>
      </c>
      <c r="B848" s="20">
        <v>3207.47</v>
      </c>
      <c r="C848" s="33" t="s">
        <v>3572</v>
      </c>
      <c r="D848" s="6" t="s">
        <v>20</v>
      </c>
      <c r="E848" s="6" t="s">
        <v>35</v>
      </c>
      <c r="F848" s="6" t="s">
        <v>271</v>
      </c>
      <c r="G848">
        <v>12</v>
      </c>
      <c r="H848">
        <v>202212</v>
      </c>
      <c r="I848" s="8">
        <v>29.62</v>
      </c>
      <c r="J848" s="8">
        <v>-3.08</v>
      </c>
      <c r="K848" s="8">
        <v>-3.18</v>
      </c>
      <c r="L848" s="8">
        <v>-3.12</v>
      </c>
      <c r="M848" s="47" t="str">
        <f>INDEX(DNBDetails[], MATCH(ZACKS_Screener[Ticker], DNBDetails[Ticker],0), 6)</f>
        <v>Professional, Scientific, and Technical Services</v>
      </c>
      <c r="N848" s="6" t="str">
        <f>INDEX(DNBDetails[], MATCH(ZACKS_Screener[Ticker], DNBDetails[Ticker],0), 7)</f>
        <v>Scientific Research and Development Services</v>
      </c>
      <c r="O8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-3.2467532467532492E-2</v>
      </c>
      <c r="P8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1.8867924528301903E-2</v>
      </c>
      <c r="Q848" s="17">
        <f>IFERROR(ZACKS_Screener[[#This Row],[Price]]/ZACKS_Screener[[#This Row],[EPS1]], "")</f>
        <v>-9.3144654088050309</v>
      </c>
      <c r="R848" s="17">
        <f>IFERROR(ZACKS_Screener[[#This Row],[Price]]/ZACKS_Screener[[#This Row],[EPS2]], "")</f>
        <v>-9.4935897435897427</v>
      </c>
      <c r="S848" s="17">
        <f>IFERROR(ZACKS_Screener[[#This Row],[PE1]]/(ZACKS_Screener[[#This Row],[EG1]]*100), "")</f>
        <v>2.868855345911947</v>
      </c>
      <c r="T848" s="17">
        <f>IFERROR(ZACKS_Screener[[#This Row],[PE2]]/(ZACKS_Screener[[#This Row],[EG2]]*100), "")</f>
        <v>-5.0316025641025597</v>
      </c>
      <c r="U848"/>
    </row>
    <row r="849" spans="1:21" hidden="1" x14ac:dyDescent="0.25">
      <c r="A849" s="20" t="s">
        <v>1996</v>
      </c>
      <c r="B849" s="20">
        <v>34173.68</v>
      </c>
      <c r="C849" s="33" t="s">
        <v>1995</v>
      </c>
      <c r="D849" s="6" t="s">
        <v>12</v>
      </c>
      <c r="E849" s="6" t="s">
        <v>114</v>
      </c>
      <c r="F849" s="6" t="s">
        <v>656</v>
      </c>
      <c r="G849">
        <v>12</v>
      </c>
      <c r="H849">
        <v>202212</v>
      </c>
      <c r="I849" s="8">
        <v>112.13</v>
      </c>
      <c r="J849" s="8">
        <v>9.09</v>
      </c>
      <c r="K849" s="8">
        <v>8.7899999999999991</v>
      </c>
      <c r="L849" s="8">
        <v>12.66</v>
      </c>
      <c r="M849" s="47" t="str">
        <f>INDEX(DNBDetails[], MATCH(ZACKS_Screener[Ticker], DNBDetails[Ticker],0), 6)</f>
        <v>Primary Metal Manufacturing</v>
      </c>
      <c r="N849" s="6" t="str">
        <f>INDEX(DNBDetails[], MATCH(ZACKS_Screener[Ticker], DNBDetails[Ticker],0), 7)</f>
        <v>Iron and Steel Mills and Ferroalloy Manufacturing</v>
      </c>
      <c r="O8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-3.3003300330033083E-2</v>
      </c>
      <c r="P8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0.44027303754266228</v>
      </c>
      <c r="Q849" s="17">
        <f>IFERROR(ZACKS_Screener[[#This Row],[Price]]/ZACKS_Screener[[#This Row],[EPS1]], "")</f>
        <v>12.756541524459614</v>
      </c>
      <c r="R849" s="17">
        <f>IFERROR(ZACKS_Screener[[#This Row],[Price]]/ZACKS_Screener[[#This Row],[EPS2]], "")</f>
        <v>8.8570300157977879</v>
      </c>
      <c r="S849" s="17">
        <f>IFERROR(ZACKS_Screener[[#This Row],[PE1]]/(ZACKS_Screener[[#This Row],[EG1]]*100), "")</f>
        <v>-3.8652320819112536</v>
      </c>
      <c r="T849" s="17">
        <f>IFERROR(ZACKS_Screener[[#This Row],[PE2]]/(ZACKS_Screener[[#This Row],[EG2]]*100), "")</f>
        <v>0.20117130190920549</v>
      </c>
      <c r="U849"/>
    </row>
    <row r="850" spans="1:21" hidden="1" x14ac:dyDescent="0.25">
      <c r="A850" s="20" t="s">
        <v>1267</v>
      </c>
      <c r="B850" s="20">
        <v>6781.71</v>
      </c>
      <c r="C850" s="33" t="s">
        <v>1266</v>
      </c>
      <c r="D850" s="6" t="s">
        <v>12</v>
      </c>
      <c r="E850" s="6" t="s">
        <v>32</v>
      </c>
      <c r="F850" s="6" t="s">
        <v>325</v>
      </c>
      <c r="G850">
        <v>3</v>
      </c>
      <c r="H850">
        <v>202303</v>
      </c>
      <c r="I850" s="8">
        <v>99.92</v>
      </c>
      <c r="J850" s="8">
        <v>4.54</v>
      </c>
      <c r="K850" s="8">
        <v>4.3899999999999997</v>
      </c>
      <c r="L850" s="8">
        <v>6.02</v>
      </c>
      <c r="M850" s="47" t="str">
        <f>INDEX(DNBDetails[], MATCH(ZACKS_Screener[Ticker], DNBDetails[Ticker],0), 6)</f>
        <v>Finance and Insurance</v>
      </c>
      <c r="N850" s="6" t="str">
        <f>INDEX(DNBDetails[], MATCH(ZACKS_Screener[Ticker], DNBDetails[Ticker],0), 7)</f>
        <v>Other Financial Investment Activities</v>
      </c>
      <c r="O8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-3.3039647577092587E-2</v>
      </c>
      <c r="P8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0.3712984054669704</v>
      </c>
      <c r="Q850" s="17">
        <f>IFERROR(ZACKS_Screener[[#This Row],[Price]]/ZACKS_Screener[[#This Row],[EPS1]], "")</f>
        <v>22.760820045558088</v>
      </c>
      <c r="R850" s="17">
        <f>IFERROR(ZACKS_Screener[[#This Row],[Price]]/ZACKS_Screener[[#This Row],[EPS2]], "")</f>
        <v>16.598006644518275</v>
      </c>
      <c r="S850" s="17">
        <f>IFERROR(ZACKS_Screener[[#This Row],[PE1]]/(ZACKS_Screener[[#This Row],[EG1]]*100), "")</f>
        <v>-6.8889415337888993</v>
      </c>
      <c r="T850" s="17">
        <f>IFERROR(ZACKS_Screener[[#This Row],[PE2]]/(ZACKS_Screener[[#This Row],[EG2]]*100), "")</f>
        <v>0.44702606852414251</v>
      </c>
      <c r="U850"/>
    </row>
    <row r="851" spans="1:21" hidden="1" x14ac:dyDescent="0.25">
      <c r="A851" s="20" t="s">
        <v>15865</v>
      </c>
      <c r="B851" s="20">
        <v>2017.52</v>
      </c>
      <c r="C851" s="33" t="s">
        <v>15866</v>
      </c>
      <c r="D851" s="6" t="s">
        <v>12</v>
      </c>
      <c r="E851" s="6" t="s">
        <v>32</v>
      </c>
      <c r="F851" s="6" t="s">
        <v>88</v>
      </c>
      <c r="G851">
        <v>12</v>
      </c>
      <c r="H851">
        <v>202212</v>
      </c>
      <c r="I851" s="8">
        <v>17.23</v>
      </c>
      <c r="J851" s="8">
        <v>1.21</v>
      </c>
      <c r="K851" s="8">
        <v>1.17</v>
      </c>
      <c r="L851" s="8">
        <v>1.22</v>
      </c>
      <c r="M851" s="47" t="str">
        <f>INDEX(DNBDetails[], MATCH(ZACKS_Screener[Ticker], DNBDetails[Ticker],0), 6)</f>
        <v>Real Estate and Rental and Leasing</v>
      </c>
      <c r="N851" s="6" t="str">
        <f>INDEX(DNBDetails[], MATCH(ZACKS_Screener[Ticker], DNBDetails[Ticker],0), 7)</f>
        <v>Lessors of Real Estate</v>
      </c>
      <c r="O8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-3.305785123966945E-2</v>
      </c>
      <c r="P8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4.2735042735042778E-2</v>
      </c>
      <c r="Q851" s="17">
        <f>IFERROR(ZACKS_Screener[[#This Row],[Price]]/ZACKS_Screener[[#This Row],[EPS1]], "")</f>
        <v>14.726495726495727</v>
      </c>
      <c r="R851" s="17">
        <f>IFERROR(ZACKS_Screener[[#This Row],[Price]]/ZACKS_Screener[[#This Row],[EPS2]], "")</f>
        <v>14.122950819672132</v>
      </c>
      <c r="S851" s="17">
        <f>IFERROR(ZACKS_Screener[[#This Row],[PE1]]/(ZACKS_Screener[[#This Row],[EG1]]*100), "")</f>
        <v>-4.4547649572649535</v>
      </c>
      <c r="T851" s="17">
        <f>IFERROR(ZACKS_Screener[[#This Row],[PE2]]/(ZACKS_Screener[[#This Row],[EG2]]*100), "")</f>
        <v>3.3047704918032754</v>
      </c>
      <c r="U851"/>
    </row>
    <row r="852" spans="1:21" hidden="1" x14ac:dyDescent="0.25">
      <c r="A852" s="20" t="s">
        <v>2472</v>
      </c>
      <c r="B852" s="20">
        <v>37267.01</v>
      </c>
      <c r="C852" s="33" t="s">
        <v>2471</v>
      </c>
      <c r="D852" s="6" t="s">
        <v>12</v>
      </c>
      <c r="E852" s="6" t="s">
        <v>194</v>
      </c>
      <c r="F852" s="6" t="s">
        <v>403</v>
      </c>
      <c r="G852">
        <v>12</v>
      </c>
      <c r="H852">
        <v>202212</v>
      </c>
      <c r="I852" s="8">
        <v>36.42</v>
      </c>
      <c r="J852" s="8">
        <v>3.31</v>
      </c>
      <c r="K852" s="8">
        <v>3.2</v>
      </c>
      <c r="L852" s="8">
        <v>3.05</v>
      </c>
      <c r="M852" s="47" t="str">
        <f>INDEX(DNBDetails[], MATCH(ZACKS_Screener[Ticker], DNBDetails[Ticker],0), 6)</f>
        <v>Transportation and Warehousing</v>
      </c>
      <c r="N852" s="6" t="str">
        <f>INDEX(DNBDetails[], MATCH(ZACKS_Screener[Ticker], DNBDetails[Ticker],0), 7)</f>
        <v>Pipeline Transportation of Natural Gas</v>
      </c>
      <c r="O8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-3.32326283987915E-2</v>
      </c>
      <c r="P8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-4.6875000000000111E-2</v>
      </c>
      <c r="Q852" s="17">
        <f>IFERROR(ZACKS_Screener[[#This Row],[Price]]/ZACKS_Screener[[#This Row],[EPS1]], "")</f>
        <v>11.38125</v>
      </c>
      <c r="R852" s="17">
        <f>IFERROR(ZACKS_Screener[[#This Row],[Price]]/ZACKS_Screener[[#This Row],[EPS2]], "")</f>
        <v>11.940983606557378</v>
      </c>
      <c r="S852" s="17">
        <f>IFERROR(ZACKS_Screener[[#This Row],[PE1]]/(ZACKS_Screener[[#This Row],[EG1]]*100), "")</f>
        <v>-3.4247215909090949</v>
      </c>
      <c r="T852" s="17">
        <f>IFERROR(ZACKS_Screener[[#This Row],[PE2]]/(ZACKS_Screener[[#This Row],[EG2]]*100), "")</f>
        <v>-2.5474098360655679</v>
      </c>
      <c r="U852"/>
    </row>
    <row r="853" spans="1:21" hidden="1" x14ac:dyDescent="0.25">
      <c r="A853" s="20" t="s">
        <v>15780</v>
      </c>
      <c r="B853" s="20">
        <v>2381.37</v>
      </c>
      <c r="C853" s="33" t="s">
        <v>15781</v>
      </c>
      <c r="D853" s="6" t="s">
        <v>12</v>
      </c>
      <c r="E853" s="6" t="s">
        <v>32</v>
      </c>
      <c r="F853" s="6" t="s">
        <v>214</v>
      </c>
      <c r="G853">
        <v>12</v>
      </c>
      <c r="H853">
        <v>202212</v>
      </c>
      <c r="I853" s="8">
        <v>8.64</v>
      </c>
      <c r="J853" s="8">
        <v>0.9</v>
      </c>
      <c r="K853" s="8">
        <v>0.87</v>
      </c>
      <c r="L853" s="8">
        <v>0.92</v>
      </c>
      <c r="M853" s="47" t="str">
        <f>INDEX(DNBDetails[], MATCH(ZACKS_Screener[Ticker], DNBDetails[Ticker],0), 6)</f>
        <v>Real Estate and Rental and Leasing</v>
      </c>
      <c r="N853" s="6" t="str">
        <f>INDEX(DNBDetails[], MATCH(ZACKS_Screener[Ticker], DNBDetails[Ticker],0), 7)</f>
        <v>Lessors of Real Estate</v>
      </c>
      <c r="O8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-3.3333333333333361E-2</v>
      </c>
      <c r="P8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5.7471264367816147E-2</v>
      </c>
      <c r="Q853" s="17">
        <f>IFERROR(ZACKS_Screener[[#This Row],[Price]]/ZACKS_Screener[[#This Row],[EPS1]], "")</f>
        <v>9.931034482758621</v>
      </c>
      <c r="R853" s="17">
        <f>IFERROR(ZACKS_Screener[[#This Row],[Price]]/ZACKS_Screener[[#This Row],[EPS2]], "")</f>
        <v>9.3913043478260878</v>
      </c>
      <c r="S853" s="17">
        <f>IFERROR(ZACKS_Screener[[#This Row],[PE1]]/(ZACKS_Screener[[#This Row],[EG1]]*100), "")</f>
        <v>-2.9793103448275837</v>
      </c>
      <c r="T853" s="17">
        <f>IFERROR(ZACKS_Screener[[#This Row],[PE2]]/(ZACKS_Screener[[#This Row],[EG2]]*100), "")</f>
        <v>1.6340869565217375</v>
      </c>
      <c r="U853"/>
    </row>
    <row r="854" spans="1:21" hidden="1" x14ac:dyDescent="0.25">
      <c r="A854" s="20" t="s">
        <v>3167</v>
      </c>
      <c r="B854" s="20">
        <v>2237.16</v>
      </c>
      <c r="C854" s="33" t="s">
        <v>3166</v>
      </c>
      <c r="D854" s="6" t="s">
        <v>20</v>
      </c>
      <c r="E854" s="6" t="s">
        <v>76</v>
      </c>
      <c r="F854" s="6" t="s">
        <v>242</v>
      </c>
      <c r="G854">
        <v>12</v>
      </c>
      <c r="H854">
        <v>202212</v>
      </c>
      <c r="I854" s="8">
        <v>11.98</v>
      </c>
      <c r="J854" s="8">
        <v>-1.2</v>
      </c>
      <c r="K854" s="8">
        <v>-1.24</v>
      </c>
      <c r="L854" s="8">
        <v>-1.18</v>
      </c>
      <c r="M854" s="47" t="str">
        <f>INDEX(DNBDetails[], MATCH(ZACKS_Screener[Ticker], DNBDetails[Ticker],0), 6)</f>
        <v>Professional, Scientific, and Technical Services</v>
      </c>
      <c r="N854" s="6" t="str">
        <f>INDEX(DNBDetails[], MATCH(ZACKS_Screener[Ticker], DNBDetails[Ticker],0), 7)</f>
        <v>Computer Systems Design and Related Services</v>
      </c>
      <c r="O8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-3.3333333333333368E-2</v>
      </c>
      <c r="P8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4.8387096774193589E-2</v>
      </c>
      <c r="Q854" s="17">
        <f>IFERROR(ZACKS_Screener[[#This Row],[Price]]/ZACKS_Screener[[#This Row],[EPS1]], "")</f>
        <v>-9.6612903225806459</v>
      </c>
      <c r="R854" s="17">
        <f>IFERROR(ZACKS_Screener[[#This Row],[Price]]/ZACKS_Screener[[#This Row],[EPS2]], "")</f>
        <v>-10.152542372881356</v>
      </c>
      <c r="S854" s="17">
        <f>IFERROR(ZACKS_Screener[[#This Row],[PE1]]/(ZACKS_Screener[[#This Row],[EG1]]*100), "")</f>
        <v>2.8983870967741909</v>
      </c>
      <c r="T854" s="17">
        <f>IFERROR(ZACKS_Screener[[#This Row],[PE2]]/(ZACKS_Screener[[#This Row],[EG2]]*100), "")</f>
        <v>-2.0981920903954787</v>
      </c>
      <c r="U854"/>
    </row>
    <row r="855" spans="1:21" hidden="1" x14ac:dyDescent="0.25">
      <c r="A855" s="6" t="s">
        <v>558</v>
      </c>
      <c r="B855" s="20">
        <v>6651.5</v>
      </c>
      <c r="C855" s="33" t="s">
        <v>557</v>
      </c>
      <c r="D855" s="6" t="s">
        <v>20</v>
      </c>
      <c r="E855" s="6" t="s">
        <v>32</v>
      </c>
      <c r="F855" s="6" t="s">
        <v>559</v>
      </c>
      <c r="G855">
        <v>12</v>
      </c>
      <c r="H855">
        <v>202212</v>
      </c>
      <c r="I855" s="8">
        <v>52.99</v>
      </c>
      <c r="J855" s="8">
        <v>3.85</v>
      </c>
      <c r="K855" s="8">
        <v>3.72</v>
      </c>
      <c r="L855" s="8">
        <v>3.35</v>
      </c>
      <c r="M855" s="47" t="str">
        <f>INDEX(DNBDetails[], MATCH(ZACKS_Screener[Ticker], DNBDetails[Ticker],0), 6)</f>
        <v>Finance and Insurance</v>
      </c>
      <c r="N855" s="6" t="str">
        <f>INDEX(DNBDetails[], MATCH(ZACKS_Screener[Ticker], DNBDetails[Ticker],0), 7)</f>
        <v>Depository Credit Intermediation</v>
      </c>
      <c r="O8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-3.3766233766233736E-2</v>
      </c>
      <c r="P8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-9.9462365591397872E-2</v>
      </c>
      <c r="Q855" s="17">
        <f>IFERROR(ZACKS_Screener[[#This Row],[Price]]/ZACKS_Screener[[#This Row],[EPS1]], "")</f>
        <v>14.244623655913978</v>
      </c>
      <c r="R855" s="17">
        <f>IFERROR(ZACKS_Screener[[#This Row],[Price]]/ZACKS_Screener[[#This Row],[EPS2]], "")</f>
        <v>15.817910447761195</v>
      </c>
      <c r="S855" s="17">
        <f>IFERROR(ZACKS_Screener[[#This Row],[PE1]]/(ZACKS_Screener[[#This Row],[EG1]]*100), "")</f>
        <v>-4.2186000827129897</v>
      </c>
      <c r="T855" s="17">
        <f>IFERROR(ZACKS_Screener[[#This Row],[PE2]]/(ZACKS_Screener[[#This Row],[EG2]]*100), "")</f>
        <v>-1.5903412666397738</v>
      </c>
      <c r="U855"/>
    </row>
    <row r="856" spans="1:21" hidden="1" x14ac:dyDescent="0.25">
      <c r="A856" s="20" t="s">
        <v>3449</v>
      </c>
      <c r="B856" s="20">
        <v>3112.43</v>
      </c>
      <c r="C856" s="33" t="s">
        <v>3448</v>
      </c>
      <c r="D856" s="6" t="s">
        <v>12</v>
      </c>
      <c r="E856" s="6" t="s">
        <v>44</v>
      </c>
      <c r="F856" s="6" t="s">
        <v>262</v>
      </c>
      <c r="G856">
        <v>12</v>
      </c>
      <c r="H856">
        <v>202212</v>
      </c>
      <c r="I856" s="8">
        <v>18.12</v>
      </c>
      <c r="J856" s="8">
        <v>1.77</v>
      </c>
      <c r="K856" s="8">
        <v>1.71</v>
      </c>
      <c r="L856" s="8">
        <v>1.88</v>
      </c>
      <c r="M856" s="47" t="str">
        <f>INDEX(DNBDetails[], MATCH(ZACKS_Screener[Ticker], DNBDetails[Ticker],0), 6)</f>
        <v>Administrative and Support and Waste Management and Remediation Services</v>
      </c>
      <c r="N856" s="6" t="str">
        <f>INDEX(DNBDetails[], MATCH(ZACKS_Screener[Ticker], DNBDetails[Ticker],0), 7)</f>
        <v>Business Support Services</v>
      </c>
      <c r="O8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-3.389830508474579E-2</v>
      </c>
      <c r="P8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9.941520467836254E-2</v>
      </c>
      <c r="Q856" s="17">
        <f>IFERROR(ZACKS_Screener[[#This Row],[Price]]/ZACKS_Screener[[#This Row],[EPS1]], "")</f>
        <v>10.596491228070176</v>
      </c>
      <c r="R856" s="17">
        <f>IFERROR(ZACKS_Screener[[#This Row],[Price]]/ZACKS_Screener[[#This Row],[EPS2]], "")</f>
        <v>9.6382978723404271</v>
      </c>
      <c r="S856" s="17">
        <f>IFERROR(ZACKS_Screener[[#This Row],[PE1]]/(ZACKS_Screener[[#This Row],[EG1]]*100), "")</f>
        <v>-3.1259649122806992</v>
      </c>
      <c r="T856" s="17">
        <f>IFERROR(ZACKS_Screener[[#This Row],[PE2]]/(ZACKS_Screener[[#This Row],[EG2]]*100), "")</f>
        <v>0.96949937421777266</v>
      </c>
      <c r="U856"/>
    </row>
    <row r="857" spans="1:21" hidden="1" x14ac:dyDescent="0.25">
      <c r="A857" s="20" t="s">
        <v>1615</v>
      </c>
      <c r="B857" s="20">
        <v>6335.1</v>
      </c>
      <c r="C857" s="33" t="s">
        <v>1614</v>
      </c>
      <c r="D857" s="6" t="s">
        <v>20</v>
      </c>
      <c r="E857" s="6" t="s">
        <v>35</v>
      </c>
      <c r="F857" s="6" t="s">
        <v>41</v>
      </c>
      <c r="G857">
        <v>12</v>
      </c>
      <c r="H857">
        <v>202212</v>
      </c>
      <c r="I857" s="8">
        <v>117.96</v>
      </c>
      <c r="J857" s="8">
        <v>4.59</v>
      </c>
      <c r="K857" s="8">
        <v>4.43</v>
      </c>
      <c r="L857" s="8">
        <v>4.97</v>
      </c>
      <c r="M857" s="47" t="str">
        <f>INDEX(DNBDetails[], MATCH(ZACKS_Screener[Ticker], DNBDetails[Ticker],0), 6)</f>
        <v>Computer and Electronic Product Manufacturing</v>
      </c>
      <c r="N857" s="6" t="str">
        <f>INDEX(DNBDetails[], MATCH(ZACKS_Screener[Ticker], DNBDetails[Ticker],0), 7)</f>
        <v>Navigational, Measuring, Electromedical, and Control Instruments Manufacturing</v>
      </c>
      <c r="O8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-3.4858387799564301E-2</v>
      </c>
      <c r="P8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0.12189616252821672</v>
      </c>
      <c r="Q857" s="17">
        <f>IFERROR(ZACKS_Screener[[#This Row],[Price]]/ZACKS_Screener[[#This Row],[EPS1]], "")</f>
        <v>26.627539503386004</v>
      </c>
      <c r="R857" s="17">
        <f>IFERROR(ZACKS_Screener[[#This Row],[Price]]/ZACKS_Screener[[#This Row],[EPS2]], "")</f>
        <v>23.73440643863179</v>
      </c>
      <c r="S857" s="17">
        <f>IFERROR(ZACKS_Screener[[#This Row],[PE1]]/(ZACKS_Screener[[#This Row],[EG1]]*100), "")</f>
        <v>-7.6387753950338526</v>
      </c>
      <c r="T857" s="17">
        <f>IFERROR(ZACKS_Screener[[#This Row],[PE2]]/(ZACKS_Screener[[#This Row],[EG2]]*100), "")</f>
        <v>1.9471003800581261</v>
      </c>
      <c r="U857"/>
    </row>
    <row r="858" spans="1:21" hidden="1" x14ac:dyDescent="0.25">
      <c r="A858" s="20" t="s">
        <v>3520</v>
      </c>
      <c r="B858" s="20">
        <v>2072.88</v>
      </c>
      <c r="C858" s="33" t="s">
        <v>3519</v>
      </c>
      <c r="D858" s="6" t="s">
        <v>20</v>
      </c>
      <c r="E858" s="6" t="s">
        <v>13</v>
      </c>
      <c r="F858" s="6" t="s">
        <v>538</v>
      </c>
      <c r="G858">
        <v>12</v>
      </c>
      <c r="H858">
        <v>202212</v>
      </c>
      <c r="I858" s="8">
        <v>60.5</v>
      </c>
      <c r="J858" s="8">
        <v>4.28</v>
      </c>
      <c r="K858" s="8">
        <v>4.13</v>
      </c>
      <c r="L858" s="8">
        <v>4.55</v>
      </c>
      <c r="M858" s="47" t="str">
        <f>INDEX(DNBDetails[], MATCH(ZACKS_Screener[Ticker], DNBDetails[Ticker],0), 6)</f>
        <v>Professional, Scientific, and Technical Services</v>
      </c>
      <c r="N858" s="6" t="str">
        <f>INDEX(DNBDetails[], MATCH(ZACKS_Screener[Ticker], DNBDetails[Ticker],0), 7)</f>
        <v>Computer Systems Design and Related Services</v>
      </c>
      <c r="O8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-3.5046728971962697E-2</v>
      </c>
      <c r="P8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0.10169491525423727</v>
      </c>
      <c r="Q858" s="17">
        <f>IFERROR(ZACKS_Screener[[#This Row],[Price]]/ZACKS_Screener[[#This Row],[EPS1]], "")</f>
        <v>14.648910411622277</v>
      </c>
      <c r="R858" s="17">
        <f>IFERROR(ZACKS_Screener[[#This Row],[Price]]/ZACKS_Screener[[#This Row],[EPS2]], "")</f>
        <v>13.296703296703297</v>
      </c>
      <c r="S858" s="17">
        <f>IFERROR(ZACKS_Screener[[#This Row],[PE1]]/(ZACKS_Screener[[#This Row],[EG1]]*100), "")</f>
        <v>-4.1798224374495465</v>
      </c>
      <c r="T858" s="17">
        <f>IFERROR(ZACKS_Screener[[#This Row],[PE2]]/(ZACKS_Screener[[#This Row],[EG2]]*100), "")</f>
        <v>1.307509157509158</v>
      </c>
      <c r="U858"/>
    </row>
    <row r="859" spans="1:21" hidden="1" x14ac:dyDescent="0.25">
      <c r="A859" s="20" t="s">
        <v>3266</v>
      </c>
      <c r="B859" s="20">
        <v>2842.35</v>
      </c>
      <c r="C859" s="33" t="s">
        <v>3265</v>
      </c>
      <c r="D859" s="6" t="s">
        <v>20</v>
      </c>
      <c r="E859" s="6" t="s">
        <v>35</v>
      </c>
      <c r="F859" s="6" t="s">
        <v>60</v>
      </c>
      <c r="G859">
        <v>3</v>
      </c>
      <c r="H859">
        <v>202303</v>
      </c>
      <c r="I859" s="8">
        <v>20.92</v>
      </c>
      <c r="J859" s="8">
        <v>-1.71</v>
      </c>
      <c r="K859" s="8">
        <v>-1.77</v>
      </c>
      <c r="L859" s="8">
        <v>-1.8</v>
      </c>
      <c r="M859" s="47" t="str">
        <f>INDEX(DNBDetails[], MATCH(ZACKS_Screener[Ticker], DNBDetails[Ticker],0), 6)</f>
        <v>Chemical Manufacturing</v>
      </c>
      <c r="N859" s="6" t="str">
        <f>INDEX(DNBDetails[], MATCH(ZACKS_Screener[Ticker], DNBDetails[Ticker],0), 7)</f>
        <v>Pharmaceutical and Medicine Manufacturing</v>
      </c>
      <c r="O8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-3.5087719298245647E-2</v>
      </c>
      <c r="P8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-1.6949152542372895E-2</v>
      </c>
      <c r="Q859" s="17">
        <f>IFERROR(ZACKS_Screener[[#This Row],[Price]]/ZACKS_Screener[[#This Row],[EPS1]], "")</f>
        <v>-11.819209039548024</v>
      </c>
      <c r="R859" s="17">
        <f>IFERROR(ZACKS_Screener[[#This Row],[Price]]/ZACKS_Screener[[#This Row],[EPS2]], "")</f>
        <v>-11.622222222222224</v>
      </c>
      <c r="S859" s="17">
        <f>IFERROR(ZACKS_Screener[[#This Row],[PE1]]/(ZACKS_Screener[[#This Row],[EG1]]*100), "")</f>
        <v>3.3684745762711836</v>
      </c>
      <c r="T859" s="17">
        <f>IFERROR(ZACKS_Screener[[#This Row],[PE2]]/(ZACKS_Screener[[#This Row],[EG2]]*100), "")</f>
        <v>6.8571111111111058</v>
      </c>
      <c r="U859"/>
    </row>
    <row r="860" spans="1:21" hidden="1" x14ac:dyDescent="0.25">
      <c r="A860" s="20" t="s">
        <v>3013</v>
      </c>
      <c r="B860" s="20">
        <v>2211.9699999999998</v>
      </c>
      <c r="C860" s="33" t="s">
        <v>3012</v>
      </c>
      <c r="D860" s="6" t="s">
        <v>20</v>
      </c>
      <c r="E860" s="6" t="s">
        <v>76</v>
      </c>
      <c r="F860" s="6" t="s">
        <v>242</v>
      </c>
      <c r="G860">
        <v>12</v>
      </c>
      <c r="H860">
        <v>202212</v>
      </c>
      <c r="I860" s="8">
        <v>10.74</v>
      </c>
      <c r="J860" s="8">
        <v>0.28000000000000003</v>
      </c>
      <c r="K860" s="8">
        <v>0.27</v>
      </c>
      <c r="L860" s="8">
        <v>0.39</v>
      </c>
      <c r="M860" s="47" t="str">
        <f>INDEX(DNBDetails[], MATCH(ZACKS_Screener[Ticker], DNBDetails[Ticker],0), 6)</f>
        <v>Machinery Manufacturing</v>
      </c>
      <c r="N860" s="6" t="str">
        <f>INDEX(DNBDetails[], MATCH(ZACKS_Screener[Ticker], DNBDetails[Ticker],0), 7)</f>
        <v>Commercial and Service Industry Machinery Manufacturing</v>
      </c>
      <c r="O8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-3.571428571428574E-2</v>
      </c>
      <c r="P8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0.44444444444444442</v>
      </c>
      <c r="Q860" s="17">
        <f>IFERROR(ZACKS_Screener[[#This Row],[Price]]/ZACKS_Screener[[#This Row],[EPS1]], "")</f>
        <v>39.777777777777779</v>
      </c>
      <c r="R860" s="17">
        <f>IFERROR(ZACKS_Screener[[#This Row],[Price]]/ZACKS_Screener[[#This Row],[EPS2]], "")</f>
        <v>27.538461538461537</v>
      </c>
      <c r="S860" s="17">
        <f>IFERROR(ZACKS_Screener[[#This Row],[PE1]]/(ZACKS_Screener[[#This Row],[EG1]]*100), "")</f>
        <v>-11.137777777777771</v>
      </c>
      <c r="T860" s="17">
        <f>IFERROR(ZACKS_Screener[[#This Row],[PE2]]/(ZACKS_Screener[[#This Row],[EG2]]*100), "")</f>
        <v>0.61961538461538457</v>
      </c>
      <c r="U860"/>
    </row>
    <row r="861" spans="1:21" hidden="1" x14ac:dyDescent="0.25">
      <c r="A861" s="20" t="s">
        <v>3778</v>
      </c>
      <c r="B861" s="20">
        <v>3529.44</v>
      </c>
      <c r="C861" s="33" t="s">
        <v>3777</v>
      </c>
      <c r="D861" s="6" t="s">
        <v>12</v>
      </c>
      <c r="E861" s="6" t="s">
        <v>17</v>
      </c>
      <c r="F861" s="6" t="s">
        <v>974</v>
      </c>
      <c r="G861">
        <v>5</v>
      </c>
      <c r="H861">
        <v>202305</v>
      </c>
      <c r="I861" s="8">
        <v>70.66</v>
      </c>
      <c r="J861" s="8">
        <v>5.86</v>
      </c>
      <c r="K861" s="8">
        <v>5.65</v>
      </c>
      <c r="L861" s="8">
        <v>5.3</v>
      </c>
      <c r="M861" s="47" t="str">
        <f>INDEX(DNBDetails[], MATCH(ZACKS_Screener[Ticker], DNBDetails[Ticker],0), 6)</f>
        <v>Primary Metal Manufacturing</v>
      </c>
      <c r="N861" s="6" t="str">
        <f>INDEX(DNBDetails[], MATCH(ZACKS_Screener[Ticker], DNBDetails[Ticker],0), 7)</f>
        <v>Steel Product Manufacturing from Purchased Steel</v>
      </c>
      <c r="O8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-3.5836177474402722E-2</v>
      </c>
      <c r="P8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-6.1946902654867346E-2</v>
      </c>
      <c r="Q861" s="17">
        <f>IFERROR(ZACKS_Screener[[#This Row],[Price]]/ZACKS_Screener[[#This Row],[EPS1]], "")</f>
        <v>12.506194690265485</v>
      </c>
      <c r="R861" s="17">
        <f>IFERROR(ZACKS_Screener[[#This Row],[Price]]/ZACKS_Screener[[#This Row],[EPS2]], "")</f>
        <v>13.332075471698113</v>
      </c>
      <c r="S861" s="17">
        <f>IFERROR(ZACKS_Screener[[#This Row],[PE1]]/(ZACKS_Screener[[#This Row],[EG1]]*100), "")</f>
        <v>-3.4898238516645597</v>
      </c>
      <c r="T861" s="17">
        <f>IFERROR(ZACKS_Screener[[#This Row],[PE2]]/(ZACKS_Screener[[#This Row],[EG2]]*100), "")</f>
        <v>-2.1521778975741208</v>
      </c>
      <c r="U861"/>
    </row>
    <row r="862" spans="1:21" hidden="1" x14ac:dyDescent="0.25">
      <c r="A862" s="20" t="s">
        <v>15774</v>
      </c>
      <c r="B862" s="20">
        <v>2703.61</v>
      </c>
      <c r="C862" s="33" t="s">
        <v>15775</v>
      </c>
      <c r="D862" s="6" t="s">
        <v>20</v>
      </c>
      <c r="E862" s="6" t="s">
        <v>32</v>
      </c>
      <c r="F862" s="6" t="s">
        <v>692</v>
      </c>
      <c r="G862">
        <v>12</v>
      </c>
      <c r="H862">
        <v>202212</v>
      </c>
      <c r="I862" s="8">
        <v>19.010000000000002</v>
      </c>
      <c r="J862" s="8">
        <v>1.67</v>
      </c>
      <c r="K862" s="8">
        <v>1.61</v>
      </c>
      <c r="L862" s="8">
        <v>1.63</v>
      </c>
      <c r="M862" s="47" t="str">
        <f>INDEX(DNBDetails[], MATCH(ZACKS_Screener[Ticker], DNBDetails[Ticker],0), 6)</f>
        <v>Finance and Insurance</v>
      </c>
      <c r="N862" s="6" t="str">
        <f>INDEX(DNBDetails[], MATCH(ZACKS_Screener[Ticker], DNBDetails[Ticker],0), 7)</f>
        <v>Depository Credit Intermediation</v>
      </c>
      <c r="O8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-3.5928143712574752E-2</v>
      </c>
      <c r="P8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1.2422360248447077E-2</v>
      </c>
      <c r="Q862" s="17">
        <f>IFERROR(ZACKS_Screener[[#This Row],[Price]]/ZACKS_Screener[[#This Row],[EPS1]], "")</f>
        <v>11.807453416149068</v>
      </c>
      <c r="R862" s="17">
        <f>IFERROR(ZACKS_Screener[[#This Row],[Price]]/ZACKS_Screener[[#This Row],[EPS2]], "")</f>
        <v>11.662576687116566</v>
      </c>
      <c r="S862" s="17">
        <f>IFERROR(ZACKS_Screener[[#This Row],[PE1]]/(ZACKS_Screener[[#This Row],[EG1]]*100), "")</f>
        <v>-3.2864078674948329</v>
      </c>
      <c r="T862" s="17">
        <f>IFERROR(ZACKS_Screener[[#This Row],[PE2]]/(ZACKS_Screener[[#This Row],[EG2]]*100), "")</f>
        <v>9.3883742331289319</v>
      </c>
      <c r="U862"/>
    </row>
    <row r="863" spans="1:21" hidden="1" x14ac:dyDescent="0.25">
      <c r="A863" s="20" t="s">
        <v>2962</v>
      </c>
      <c r="B863" s="20">
        <v>2884.16</v>
      </c>
      <c r="C863" s="33" t="s">
        <v>2961</v>
      </c>
      <c r="D863" s="6" t="s">
        <v>12</v>
      </c>
      <c r="E863" s="6" t="s">
        <v>32</v>
      </c>
      <c r="F863" s="6" t="s">
        <v>1917</v>
      </c>
      <c r="G863">
        <v>12</v>
      </c>
      <c r="H863">
        <v>202212</v>
      </c>
      <c r="I863" s="8">
        <v>52.29</v>
      </c>
      <c r="J863" s="8">
        <v>3.58</v>
      </c>
      <c r="K863" s="8">
        <v>3.45</v>
      </c>
      <c r="L863" s="8">
        <v>3.3</v>
      </c>
      <c r="M863" s="47" t="str">
        <f>INDEX(DNBDetails[], MATCH(ZACKS_Screener[Ticker], DNBDetails[Ticker],0), 6)</f>
        <v>Finance and Insurance</v>
      </c>
      <c r="N863" s="6" t="str">
        <f>INDEX(DNBDetails[], MATCH(ZACKS_Screener[Ticker], DNBDetails[Ticker],0), 7)</f>
        <v>Depository Credit Intermediation</v>
      </c>
      <c r="O8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-3.6312849162011142E-2</v>
      </c>
      <c r="P8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-4.347826086956532E-2</v>
      </c>
      <c r="Q863" s="17">
        <f>IFERROR(ZACKS_Screener[[#This Row],[Price]]/ZACKS_Screener[[#This Row],[EPS1]], "")</f>
        <v>15.156521739130433</v>
      </c>
      <c r="R863" s="17">
        <f>IFERROR(ZACKS_Screener[[#This Row],[Price]]/ZACKS_Screener[[#This Row],[EPS2]], "")</f>
        <v>15.845454545454546</v>
      </c>
      <c r="S863" s="17">
        <f>IFERROR(ZACKS_Screener[[#This Row],[PE1]]/(ZACKS_Screener[[#This Row],[EG1]]*100), "")</f>
        <v>-4.1738729096989999</v>
      </c>
      <c r="T863" s="17">
        <f>IFERROR(ZACKS_Screener[[#This Row],[PE2]]/(ZACKS_Screener[[#This Row],[EG2]]*100), "")</f>
        <v>-3.6444545454545367</v>
      </c>
      <c r="U863"/>
    </row>
    <row r="864" spans="1:21" hidden="1" x14ac:dyDescent="0.25">
      <c r="A864" s="20" t="s">
        <v>682</v>
      </c>
      <c r="B864" s="20">
        <v>4048.3</v>
      </c>
      <c r="C864" s="33" t="s">
        <v>681</v>
      </c>
      <c r="D864" s="6" t="s">
        <v>20</v>
      </c>
      <c r="E864" s="6" t="s">
        <v>76</v>
      </c>
      <c r="F864" s="6" t="s">
        <v>127</v>
      </c>
      <c r="G864">
        <v>11</v>
      </c>
      <c r="H864">
        <v>202211</v>
      </c>
      <c r="I864" s="8">
        <v>75.47</v>
      </c>
      <c r="J864" s="8">
        <v>11.75</v>
      </c>
      <c r="K864" s="8">
        <v>11.32</v>
      </c>
      <c r="L864" s="8">
        <v>12.36</v>
      </c>
      <c r="M864" s="47" t="str">
        <f>INDEX(DNBDetails[], MATCH(ZACKS_Screener[Ticker], DNBDetails[Ticker],0), 6)</f>
        <v>Administrative and Support and Waste Management and Remediation Services</v>
      </c>
      <c r="N864" s="6" t="str">
        <f>INDEX(DNBDetails[], MATCH(ZACKS_Screener[Ticker], DNBDetails[Ticker],0), 7)</f>
        <v>Other Support Services</v>
      </c>
      <c r="O8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-3.6595744680851042E-2</v>
      </c>
      <c r="P8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9.1872791519434546E-2</v>
      </c>
      <c r="Q864" s="17">
        <f>IFERROR(ZACKS_Screener[[#This Row],[Price]]/ZACKS_Screener[[#This Row],[EPS1]], "")</f>
        <v>6.6669611307420489</v>
      </c>
      <c r="R864" s="17">
        <f>IFERROR(ZACKS_Screener[[#This Row],[Price]]/ZACKS_Screener[[#This Row],[EPS2]], "")</f>
        <v>6.1059870550161817</v>
      </c>
      <c r="S864" s="17">
        <f>IFERROR(ZACKS_Screener[[#This Row],[PE1]]/(ZACKS_Screener[[#This Row],[EG1]]*100), "")</f>
        <v>-1.8217858903771889</v>
      </c>
      <c r="T864" s="17">
        <f>IFERROR(ZACKS_Screener[[#This Row],[PE2]]/(ZACKS_Screener[[#This Row],[EG2]]*100), "")</f>
        <v>0.66461320637291565</v>
      </c>
      <c r="U864"/>
    </row>
    <row r="865" spans="1:21" hidden="1" x14ac:dyDescent="0.25">
      <c r="A865" s="20" t="s">
        <v>3177</v>
      </c>
      <c r="B865" s="20">
        <v>3638.01</v>
      </c>
      <c r="C865" s="33" t="s">
        <v>3176</v>
      </c>
      <c r="D865" s="6" t="s">
        <v>12</v>
      </c>
      <c r="E865" s="6" t="s">
        <v>35</v>
      </c>
      <c r="F865" s="6" t="s">
        <v>41</v>
      </c>
      <c r="G865">
        <v>12</v>
      </c>
      <c r="H865">
        <v>202212</v>
      </c>
      <c r="I865" s="8">
        <v>72.48</v>
      </c>
      <c r="J865" s="8">
        <v>-2.1800000000000002</v>
      </c>
      <c r="K865" s="8">
        <v>-2.2599999999999998</v>
      </c>
      <c r="L865" s="8">
        <v>-2</v>
      </c>
      <c r="M865" s="47" t="str">
        <f>INDEX(DNBDetails[], MATCH(ZACKS_Screener[Ticker], DNBDetails[Ticker],0), 6)</f>
        <v>Miscellaneous Manufacturing</v>
      </c>
      <c r="N865" s="6" t="str">
        <f>INDEX(DNBDetails[], MATCH(ZACKS_Screener[Ticker], DNBDetails[Ticker],0), 7)</f>
        <v>Medical Equipment and Supplies Manufacturing</v>
      </c>
      <c r="O8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-3.6697247706421847E-2</v>
      </c>
      <c r="P8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0.11504424778761053</v>
      </c>
      <c r="Q865" s="17">
        <f>IFERROR(ZACKS_Screener[[#This Row],[Price]]/ZACKS_Screener[[#This Row],[EPS1]], "")</f>
        <v>-32.070796460176993</v>
      </c>
      <c r="R865" s="17">
        <f>IFERROR(ZACKS_Screener[[#This Row],[Price]]/ZACKS_Screener[[#This Row],[EPS2]], "")</f>
        <v>-36.24</v>
      </c>
      <c r="S865" s="17">
        <f>IFERROR(ZACKS_Screener[[#This Row],[PE1]]/(ZACKS_Screener[[#This Row],[EG1]]*100), "")</f>
        <v>8.7392920353982717</v>
      </c>
      <c r="T865" s="17">
        <f>IFERROR(ZACKS_Screener[[#This Row],[PE2]]/(ZACKS_Screener[[#This Row],[EG2]]*100), "")</f>
        <v>-3.1500923076923102</v>
      </c>
      <c r="U865"/>
    </row>
    <row r="866" spans="1:21" hidden="1" x14ac:dyDescent="0.25">
      <c r="A866" s="20" t="s">
        <v>3452</v>
      </c>
      <c r="B866" s="20">
        <v>2630.85</v>
      </c>
      <c r="C866" s="33" t="s">
        <v>3451</v>
      </c>
      <c r="D866" s="6" t="s">
        <v>12</v>
      </c>
      <c r="E866" s="6" t="s">
        <v>17</v>
      </c>
      <c r="F866" s="6" t="s">
        <v>152</v>
      </c>
      <c r="G866">
        <v>12</v>
      </c>
      <c r="H866">
        <v>202212</v>
      </c>
      <c r="I866" s="8">
        <v>131.80000000000001</v>
      </c>
      <c r="J866" s="8">
        <v>7.04</v>
      </c>
      <c r="K866" s="8">
        <v>6.78</v>
      </c>
      <c r="L866" s="8">
        <v>7.48</v>
      </c>
      <c r="M866" s="47" t="str">
        <f>INDEX(DNBDetails[], MATCH(ZACKS_Screener[Ticker], DNBDetails[Ticker],0), 6)</f>
        <v>Miscellaneous Manufacturing</v>
      </c>
      <c r="N866" s="6" t="str">
        <f>INDEX(DNBDetails[], MATCH(ZACKS_Screener[Ticker], DNBDetails[Ticker],0), 7)</f>
        <v>Other Miscellaneous Manufacturing</v>
      </c>
      <c r="O8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-3.6931818181818149E-2</v>
      </c>
      <c r="P8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0.10324483775811212</v>
      </c>
      <c r="Q866" s="17">
        <f>IFERROR(ZACKS_Screener[[#This Row],[Price]]/ZACKS_Screener[[#This Row],[EPS1]], "")</f>
        <v>19.439528023598822</v>
      </c>
      <c r="R866" s="17">
        <f>IFERROR(ZACKS_Screener[[#This Row],[Price]]/ZACKS_Screener[[#This Row],[EPS2]], "")</f>
        <v>17.620320855614974</v>
      </c>
      <c r="S866" s="17">
        <f>IFERROR(ZACKS_Screener[[#This Row],[PE1]]/(ZACKS_Screener[[#This Row],[EG1]]*100), "")</f>
        <v>-5.2636260494667626</v>
      </c>
      <c r="T866" s="17">
        <f>IFERROR(ZACKS_Screener[[#This Row],[PE2]]/(ZACKS_Screener[[#This Row],[EG2]]*100), "")</f>
        <v>1.7066539343009928</v>
      </c>
      <c r="U866"/>
    </row>
    <row r="867" spans="1:21" hidden="1" x14ac:dyDescent="0.25">
      <c r="A867" s="20" t="s">
        <v>854</v>
      </c>
      <c r="B867" s="20">
        <v>3502.9</v>
      </c>
      <c r="C867" s="33" t="s">
        <v>853</v>
      </c>
      <c r="D867" s="6" t="s">
        <v>12</v>
      </c>
      <c r="E867" s="6" t="s">
        <v>32</v>
      </c>
      <c r="F867" s="6" t="s">
        <v>214</v>
      </c>
      <c r="G867">
        <v>12</v>
      </c>
      <c r="H867">
        <v>202212</v>
      </c>
      <c r="I867" s="8">
        <v>14.51</v>
      </c>
      <c r="J867" s="8">
        <v>1.04</v>
      </c>
      <c r="K867" s="8">
        <v>1</v>
      </c>
      <c r="L867" s="8">
        <v>1.04</v>
      </c>
      <c r="M867" s="47" t="str">
        <f>INDEX(DNBDetails[], MATCH(ZACKS_Screener[Ticker], DNBDetails[Ticker],0), 6)</f>
        <v>Real Estate and Rental and Leasing</v>
      </c>
      <c r="N867" s="6" t="str">
        <f>INDEX(DNBDetails[], MATCH(ZACKS_Screener[Ticker], DNBDetails[Ticker],0), 7)</f>
        <v>Lessors of Real Estate</v>
      </c>
      <c r="O8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8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4.0000000000000036E-2</v>
      </c>
      <c r="Q867" s="17">
        <f>IFERROR(ZACKS_Screener[[#This Row],[Price]]/ZACKS_Screener[[#This Row],[EPS1]], "")</f>
        <v>14.51</v>
      </c>
      <c r="R867" s="17">
        <f>IFERROR(ZACKS_Screener[[#This Row],[Price]]/ZACKS_Screener[[#This Row],[EPS2]], "")</f>
        <v>13.951923076923077</v>
      </c>
      <c r="S867" s="17">
        <f>IFERROR(ZACKS_Screener[[#This Row],[PE1]]/(ZACKS_Screener[[#This Row],[EG1]]*100), "")</f>
        <v>-3.7725999999999966</v>
      </c>
      <c r="T867" s="17">
        <f>IFERROR(ZACKS_Screener[[#This Row],[PE2]]/(ZACKS_Screener[[#This Row],[EG2]]*100), "")</f>
        <v>3.4879807692307661</v>
      </c>
      <c r="U867"/>
    </row>
    <row r="868" spans="1:21" hidden="1" x14ac:dyDescent="0.25">
      <c r="A868" s="20" t="s">
        <v>3343</v>
      </c>
      <c r="B868" s="20">
        <v>2534.08</v>
      </c>
      <c r="C868" s="33" t="s">
        <v>3342</v>
      </c>
      <c r="D868" s="6" t="s">
        <v>20</v>
      </c>
      <c r="E868" s="6" t="s">
        <v>94</v>
      </c>
      <c r="F868" s="6" t="s">
        <v>95</v>
      </c>
      <c r="G868">
        <v>12</v>
      </c>
      <c r="H868">
        <v>202212</v>
      </c>
      <c r="I868" s="8">
        <v>6.28</v>
      </c>
      <c r="J868" s="8">
        <v>-0.78</v>
      </c>
      <c r="K868" s="8">
        <v>-0.81</v>
      </c>
      <c r="L868" s="8">
        <v>-0.48</v>
      </c>
      <c r="M868" s="47" t="str">
        <f>INDEX(DNBDetails[], MATCH(ZACKS_Screener[Ticker], DNBDetails[Ticker],0), 6)</f>
        <v>Transportation Equipment Manufacturing</v>
      </c>
      <c r="N868" s="6" t="str">
        <f>INDEX(DNBDetails[], MATCH(ZACKS_Screener[Ticker], DNBDetails[Ticker],0), 7)</f>
        <v>Motor Vehicle Parts Manufacturing</v>
      </c>
      <c r="O8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-3.8461538461538491E-2</v>
      </c>
      <c r="P8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0.4074074074074075</v>
      </c>
      <c r="Q868" s="17">
        <f>IFERROR(ZACKS_Screener[[#This Row],[Price]]/ZACKS_Screener[[#This Row],[EPS1]], "")</f>
        <v>-7.7530864197530862</v>
      </c>
      <c r="R868" s="17">
        <f>IFERROR(ZACKS_Screener[[#This Row],[Price]]/ZACKS_Screener[[#This Row],[EPS2]], "")</f>
        <v>-13.083333333333334</v>
      </c>
      <c r="S868" s="17">
        <f>IFERROR(ZACKS_Screener[[#This Row],[PE1]]/(ZACKS_Screener[[#This Row],[EG1]]*100), "")</f>
        <v>2.0158024691358007</v>
      </c>
      <c r="T868" s="17">
        <f>IFERROR(ZACKS_Screener[[#This Row],[PE2]]/(ZACKS_Screener[[#This Row],[EG2]]*100), "")</f>
        <v>-0.32113636363636361</v>
      </c>
      <c r="U868"/>
    </row>
    <row r="869" spans="1:21" hidden="1" x14ac:dyDescent="0.25">
      <c r="A869" s="20" t="s">
        <v>2269</v>
      </c>
      <c r="B869" s="20">
        <v>59988.18</v>
      </c>
      <c r="C869" s="33" t="s">
        <v>2268</v>
      </c>
      <c r="D869" s="6" t="s">
        <v>12</v>
      </c>
      <c r="E869" s="6" t="s">
        <v>32</v>
      </c>
      <c r="F869" s="6" t="s">
        <v>360</v>
      </c>
      <c r="G869">
        <v>3</v>
      </c>
      <c r="H869">
        <v>202303</v>
      </c>
      <c r="I869" s="8">
        <v>8.84</v>
      </c>
      <c r="J869" s="8">
        <v>0.94</v>
      </c>
      <c r="K869" s="8">
        <v>0.9</v>
      </c>
      <c r="L869" s="8">
        <v>0.99</v>
      </c>
      <c r="M869" s="47" t="e">
        <f>INDEX(DNBDetails[], MATCH(ZACKS_Screener[Ticker], DNBDetails[Ticker],0), 6)</f>
        <v>#N/A</v>
      </c>
      <c r="N869" s="6" t="e">
        <f>INDEX(DNBDetails[], MATCH(ZACKS_Screener[Ticker], DNBDetails[Ticker],0), 7)</f>
        <v>#N/A</v>
      </c>
      <c r="O8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-4.2553191489361625E-2</v>
      </c>
      <c r="P8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9.9999999999999964E-2</v>
      </c>
      <c r="Q869" s="17">
        <f>IFERROR(ZACKS_Screener[[#This Row],[Price]]/ZACKS_Screener[[#This Row],[EPS1]], "")</f>
        <v>9.8222222222222211</v>
      </c>
      <c r="R869" s="17">
        <f>IFERROR(ZACKS_Screener[[#This Row],[Price]]/ZACKS_Screener[[#This Row],[EPS2]], "")</f>
        <v>8.9292929292929291</v>
      </c>
      <c r="S869" s="17">
        <f>IFERROR(ZACKS_Screener[[#This Row],[PE1]]/(ZACKS_Screener[[#This Row],[EG1]]*100), "")</f>
        <v>-2.3082222222222262</v>
      </c>
      <c r="T869" s="17">
        <f>IFERROR(ZACKS_Screener[[#This Row],[PE2]]/(ZACKS_Screener[[#This Row],[EG2]]*100), "")</f>
        <v>0.89292929292929324</v>
      </c>
      <c r="U869"/>
    </row>
    <row r="870" spans="1:21" hidden="1" x14ac:dyDescent="0.25">
      <c r="A870" s="20" t="s">
        <v>2522</v>
      </c>
      <c r="B870" s="20">
        <v>4540.5200000000004</v>
      </c>
      <c r="C870" s="33" t="s">
        <v>2521</v>
      </c>
      <c r="D870" s="6" t="s">
        <v>20</v>
      </c>
      <c r="E870" s="6" t="s">
        <v>32</v>
      </c>
      <c r="F870" s="6" t="s">
        <v>478</v>
      </c>
      <c r="G870">
        <v>12</v>
      </c>
      <c r="H870">
        <v>202212</v>
      </c>
      <c r="I870" s="8">
        <v>33.450000000000003</v>
      </c>
      <c r="J870" s="8">
        <v>2.8</v>
      </c>
      <c r="K870" s="8">
        <v>2.68</v>
      </c>
      <c r="L870" s="8">
        <v>2.48</v>
      </c>
      <c r="M870" s="47" t="str">
        <f>INDEX(DNBDetails[], MATCH(ZACKS_Screener[Ticker], DNBDetails[Ticker],0), 6)</f>
        <v>Finance and Insurance</v>
      </c>
      <c r="N870" s="6" t="str">
        <f>INDEX(DNBDetails[], MATCH(ZACKS_Screener[Ticker], DNBDetails[Ticker],0), 7)</f>
        <v>Depository Credit Intermediation</v>
      </c>
      <c r="O8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-4.285714285714274E-2</v>
      </c>
      <c r="P8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-7.4626865671641854E-2</v>
      </c>
      <c r="Q870" s="17">
        <f>IFERROR(ZACKS_Screener[[#This Row],[Price]]/ZACKS_Screener[[#This Row],[EPS1]], "")</f>
        <v>12.48134328358209</v>
      </c>
      <c r="R870" s="17">
        <f>IFERROR(ZACKS_Screener[[#This Row],[Price]]/ZACKS_Screener[[#This Row],[EPS2]], "")</f>
        <v>13.487903225806454</v>
      </c>
      <c r="S870" s="17">
        <f>IFERROR(ZACKS_Screener[[#This Row],[PE1]]/(ZACKS_Screener[[#This Row],[EG1]]*100), "")</f>
        <v>-2.9123134328358291</v>
      </c>
      <c r="T870" s="17">
        <f>IFERROR(ZACKS_Screener[[#This Row],[PE2]]/(ZACKS_Screener[[#This Row],[EG2]]*100), "")</f>
        <v>-1.8073790322580632</v>
      </c>
      <c r="U870"/>
    </row>
    <row r="871" spans="1:21" x14ac:dyDescent="0.25">
      <c r="A871" s="20" t="s">
        <v>2771</v>
      </c>
      <c r="B871" s="20">
        <v>3034.78</v>
      </c>
      <c r="C871" s="33" t="s">
        <v>2770</v>
      </c>
      <c r="D871" s="6" t="s">
        <v>12</v>
      </c>
      <c r="E871" s="6" t="s">
        <v>76</v>
      </c>
      <c r="F871" s="6" t="s">
        <v>2141</v>
      </c>
      <c r="G871">
        <v>10</v>
      </c>
      <c r="H871">
        <v>202210</v>
      </c>
      <c r="I871" s="8">
        <v>46.44</v>
      </c>
      <c r="J871" s="8">
        <v>3.66</v>
      </c>
      <c r="K871" s="8">
        <v>3.5</v>
      </c>
      <c r="L871" s="8">
        <v>3.81</v>
      </c>
      <c r="M871" s="47" t="str">
        <f>INDEX(DNBDetails[], MATCH(ZACKS_Screener[Ticker], DNBDetails[Ticker],0), 6)</f>
        <v>Construction</v>
      </c>
      <c r="N871" s="6" t="str">
        <f>INDEX(DNBDetails[], MATCH(ZACKS_Screener[Ticker], DNBDetails[Ticker],0), 7)</f>
        <v>Building Equipment Contractors</v>
      </c>
      <c r="O8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-4.3715846994535554E-2</v>
      </c>
      <c r="P8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8.8571428571428593E-2</v>
      </c>
      <c r="Q871" s="17">
        <f>IFERROR(ZACKS_Screener[[#This Row],[Price]]/ZACKS_Screener[[#This Row],[EPS1]], "")</f>
        <v>13.268571428571429</v>
      </c>
      <c r="R871" s="17">
        <f>IFERROR(ZACKS_Screener[[#This Row],[Price]]/ZACKS_Screener[[#This Row],[EPS2]], "")</f>
        <v>12.188976377952756</v>
      </c>
      <c r="S871" s="17">
        <f>IFERROR(ZACKS_Screener[[#This Row],[PE1]]/(ZACKS_Screener[[#This Row],[EG1]]*100), "")</f>
        <v>-3.0351857142857122</v>
      </c>
      <c r="T871" s="17">
        <f>IFERROR(ZACKS_Screener[[#This Row],[PE2]]/(ZACKS_Screener[[#This Row],[EG2]]*100), "")</f>
        <v>1.3761747523495043</v>
      </c>
      <c r="U871"/>
    </row>
    <row r="872" spans="1:21" hidden="1" x14ac:dyDescent="0.25">
      <c r="A872" s="20" t="s">
        <v>1094</v>
      </c>
      <c r="B872" s="20">
        <v>26490.23</v>
      </c>
      <c r="C872" s="33" t="s">
        <v>1093</v>
      </c>
      <c r="D872" s="6" t="s">
        <v>12</v>
      </c>
      <c r="E872" s="6" t="s">
        <v>114</v>
      </c>
      <c r="F872" s="6" t="s">
        <v>115</v>
      </c>
      <c r="G872">
        <v>12</v>
      </c>
      <c r="H872">
        <v>202212</v>
      </c>
      <c r="I872" s="8">
        <v>139.71</v>
      </c>
      <c r="J872" s="8">
        <v>3.64</v>
      </c>
      <c r="K872" s="8">
        <v>3.48</v>
      </c>
      <c r="L872" s="8">
        <v>3.9</v>
      </c>
      <c r="M872" s="47" t="str">
        <f>INDEX(DNBDetails[], MATCH(ZACKS_Screener[Ticker], DNBDetails[Ticker],0), 6)</f>
        <v>Mining, Quarrying, and Oil and Gas Extraction</v>
      </c>
      <c r="N872" s="6" t="str">
        <f>INDEX(DNBDetails[], MATCH(ZACKS_Screener[Ticker], DNBDetails[Ticker],0), 7)</f>
        <v>Metal Ore Mining</v>
      </c>
      <c r="O8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-4.3956043956043994E-2</v>
      </c>
      <c r="P8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0.12068965517241377</v>
      </c>
      <c r="Q872" s="17">
        <f>IFERROR(ZACKS_Screener[[#This Row],[Price]]/ZACKS_Screener[[#This Row],[EPS1]], "")</f>
        <v>40.146551724137936</v>
      </c>
      <c r="R872" s="17">
        <f>IFERROR(ZACKS_Screener[[#This Row],[Price]]/ZACKS_Screener[[#This Row],[EPS2]], "")</f>
        <v>35.823076923076925</v>
      </c>
      <c r="S872" s="17">
        <f>IFERROR(ZACKS_Screener[[#This Row],[PE1]]/(ZACKS_Screener[[#This Row],[EG1]]*100), "")</f>
        <v>-9.133340517241372</v>
      </c>
      <c r="T872" s="17">
        <f>IFERROR(ZACKS_Screener[[#This Row],[PE2]]/(ZACKS_Screener[[#This Row],[EG2]]*100), "")</f>
        <v>2.9681978021978028</v>
      </c>
      <c r="U872"/>
    </row>
    <row r="873" spans="1:21" hidden="1" x14ac:dyDescent="0.25">
      <c r="A873" s="20" t="s">
        <v>15826</v>
      </c>
      <c r="B873" s="20">
        <v>2221.75</v>
      </c>
      <c r="C873" s="33" t="s">
        <v>15827</v>
      </c>
      <c r="D873" s="6" t="s">
        <v>20</v>
      </c>
      <c r="E873" s="6" t="s">
        <v>35</v>
      </c>
      <c r="F873" s="6" t="s">
        <v>271</v>
      </c>
      <c r="G873">
        <v>12</v>
      </c>
      <c r="H873">
        <v>202212</v>
      </c>
      <c r="I873" s="8">
        <v>10.97</v>
      </c>
      <c r="J873" s="8">
        <v>-1.36</v>
      </c>
      <c r="K873" s="8">
        <v>-1.42</v>
      </c>
      <c r="L873" s="8">
        <v>-1.63</v>
      </c>
      <c r="M873" s="47" t="str">
        <f>INDEX(DNBDetails[], MATCH(ZACKS_Screener[Ticker], DNBDetails[Ticker],0), 6)</f>
        <v>Chemical Manufacturing</v>
      </c>
      <c r="N873" s="6" t="str">
        <f>INDEX(DNBDetails[], MATCH(ZACKS_Screener[Ticker], DNBDetails[Ticker],0), 7)</f>
        <v>Pharmaceutical and Medicine Manufacturing</v>
      </c>
      <c r="O8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-4.41176470588234E-2</v>
      </c>
      <c r="P8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-0.14788732394366194</v>
      </c>
      <c r="Q873" s="17">
        <f>IFERROR(ZACKS_Screener[[#This Row],[Price]]/ZACKS_Screener[[#This Row],[EPS1]], "")</f>
        <v>-7.7253521126760569</v>
      </c>
      <c r="R873" s="17">
        <f>IFERROR(ZACKS_Screener[[#This Row],[Price]]/ZACKS_Screener[[#This Row],[EPS2]], "")</f>
        <v>-6.7300613496932522</v>
      </c>
      <c r="S873" s="17">
        <f>IFERROR(ZACKS_Screener[[#This Row],[PE1]]/(ZACKS_Screener[[#This Row],[EG1]]*100), "")</f>
        <v>1.751079812206578</v>
      </c>
      <c r="T873" s="17">
        <f>IFERROR(ZACKS_Screener[[#This Row],[PE2]]/(ZACKS_Screener[[#This Row],[EG2]]*100), "")</f>
        <v>0.45508033888402</v>
      </c>
      <c r="U873"/>
    </row>
    <row r="874" spans="1:21" hidden="1" x14ac:dyDescent="0.25">
      <c r="A874" s="20" t="s">
        <v>758</v>
      </c>
      <c r="B874" s="20">
        <v>3600.09</v>
      </c>
      <c r="C874" s="33" t="s">
        <v>757</v>
      </c>
      <c r="D874" s="6" t="s">
        <v>12</v>
      </c>
      <c r="E874" s="6" t="s">
        <v>32</v>
      </c>
      <c r="F874" s="6" t="s">
        <v>214</v>
      </c>
      <c r="G874">
        <v>12</v>
      </c>
      <c r="H874">
        <v>202212</v>
      </c>
      <c r="I874" s="8">
        <v>23.31</v>
      </c>
      <c r="J874" s="8">
        <v>2.72</v>
      </c>
      <c r="K874" s="8">
        <v>2.6</v>
      </c>
      <c r="L874" s="8">
        <v>2.66</v>
      </c>
      <c r="M874" s="47" t="str">
        <f>INDEX(DNBDetails[], MATCH(ZACKS_Screener[Ticker], DNBDetails[Ticker],0), 6)</f>
        <v>Real Estate and Rental and Leasing</v>
      </c>
      <c r="N874" s="6" t="str">
        <f>INDEX(DNBDetails[], MATCH(ZACKS_Screener[Ticker], DNBDetails[Ticker],0), 7)</f>
        <v>Lessors of Real Estate</v>
      </c>
      <c r="O8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-4.4117647058823567E-2</v>
      </c>
      <c r="P8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2.3076923076923096E-2</v>
      </c>
      <c r="Q874" s="17">
        <f>IFERROR(ZACKS_Screener[[#This Row],[Price]]/ZACKS_Screener[[#This Row],[EPS1]], "")</f>
        <v>8.9653846153846146</v>
      </c>
      <c r="R874" s="17">
        <f>IFERROR(ZACKS_Screener[[#This Row],[Price]]/ZACKS_Screener[[#This Row],[EPS2]], "")</f>
        <v>8.7631578947368407</v>
      </c>
      <c r="S874" s="17">
        <f>IFERROR(ZACKS_Screener[[#This Row],[PE1]]/(ZACKS_Screener[[#This Row],[EG1]]*100), "")</f>
        <v>-2.032153846153844</v>
      </c>
      <c r="T874" s="17">
        <f>IFERROR(ZACKS_Screener[[#This Row],[PE2]]/(ZACKS_Screener[[#This Row],[EG2]]*100), "")</f>
        <v>3.7973684210526275</v>
      </c>
      <c r="U874"/>
    </row>
    <row r="875" spans="1:21" hidden="1" x14ac:dyDescent="0.25">
      <c r="A875" s="20" t="s">
        <v>1731</v>
      </c>
      <c r="B875" s="20">
        <v>5382.29</v>
      </c>
      <c r="C875" s="33" t="s">
        <v>1730</v>
      </c>
      <c r="D875" s="6" t="s">
        <v>20</v>
      </c>
      <c r="E875" s="6" t="s">
        <v>13</v>
      </c>
      <c r="F875" s="6" t="s">
        <v>90</v>
      </c>
      <c r="G875">
        <v>9</v>
      </c>
      <c r="H875">
        <v>202209</v>
      </c>
      <c r="I875" s="8">
        <v>75.44</v>
      </c>
      <c r="J875" s="8">
        <v>2.82</v>
      </c>
      <c r="K875" s="8">
        <v>2.69</v>
      </c>
      <c r="L875" s="8">
        <v>2.7</v>
      </c>
      <c r="M875" s="47" t="str">
        <f>INDEX(DNBDetails[], MATCH(ZACKS_Screener[Ticker], DNBDetails[Ticker],0), 6)</f>
        <v>Computer and Electronic Product Manufacturing</v>
      </c>
      <c r="N875" s="6" t="str">
        <f>INDEX(DNBDetails[], MATCH(ZACKS_Screener[Ticker], DNBDetails[Ticker],0), 7)</f>
        <v>Semiconductor and Other Electronic Component Manufacturing</v>
      </c>
      <c r="O8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-4.6099290780141806E-2</v>
      </c>
      <c r="P8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3.7174721189591939E-3</v>
      </c>
      <c r="Q875" s="17">
        <f>IFERROR(ZACKS_Screener[[#This Row],[Price]]/ZACKS_Screener[[#This Row],[EPS1]], "")</f>
        <v>28.044609665427508</v>
      </c>
      <c r="R875" s="17">
        <f>IFERROR(ZACKS_Screener[[#This Row],[Price]]/ZACKS_Screener[[#This Row],[EPS2]], "")</f>
        <v>27.94074074074074</v>
      </c>
      <c r="S875" s="17">
        <f>IFERROR(ZACKS_Screener[[#This Row],[PE1]]/(ZACKS_Screener[[#This Row],[EG1]]*100), "")</f>
        <v>-6.083523019731202</v>
      </c>
      <c r="T875" s="17">
        <f>IFERROR(ZACKS_Screener[[#This Row],[PE2]]/(ZACKS_Screener[[#This Row],[EG2]]*100), "")</f>
        <v>75.160592592590845</v>
      </c>
      <c r="U875"/>
    </row>
    <row r="876" spans="1:21" hidden="1" x14ac:dyDescent="0.25">
      <c r="A876" s="20" t="s">
        <v>1836</v>
      </c>
      <c r="B876" s="20">
        <v>5638.82</v>
      </c>
      <c r="C876" s="33" t="s">
        <v>1835</v>
      </c>
      <c r="D876" s="6" t="s">
        <v>12</v>
      </c>
      <c r="E876" s="6" t="s">
        <v>35</v>
      </c>
      <c r="F876" s="6" t="s">
        <v>54</v>
      </c>
      <c r="G876">
        <v>12</v>
      </c>
      <c r="H876">
        <v>202212</v>
      </c>
      <c r="I876" s="8">
        <v>33.33</v>
      </c>
      <c r="J876" s="8">
        <v>1.94</v>
      </c>
      <c r="K876" s="8">
        <v>1.85</v>
      </c>
      <c r="L876" s="8">
        <v>2.09</v>
      </c>
      <c r="M876" s="47" t="str">
        <f>INDEX(DNBDetails[], MATCH(ZACKS_Screener[Ticker], DNBDetails[Ticker],0), 6)</f>
        <v>Miscellaneous Manufacturing</v>
      </c>
      <c r="N876" s="6" t="str">
        <f>INDEX(DNBDetails[], MATCH(ZACKS_Screener[Ticker], DNBDetails[Ticker],0), 7)</f>
        <v>Medical Equipment and Supplies Manufacturing</v>
      </c>
      <c r="O8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-4.6391752577319513E-2</v>
      </c>
      <c r="P8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0.1297297297297296</v>
      </c>
      <c r="Q876" s="17">
        <f>IFERROR(ZACKS_Screener[[#This Row],[Price]]/ZACKS_Screener[[#This Row],[EPS1]], "")</f>
        <v>18.016216216216215</v>
      </c>
      <c r="R876" s="17">
        <f>IFERROR(ZACKS_Screener[[#This Row],[Price]]/ZACKS_Screener[[#This Row],[EPS2]], "")</f>
        <v>15.947368421052632</v>
      </c>
      <c r="S876" s="17">
        <f>IFERROR(ZACKS_Screener[[#This Row],[PE1]]/(ZACKS_Screener[[#This Row],[EG1]]*100), "")</f>
        <v>-3.8834954954955014</v>
      </c>
      <c r="T876" s="17">
        <f>IFERROR(ZACKS_Screener[[#This Row],[PE2]]/(ZACKS_Screener[[#This Row],[EG2]]*100), "")</f>
        <v>1.229276315789475</v>
      </c>
      <c r="U876"/>
    </row>
    <row r="877" spans="1:21" hidden="1" x14ac:dyDescent="0.25">
      <c r="A877" s="20" t="s">
        <v>1292</v>
      </c>
      <c r="B877" s="20">
        <v>7045.11</v>
      </c>
      <c r="C877" s="33" t="s">
        <v>1291</v>
      </c>
      <c r="D877" s="6" t="s">
        <v>12</v>
      </c>
      <c r="E877" s="6" t="s">
        <v>32</v>
      </c>
      <c r="F877" s="6" t="s">
        <v>214</v>
      </c>
      <c r="G877">
        <v>12</v>
      </c>
      <c r="H877">
        <v>202212</v>
      </c>
      <c r="I877" s="8">
        <v>18.55</v>
      </c>
      <c r="J877" s="8">
        <v>1.69</v>
      </c>
      <c r="K877" s="8">
        <v>1.61</v>
      </c>
      <c r="L877" s="8">
        <v>1.67</v>
      </c>
      <c r="M877" s="47" t="str">
        <f>INDEX(DNBDetails[], MATCH(ZACKS_Screener[Ticker], DNBDetails[Ticker],0), 6)</f>
        <v>Real Estate and Rental and Leasing</v>
      </c>
      <c r="N877" s="6" t="str">
        <f>INDEX(DNBDetails[], MATCH(ZACKS_Screener[Ticker], DNBDetails[Ticker],0), 7)</f>
        <v>Lessors of Real Estate</v>
      </c>
      <c r="O8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-4.7337278106508784E-2</v>
      </c>
      <c r="P8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3.7267080745341505E-2</v>
      </c>
      <c r="Q877" s="17">
        <f>IFERROR(ZACKS_Screener[[#This Row],[Price]]/ZACKS_Screener[[#This Row],[EPS1]], "")</f>
        <v>11.521739130434783</v>
      </c>
      <c r="R877" s="17">
        <f>IFERROR(ZACKS_Screener[[#This Row],[Price]]/ZACKS_Screener[[#This Row],[EPS2]], "")</f>
        <v>11.107784431137725</v>
      </c>
      <c r="S877" s="17">
        <f>IFERROR(ZACKS_Screener[[#This Row],[PE1]]/(ZACKS_Screener[[#This Row],[EG1]]*100), "")</f>
        <v>-2.4339673913043529</v>
      </c>
      <c r="T877" s="17">
        <f>IFERROR(ZACKS_Screener[[#This Row],[PE2]]/(ZACKS_Screener[[#This Row],[EG2]]*100), "")</f>
        <v>2.9805888223552985</v>
      </c>
      <c r="U877"/>
    </row>
    <row r="878" spans="1:21" x14ac:dyDescent="0.25">
      <c r="A878" s="20" t="s">
        <v>3395</v>
      </c>
      <c r="B878" s="20">
        <v>2771.81</v>
      </c>
      <c r="C878" s="33" t="s">
        <v>3394</v>
      </c>
      <c r="D878" s="6" t="s">
        <v>12</v>
      </c>
      <c r="E878" s="6" t="s">
        <v>24</v>
      </c>
      <c r="F878" s="6" t="s">
        <v>823</v>
      </c>
      <c r="G878">
        <v>12</v>
      </c>
      <c r="H878">
        <v>202212</v>
      </c>
      <c r="I878" s="8">
        <v>99.37</v>
      </c>
      <c r="J878" s="8">
        <v>17.739999999999998</v>
      </c>
      <c r="K878" s="8">
        <v>16.88</v>
      </c>
      <c r="L878" s="8">
        <v>18.22</v>
      </c>
      <c r="M878" s="47" t="str">
        <f>INDEX(DNBDetails[], MATCH(ZACKS_Screener[Ticker], DNBDetails[Ticker],0), 6)</f>
        <v>Construction</v>
      </c>
      <c r="N878" s="6" t="str">
        <f>INDEX(DNBDetails[], MATCH(ZACKS_Screener[Ticker], DNBDetails[Ticker],0), 7)</f>
        <v>Nonresidential Building Construction</v>
      </c>
      <c r="O8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-4.8478015783539996E-2</v>
      </c>
      <c r="P8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7.9383886255924171E-2</v>
      </c>
      <c r="Q878" s="17">
        <f>IFERROR(ZACKS_Screener[[#This Row],[Price]]/ZACKS_Screener[[#This Row],[EPS1]], "")</f>
        <v>5.8868483412322279</v>
      </c>
      <c r="R878" s="17">
        <f>IFERROR(ZACKS_Screener[[#This Row],[Price]]/ZACKS_Screener[[#This Row],[EPS2]], "")</f>
        <v>5.4538968166849617</v>
      </c>
      <c r="S878" s="17">
        <f>IFERROR(ZACKS_Screener[[#This Row],[PE1]]/(ZACKS_Screener[[#This Row],[EG1]]*100), "")</f>
        <v>-1.2143335996913927</v>
      </c>
      <c r="T878" s="17">
        <f>IFERROR(ZACKS_Screener[[#This Row],[PE2]]/(ZACKS_Screener[[#This Row],[EG2]]*100), "")</f>
        <v>0.68702819601225495</v>
      </c>
      <c r="U878"/>
    </row>
    <row r="879" spans="1:21" hidden="1" x14ac:dyDescent="0.25">
      <c r="A879" s="20" t="s">
        <v>1501</v>
      </c>
      <c r="B879" s="20">
        <v>5819.75</v>
      </c>
      <c r="C879" s="33" t="s">
        <v>1501</v>
      </c>
      <c r="D879" s="6" t="s">
        <v>12</v>
      </c>
      <c r="E879" s="6" t="s">
        <v>13</v>
      </c>
      <c r="F879" s="6" t="s">
        <v>217</v>
      </c>
      <c r="G879">
        <v>12</v>
      </c>
      <c r="H879">
        <v>202212</v>
      </c>
      <c r="I879" s="8">
        <v>12.34</v>
      </c>
      <c r="J879" s="8">
        <v>2.02</v>
      </c>
      <c r="K879" s="8">
        <v>1.92</v>
      </c>
      <c r="L879" s="8">
        <v>2.04</v>
      </c>
      <c r="M879" s="47" t="str">
        <f>INDEX(DNBDetails[], MATCH(ZACKS_Screener[Ticker], DNBDetails[Ticker],0), 6)</f>
        <v>Information</v>
      </c>
      <c r="N879" s="6" t="str">
        <f>INDEX(DNBDetails[], MATCH(ZACKS_Screener[Ticker], DNBDetails[Ticker],0), 7)</f>
        <v>Wired and Wireless Telecommunications (except Satellite)</v>
      </c>
      <c r="O8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-4.9504950495049549E-2</v>
      </c>
      <c r="P8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6.2500000000000056E-2</v>
      </c>
      <c r="Q879" s="17">
        <f>IFERROR(ZACKS_Screener[[#This Row],[Price]]/ZACKS_Screener[[#This Row],[EPS1]], "")</f>
        <v>6.4270833333333339</v>
      </c>
      <c r="R879" s="17">
        <f>IFERROR(ZACKS_Screener[[#This Row],[Price]]/ZACKS_Screener[[#This Row],[EPS2]], "")</f>
        <v>6.0490196078431371</v>
      </c>
      <c r="S879" s="17">
        <f>IFERROR(ZACKS_Screener[[#This Row],[PE1]]/(ZACKS_Screener[[#This Row],[EG1]]*100), "")</f>
        <v>-1.2982708333333324</v>
      </c>
      <c r="T879" s="17">
        <f>IFERROR(ZACKS_Screener[[#This Row],[PE2]]/(ZACKS_Screener[[#This Row],[EG2]]*100), "")</f>
        <v>0.96784313725490112</v>
      </c>
      <c r="U879"/>
    </row>
    <row r="880" spans="1:21" hidden="1" x14ac:dyDescent="0.25">
      <c r="A880" s="20" t="s">
        <v>978</v>
      </c>
      <c r="B880" s="20">
        <v>5037.5</v>
      </c>
      <c r="C880" s="33" t="s">
        <v>977</v>
      </c>
      <c r="D880" s="6" t="s">
        <v>12</v>
      </c>
      <c r="E880" s="6" t="s">
        <v>114</v>
      </c>
      <c r="F880" s="6" t="s">
        <v>277</v>
      </c>
      <c r="G880">
        <v>12</v>
      </c>
      <c r="H880">
        <v>202212</v>
      </c>
      <c r="I880" s="8">
        <v>20.87</v>
      </c>
      <c r="J880" s="8">
        <v>1.41</v>
      </c>
      <c r="K880" s="8">
        <v>1.34</v>
      </c>
      <c r="L880" s="8">
        <v>1.49</v>
      </c>
      <c r="M880" s="47" t="str">
        <f>INDEX(DNBDetails[], MATCH(ZACKS_Screener[Ticker], DNBDetails[Ticker],0), 6)</f>
        <v>Chemical Manufacturing</v>
      </c>
      <c r="N880" s="6" t="str">
        <f>INDEX(DNBDetails[], MATCH(ZACKS_Screener[Ticker], DNBDetails[Ticker],0), 7)</f>
        <v>Other Chemical Product and Preparation Manufacturing</v>
      </c>
      <c r="O8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-4.9645390070921877E-2</v>
      </c>
      <c r="P8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0.11194029850746261</v>
      </c>
      <c r="Q880" s="17">
        <f>IFERROR(ZACKS_Screener[[#This Row],[Price]]/ZACKS_Screener[[#This Row],[EPS1]], "")</f>
        <v>15.574626865671641</v>
      </c>
      <c r="R880" s="17">
        <f>IFERROR(ZACKS_Screener[[#This Row],[Price]]/ZACKS_Screener[[#This Row],[EPS2]], "")</f>
        <v>14.006711409395974</v>
      </c>
      <c r="S880" s="17">
        <f>IFERROR(ZACKS_Screener[[#This Row],[PE1]]/(ZACKS_Screener[[#This Row],[EG1]]*100), "")</f>
        <v>-3.1371748400852946</v>
      </c>
      <c r="T880" s="17">
        <f>IFERROR(ZACKS_Screener[[#This Row],[PE2]]/(ZACKS_Screener[[#This Row],[EG2]]*100), "")</f>
        <v>1.2512662192393744</v>
      </c>
      <c r="U880"/>
    </row>
    <row r="881" spans="1:21" hidden="1" x14ac:dyDescent="0.25">
      <c r="A881" s="20" t="s">
        <v>3685</v>
      </c>
      <c r="B881" s="20">
        <v>2571.31</v>
      </c>
      <c r="C881" s="33" t="s">
        <v>3684</v>
      </c>
      <c r="D881" s="6" t="s">
        <v>12</v>
      </c>
      <c r="E881" s="6" t="s">
        <v>114</v>
      </c>
      <c r="F881" s="6" t="s">
        <v>115</v>
      </c>
      <c r="G881">
        <v>12</v>
      </c>
      <c r="H881">
        <v>202212</v>
      </c>
      <c r="I881" s="8">
        <v>13.35</v>
      </c>
      <c r="J881" s="8">
        <v>0.4</v>
      </c>
      <c r="K881" s="8">
        <v>0.38</v>
      </c>
      <c r="L881" s="8">
        <v>0.54</v>
      </c>
      <c r="M881" s="47" t="e">
        <f>INDEX(DNBDetails[], MATCH(ZACKS_Screener[Ticker], DNBDetails[Ticker],0), 6)</f>
        <v>#N/A</v>
      </c>
      <c r="N881" s="6" t="e">
        <f>INDEX(DNBDetails[], MATCH(ZACKS_Screener[Ticker], DNBDetails[Ticker],0), 7)</f>
        <v>#N/A</v>
      </c>
      <c r="O8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-5.0000000000000044E-2</v>
      </c>
      <c r="P8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0.42105263157894746</v>
      </c>
      <c r="Q881" s="17">
        <f>IFERROR(ZACKS_Screener[[#This Row],[Price]]/ZACKS_Screener[[#This Row],[EPS1]], "")</f>
        <v>35.131578947368418</v>
      </c>
      <c r="R881" s="17">
        <f>IFERROR(ZACKS_Screener[[#This Row],[Price]]/ZACKS_Screener[[#This Row],[EPS2]], "")</f>
        <v>24.722222222222221</v>
      </c>
      <c r="S881" s="17">
        <f>IFERROR(ZACKS_Screener[[#This Row],[PE1]]/(ZACKS_Screener[[#This Row],[EG1]]*100), "")</f>
        <v>-7.026315789473677</v>
      </c>
      <c r="T881" s="17">
        <f>IFERROR(ZACKS_Screener[[#This Row],[PE2]]/(ZACKS_Screener[[#This Row],[EG2]]*100), "")</f>
        <v>0.58715277777777763</v>
      </c>
      <c r="U881"/>
    </row>
    <row r="882" spans="1:21" hidden="1" x14ac:dyDescent="0.25">
      <c r="A882" s="20" t="s">
        <v>3123</v>
      </c>
      <c r="B882" s="20">
        <v>2756.16</v>
      </c>
      <c r="C882" s="33" t="s">
        <v>3122</v>
      </c>
      <c r="D882" s="6" t="s">
        <v>12</v>
      </c>
      <c r="E882" s="6" t="s">
        <v>32</v>
      </c>
      <c r="F882" s="6" t="s">
        <v>478</v>
      </c>
      <c r="G882">
        <v>12</v>
      </c>
      <c r="H882">
        <v>202212</v>
      </c>
      <c r="I882" s="8">
        <v>15.16</v>
      </c>
      <c r="J882" s="8">
        <v>1.59</v>
      </c>
      <c r="K882" s="8">
        <v>1.51</v>
      </c>
      <c r="L882" s="8">
        <v>1.56</v>
      </c>
      <c r="M882" s="47" t="str">
        <f>INDEX(DNBDetails[], MATCH(ZACKS_Screener[Ticker], DNBDetails[Ticker],0), 6)</f>
        <v>Finance and Insurance</v>
      </c>
      <c r="N882" s="6" t="str">
        <f>INDEX(DNBDetails[], MATCH(ZACKS_Screener[Ticker], DNBDetails[Ticker],0), 7)</f>
        <v>Depository Credit Intermediation</v>
      </c>
      <c r="O8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-5.0314465408805076E-2</v>
      </c>
      <c r="P8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3.3112582781456984E-2</v>
      </c>
      <c r="Q882" s="17">
        <f>IFERROR(ZACKS_Screener[[#This Row],[Price]]/ZACKS_Screener[[#This Row],[EPS1]], "")</f>
        <v>10.039735099337749</v>
      </c>
      <c r="R882" s="17">
        <f>IFERROR(ZACKS_Screener[[#This Row],[Price]]/ZACKS_Screener[[#This Row],[EPS2]], "")</f>
        <v>9.7179487179487172</v>
      </c>
      <c r="S882" s="17">
        <f>IFERROR(ZACKS_Screener[[#This Row],[PE1]]/(ZACKS_Screener[[#This Row],[EG1]]*100), "")</f>
        <v>-1.995397350993376</v>
      </c>
      <c r="T882" s="17">
        <f>IFERROR(ZACKS_Screener[[#This Row],[PE2]]/(ZACKS_Screener[[#This Row],[EG2]]*100), "")</f>
        <v>2.9348205128205098</v>
      </c>
      <c r="U882"/>
    </row>
    <row r="883" spans="1:21" hidden="1" x14ac:dyDescent="0.25">
      <c r="A883" s="20" t="s">
        <v>516</v>
      </c>
      <c r="B883" s="20">
        <v>6703.56</v>
      </c>
      <c r="C883" s="33" t="s">
        <v>515</v>
      </c>
      <c r="D883" s="6" t="s">
        <v>12</v>
      </c>
      <c r="E883" s="6" t="s">
        <v>13</v>
      </c>
      <c r="F883" s="6" t="s">
        <v>517</v>
      </c>
      <c r="G883">
        <v>12</v>
      </c>
      <c r="H883">
        <v>202212</v>
      </c>
      <c r="I883" s="8">
        <v>73</v>
      </c>
      <c r="J883" s="8">
        <v>3.13</v>
      </c>
      <c r="K883" s="8">
        <v>2.97</v>
      </c>
      <c r="L883" s="8">
        <v>3.35</v>
      </c>
      <c r="M883" s="47" t="str">
        <f>INDEX(DNBDetails[], MATCH(ZACKS_Screener[Ticker], DNBDetails[Ticker],0), 6)</f>
        <v>Electrical Equipment, Appliance, and Component Manufacturing</v>
      </c>
      <c r="N883" s="6" t="str">
        <f>INDEX(DNBDetails[], MATCH(ZACKS_Screener[Ticker], DNBDetails[Ticker],0), 7)</f>
        <v>Electrical Equipment Manufacturing</v>
      </c>
      <c r="O8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-5.1118210862619716E-2</v>
      </c>
      <c r="P8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0.12794612794612789</v>
      </c>
      <c r="Q883" s="17">
        <f>IFERROR(ZACKS_Screener[[#This Row],[Price]]/ZACKS_Screener[[#This Row],[EPS1]], "")</f>
        <v>24.579124579124578</v>
      </c>
      <c r="R883" s="17">
        <f>IFERROR(ZACKS_Screener[[#This Row],[Price]]/ZACKS_Screener[[#This Row],[EPS2]], "")</f>
        <v>21.791044776119403</v>
      </c>
      <c r="S883" s="17">
        <f>IFERROR(ZACKS_Screener[[#This Row],[PE1]]/(ZACKS_Screener[[#This Row],[EG1]]*100), "")</f>
        <v>-4.8082912457912537</v>
      </c>
      <c r="T883" s="17">
        <f>IFERROR(ZACKS_Screener[[#This Row],[PE2]]/(ZACKS_Screener[[#This Row],[EG2]]*100), "")</f>
        <v>1.7031421838177541</v>
      </c>
      <c r="U883"/>
    </row>
    <row r="884" spans="1:21" hidden="1" x14ac:dyDescent="0.25">
      <c r="A884" s="20" t="s">
        <v>2849</v>
      </c>
      <c r="B884" s="20">
        <v>2817.7</v>
      </c>
      <c r="C884" s="33" t="s">
        <v>2848</v>
      </c>
      <c r="D884" s="6" t="s">
        <v>12</v>
      </c>
      <c r="E884" s="6" t="s">
        <v>32</v>
      </c>
      <c r="F884" s="6" t="s">
        <v>559</v>
      </c>
      <c r="G884">
        <v>12</v>
      </c>
      <c r="H884">
        <v>202212</v>
      </c>
      <c r="I884" s="8">
        <v>18.43</v>
      </c>
      <c r="J884" s="8">
        <v>2.34</v>
      </c>
      <c r="K884" s="8">
        <v>2.2200000000000002</v>
      </c>
      <c r="L884" s="8">
        <v>2.09</v>
      </c>
      <c r="M884" s="47" t="str">
        <f>INDEX(DNBDetails[], MATCH(ZACKS_Screener[Ticker], DNBDetails[Ticker],0), 6)</f>
        <v>Finance and Insurance</v>
      </c>
      <c r="N884" s="6" t="str">
        <f>INDEX(DNBDetails[], MATCH(ZACKS_Screener[Ticker], DNBDetails[Ticker],0), 7)</f>
        <v>Depository Credit Intermediation</v>
      </c>
      <c r="O8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-5.1282051282051141E-2</v>
      </c>
      <c r="P8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-5.8558558558558703E-2</v>
      </c>
      <c r="Q884" s="17">
        <f>IFERROR(ZACKS_Screener[[#This Row],[Price]]/ZACKS_Screener[[#This Row],[EPS1]], "")</f>
        <v>8.3018018018018012</v>
      </c>
      <c r="R884" s="17">
        <f>IFERROR(ZACKS_Screener[[#This Row],[Price]]/ZACKS_Screener[[#This Row],[EPS2]], "")</f>
        <v>8.8181818181818183</v>
      </c>
      <c r="S884" s="17">
        <f>IFERROR(ZACKS_Screener[[#This Row],[PE1]]/(ZACKS_Screener[[#This Row],[EG1]]*100), "")</f>
        <v>-1.6188513513513556</v>
      </c>
      <c r="T884" s="17">
        <f>IFERROR(ZACKS_Screener[[#This Row],[PE2]]/(ZACKS_Screener[[#This Row],[EG2]]*100), "")</f>
        <v>-1.5058741258741222</v>
      </c>
      <c r="U884"/>
    </row>
    <row r="885" spans="1:21" hidden="1" x14ac:dyDescent="0.25">
      <c r="A885" s="20" t="s">
        <v>458</v>
      </c>
      <c r="B885" s="20">
        <v>63217.29</v>
      </c>
      <c r="C885" s="33" t="s">
        <v>457</v>
      </c>
      <c r="D885" s="6" t="s">
        <v>12</v>
      </c>
      <c r="E885" s="6" t="s">
        <v>32</v>
      </c>
      <c r="F885" s="6" t="s">
        <v>360</v>
      </c>
      <c r="G885">
        <v>10</v>
      </c>
      <c r="H885">
        <v>202210</v>
      </c>
      <c r="I885" s="8">
        <v>88.28</v>
      </c>
      <c r="J885" s="8">
        <v>10.28</v>
      </c>
      <c r="K885" s="8">
        <v>9.75</v>
      </c>
      <c r="L885" s="8">
        <v>10.51</v>
      </c>
      <c r="M885" s="47" t="str">
        <f>INDEX(DNBDetails[], MATCH(ZACKS_Screener[Ticker], DNBDetails[Ticker],0), 6)</f>
        <v>Finance and Insurance</v>
      </c>
      <c r="N885" s="6" t="str">
        <f>INDEX(DNBDetails[], MATCH(ZACKS_Screener[Ticker], DNBDetails[Ticker],0), 7)</f>
        <v>Depository Credit Intermediation</v>
      </c>
      <c r="O8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-5.1556420233462977E-2</v>
      </c>
      <c r="P8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7.7948717948717924E-2</v>
      </c>
      <c r="Q885" s="17">
        <f>IFERROR(ZACKS_Screener[[#This Row],[Price]]/ZACKS_Screener[[#This Row],[EPS1]], "")</f>
        <v>9.0543589743589745</v>
      </c>
      <c r="R885" s="17">
        <f>IFERROR(ZACKS_Screener[[#This Row],[Price]]/ZACKS_Screener[[#This Row],[EPS2]], "")</f>
        <v>8.3996194100856325</v>
      </c>
      <c r="S885" s="17">
        <f>IFERROR(ZACKS_Screener[[#This Row],[PE1]]/(ZACKS_Screener[[#This Row],[EG1]]*100), "")</f>
        <v>-1.7562039671020824</v>
      </c>
      <c r="T885" s="17">
        <f>IFERROR(ZACKS_Screener[[#This Row],[PE2]]/(ZACKS_Screener[[#This Row],[EG2]]*100), "")</f>
        <v>1.077582753267565</v>
      </c>
      <c r="U885"/>
    </row>
    <row r="886" spans="1:21" hidden="1" x14ac:dyDescent="0.25">
      <c r="A886" s="20" t="s">
        <v>2526</v>
      </c>
      <c r="B886" s="20">
        <v>5011.32</v>
      </c>
      <c r="C886" s="33" t="s">
        <v>2526</v>
      </c>
      <c r="D886" s="6" t="s">
        <v>12</v>
      </c>
      <c r="E886" s="6" t="s">
        <v>102</v>
      </c>
      <c r="F886" s="6" t="s">
        <v>300</v>
      </c>
      <c r="G886">
        <v>9</v>
      </c>
      <c r="H886">
        <v>202209</v>
      </c>
      <c r="I886" s="8">
        <v>24.52</v>
      </c>
      <c r="J886" s="8">
        <v>2.9</v>
      </c>
      <c r="K886" s="8">
        <v>2.75</v>
      </c>
      <c r="L886" s="8">
        <v>3.22</v>
      </c>
      <c r="M886" s="47" t="str">
        <f>INDEX(DNBDetails[], MATCH(ZACKS_Screener[Ticker], DNBDetails[Ticker],0), 6)</f>
        <v>Utilities</v>
      </c>
      <c r="N886" s="6" t="str">
        <f>INDEX(DNBDetails[], MATCH(ZACKS_Screener[Ticker], DNBDetails[Ticker],0), 7)</f>
        <v>Natural Gas Distribution</v>
      </c>
      <c r="O8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-5.1724137931034454E-2</v>
      </c>
      <c r="P8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0.17090909090909098</v>
      </c>
      <c r="Q886" s="17">
        <f>IFERROR(ZACKS_Screener[[#This Row],[Price]]/ZACKS_Screener[[#This Row],[EPS1]], "")</f>
        <v>8.916363636363636</v>
      </c>
      <c r="R886" s="17">
        <f>IFERROR(ZACKS_Screener[[#This Row],[Price]]/ZACKS_Screener[[#This Row],[EPS2]], "")</f>
        <v>7.6149068322981357</v>
      </c>
      <c r="S886" s="17">
        <f>IFERROR(ZACKS_Screener[[#This Row],[PE1]]/(ZACKS_Screener[[#This Row],[EG1]]*100), "")</f>
        <v>-1.7238303030303037</v>
      </c>
      <c r="T886" s="17">
        <f>IFERROR(ZACKS_Screener[[#This Row],[PE2]]/(ZACKS_Screener[[#This Row],[EG2]]*100), "")</f>
        <v>0.44555305933659289</v>
      </c>
      <c r="U886"/>
    </row>
    <row r="887" spans="1:21" hidden="1" x14ac:dyDescent="0.25">
      <c r="A887" s="20" t="s">
        <v>374</v>
      </c>
      <c r="B887" s="20">
        <v>5988.7</v>
      </c>
      <c r="C887" s="33" t="s">
        <v>373</v>
      </c>
      <c r="D887" s="6" t="s">
        <v>12</v>
      </c>
      <c r="E887" s="6" t="s">
        <v>284</v>
      </c>
      <c r="F887" s="6" t="s">
        <v>285</v>
      </c>
      <c r="G887">
        <v>12</v>
      </c>
      <c r="H887">
        <v>202212</v>
      </c>
      <c r="I887" s="8">
        <v>86.06</v>
      </c>
      <c r="J887" s="8">
        <v>10.029999999999999</v>
      </c>
      <c r="K887" s="8">
        <v>9.5</v>
      </c>
      <c r="L887" s="8">
        <v>10.31</v>
      </c>
      <c r="M887" s="47" t="str">
        <f>INDEX(DNBDetails[], MATCH(ZACKS_Screener[Ticker], DNBDetails[Ticker],0), 6)</f>
        <v>Machinery Manufacturing</v>
      </c>
      <c r="N887" s="6" t="str">
        <f>INDEX(DNBDetails[], MATCH(ZACKS_Screener[Ticker], DNBDetails[Ticker],0), 7)</f>
        <v>Engine, Turbine, and Power Transmission Equipment Manufacturing</v>
      </c>
      <c r="O8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-5.2841475573280096E-2</v>
      </c>
      <c r="P8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8.5263157894736888E-2</v>
      </c>
      <c r="Q887" s="17">
        <f>IFERROR(ZACKS_Screener[[#This Row],[Price]]/ZACKS_Screener[[#This Row],[EPS1]], "")</f>
        <v>9.0589473684210535</v>
      </c>
      <c r="R887" s="17">
        <f>IFERROR(ZACKS_Screener[[#This Row],[Price]]/ZACKS_Screener[[#This Row],[EPS2]], "")</f>
        <v>8.3472356935014549</v>
      </c>
      <c r="S887" s="17">
        <f>IFERROR(ZACKS_Screener[[#This Row],[PE1]]/(ZACKS_Screener[[#This Row],[EG1]]*100), "")</f>
        <v>-1.7143630585898733</v>
      </c>
      <c r="T887" s="17">
        <f>IFERROR(ZACKS_Screener[[#This Row],[PE2]]/(ZACKS_Screener[[#This Row],[EG2]]*100), "")</f>
        <v>0.97899677886745406</v>
      </c>
      <c r="U887"/>
    </row>
    <row r="888" spans="1:21" hidden="1" x14ac:dyDescent="0.25">
      <c r="A888" s="20" t="s">
        <v>1693</v>
      </c>
      <c r="B888" s="20">
        <v>34930.78</v>
      </c>
      <c r="C888" s="33" t="s">
        <v>1692</v>
      </c>
      <c r="D888" s="6" t="s">
        <v>12</v>
      </c>
      <c r="E888" s="6" t="s">
        <v>194</v>
      </c>
      <c r="F888" s="6" t="s">
        <v>722</v>
      </c>
      <c r="G888">
        <v>12</v>
      </c>
      <c r="H888">
        <v>202212</v>
      </c>
      <c r="I888" s="8">
        <v>34.89</v>
      </c>
      <c r="J888" s="8">
        <v>3.75</v>
      </c>
      <c r="K888" s="8">
        <v>3.55</v>
      </c>
      <c r="L888" s="8">
        <v>3.61</v>
      </c>
      <c r="M888" s="47" t="str">
        <f>INDEX(DNBDetails[], MATCH(ZACKS_Screener[Ticker], DNBDetails[Ticker],0), 6)</f>
        <v>Transportation and Warehousing</v>
      </c>
      <c r="N888" s="6" t="str">
        <f>INDEX(DNBDetails[], MATCH(ZACKS_Screener[Ticker], DNBDetails[Ticker],0), 7)</f>
        <v>Pipeline Transportation of Crude Oil</v>
      </c>
      <c r="O8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-5.3333333333333378E-2</v>
      </c>
      <c r="P8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1.6901408450704241E-2</v>
      </c>
      <c r="Q888" s="17">
        <f>IFERROR(ZACKS_Screener[[#This Row],[Price]]/ZACKS_Screener[[#This Row],[EPS1]], "")</f>
        <v>9.8281690140845068</v>
      </c>
      <c r="R888" s="17">
        <f>IFERROR(ZACKS_Screener[[#This Row],[Price]]/ZACKS_Screener[[#This Row],[EPS2]], "")</f>
        <v>9.6648199445983387</v>
      </c>
      <c r="S888" s="17">
        <f>IFERROR(ZACKS_Screener[[#This Row],[PE1]]/(ZACKS_Screener[[#This Row],[EG1]]*100), "")</f>
        <v>-1.8427816901408436</v>
      </c>
      <c r="T888" s="17">
        <f>IFERROR(ZACKS_Screener[[#This Row],[PE2]]/(ZACKS_Screener[[#This Row],[EG2]]*100), "")</f>
        <v>5.7183518005540117</v>
      </c>
      <c r="U888"/>
    </row>
    <row r="889" spans="1:21" hidden="1" x14ac:dyDescent="0.25">
      <c r="A889" s="20" t="s">
        <v>1496</v>
      </c>
      <c r="B889" s="20">
        <v>4387.1400000000003</v>
      </c>
      <c r="C889" s="33" t="s">
        <v>1495</v>
      </c>
      <c r="D889" s="6" t="s">
        <v>12</v>
      </c>
      <c r="E889" s="6" t="s">
        <v>32</v>
      </c>
      <c r="F889" s="6" t="s">
        <v>214</v>
      </c>
      <c r="G889">
        <v>12</v>
      </c>
      <c r="H889">
        <v>202212</v>
      </c>
      <c r="I889" s="8">
        <v>36.409999999999997</v>
      </c>
      <c r="J889" s="8">
        <v>4.68</v>
      </c>
      <c r="K889" s="8">
        <v>4.43</v>
      </c>
      <c r="L889" s="8">
        <v>4.41</v>
      </c>
      <c r="M889" s="47" t="str">
        <f>INDEX(DNBDetails[], MATCH(ZACKS_Screener[Ticker], DNBDetails[Ticker],0), 6)</f>
        <v>Real Estate and Rental and Leasing</v>
      </c>
      <c r="N889" s="6" t="str">
        <f>INDEX(DNBDetails[], MATCH(ZACKS_Screener[Ticker], DNBDetails[Ticker],0), 7)</f>
        <v>Lessors of Real Estate</v>
      </c>
      <c r="O8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-5.3418803418803423E-2</v>
      </c>
      <c r="P8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-4.5146726862301525E-3</v>
      </c>
      <c r="Q889" s="17">
        <f>IFERROR(ZACKS_Screener[[#This Row],[Price]]/ZACKS_Screener[[#This Row],[EPS1]], "")</f>
        <v>8.2189616252821676</v>
      </c>
      <c r="R889" s="17">
        <f>IFERROR(ZACKS_Screener[[#This Row],[Price]]/ZACKS_Screener[[#This Row],[EPS2]], "")</f>
        <v>8.2562358276643977</v>
      </c>
      <c r="S889" s="17">
        <f>IFERROR(ZACKS_Screener[[#This Row],[PE1]]/(ZACKS_Screener[[#This Row],[EG1]]*100), "")</f>
        <v>-1.5385896162528216</v>
      </c>
      <c r="T889" s="17">
        <f>IFERROR(ZACKS_Screener[[#This Row],[PE2]]/(ZACKS_Screener[[#This Row],[EG2]]*100), "")</f>
        <v>-18.287562358277029</v>
      </c>
      <c r="U889"/>
    </row>
    <row r="890" spans="1:21" hidden="1" x14ac:dyDescent="0.25">
      <c r="A890" s="20" t="s">
        <v>1865</v>
      </c>
      <c r="B890" s="20">
        <v>7757.56</v>
      </c>
      <c r="C890" s="33" t="s">
        <v>1864</v>
      </c>
      <c r="D890" s="6" t="s">
        <v>12</v>
      </c>
      <c r="E890" s="6" t="s">
        <v>32</v>
      </c>
      <c r="F890" s="6" t="s">
        <v>214</v>
      </c>
      <c r="G890">
        <v>12</v>
      </c>
      <c r="H890">
        <v>202212</v>
      </c>
      <c r="I890" s="8">
        <v>31.72</v>
      </c>
      <c r="J890" s="8">
        <v>2.99</v>
      </c>
      <c r="K890" s="8">
        <v>2.83</v>
      </c>
      <c r="L890" s="8">
        <v>3.01</v>
      </c>
      <c r="M890" s="47" t="str">
        <f>INDEX(DNBDetails[], MATCH(ZACKS_Screener[Ticker], DNBDetails[Ticker],0), 6)</f>
        <v>Real Estate and Rental and Leasing</v>
      </c>
      <c r="N890" s="6" t="str">
        <f>INDEX(DNBDetails[], MATCH(ZACKS_Screener[Ticker], DNBDetails[Ticker],0), 7)</f>
        <v>Lessors of Real Estate</v>
      </c>
      <c r="O8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-5.351170568561877E-2</v>
      </c>
      <c r="P8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6.3604240282685409E-2</v>
      </c>
      <c r="Q890" s="17">
        <f>IFERROR(ZACKS_Screener[[#This Row],[Price]]/ZACKS_Screener[[#This Row],[EPS1]], "")</f>
        <v>11.208480565371024</v>
      </c>
      <c r="R890" s="17">
        <f>IFERROR(ZACKS_Screener[[#This Row],[Price]]/ZACKS_Screener[[#This Row],[EPS2]], "")</f>
        <v>10.538205980066445</v>
      </c>
      <c r="S890" s="17">
        <f>IFERROR(ZACKS_Screener[[#This Row],[PE1]]/(ZACKS_Screener[[#This Row],[EG1]]*100), "")</f>
        <v>-2.0945848056537084</v>
      </c>
      <c r="T890" s="17">
        <f>IFERROR(ZACKS_Screener[[#This Row],[PE2]]/(ZACKS_Screener[[#This Row],[EG2]]*100), "")</f>
        <v>1.6568401624215603</v>
      </c>
      <c r="U890"/>
    </row>
    <row r="891" spans="1:21" hidden="1" x14ac:dyDescent="0.25">
      <c r="A891" s="20" t="s">
        <v>2773</v>
      </c>
      <c r="B891" s="20">
        <v>3079.15</v>
      </c>
      <c r="C891" s="33" t="s">
        <v>2772</v>
      </c>
      <c r="D891" s="6" t="s">
        <v>12</v>
      </c>
      <c r="E891" s="6" t="s">
        <v>32</v>
      </c>
      <c r="F891" s="6" t="s">
        <v>138</v>
      </c>
      <c r="G891">
        <v>12</v>
      </c>
      <c r="H891">
        <v>202212</v>
      </c>
      <c r="I891" s="8">
        <v>16.510000000000002</v>
      </c>
      <c r="J891" s="8">
        <v>2.23</v>
      </c>
      <c r="K891" s="8">
        <v>2.11</v>
      </c>
      <c r="L891" s="8">
        <v>1.95</v>
      </c>
      <c r="M891" s="47" t="str">
        <f>INDEX(DNBDetails[], MATCH(ZACKS_Screener[Ticker], DNBDetails[Ticker],0), 6)</f>
        <v>Finance and Insurance</v>
      </c>
      <c r="N891" s="6" t="str">
        <f>INDEX(DNBDetails[], MATCH(ZACKS_Screener[Ticker], DNBDetails[Ticker],0), 7)</f>
        <v>Other Investment Pools and Funds</v>
      </c>
      <c r="O8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-5.3811659192825163E-2</v>
      </c>
      <c r="P8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-7.5829383886255888E-2</v>
      </c>
      <c r="Q891" s="17">
        <f>IFERROR(ZACKS_Screener[[#This Row],[Price]]/ZACKS_Screener[[#This Row],[EPS1]], "")</f>
        <v>7.8246445497630344</v>
      </c>
      <c r="R891" s="17">
        <f>IFERROR(ZACKS_Screener[[#This Row],[Price]]/ZACKS_Screener[[#This Row],[EPS2]], "")</f>
        <v>8.4666666666666668</v>
      </c>
      <c r="S891" s="17">
        <f>IFERROR(ZACKS_Screener[[#This Row],[PE1]]/(ZACKS_Screener[[#This Row],[EG1]]*100), "")</f>
        <v>-1.4540797788309625</v>
      </c>
      <c r="T891" s="17">
        <f>IFERROR(ZACKS_Screener[[#This Row],[PE2]]/(ZACKS_Screener[[#This Row],[EG2]]*100), "")</f>
        <v>-1.1165416666666672</v>
      </c>
      <c r="U891"/>
    </row>
    <row r="892" spans="1:21" hidden="1" x14ac:dyDescent="0.25">
      <c r="A892" s="20" t="s">
        <v>2171</v>
      </c>
      <c r="B892" s="20">
        <v>132648.20000000001</v>
      </c>
      <c r="C892" s="33" t="s">
        <v>2170</v>
      </c>
      <c r="D892" s="6" t="s">
        <v>12</v>
      </c>
      <c r="E892" s="6" t="s">
        <v>32</v>
      </c>
      <c r="F892" s="6" t="s">
        <v>360</v>
      </c>
      <c r="G892">
        <v>10</v>
      </c>
      <c r="H892">
        <v>202210</v>
      </c>
      <c r="I892" s="8">
        <v>94.98</v>
      </c>
      <c r="J892" s="8">
        <v>8.69</v>
      </c>
      <c r="K892" s="8">
        <v>8.2200000000000006</v>
      </c>
      <c r="L892" s="8">
        <v>8.7899999999999991</v>
      </c>
      <c r="M892" s="47" t="str">
        <f>INDEX(DNBDetails[], MATCH(ZACKS_Screener[Ticker], DNBDetails[Ticker],0), 6)</f>
        <v>Finance and Insurance</v>
      </c>
      <c r="N892" s="6" t="str">
        <f>INDEX(DNBDetails[], MATCH(ZACKS_Screener[Ticker], DNBDetails[Ticker],0), 7)</f>
        <v>Depository Credit Intermediation</v>
      </c>
      <c r="O8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-5.4085155350978006E-2</v>
      </c>
      <c r="P8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6.9343065693430475E-2</v>
      </c>
      <c r="Q892" s="17">
        <f>IFERROR(ZACKS_Screener[[#This Row],[Price]]/ZACKS_Screener[[#This Row],[EPS1]], "")</f>
        <v>11.554744525547445</v>
      </c>
      <c r="R892" s="17">
        <f>IFERROR(ZACKS_Screener[[#This Row],[Price]]/ZACKS_Screener[[#This Row],[EPS2]], "")</f>
        <v>10.805460750853245</v>
      </c>
      <c r="S892" s="17">
        <f>IFERROR(ZACKS_Screener[[#This Row],[PE1]]/(ZACKS_Screener[[#This Row],[EG1]]*100), "")</f>
        <v>-2.1363985090852671</v>
      </c>
      <c r="T892" s="17">
        <f>IFERROR(ZACKS_Screener[[#This Row],[PE2]]/(ZACKS_Screener[[#This Row],[EG2]]*100), "")</f>
        <v>1.5582611819651562</v>
      </c>
      <c r="U892"/>
    </row>
    <row r="893" spans="1:21" hidden="1" x14ac:dyDescent="0.25">
      <c r="A893" s="20" t="s">
        <v>3079</v>
      </c>
      <c r="B893" s="20">
        <v>2545.11</v>
      </c>
      <c r="C893" s="33" t="s">
        <v>3078</v>
      </c>
      <c r="D893" s="6" t="s">
        <v>20</v>
      </c>
      <c r="E893" s="6" t="s">
        <v>32</v>
      </c>
      <c r="F893" s="6" t="s">
        <v>1917</v>
      </c>
      <c r="G893">
        <v>12</v>
      </c>
      <c r="H893">
        <v>202212</v>
      </c>
      <c r="I893" s="8">
        <v>14.38</v>
      </c>
      <c r="J893" s="8">
        <v>1.29</v>
      </c>
      <c r="K893" s="8">
        <v>1.22</v>
      </c>
      <c r="L893" s="8">
        <v>1.25</v>
      </c>
      <c r="M893" s="47" t="str">
        <f>INDEX(DNBDetails[], MATCH(ZACKS_Screener[Ticker], DNBDetails[Ticker],0), 6)</f>
        <v>Finance and Insurance</v>
      </c>
      <c r="N893" s="6" t="str">
        <f>INDEX(DNBDetails[], MATCH(ZACKS_Screener[Ticker], DNBDetails[Ticker],0), 7)</f>
        <v>Depository Credit Intermediation</v>
      </c>
      <c r="O8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-5.4263565891472916E-2</v>
      </c>
      <c r="P8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2.4590163934426253E-2</v>
      </c>
      <c r="Q893" s="17">
        <f>IFERROR(ZACKS_Screener[[#This Row],[Price]]/ZACKS_Screener[[#This Row],[EPS1]], "")</f>
        <v>11.78688524590164</v>
      </c>
      <c r="R893" s="17">
        <f>IFERROR(ZACKS_Screener[[#This Row],[Price]]/ZACKS_Screener[[#This Row],[EPS2]], "")</f>
        <v>11.504000000000001</v>
      </c>
      <c r="S893" s="17">
        <f>IFERROR(ZACKS_Screener[[#This Row],[PE1]]/(ZACKS_Screener[[#This Row],[EG1]]*100), "")</f>
        <v>-2.1721545667447288</v>
      </c>
      <c r="T893" s="17">
        <f>IFERROR(ZACKS_Screener[[#This Row],[PE2]]/(ZACKS_Screener[[#This Row],[EG2]]*100), "")</f>
        <v>4.6782933333333299</v>
      </c>
      <c r="U893"/>
    </row>
    <row r="894" spans="1:21" hidden="1" x14ac:dyDescent="0.25">
      <c r="A894" s="20" t="s">
        <v>1249</v>
      </c>
      <c r="B894" s="20">
        <v>3899.98</v>
      </c>
      <c r="C894" s="33" t="s">
        <v>1248</v>
      </c>
      <c r="D894" s="6" t="s">
        <v>12</v>
      </c>
      <c r="E894" s="6" t="s">
        <v>102</v>
      </c>
      <c r="F894" s="6" t="s">
        <v>103</v>
      </c>
      <c r="G894">
        <v>12</v>
      </c>
      <c r="H894">
        <v>202212</v>
      </c>
      <c r="I894" s="8">
        <v>35.39</v>
      </c>
      <c r="J894" s="8">
        <v>2.2000000000000002</v>
      </c>
      <c r="K894" s="8">
        <v>2.08</v>
      </c>
      <c r="L894" s="8">
        <v>2.19</v>
      </c>
      <c r="M894" s="47" t="str">
        <f>INDEX(DNBDetails[], MATCH(ZACKS_Screener[Ticker], DNBDetails[Ticker],0), 6)</f>
        <v>Utilities</v>
      </c>
      <c r="N894" s="6" t="str">
        <f>INDEX(DNBDetails[], MATCH(ZACKS_Screener[Ticker], DNBDetails[Ticker],0), 7)</f>
        <v>Electric Power Generation, Transmission and Distribution</v>
      </c>
      <c r="O8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-5.4545454545454591E-2</v>
      </c>
      <c r="P8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5.2884615384615322E-2</v>
      </c>
      <c r="Q894" s="17">
        <f>IFERROR(ZACKS_Screener[[#This Row],[Price]]/ZACKS_Screener[[#This Row],[EPS1]], "")</f>
        <v>17.014423076923077</v>
      </c>
      <c r="R894" s="17">
        <f>IFERROR(ZACKS_Screener[[#This Row],[Price]]/ZACKS_Screener[[#This Row],[EPS2]], "")</f>
        <v>16.159817351598175</v>
      </c>
      <c r="S894" s="17">
        <f>IFERROR(ZACKS_Screener[[#This Row],[PE1]]/(ZACKS_Screener[[#This Row],[EG1]]*100), "")</f>
        <v>-3.1193108974358945</v>
      </c>
      <c r="T894" s="17">
        <f>IFERROR(ZACKS_Screener[[#This Row],[PE2]]/(ZACKS_Screener[[#This Row],[EG2]]*100), "")</f>
        <v>3.0556745537567496</v>
      </c>
      <c r="U894"/>
    </row>
    <row r="895" spans="1:21" hidden="1" x14ac:dyDescent="0.25">
      <c r="A895" s="20" t="s">
        <v>1074</v>
      </c>
      <c r="B895" s="20">
        <v>5232.6099999999997</v>
      </c>
      <c r="C895" s="33" t="s">
        <v>1073</v>
      </c>
      <c r="D895" s="6" t="s">
        <v>12</v>
      </c>
      <c r="E895" s="6" t="s">
        <v>44</v>
      </c>
      <c r="F895" s="6" t="s">
        <v>262</v>
      </c>
      <c r="G895">
        <v>12</v>
      </c>
      <c r="H895">
        <v>202212</v>
      </c>
      <c r="I895" s="8">
        <v>24.84</v>
      </c>
      <c r="J895" s="8">
        <v>1.27</v>
      </c>
      <c r="K895" s="8">
        <v>1.2</v>
      </c>
      <c r="L895" s="8">
        <v>1.28</v>
      </c>
      <c r="M895" s="47" t="str">
        <f>INDEX(DNBDetails[], MATCH(ZACKS_Screener[Ticker], DNBDetails[Ticker],0), 6)</f>
        <v>Food Manufacturing</v>
      </c>
      <c r="N895" s="6" t="str">
        <f>INDEX(DNBDetails[], MATCH(ZACKS_Screener[Ticker], DNBDetails[Ticker],0), 7)</f>
        <v>Bakeries and Tortilla Manufacturing</v>
      </c>
      <c r="O8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-5.511811023622052E-2</v>
      </c>
      <c r="P8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6.6666666666666735E-2</v>
      </c>
      <c r="Q895" s="17">
        <f>IFERROR(ZACKS_Screener[[#This Row],[Price]]/ZACKS_Screener[[#This Row],[EPS1]], "")</f>
        <v>20.7</v>
      </c>
      <c r="R895" s="17">
        <f>IFERROR(ZACKS_Screener[[#This Row],[Price]]/ZACKS_Screener[[#This Row],[EPS2]], "")</f>
        <v>19.40625</v>
      </c>
      <c r="S895" s="17">
        <f>IFERROR(ZACKS_Screener[[#This Row],[PE1]]/(ZACKS_Screener[[#This Row],[EG1]]*100), "")</f>
        <v>-3.7555714285714252</v>
      </c>
      <c r="T895" s="17">
        <f>IFERROR(ZACKS_Screener[[#This Row],[PE2]]/(ZACKS_Screener[[#This Row],[EG2]]*100), "")</f>
        <v>2.9109374999999971</v>
      </c>
      <c r="U895"/>
    </row>
    <row r="896" spans="1:21" hidden="1" x14ac:dyDescent="0.25">
      <c r="A896" s="20" t="s">
        <v>43</v>
      </c>
      <c r="B896" s="20">
        <v>46305.64</v>
      </c>
      <c r="C896" s="33" t="s">
        <v>42</v>
      </c>
      <c r="D896" s="6" t="s">
        <v>12</v>
      </c>
      <c r="E896" s="6" t="s">
        <v>44</v>
      </c>
      <c r="F896" s="6" t="s">
        <v>45</v>
      </c>
      <c r="G896">
        <v>12</v>
      </c>
      <c r="H896">
        <v>202212</v>
      </c>
      <c r="I896" s="8">
        <v>2.91</v>
      </c>
      <c r="J896" s="8">
        <v>0.18</v>
      </c>
      <c r="K896" s="8">
        <v>0.17</v>
      </c>
      <c r="L896" s="8">
        <v>0.2</v>
      </c>
      <c r="M896" s="47" t="str">
        <f>INDEX(DNBDetails[], MATCH(ZACKS_Screener[Ticker], DNBDetails[Ticker],0), 6)</f>
        <v>Beverage and Tobacco Product Manufacturing</v>
      </c>
      <c r="N896" s="6" t="str">
        <f>INDEX(DNBDetails[], MATCH(ZACKS_Screener[Ticker], DNBDetails[Ticker],0), 7)</f>
        <v>Beverage Manufacturing</v>
      </c>
      <c r="O8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-5.5555555555555455E-2</v>
      </c>
      <c r="P8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0.1764705882352941</v>
      </c>
      <c r="Q896" s="17">
        <f>IFERROR(ZACKS_Screener[[#This Row],[Price]]/ZACKS_Screener[[#This Row],[EPS1]], "")</f>
        <v>17.117647058823529</v>
      </c>
      <c r="R896" s="17">
        <f>IFERROR(ZACKS_Screener[[#This Row],[Price]]/ZACKS_Screener[[#This Row],[EPS2]], "")</f>
        <v>14.55</v>
      </c>
      <c r="S896" s="17">
        <f>IFERROR(ZACKS_Screener[[#This Row],[PE1]]/(ZACKS_Screener[[#This Row],[EG1]]*100), "")</f>
        <v>-3.081176470588241</v>
      </c>
      <c r="T896" s="17">
        <f>IFERROR(ZACKS_Screener[[#This Row],[PE2]]/(ZACKS_Screener[[#This Row],[EG2]]*100), "")</f>
        <v>0.82450000000000012</v>
      </c>
      <c r="U896"/>
    </row>
    <row r="897" spans="1:21" hidden="1" x14ac:dyDescent="0.25">
      <c r="A897" s="20" t="s">
        <v>2183</v>
      </c>
      <c r="B897" s="20">
        <v>6506.92</v>
      </c>
      <c r="C897" s="33" t="s">
        <v>2182</v>
      </c>
      <c r="D897" s="6" t="s">
        <v>12</v>
      </c>
      <c r="E897" s="6" t="s">
        <v>13</v>
      </c>
      <c r="F897" s="6" t="s">
        <v>145</v>
      </c>
      <c r="G897">
        <v>1</v>
      </c>
      <c r="H897">
        <v>202301</v>
      </c>
      <c r="I897" s="8">
        <v>120.47</v>
      </c>
      <c r="J897" s="8">
        <v>7.55</v>
      </c>
      <c r="K897" s="8">
        <v>7.13</v>
      </c>
      <c r="L897" s="8">
        <v>7.51</v>
      </c>
      <c r="M897" s="47" t="str">
        <f>INDEX(DNBDetails[], MATCH(ZACKS_Screener[Ticker], DNBDetails[Ticker],0), 6)</f>
        <v>Professional, Scientific, and Technical Services</v>
      </c>
      <c r="N897" s="6" t="str">
        <f>INDEX(DNBDetails[], MATCH(ZACKS_Screener[Ticker], DNBDetails[Ticker],0), 7)</f>
        <v>Computer Systems Design and Related Services</v>
      </c>
      <c r="O8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-5.5629139072847673E-2</v>
      </c>
      <c r="P8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5.3295932678821864E-2</v>
      </c>
      <c r="Q897" s="17">
        <f>IFERROR(ZACKS_Screener[[#This Row],[Price]]/ZACKS_Screener[[#This Row],[EPS1]], "")</f>
        <v>16.896213183730715</v>
      </c>
      <c r="R897" s="17">
        <f>IFERROR(ZACKS_Screener[[#This Row],[Price]]/ZACKS_Screener[[#This Row],[EPS2]], "")</f>
        <v>16.04127829560586</v>
      </c>
      <c r="S897" s="17">
        <f>IFERROR(ZACKS_Screener[[#This Row],[PE1]]/(ZACKS_Screener[[#This Row],[EG1]]*100), "")</f>
        <v>-3.037295465170641</v>
      </c>
      <c r="T897" s="17">
        <f>IFERROR(ZACKS_Screener[[#This Row],[PE2]]/(ZACKS_Screener[[#This Row],[EG2]]*100), "")</f>
        <v>3.0098503749386794</v>
      </c>
      <c r="U897"/>
    </row>
    <row r="898" spans="1:21" hidden="1" x14ac:dyDescent="0.25">
      <c r="A898" s="20" t="s">
        <v>1617</v>
      </c>
      <c r="B898" s="20">
        <v>7589.21</v>
      </c>
      <c r="C898" s="33" t="s">
        <v>1616</v>
      </c>
      <c r="D898" s="6" t="s">
        <v>20</v>
      </c>
      <c r="E898" s="6" t="s">
        <v>284</v>
      </c>
      <c r="F898" s="6" t="s">
        <v>304</v>
      </c>
      <c r="G898">
        <v>12</v>
      </c>
      <c r="H898">
        <v>202212</v>
      </c>
      <c r="I898" s="8">
        <v>21.63</v>
      </c>
      <c r="J898" s="8">
        <v>1.25</v>
      </c>
      <c r="K898" s="8">
        <v>1.18</v>
      </c>
      <c r="L898" s="8">
        <v>1.45</v>
      </c>
      <c r="M898" s="47" t="str">
        <f>INDEX(DNBDetails[], MATCH(ZACKS_Screener[Ticker], DNBDetails[Ticker],0), 6)</f>
        <v>Miscellaneous Manufacturing</v>
      </c>
      <c r="N898" s="6" t="str">
        <f>INDEX(DNBDetails[], MATCH(ZACKS_Screener[Ticker], DNBDetails[Ticker],0), 7)</f>
        <v>Other Miscellaneous Manufacturing</v>
      </c>
      <c r="O8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-5.600000000000005E-2</v>
      </c>
      <c r="P8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0.22881355932203393</v>
      </c>
      <c r="Q898" s="17">
        <f>IFERROR(ZACKS_Screener[[#This Row],[Price]]/ZACKS_Screener[[#This Row],[EPS1]], "")</f>
        <v>18.33050847457627</v>
      </c>
      <c r="R898" s="17">
        <f>IFERROR(ZACKS_Screener[[#This Row],[Price]]/ZACKS_Screener[[#This Row],[EPS2]], "")</f>
        <v>14.917241379310344</v>
      </c>
      <c r="S898" s="17">
        <f>IFERROR(ZACKS_Screener[[#This Row],[PE1]]/(ZACKS_Screener[[#This Row],[EG1]]*100), "")</f>
        <v>-3.2733050847457594</v>
      </c>
      <c r="T898" s="17">
        <f>IFERROR(ZACKS_Screener[[#This Row],[PE2]]/(ZACKS_Screener[[#This Row],[EG2]]*100), "")</f>
        <v>0.65193869731800758</v>
      </c>
      <c r="U898"/>
    </row>
    <row r="899" spans="1:21" hidden="1" x14ac:dyDescent="0.25">
      <c r="A899" s="20" t="s">
        <v>510</v>
      </c>
      <c r="B899" s="20">
        <v>97838.94</v>
      </c>
      <c r="C899" s="33" t="s">
        <v>509</v>
      </c>
      <c r="D899" s="6" t="s">
        <v>12</v>
      </c>
      <c r="E899" s="6" t="s">
        <v>44</v>
      </c>
      <c r="F899" s="6" t="s">
        <v>45</v>
      </c>
      <c r="G899">
        <v>12</v>
      </c>
      <c r="H899">
        <v>202212</v>
      </c>
      <c r="I899" s="8">
        <v>56.5</v>
      </c>
      <c r="J899" s="8">
        <v>3.21</v>
      </c>
      <c r="K899" s="8">
        <v>3.03</v>
      </c>
      <c r="L899" s="8">
        <v>3.6</v>
      </c>
      <c r="M899" s="47" t="e">
        <f>INDEX(DNBDetails[], MATCH(ZACKS_Screener[Ticker], DNBDetails[Ticker],0), 6)</f>
        <v>#N/A</v>
      </c>
      <c r="N899" s="6" t="e">
        <f>INDEX(DNBDetails[], MATCH(ZACKS_Screener[Ticker], DNBDetails[Ticker],0), 7)</f>
        <v>#N/A</v>
      </c>
      <c r="O8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-5.6074766355140235E-2</v>
      </c>
      <c r="P8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0.18811881188118823</v>
      </c>
      <c r="Q899" s="17">
        <f>IFERROR(ZACKS_Screener[[#This Row],[Price]]/ZACKS_Screener[[#This Row],[EPS1]], "")</f>
        <v>18.64686468646865</v>
      </c>
      <c r="R899" s="17">
        <f>IFERROR(ZACKS_Screener[[#This Row],[Price]]/ZACKS_Screener[[#This Row],[EPS2]], "")</f>
        <v>15.694444444444445</v>
      </c>
      <c r="S899" s="17">
        <f>IFERROR(ZACKS_Screener[[#This Row],[PE1]]/(ZACKS_Screener[[#This Row],[EG1]]*100), "")</f>
        <v>-3.325357535753573</v>
      </c>
      <c r="T899" s="17">
        <f>IFERROR(ZACKS_Screener[[#This Row],[PE2]]/(ZACKS_Screener[[#This Row],[EG2]]*100), "")</f>
        <v>0.83428362573099368</v>
      </c>
      <c r="U899"/>
    </row>
    <row r="900" spans="1:21" hidden="1" x14ac:dyDescent="0.25">
      <c r="A900" s="20" t="s">
        <v>2794</v>
      </c>
      <c r="B900" s="20">
        <v>2859.17</v>
      </c>
      <c r="C900" s="33" t="s">
        <v>2793</v>
      </c>
      <c r="D900" s="6" t="s">
        <v>12</v>
      </c>
      <c r="E900" s="6" t="s">
        <v>17</v>
      </c>
      <c r="F900" s="6" t="s">
        <v>2795</v>
      </c>
      <c r="G900">
        <v>12</v>
      </c>
      <c r="H900">
        <v>202212</v>
      </c>
      <c r="I900" s="8">
        <v>91.57</v>
      </c>
      <c r="J900" s="8">
        <v>3.87</v>
      </c>
      <c r="K900" s="8">
        <v>3.65</v>
      </c>
      <c r="L900" s="8">
        <v>4.2</v>
      </c>
      <c r="M900" s="47" t="str">
        <f>INDEX(DNBDetails[], MATCH(ZACKS_Screener[Ticker], DNBDetails[Ticker],0), 6)</f>
        <v>Textile Mills</v>
      </c>
      <c r="N900" s="6" t="str">
        <f>INDEX(DNBDetails[], MATCH(ZACKS_Screener[Ticker], DNBDetails[Ticker],0), 7)</f>
        <v>Fabric Mills</v>
      </c>
      <c r="O9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-5.6847545219638293E-2</v>
      </c>
      <c r="P9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0.15068493150684939</v>
      </c>
      <c r="Q900" s="17">
        <f>IFERROR(ZACKS_Screener[[#This Row],[Price]]/ZACKS_Screener[[#This Row],[EPS1]], "")</f>
        <v>25.087671232876712</v>
      </c>
      <c r="R900" s="17">
        <f>IFERROR(ZACKS_Screener[[#This Row],[Price]]/ZACKS_Screener[[#This Row],[EPS2]], "")</f>
        <v>21.80238095238095</v>
      </c>
      <c r="S900" s="17">
        <f>IFERROR(ZACKS_Screener[[#This Row],[PE1]]/(ZACKS_Screener[[#This Row],[EG1]]*100), "")</f>
        <v>-4.4131494396014901</v>
      </c>
      <c r="T900" s="17">
        <f>IFERROR(ZACKS_Screener[[#This Row],[PE2]]/(ZACKS_Screener[[#This Row],[EG2]]*100), "")</f>
        <v>1.4468852813852806</v>
      </c>
      <c r="U900"/>
    </row>
    <row r="901" spans="1:21" hidden="1" x14ac:dyDescent="0.25">
      <c r="A901" s="20" t="s">
        <v>1628</v>
      </c>
      <c r="B901" s="20">
        <v>3091.97</v>
      </c>
      <c r="C901" s="33" t="s">
        <v>1627</v>
      </c>
      <c r="D901" s="6" t="s">
        <v>20</v>
      </c>
      <c r="E901" s="6" t="s">
        <v>35</v>
      </c>
      <c r="F901" s="6" t="s">
        <v>271</v>
      </c>
      <c r="G901">
        <v>12</v>
      </c>
      <c r="H901">
        <v>202212</v>
      </c>
      <c r="I901" s="8">
        <v>168.73</v>
      </c>
      <c r="J901" s="8">
        <v>-17.23</v>
      </c>
      <c r="K901" s="8">
        <v>-18.22</v>
      </c>
      <c r="L901" s="8">
        <v>-7.35</v>
      </c>
      <c r="M901" s="47" t="str">
        <f>INDEX(DNBDetails[], MATCH(ZACKS_Screener[Ticker], DNBDetails[Ticker],0), 6)</f>
        <v>Chemical Manufacturing</v>
      </c>
      <c r="N901" s="6" t="str">
        <f>INDEX(DNBDetails[], MATCH(ZACKS_Screener[Ticker], DNBDetails[Ticker],0), 7)</f>
        <v>Pharmaceutical and Medicine Manufacturing</v>
      </c>
      <c r="O9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-5.7457922228670834E-2</v>
      </c>
      <c r="P9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0.59659714599341385</v>
      </c>
      <c r="Q901" s="17">
        <f>IFERROR(ZACKS_Screener[[#This Row],[Price]]/ZACKS_Screener[[#This Row],[EPS1]], "")</f>
        <v>-9.260702524698134</v>
      </c>
      <c r="R901" s="17">
        <f>IFERROR(ZACKS_Screener[[#This Row],[Price]]/ZACKS_Screener[[#This Row],[EPS2]], "")</f>
        <v>-22.956462585034014</v>
      </c>
      <c r="S901" s="17">
        <f>IFERROR(ZACKS_Screener[[#This Row],[PE1]]/(ZACKS_Screener[[#This Row],[EG1]]*100), "")</f>
        <v>1.6117364090964554</v>
      </c>
      <c r="T901" s="17">
        <f>IFERROR(ZACKS_Screener[[#This Row],[PE2]]/(ZACKS_Screener[[#This Row],[EG2]]*100), "")</f>
        <v>-0.38479001683470077</v>
      </c>
      <c r="U901"/>
    </row>
    <row r="902" spans="1:21" hidden="1" x14ac:dyDescent="0.25">
      <c r="A902" s="20" t="s">
        <v>3800</v>
      </c>
      <c r="B902" s="20">
        <v>3210.1</v>
      </c>
      <c r="C902" s="33" t="s">
        <v>3799</v>
      </c>
      <c r="D902" s="6" t="s">
        <v>20</v>
      </c>
      <c r="E902" s="6" t="s">
        <v>13</v>
      </c>
      <c r="F902" s="6" t="s">
        <v>175</v>
      </c>
      <c r="G902">
        <v>12</v>
      </c>
      <c r="H902">
        <v>202212</v>
      </c>
      <c r="I902" s="8">
        <v>67.16</v>
      </c>
      <c r="J902" s="8">
        <v>6.65</v>
      </c>
      <c r="K902" s="8">
        <v>6.26</v>
      </c>
      <c r="L902" s="8">
        <v>6.72</v>
      </c>
      <c r="M902" s="47" t="str">
        <f>INDEX(DNBDetails[], MATCH(ZACKS_Screener[Ticker], DNBDetails[Ticker],0), 6)</f>
        <v>Professional, Scientific, and Technical Services</v>
      </c>
      <c r="N902" s="6" t="str">
        <f>INDEX(DNBDetails[], MATCH(ZACKS_Screener[Ticker], DNBDetails[Ticker],0), 7)</f>
        <v>Advertising, Public Relations, and Related Services</v>
      </c>
      <c r="O9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-5.8646616541353468E-2</v>
      </c>
      <c r="P9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7.3482428115015971E-2</v>
      </c>
      <c r="Q902" s="17">
        <f>IFERROR(ZACKS_Screener[[#This Row],[Price]]/ZACKS_Screener[[#This Row],[EPS1]], "")</f>
        <v>10.728434504792332</v>
      </c>
      <c r="R902" s="17">
        <f>IFERROR(ZACKS_Screener[[#This Row],[Price]]/ZACKS_Screener[[#This Row],[EPS2]], "")</f>
        <v>9.9940476190476186</v>
      </c>
      <c r="S902" s="17">
        <f>IFERROR(ZACKS_Screener[[#This Row],[PE1]]/(ZACKS_Screener[[#This Row],[EG1]]*100), "")</f>
        <v>-1.8293356270992027</v>
      </c>
      <c r="T902" s="17">
        <f>IFERROR(ZACKS_Screener[[#This Row],[PE2]]/(ZACKS_Screener[[#This Row],[EG2]]*100), "")</f>
        <v>1.3600595238095237</v>
      </c>
      <c r="U902"/>
    </row>
    <row r="903" spans="1:21" hidden="1" x14ac:dyDescent="0.25">
      <c r="A903" s="20" t="s">
        <v>3427</v>
      </c>
      <c r="B903" s="20">
        <v>2495.73</v>
      </c>
      <c r="C903" s="33" t="s">
        <v>3426</v>
      </c>
      <c r="D903" s="6" t="s">
        <v>12</v>
      </c>
      <c r="E903" s="6" t="s">
        <v>76</v>
      </c>
      <c r="F903" s="6" t="s">
        <v>242</v>
      </c>
      <c r="G903">
        <v>12</v>
      </c>
      <c r="H903">
        <v>202212</v>
      </c>
      <c r="I903" s="8">
        <v>13.39</v>
      </c>
      <c r="J903" s="8">
        <v>0.34</v>
      </c>
      <c r="K903" s="8">
        <v>0.32</v>
      </c>
      <c r="L903" s="8">
        <v>0.38</v>
      </c>
      <c r="M903" s="47" t="str">
        <f>INDEX(DNBDetails[], MATCH(ZACKS_Screener[Ticker], DNBDetails[Ticker],0), 6)</f>
        <v>Information</v>
      </c>
      <c r="N903" s="6" t="str">
        <f>INDEX(DNBDetails[], MATCH(ZACKS_Screener[Ticker], DNBDetails[Ticker],0), 7)</f>
        <v>Software Publishers</v>
      </c>
      <c r="O9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-5.8823529411764754E-2</v>
      </c>
      <c r="P9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903" s="17">
        <f>IFERROR(ZACKS_Screener[[#This Row],[Price]]/ZACKS_Screener[[#This Row],[EPS1]], "")</f>
        <v>41.84375</v>
      </c>
      <c r="R903" s="17">
        <f>IFERROR(ZACKS_Screener[[#This Row],[Price]]/ZACKS_Screener[[#This Row],[EPS2]], "")</f>
        <v>35.236842105263158</v>
      </c>
      <c r="S903" s="17">
        <f>IFERROR(ZACKS_Screener[[#This Row],[PE1]]/(ZACKS_Screener[[#This Row],[EG1]]*100), "")</f>
        <v>-7.1134374999999945</v>
      </c>
      <c r="T903" s="17">
        <f>IFERROR(ZACKS_Screener[[#This Row],[PE2]]/(ZACKS_Screener[[#This Row],[EG2]]*100), "")</f>
        <v>1.879298245614035</v>
      </c>
      <c r="U903"/>
    </row>
    <row r="904" spans="1:21" hidden="1" x14ac:dyDescent="0.25">
      <c r="A904" s="20" t="s">
        <v>3216</v>
      </c>
      <c r="B904" s="20">
        <v>2609.13</v>
      </c>
      <c r="C904" s="33" t="s">
        <v>3215</v>
      </c>
      <c r="D904" s="6" t="s">
        <v>12</v>
      </c>
      <c r="E904" s="6" t="s">
        <v>32</v>
      </c>
      <c r="F904" s="6" t="s">
        <v>214</v>
      </c>
      <c r="G904">
        <v>12</v>
      </c>
      <c r="H904">
        <v>202212</v>
      </c>
      <c r="I904" s="8">
        <v>24.26</v>
      </c>
      <c r="J904" s="8">
        <v>4.03</v>
      </c>
      <c r="K904" s="8">
        <v>3.79</v>
      </c>
      <c r="L904" s="8">
        <v>3.75</v>
      </c>
      <c r="M904" s="47" t="str">
        <f>INDEX(DNBDetails[], MATCH(ZACKS_Screener[Ticker], DNBDetails[Ticker],0), 6)</f>
        <v>Real Estate and Rental and Leasing</v>
      </c>
      <c r="N904" s="6" t="str">
        <f>INDEX(DNBDetails[], MATCH(ZACKS_Screener[Ticker], DNBDetails[Ticker],0), 7)</f>
        <v>Lessors of Real Estate</v>
      </c>
      <c r="O9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-5.955334987593057E-2</v>
      </c>
      <c r="P9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-1.0554089709762543E-2</v>
      </c>
      <c r="Q904" s="17">
        <f>IFERROR(ZACKS_Screener[[#This Row],[Price]]/ZACKS_Screener[[#This Row],[EPS1]], "")</f>
        <v>6.4010554089709766</v>
      </c>
      <c r="R904" s="17">
        <f>IFERROR(ZACKS_Screener[[#This Row],[Price]]/ZACKS_Screener[[#This Row],[EPS2]], "")</f>
        <v>6.469333333333334</v>
      </c>
      <c r="S904" s="17">
        <f>IFERROR(ZACKS_Screener[[#This Row],[PE1]]/(ZACKS_Screener[[#This Row],[EG1]]*100), "")</f>
        <v>-1.0748438874230424</v>
      </c>
      <c r="T904" s="17">
        <f>IFERROR(ZACKS_Screener[[#This Row],[PE2]]/(ZACKS_Screener[[#This Row],[EG2]]*100), "")</f>
        <v>-6.1296933333333277</v>
      </c>
      <c r="U904"/>
    </row>
    <row r="905" spans="1:21" hidden="1" x14ac:dyDescent="0.25">
      <c r="A905" s="20" t="s">
        <v>2052</v>
      </c>
      <c r="B905" s="20">
        <v>36012.050000000003</v>
      </c>
      <c r="C905" s="33" t="s">
        <v>2051</v>
      </c>
      <c r="D905" s="6" t="s">
        <v>12</v>
      </c>
      <c r="E905" s="6" t="s">
        <v>32</v>
      </c>
      <c r="F905" s="6" t="s">
        <v>80</v>
      </c>
      <c r="G905">
        <v>12</v>
      </c>
      <c r="H905">
        <v>202212</v>
      </c>
      <c r="I905" s="8">
        <v>26.1</v>
      </c>
      <c r="J905" s="8">
        <v>2.0099999999999998</v>
      </c>
      <c r="K905" s="8">
        <v>1.89</v>
      </c>
      <c r="L905" s="8">
        <v>2.21</v>
      </c>
      <c r="M905" s="47" t="str">
        <f>INDEX(DNBDetails[], MATCH(ZACKS_Screener[Ticker], DNBDetails[Ticker],0), 6)</f>
        <v>Finance and Insurance</v>
      </c>
      <c r="N905" s="6" t="str">
        <f>INDEX(DNBDetails[], MATCH(ZACKS_Screener[Ticker], DNBDetails[Ticker],0), 7)</f>
        <v>Insurance Carriers</v>
      </c>
      <c r="O9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-5.9701492537313383E-2</v>
      </c>
      <c r="P9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0.16931216931216936</v>
      </c>
      <c r="Q905" s="17">
        <f>IFERROR(ZACKS_Screener[[#This Row],[Price]]/ZACKS_Screener[[#This Row],[EPS1]], "")</f>
        <v>13.80952380952381</v>
      </c>
      <c r="R905" s="17">
        <f>IFERROR(ZACKS_Screener[[#This Row],[Price]]/ZACKS_Screener[[#This Row],[EPS2]], "")</f>
        <v>11.809954751131222</v>
      </c>
      <c r="S905" s="17">
        <f>IFERROR(ZACKS_Screener[[#This Row],[PE1]]/(ZACKS_Screener[[#This Row],[EG1]]*100), "")</f>
        <v>-2.3130952380952401</v>
      </c>
      <c r="T905" s="17">
        <f>IFERROR(ZACKS_Screener[[#This Row],[PE2]]/(ZACKS_Screener[[#This Row],[EG2]]*100), "")</f>
        <v>0.69752545248868758</v>
      </c>
      <c r="U905"/>
    </row>
    <row r="906" spans="1:21" hidden="1" x14ac:dyDescent="0.25">
      <c r="A906" s="20" t="s">
        <v>655</v>
      </c>
      <c r="B906" s="20">
        <v>6561.06</v>
      </c>
      <c r="C906" s="33" t="s">
        <v>654</v>
      </c>
      <c r="D906" s="6" t="s">
        <v>12</v>
      </c>
      <c r="E906" s="6" t="s">
        <v>114</v>
      </c>
      <c r="F906" s="6" t="s">
        <v>656</v>
      </c>
      <c r="G906">
        <v>8</v>
      </c>
      <c r="H906">
        <v>202208</v>
      </c>
      <c r="I906" s="8">
        <v>55.41</v>
      </c>
      <c r="J906" s="8">
        <v>8.19</v>
      </c>
      <c r="K906" s="8">
        <v>7.7</v>
      </c>
      <c r="L906" s="8">
        <v>5.79</v>
      </c>
      <c r="M906" s="47" t="str">
        <f>INDEX(DNBDetails[], MATCH(ZACKS_Screener[Ticker], DNBDetails[Ticker],0), 6)</f>
        <v>Primary Metal Manufacturing</v>
      </c>
      <c r="N906" s="6" t="str">
        <f>INDEX(DNBDetails[], MATCH(ZACKS_Screener[Ticker], DNBDetails[Ticker],0), 7)</f>
        <v>Iron and Steel Mills and Ferroalloy Manufacturing</v>
      </c>
      <c r="O9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-5.9829059829059748E-2</v>
      </c>
      <c r="P9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-0.24805194805194805</v>
      </c>
      <c r="Q906" s="17">
        <f>IFERROR(ZACKS_Screener[[#This Row],[Price]]/ZACKS_Screener[[#This Row],[EPS1]], "")</f>
        <v>7.1961038961038959</v>
      </c>
      <c r="R906" s="17">
        <f>IFERROR(ZACKS_Screener[[#This Row],[Price]]/ZACKS_Screener[[#This Row],[EPS2]], "")</f>
        <v>9.5699481865284959</v>
      </c>
      <c r="S906" s="17">
        <f>IFERROR(ZACKS_Screener[[#This Row],[PE1]]/(ZACKS_Screener[[#This Row],[EG1]]*100), "")</f>
        <v>-1.2027773654916527</v>
      </c>
      <c r="T906" s="17">
        <f>IFERROR(ZACKS_Screener[[#This Row],[PE2]]/(ZACKS_Screener[[#This Row],[EG2]]*100), "")</f>
        <v>-0.38580419390716975</v>
      </c>
      <c r="U906"/>
    </row>
    <row r="907" spans="1:21" hidden="1" x14ac:dyDescent="0.25">
      <c r="A907" s="20" t="s">
        <v>3332</v>
      </c>
      <c r="B907" s="20">
        <v>3244.25</v>
      </c>
      <c r="C907" s="33" t="s">
        <v>3331</v>
      </c>
      <c r="D907" s="6" t="s">
        <v>20</v>
      </c>
      <c r="E907" s="6" t="s">
        <v>35</v>
      </c>
      <c r="F907" s="6" t="s">
        <v>60</v>
      </c>
      <c r="G907">
        <v>12</v>
      </c>
      <c r="H907">
        <v>202212</v>
      </c>
      <c r="I907" s="8">
        <v>118.52</v>
      </c>
      <c r="J907" s="8">
        <v>-4.51</v>
      </c>
      <c r="K907" s="8">
        <v>-4.78</v>
      </c>
      <c r="L907" s="8">
        <v>-1.31</v>
      </c>
      <c r="M907" s="47" t="str">
        <f>INDEX(DNBDetails[], MATCH(ZACKS_Screener[Ticker], DNBDetails[Ticker],0), 6)</f>
        <v>Chemical Manufacturing</v>
      </c>
      <c r="N907" s="6" t="str">
        <f>INDEX(DNBDetails[], MATCH(ZACKS_Screener[Ticker], DNBDetails[Ticker],0), 7)</f>
        <v>Pharmaceutical and Medicine Manufacturing</v>
      </c>
      <c r="O9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-5.9866962305986801E-2</v>
      </c>
      <c r="P9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0.72594142259414229</v>
      </c>
      <c r="Q907" s="17">
        <f>IFERROR(ZACKS_Screener[[#This Row],[Price]]/ZACKS_Screener[[#This Row],[EPS1]], "")</f>
        <v>-24.794979079497907</v>
      </c>
      <c r="R907" s="17">
        <f>IFERROR(ZACKS_Screener[[#This Row],[Price]]/ZACKS_Screener[[#This Row],[EPS2]], "")</f>
        <v>-90.473282442748086</v>
      </c>
      <c r="S907" s="17">
        <f>IFERROR(ZACKS_Screener[[#This Row],[PE1]]/(ZACKS_Screener[[#This Row],[EG1]]*100), "")</f>
        <v>4.1416798388346434</v>
      </c>
      <c r="T907" s="17">
        <f>IFERROR(ZACKS_Screener[[#This Row],[PE2]]/(ZACKS_Screener[[#This Row],[EG2]]*100), "")</f>
        <v>-1.2462890203928987</v>
      </c>
      <c r="U907"/>
    </row>
    <row r="908" spans="1:21" hidden="1" x14ac:dyDescent="0.25">
      <c r="A908" s="20" t="s">
        <v>436</v>
      </c>
      <c r="B908" s="20">
        <v>3913.91</v>
      </c>
      <c r="C908" s="33" t="s">
        <v>435</v>
      </c>
      <c r="D908" s="6" t="s">
        <v>12</v>
      </c>
      <c r="E908" s="6" t="s">
        <v>102</v>
      </c>
      <c r="F908" s="6" t="s">
        <v>103</v>
      </c>
      <c r="G908">
        <v>12</v>
      </c>
      <c r="H908">
        <v>202212</v>
      </c>
      <c r="I908" s="8">
        <v>58.7</v>
      </c>
      <c r="J908" s="8">
        <v>3.97</v>
      </c>
      <c r="K908" s="8">
        <v>3.73</v>
      </c>
      <c r="M908" s="47" t="str">
        <f>INDEX(DNBDetails[], MATCH(ZACKS_Screener[Ticker], DNBDetails[Ticker],0), 6)</f>
        <v>Utilities</v>
      </c>
      <c r="N908" s="6" t="str">
        <f>INDEX(DNBDetails[], MATCH(ZACKS_Screener[Ticker], DNBDetails[Ticker],0), 7)</f>
        <v>Electric Power Generation, Transmission and Distribution</v>
      </c>
      <c r="O9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-6.0453400503778391E-2</v>
      </c>
      <c r="P9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908" s="17">
        <f>IFERROR(ZACKS_Screener[[#This Row],[Price]]/ZACKS_Screener[[#This Row],[EPS1]], "")</f>
        <v>15.737265415549599</v>
      </c>
      <c r="R908" s="17" t="str">
        <f>IFERROR(ZACKS_Screener[[#This Row],[Price]]/ZACKS_Screener[[#This Row],[EPS2]], "")</f>
        <v/>
      </c>
      <c r="S908" s="17">
        <f>IFERROR(ZACKS_Screener[[#This Row],[PE1]]/(ZACKS_Screener[[#This Row],[EG1]]*100), "")</f>
        <v>-2.6032059874888271</v>
      </c>
      <c r="T908" s="17" t="str">
        <f>IFERROR(ZACKS_Screener[[#This Row],[PE2]]/(ZACKS_Screener[[#This Row],[EG2]]*100), "")</f>
        <v/>
      </c>
      <c r="U908"/>
    </row>
    <row r="909" spans="1:21" hidden="1" x14ac:dyDescent="0.25">
      <c r="A909" s="20" t="s">
        <v>2868</v>
      </c>
      <c r="B909" s="20">
        <v>3062.91</v>
      </c>
      <c r="C909" s="33" t="s">
        <v>2867</v>
      </c>
      <c r="D909" s="6" t="s">
        <v>12</v>
      </c>
      <c r="E909" s="6" t="s">
        <v>32</v>
      </c>
      <c r="F909" s="6" t="s">
        <v>33</v>
      </c>
      <c r="G909">
        <v>12</v>
      </c>
      <c r="H909">
        <v>202212</v>
      </c>
      <c r="I909" s="8">
        <v>2.62</v>
      </c>
      <c r="J909" s="8">
        <v>0.33</v>
      </c>
      <c r="K909" s="8">
        <v>0.31</v>
      </c>
      <c r="L909" s="8">
        <v>0.37</v>
      </c>
      <c r="M909" s="47" t="str">
        <f>INDEX(DNBDetails[], MATCH(ZACKS_Screener[Ticker], DNBDetails[Ticker],0), 6)</f>
        <v>Retail Trade</v>
      </c>
      <c r="N909" s="6" t="str">
        <f>INDEX(DNBDetails[], MATCH(ZACKS_Screener[Ticker], DNBDetails[Ticker],0), 7)</f>
        <v>Other Miscellaneous Retailers</v>
      </c>
      <c r="O9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-6.0606060606060656E-2</v>
      </c>
      <c r="P9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0.19354838709677419</v>
      </c>
      <c r="Q909" s="17">
        <f>IFERROR(ZACKS_Screener[[#This Row],[Price]]/ZACKS_Screener[[#This Row],[EPS1]], "")</f>
        <v>8.4516129032258061</v>
      </c>
      <c r="R909" s="17">
        <f>IFERROR(ZACKS_Screener[[#This Row],[Price]]/ZACKS_Screener[[#This Row],[EPS2]], "")</f>
        <v>7.0810810810810816</v>
      </c>
      <c r="S909" s="17">
        <f>IFERROR(ZACKS_Screener[[#This Row],[PE1]]/(ZACKS_Screener[[#This Row],[EG1]]*100), "")</f>
        <v>-1.3945161290322567</v>
      </c>
      <c r="T909" s="17">
        <f>IFERROR(ZACKS_Screener[[#This Row],[PE2]]/(ZACKS_Screener[[#This Row],[EG2]]*100), "")</f>
        <v>0.36585585585585589</v>
      </c>
      <c r="U909"/>
    </row>
    <row r="910" spans="1:21" hidden="1" x14ac:dyDescent="0.25">
      <c r="A910" s="20" t="s">
        <v>2400</v>
      </c>
      <c r="B910" s="20">
        <v>116909.58</v>
      </c>
      <c r="C910" s="33" t="s">
        <v>2399</v>
      </c>
      <c r="D910" s="6" t="s">
        <v>12</v>
      </c>
      <c r="E910" s="6" t="s">
        <v>32</v>
      </c>
      <c r="F910" s="6" t="s">
        <v>360</v>
      </c>
      <c r="G910">
        <v>10</v>
      </c>
      <c r="H910">
        <v>202210</v>
      </c>
      <c r="I910" s="8">
        <v>63.51</v>
      </c>
      <c r="J910" s="8">
        <v>6.49</v>
      </c>
      <c r="K910" s="8">
        <v>6.09</v>
      </c>
      <c r="L910" s="8">
        <v>6.38</v>
      </c>
      <c r="M910" s="47" t="str">
        <f>INDEX(DNBDetails[], MATCH(ZACKS_Screener[Ticker], DNBDetails[Ticker],0), 6)</f>
        <v>Finance and Insurance</v>
      </c>
      <c r="N910" s="6" t="str">
        <f>INDEX(DNBDetails[], MATCH(ZACKS_Screener[Ticker], DNBDetails[Ticker],0), 7)</f>
        <v>Depository Credit Intermediation</v>
      </c>
      <c r="O9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-6.1633281972265079E-2</v>
      </c>
      <c r="P9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4.7619047619047623E-2</v>
      </c>
      <c r="Q910" s="17">
        <f>IFERROR(ZACKS_Screener[[#This Row],[Price]]/ZACKS_Screener[[#This Row],[EPS1]], "")</f>
        <v>10.428571428571429</v>
      </c>
      <c r="R910" s="17">
        <f>IFERROR(ZACKS_Screener[[#This Row],[Price]]/ZACKS_Screener[[#This Row],[EPS2]], "")</f>
        <v>9.954545454545455</v>
      </c>
      <c r="S910" s="17">
        <f>IFERROR(ZACKS_Screener[[#This Row],[PE1]]/(ZACKS_Screener[[#This Row],[EG1]]*100), "")</f>
        <v>-1.6920357142857128</v>
      </c>
      <c r="T910" s="17">
        <f>IFERROR(ZACKS_Screener[[#This Row],[PE2]]/(ZACKS_Screener[[#This Row],[EG2]]*100), "")</f>
        <v>2.0904545454545453</v>
      </c>
      <c r="U910"/>
    </row>
    <row r="911" spans="1:21" hidden="1" x14ac:dyDescent="0.25">
      <c r="A911" s="20" t="s">
        <v>2865</v>
      </c>
      <c r="B911" s="20">
        <v>2484.91</v>
      </c>
      <c r="C911" s="33" t="s">
        <v>2864</v>
      </c>
      <c r="D911" s="6" t="s">
        <v>12</v>
      </c>
      <c r="E911" s="6" t="s">
        <v>32</v>
      </c>
      <c r="F911" s="6" t="s">
        <v>1917</v>
      </c>
      <c r="G911">
        <v>12</v>
      </c>
      <c r="H911">
        <v>202212</v>
      </c>
      <c r="I911" s="8">
        <v>32.83</v>
      </c>
      <c r="J911" s="8">
        <v>2.92</v>
      </c>
      <c r="K911" s="8">
        <v>2.74</v>
      </c>
      <c r="L911" s="8">
        <v>2.79</v>
      </c>
      <c r="M911" s="47" t="str">
        <f>INDEX(DNBDetails[], MATCH(ZACKS_Screener[Ticker], DNBDetails[Ticker],0), 6)</f>
        <v>Finance and Insurance</v>
      </c>
      <c r="N911" s="6" t="str">
        <f>INDEX(DNBDetails[], MATCH(ZACKS_Screener[Ticker], DNBDetails[Ticker],0), 7)</f>
        <v>Depository Credit Intermediation</v>
      </c>
      <c r="O9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-6.1643835616438263E-2</v>
      </c>
      <c r="P9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1.8248175182481684E-2</v>
      </c>
      <c r="Q911" s="17">
        <f>IFERROR(ZACKS_Screener[[#This Row],[Price]]/ZACKS_Screener[[#This Row],[EPS1]], "")</f>
        <v>11.981751824817517</v>
      </c>
      <c r="R911" s="17">
        <f>IFERROR(ZACKS_Screener[[#This Row],[Price]]/ZACKS_Screener[[#This Row],[EPS2]], "")</f>
        <v>11.767025089605735</v>
      </c>
      <c r="S911" s="17">
        <f>IFERROR(ZACKS_Screener[[#This Row],[PE1]]/(ZACKS_Screener[[#This Row],[EG1]]*100), "")</f>
        <v>-1.9437064071370667</v>
      </c>
      <c r="T911" s="17">
        <f>IFERROR(ZACKS_Screener[[#This Row],[PE2]]/(ZACKS_Screener[[#This Row],[EG2]]*100), "")</f>
        <v>6.4483297491039666</v>
      </c>
      <c r="U911"/>
    </row>
    <row r="912" spans="1:21" hidden="1" x14ac:dyDescent="0.25">
      <c r="A912" s="20" t="s">
        <v>2619</v>
      </c>
      <c r="B912" s="20">
        <v>3224.75</v>
      </c>
      <c r="C912" s="33" t="s">
        <v>2618</v>
      </c>
      <c r="D912" s="6" t="s">
        <v>20</v>
      </c>
      <c r="E912" s="6" t="s">
        <v>13</v>
      </c>
      <c r="F912" s="6" t="s">
        <v>51</v>
      </c>
      <c r="G912">
        <v>12</v>
      </c>
      <c r="H912">
        <v>202212</v>
      </c>
      <c r="I912" s="8">
        <v>13.91</v>
      </c>
      <c r="J912" s="8">
        <v>2.27</v>
      </c>
      <c r="K912" s="8">
        <v>2.13</v>
      </c>
      <c r="L912" s="8">
        <v>2.4300000000000002</v>
      </c>
      <c r="M912" s="47" t="e">
        <f>INDEX(DNBDetails[], MATCH(ZACKS_Screener[Ticker], DNBDetails[Ticker],0), 6)</f>
        <v>#N/A</v>
      </c>
      <c r="N912" s="6" t="e">
        <f>INDEX(DNBDetails[], MATCH(ZACKS_Screener[Ticker], DNBDetails[Ticker],0), 7)</f>
        <v>#N/A</v>
      </c>
      <c r="O9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-6.1674008810572743E-2</v>
      </c>
      <c r="P9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0.14084507042253536</v>
      </c>
      <c r="Q912" s="17">
        <f>IFERROR(ZACKS_Screener[[#This Row],[Price]]/ZACKS_Screener[[#This Row],[EPS1]], "")</f>
        <v>6.530516431924883</v>
      </c>
      <c r="R912" s="17">
        <f>IFERROR(ZACKS_Screener[[#This Row],[Price]]/ZACKS_Screener[[#This Row],[EPS2]], "")</f>
        <v>5.7242798353909459</v>
      </c>
      <c r="S912" s="17">
        <f>IFERROR(ZACKS_Screener[[#This Row],[PE1]]/(ZACKS_Screener[[#This Row],[EG1]]*100), "")</f>
        <v>-1.0588765928906765</v>
      </c>
      <c r="T912" s="17">
        <f>IFERROR(ZACKS_Screener[[#This Row],[PE2]]/(ZACKS_Screener[[#This Row],[EG2]]*100), "")</f>
        <v>0.40642386831275673</v>
      </c>
      <c r="U912"/>
    </row>
    <row r="913" spans="1:21" hidden="1" x14ac:dyDescent="0.25">
      <c r="A913" s="20" t="s">
        <v>1670</v>
      </c>
      <c r="B913" s="20">
        <v>4863.8999999999996</v>
      </c>
      <c r="C913" s="33" t="s">
        <v>1669</v>
      </c>
      <c r="D913" s="6" t="s">
        <v>12</v>
      </c>
      <c r="E913" s="6" t="s">
        <v>76</v>
      </c>
      <c r="F913" s="6" t="s">
        <v>350</v>
      </c>
      <c r="G913">
        <v>9</v>
      </c>
      <c r="H913">
        <v>202209</v>
      </c>
      <c r="I913" s="8">
        <v>79.94</v>
      </c>
      <c r="J913" s="8">
        <v>4.37</v>
      </c>
      <c r="K913" s="8">
        <v>4.0999999999999996</v>
      </c>
      <c r="L913" s="8">
        <v>5.25</v>
      </c>
      <c r="M913" s="47" t="str">
        <f>INDEX(DNBDetails[], MATCH(ZACKS_Screener[Ticker], DNBDetails[Ticker],0), 6)</f>
        <v>Professional, Scientific, and Technical Services</v>
      </c>
      <c r="N913" s="6" t="str">
        <f>INDEX(DNBDetails[], MATCH(ZACKS_Screener[Ticker], DNBDetails[Ticker],0), 7)</f>
        <v>Management, Scientific, and Technical Consulting Services</v>
      </c>
      <c r="O9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-6.1784897025171731E-2</v>
      </c>
      <c r="P9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0.28048780487804892</v>
      </c>
      <c r="Q913" s="17">
        <f>IFERROR(ZACKS_Screener[[#This Row],[Price]]/ZACKS_Screener[[#This Row],[EPS1]], "")</f>
        <v>19.497560975609758</v>
      </c>
      <c r="R913" s="17">
        <f>IFERROR(ZACKS_Screener[[#This Row],[Price]]/ZACKS_Screener[[#This Row],[EPS2]], "")</f>
        <v>15.226666666666667</v>
      </c>
      <c r="S913" s="17">
        <f>IFERROR(ZACKS_Screener[[#This Row],[PE1]]/(ZACKS_Screener[[#This Row],[EG1]]*100), "")</f>
        <v>-3.1557163504968333</v>
      </c>
      <c r="T913" s="17">
        <f>IFERROR(ZACKS_Screener[[#This Row],[PE2]]/(ZACKS_Screener[[#This Row],[EG2]]*100), "")</f>
        <v>0.54286376811594184</v>
      </c>
      <c r="U913"/>
    </row>
    <row r="914" spans="1:21" hidden="1" x14ac:dyDescent="0.25">
      <c r="A914" s="20" t="s">
        <v>122</v>
      </c>
      <c r="B914" s="20">
        <v>9619.2900000000009</v>
      </c>
      <c r="C914" s="33" t="s">
        <v>121</v>
      </c>
      <c r="D914" s="6" t="s">
        <v>12</v>
      </c>
      <c r="E914" s="6" t="s">
        <v>32</v>
      </c>
      <c r="F914" s="6" t="s">
        <v>62</v>
      </c>
      <c r="G914">
        <v>12</v>
      </c>
      <c r="H914">
        <v>202212</v>
      </c>
      <c r="I914" s="8">
        <v>112.8</v>
      </c>
      <c r="J914" s="8">
        <v>11.63</v>
      </c>
      <c r="K914" s="8">
        <v>10.91</v>
      </c>
      <c r="L914" s="8">
        <v>11.61</v>
      </c>
      <c r="M914" s="47" t="str">
        <f>INDEX(DNBDetails[], MATCH(ZACKS_Screener[Ticker], DNBDetails[Ticker],0), 6)</f>
        <v>Finance and Insurance</v>
      </c>
      <c r="N914" s="6" t="str">
        <f>INDEX(DNBDetails[], MATCH(ZACKS_Screener[Ticker], DNBDetails[Ticker],0), 7)</f>
        <v>Agencies, Brokerages, and Other Insurance Related Activities</v>
      </c>
      <c r="O9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-6.1908856405847E-2</v>
      </c>
      <c r="P9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6.4161319890009103E-2</v>
      </c>
      <c r="Q914" s="17">
        <f>IFERROR(ZACKS_Screener[[#This Row],[Price]]/ZACKS_Screener[[#This Row],[EPS1]], "")</f>
        <v>10.339138405132905</v>
      </c>
      <c r="R914" s="17">
        <f>IFERROR(ZACKS_Screener[[#This Row],[Price]]/ZACKS_Screener[[#This Row],[EPS2]], "")</f>
        <v>9.7157622739018095</v>
      </c>
      <c r="S914" s="17">
        <f>IFERROR(ZACKS_Screener[[#This Row],[PE1]]/(ZACKS_Screener[[#This Row],[EG1]]*100), "")</f>
        <v>-1.6700580507179943</v>
      </c>
      <c r="T914" s="17">
        <f>IFERROR(ZACKS_Screener[[#This Row],[PE2]]/(ZACKS_Screener[[#This Row],[EG2]]*100), "")</f>
        <v>1.5142709486895549</v>
      </c>
      <c r="U914"/>
    </row>
    <row r="915" spans="1:21" hidden="1" x14ac:dyDescent="0.25">
      <c r="A915" s="20" t="s">
        <v>1276</v>
      </c>
      <c r="B915" s="20">
        <v>5107.8</v>
      </c>
      <c r="C915" s="33" t="s">
        <v>1275</v>
      </c>
      <c r="D915" s="6" t="s">
        <v>12</v>
      </c>
      <c r="E915" s="6" t="s">
        <v>94</v>
      </c>
      <c r="F915" s="6" t="s">
        <v>1027</v>
      </c>
      <c r="G915">
        <v>12</v>
      </c>
      <c r="H915">
        <v>202212</v>
      </c>
      <c r="I915" s="8">
        <v>35.35</v>
      </c>
      <c r="J915" s="8">
        <v>4.96</v>
      </c>
      <c r="K915" s="8">
        <v>4.6500000000000004</v>
      </c>
      <c r="L915" s="8">
        <v>4.95</v>
      </c>
      <c r="M915" s="47" t="str">
        <f>INDEX(DNBDetails[], MATCH(ZACKS_Screener[Ticker], DNBDetails[Ticker],0), 6)</f>
        <v>Retail Trade</v>
      </c>
      <c r="N915" s="6" t="str">
        <f>INDEX(DNBDetails[], MATCH(ZACKS_Screener[Ticker], DNBDetails[Ticker],0), 7)</f>
        <v>Other Motor Vehicle Dealers</v>
      </c>
      <c r="O9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-6.2499999999999924E-2</v>
      </c>
      <c r="P9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6.4516129032258021E-2</v>
      </c>
      <c r="Q915" s="17">
        <f>IFERROR(ZACKS_Screener[[#This Row],[Price]]/ZACKS_Screener[[#This Row],[EPS1]], "")</f>
        <v>7.6021505376344081</v>
      </c>
      <c r="R915" s="17">
        <f>IFERROR(ZACKS_Screener[[#This Row],[Price]]/ZACKS_Screener[[#This Row],[EPS2]], "")</f>
        <v>7.1414141414141419</v>
      </c>
      <c r="S915" s="17">
        <f>IFERROR(ZACKS_Screener[[#This Row],[PE1]]/(ZACKS_Screener[[#This Row],[EG1]]*100), "")</f>
        <v>-1.2163440860215069</v>
      </c>
      <c r="T915" s="17">
        <f>IFERROR(ZACKS_Screener[[#This Row],[PE2]]/(ZACKS_Screener[[#This Row],[EG2]]*100), "")</f>
        <v>1.1069191919191927</v>
      </c>
      <c r="U915"/>
    </row>
    <row r="916" spans="1:21" hidden="1" x14ac:dyDescent="0.25">
      <c r="A916" s="20" t="s">
        <v>3235</v>
      </c>
      <c r="B916" s="20">
        <v>2004.83</v>
      </c>
      <c r="C916" s="33" t="s">
        <v>3234</v>
      </c>
      <c r="D916" s="6" t="s">
        <v>12</v>
      </c>
      <c r="E916" s="6" t="s">
        <v>32</v>
      </c>
      <c r="F916" s="6" t="s">
        <v>478</v>
      </c>
      <c r="G916">
        <v>12</v>
      </c>
      <c r="H916">
        <v>202212</v>
      </c>
      <c r="I916" s="8">
        <v>31.26</v>
      </c>
      <c r="J916" s="8">
        <v>1.6</v>
      </c>
      <c r="K916" s="8">
        <v>1.5</v>
      </c>
      <c r="L916" s="8">
        <v>1.27</v>
      </c>
      <c r="M916" s="47" t="e">
        <f>INDEX(DNBDetails[], MATCH(ZACKS_Screener[Ticker], DNBDetails[Ticker],0), 6)</f>
        <v>#N/A</v>
      </c>
      <c r="N916" s="6" t="e">
        <f>INDEX(DNBDetails[], MATCH(ZACKS_Screener[Ticker], DNBDetails[Ticker],0), 7)</f>
        <v>#N/A</v>
      </c>
      <c r="O9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-6.2500000000000056E-2</v>
      </c>
      <c r="P9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-0.15333333333333332</v>
      </c>
      <c r="Q916" s="17">
        <f>IFERROR(ZACKS_Screener[[#This Row],[Price]]/ZACKS_Screener[[#This Row],[EPS1]], "")</f>
        <v>20.84</v>
      </c>
      <c r="R916" s="17">
        <f>IFERROR(ZACKS_Screener[[#This Row],[Price]]/ZACKS_Screener[[#This Row],[EPS2]], "")</f>
        <v>24.614173228346459</v>
      </c>
      <c r="S916" s="17">
        <f>IFERROR(ZACKS_Screener[[#This Row],[PE1]]/(ZACKS_Screener[[#This Row],[EG1]]*100), "")</f>
        <v>-3.3343999999999969</v>
      </c>
      <c r="T916" s="17">
        <f>IFERROR(ZACKS_Screener[[#This Row],[PE2]]/(ZACKS_Screener[[#This Row],[EG2]]*100), "")</f>
        <v>-1.6052721670660735</v>
      </c>
      <c r="U916"/>
    </row>
    <row r="917" spans="1:21" hidden="1" x14ac:dyDescent="0.25">
      <c r="A917" s="20" t="s">
        <v>2245</v>
      </c>
      <c r="B917" s="20">
        <v>18520.38</v>
      </c>
      <c r="C917" s="33" t="s">
        <v>2244</v>
      </c>
      <c r="D917" s="6" t="s">
        <v>20</v>
      </c>
      <c r="E917" s="6" t="s">
        <v>284</v>
      </c>
      <c r="F917" s="6" t="s">
        <v>1102</v>
      </c>
      <c r="G917">
        <v>12</v>
      </c>
      <c r="H917">
        <v>202212</v>
      </c>
      <c r="I917" s="8">
        <v>4.88</v>
      </c>
      <c r="J917" s="8">
        <v>0.32</v>
      </c>
      <c r="K917" s="8">
        <v>0.3</v>
      </c>
      <c r="L917" s="8">
        <v>0.32</v>
      </c>
      <c r="M917" s="47" t="str">
        <f>INDEX(DNBDetails[], MATCH(ZACKS_Screener[Ticker], DNBDetails[Ticker],0), 6)</f>
        <v>Information</v>
      </c>
      <c r="N917" s="6" t="str">
        <f>INDEX(DNBDetails[], MATCH(ZACKS_Screener[Ticker], DNBDetails[Ticker],0), 7)</f>
        <v>Media Streaming Distribution Services, Social Networks, and Other Media Networks and Content Providers</v>
      </c>
      <c r="O9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-6.2500000000000056E-2</v>
      </c>
      <c r="P9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6.6666666666666735E-2</v>
      </c>
      <c r="Q917" s="17">
        <f>IFERROR(ZACKS_Screener[[#This Row],[Price]]/ZACKS_Screener[[#This Row],[EPS1]], "")</f>
        <v>16.266666666666666</v>
      </c>
      <c r="R917" s="17">
        <f>IFERROR(ZACKS_Screener[[#This Row],[Price]]/ZACKS_Screener[[#This Row],[EPS2]], "")</f>
        <v>15.25</v>
      </c>
      <c r="S917" s="17">
        <f>IFERROR(ZACKS_Screener[[#This Row],[PE1]]/(ZACKS_Screener[[#This Row],[EG1]]*100), "")</f>
        <v>-2.6026666666666642</v>
      </c>
      <c r="T917" s="17">
        <f>IFERROR(ZACKS_Screener[[#This Row],[PE2]]/(ZACKS_Screener[[#This Row],[EG2]]*100), "")</f>
        <v>2.2874999999999979</v>
      </c>
      <c r="U917"/>
    </row>
    <row r="918" spans="1:21" hidden="1" x14ac:dyDescent="0.25">
      <c r="A918" s="20" t="s">
        <v>3208</v>
      </c>
      <c r="B918" s="20">
        <v>3263.78</v>
      </c>
      <c r="C918" s="33" t="s">
        <v>3207</v>
      </c>
      <c r="D918" s="6" t="s">
        <v>20</v>
      </c>
      <c r="E918" s="6" t="s">
        <v>44</v>
      </c>
      <c r="F918" s="6" t="s">
        <v>705</v>
      </c>
      <c r="G918">
        <v>2</v>
      </c>
      <c r="H918">
        <v>202302</v>
      </c>
      <c r="I918" s="8">
        <v>134.6</v>
      </c>
      <c r="J918" s="8">
        <v>9.4499999999999993</v>
      </c>
      <c r="K918" s="8">
        <v>8.85</v>
      </c>
      <c r="L918" s="8">
        <v>10.050000000000001</v>
      </c>
      <c r="M918" s="47" t="str">
        <f>INDEX(DNBDetails[], MATCH(ZACKS_Screener[Ticker], DNBDetails[Ticker],0), 6)</f>
        <v>Electrical Equipment, Appliance, and Component Manufacturing</v>
      </c>
      <c r="N918" s="6" t="str">
        <f>INDEX(DNBDetails[], MATCH(ZACKS_Screener[Ticker], DNBDetails[Ticker],0), 7)</f>
        <v>Household Appliance Manufacturing</v>
      </c>
      <c r="O9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-6.3492063492063461E-2</v>
      </c>
      <c r="P9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0.13559322033898319</v>
      </c>
      <c r="Q918" s="17">
        <f>IFERROR(ZACKS_Screener[[#This Row],[Price]]/ZACKS_Screener[[#This Row],[EPS1]], "")</f>
        <v>15.209039548022599</v>
      </c>
      <c r="R918" s="17">
        <f>IFERROR(ZACKS_Screener[[#This Row],[Price]]/ZACKS_Screener[[#This Row],[EPS2]], "")</f>
        <v>13.393034825870645</v>
      </c>
      <c r="S918" s="17">
        <f>IFERROR(ZACKS_Screener[[#This Row],[PE1]]/(ZACKS_Screener[[#This Row],[EG1]]*100), "")</f>
        <v>-2.3954237288135602</v>
      </c>
      <c r="T918" s="17">
        <f>IFERROR(ZACKS_Screener[[#This Row],[PE2]]/(ZACKS_Screener[[#This Row],[EG2]]*100), "")</f>
        <v>0.98773631840795906</v>
      </c>
      <c r="U918"/>
    </row>
    <row r="919" spans="1:21" hidden="1" x14ac:dyDescent="0.25">
      <c r="A919" s="20" t="s">
        <v>1202</v>
      </c>
      <c r="B919" s="20">
        <v>3580.3</v>
      </c>
      <c r="C919" s="33" t="s">
        <v>1201</v>
      </c>
      <c r="D919" s="6" t="s">
        <v>12</v>
      </c>
      <c r="E919" s="6" t="s">
        <v>27</v>
      </c>
      <c r="F919" s="6" t="s">
        <v>48</v>
      </c>
      <c r="G919">
        <v>12</v>
      </c>
      <c r="H919">
        <v>202212</v>
      </c>
      <c r="I919" s="8">
        <v>262.97000000000003</v>
      </c>
      <c r="J919" s="8">
        <v>45.71</v>
      </c>
      <c r="K919" s="8">
        <v>42.77</v>
      </c>
      <c r="L919" s="8">
        <v>37.75</v>
      </c>
      <c r="M919" s="47" t="str">
        <f>INDEX(DNBDetails[], MATCH(ZACKS_Screener[Ticker], DNBDetails[Ticker],0), 6)</f>
        <v>Retail Trade</v>
      </c>
      <c r="N919" s="6" t="str">
        <f>INDEX(DNBDetails[], MATCH(ZACKS_Screener[Ticker], DNBDetails[Ticker],0), 7)</f>
        <v>Automobile Dealers</v>
      </c>
      <c r="O9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-6.4318529862174526E-2</v>
      </c>
      <c r="P9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-0.1173719897124153</v>
      </c>
      <c r="Q919" s="17">
        <f>IFERROR(ZACKS_Screener[[#This Row],[Price]]/ZACKS_Screener[[#This Row],[EPS1]], "")</f>
        <v>6.1484685527238723</v>
      </c>
      <c r="R919" s="17">
        <f>IFERROR(ZACKS_Screener[[#This Row],[Price]]/ZACKS_Screener[[#This Row],[EPS2]], "")</f>
        <v>6.9660927152317891</v>
      </c>
      <c r="S919" s="17">
        <f>IFERROR(ZACKS_Screener[[#This Row],[PE1]]/(ZACKS_Screener[[#This Row],[EG1]]*100), "")</f>
        <v>-0.95594046784016473</v>
      </c>
      <c r="T919" s="17">
        <f>IFERROR(ZACKS_Screener[[#This Row],[PE2]]/(ZACKS_Screener[[#This Row],[EG2]]*100), "")</f>
        <v>-0.59350554866626182</v>
      </c>
      <c r="U919"/>
    </row>
    <row r="920" spans="1:21" hidden="1" x14ac:dyDescent="0.25">
      <c r="A920" s="20" t="s">
        <v>1325</v>
      </c>
      <c r="B920" s="20">
        <v>3642.82</v>
      </c>
      <c r="C920" s="33" t="s">
        <v>1324</v>
      </c>
      <c r="D920" s="6" t="s">
        <v>20</v>
      </c>
      <c r="E920" s="6" t="s">
        <v>35</v>
      </c>
      <c r="F920" s="6" t="s">
        <v>41</v>
      </c>
      <c r="G920">
        <v>12</v>
      </c>
      <c r="H920">
        <v>202212</v>
      </c>
      <c r="I920" s="8">
        <v>44.26</v>
      </c>
      <c r="J920" s="8">
        <v>3.36</v>
      </c>
      <c r="K920" s="8">
        <v>3.14</v>
      </c>
      <c r="L920" s="8">
        <v>3.52</v>
      </c>
      <c r="M920" s="47" t="str">
        <f>INDEX(DNBDetails[], MATCH(ZACKS_Screener[Ticker], DNBDetails[Ticker],0), 6)</f>
        <v>Miscellaneous Manufacturing</v>
      </c>
      <c r="N920" s="6" t="str">
        <f>INDEX(DNBDetails[], MATCH(ZACKS_Screener[Ticker], DNBDetails[Ticker],0), 7)</f>
        <v>Medical Equipment and Supplies Manufacturing</v>
      </c>
      <c r="O9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-6.547619047619041E-2</v>
      </c>
      <c r="P9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0.12101910828025474</v>
      </c>
      <c r="Q920" s="17">
        <f>IFERROR(ZACKS_Screener[[#This Row],[Price]]/ZACKS_Screener[[#This Row],[EPS1]], "")</f>
        <v>14.095541401273884</v>
      </c>
      <c r="R920" s="17">
        <f>IFERROR(ZACKS_Screener[[#This Row],[Price]]/ZACKS_Screener[[#This Row],[EPS2]], "")</f>
        <v>12.573863636363635</v>
      </c>
      <c r="S920" s="17">
        <f>IFERROR(ZACKS_Screener[[#This Row],[PE1]]/(ZACKS_Screener[[#This Row],[EG1]]*100), "")</f>
        <v>-2.1527735958309226</v>
      </c>
      <c r="T920" s="17">
        <f>IFERROR(ZACKS_Screener[[#This Row],[PE2]]/(ZACKS_Screener[[#This Row],[EG2]]*100), "")</f>
        <v>1.0389982057416269</v>
      </c>
      <c r="U920"/>
    </row>
    <row r="921" spans="1:21" hidden="1" x14ac:dyDescent="0.25">
      <c r="A921" s="20" t="s">
        <v>3268</v>
      </c>
      <c r="B921" s="20">
        <v>2576.63</v>
      </c>
      <c r="C921" s="33" t="s">
        <v>3267</v>
      </c>
      <c r="D921" s="6" t="s">
        <v>20</v>
      </c>
      <c r="E921" s="6" t="s">
        <v>32</v>
      </c>
      <c r="F921" s="6" t="s">
        <v>1917</v>
      </c>
      <c r="G921">
        <v>12</v>
      </c>
      <c r="H921">
        <v>202212</v>
      </c>
      <c r="I921" s="8">
        <v>57.4</v>
      </c>
      <c r="J921" s="8">
        <v>5.8</v>
      </c>
      <c r="K921" s="8">
        <v>5.41</v>
      </c>
      <c r="L921" s="8">
        <v>4.99</v>
      </c>
      <c r="M921" s="47" t="str">
        <f>INDEX(DNBDetails[], MATCH(ZACKS_Screener[Ticker], DNBDetails[Ticker],0), 6)</f>
        <v>Finance and Insurance</v>
      </c>
      <c r="N921" s="6" t="str">
        <f>INDEX(DNBDetails[], MATCH(ZACKS_Screener[Ticker], DNBDetails[Ticker],0), 7)</f>
        <v>Depository Credit Intermediation</v>
      </c>
      <c r="O9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-6.7241379310344768E-2</v>
      </c>
      <c r="P9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-7.7634011090572996E-2</v>
      </c>
      <c r="Q921" s="17">
        <f>IFERROR(ZACKS_Screener[[#This Row],[Price]]/ZACKS_Screener[[#This Row],[EPS1]], "")</f>
        <v>10.609981515711645</v>
      </c>
      <c r="R921" s="17">
        <f>IFERROR(ZACKS_Screener[[#This Row],[Price]]/ZACKS_Screener[[#This Row],[EPS2]], "")</f>
        <v>11.503006012024047</v>
      </c>
      <c r="S921" s="17">
        <f>IFERROR(ZACKS_Screener[[#This Row],[PE1]]/(ZACKS_Screener[[#This Row],[EG1]]*100), "")</f>
        <v>-1.5778946869519896</v>
      </c>
      <c r="T921" s="17">
        <f>IFERROR(ZACKS_Screener[[#This Row],[PE2]]/(ZACKS_Screener[[#This Row],[EG2]]*100), "")</f>
        <v>-1.4816967267869072</v>
      </c>
      <c r="U921"/>
    </row>
    <row r="922" spans="1:21" hidden="1" x14ac:dyDescent="0.25">
      <c r="A922" s="20" t="s">
        <v>2181</v>
      </c>
      <c r="B922" s="20">
        <v>11286.29</v>
      </c>
      <c r="C922" s="33" t="s">
        <v>2180</v>
      </c>
      <c r="D922" s="6" t="s">
        <v>20</v>
      </c>
      <c r="E922" s="6" t="s">
        <v>21</v>
      </c>
      <c r="F922" s="6" t="s">
        <v>1436</v>
      </c>
      <c r="G922">
        <v>12</v>
      </c>
      <c r="H922">
        <v>202212</v>
      </c>
      <c r="I922" s="8">
        <v>416.8</v>
      </c>
      <c r="J922" s="8">
        <v>13.4</v>
      </c>
      <c r="K922" s="8">
        <v>12.49</v>
      </c>
      <c r="L922" s="8">
        <v>14.81</v>
      </c>
      <c r="M922" s="47" t="str">
        <f>INDEX(DNBDetails[], MATCH(ZACKS_Screener[Ticker], DNBDetails[Ticker],0), 6)</f>
        <v>Transportation and Warehousing</v>
      </c>
      <c r="N922" s="6" t="str">
        <f>INDEX(DNBDetails[], MATCH(ZACKS_Screener[Ticker], DNBDetails[Ticker],0), 7)</f>
        <v>General Freight Trucking</v>
      </c>
      <c r="O9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-6.7910447761194037E-2</v>
      </c>
      <c r="P9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0.1857485988791033</v>
      </c>
      <c r="Q922" s="17">
        <f>IFERROR(ZACKS_Screener[[#This Row],[Price]]/ZACKS_Screener[[#This Row],[EPS1]], "")</f>
        <v>33.3706965572458</v>
      </c>
      <c r="R922" s="17">
        <f>IFERROR(ZACKS_Screener[[#This Row],[Price]]/ZACKS_Screener[[#This Row],[EPS2]], "")</f>
        <v>28.143146522619851</v>
      </c>
      <c r="S922" s="17">
        <f>IFERROR(ZACKS_Screener[[#This Row],[PE1]]/(ZACKS_Screener[[#This Row],[EG1]]*100), "")</f>
        <v>-4.9139267457922378</v>
      </c>
      <c r="T922" s="17">
        <f>IFERROR(ZACKS_Screener[[#This Row],[PE2]]/(ZACKS_Screener[[#This Row],[EG2]]*100), "")</f>
        <v>1.5151202589117323</v>
      </c>
      <c r="U922"/>
    </row>
    <row r="923" spans="1:21" hidden="1" x14ac:dyDescent="0.25">
      <c r="A923" s="20" t="s">
        <v>1901</v>
      </c>
      <c r="B923" s="20">
        <v>7915.91</v>
      </c>
      <c r="C923" s="33" t="s">
        <v>1900</v>
      </c>
      <c r="D923" s="6" t="s">
        <v>12</v>
      </c>
      <c r="E923" s="6" t="s">
        <v>32</v>
      </c>
      <c r="F923" s="6" t="s">
        <v>80</v>
      </c>
      <c r="G923">
        <v>12</v>
      </c>
      <c r="H923">
        <v>202212</v>
      </c>
      <c r="I923" s="8">
        <v>27.69</v>
      </c>
      <c r="J923" s="8">
        <v>2.79</v>
      </c>
      <c r="K923" s="8">
        <v>2.6</v>
      </c>
      <c r="L923" s="8">
        <v>2.63</v>
      </c>
      <c r="M923" s="47" t="str">
        <f>INDEX(DNBDetails[], MATCH(ZACKS_Screener[Ticker], DNBDetails[Ticker],0), 6)</f>
        <v>Finance and Insurance</v>
      </c>
      <c r="N923" s="6" t="str">
        <f>INDEX(DNBDetails[], MATCH(ZACKS_Screener[Ticker], DNBDetails[Ticker],0), 7)</f>
        <v>Insurance Carriers</v>
      </c>
      <c r="O9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-6.8100358422939045E-2</v>
      </c>
      <c r="P9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1.1538461538461463E-2</v>
      </c>
      <c r="Q923" s="17">
        <f>IFERROR(ZACKS_Screener[[#This Row],[Price]]/ZACKS_Screener[[#This Row],[EPS1]], "")</f>
        <v>10.65</v>
      </c>
      <c r="R923" s="17">
        <f>IFERROR(ZACKS_Screener[[#This Row],[Price]]/ZACKS_Screener[[#This Row],[EPS2]], "")</f>
        <v>10.528517110266161</v>
      </c>
      <c r="S923" s="17">
        <f>IFERROR(ZACKS_Screener[[#This Row],[PE1]]/(ZACKS_Screener[[#This Row],[EG1]]*100), "")</f>
        <v>-1.5638684210526321</v>
      </c>
      <c r="T923" s="17">
        <f>IFERROR(ZACKS_Screener[[#This Row],[PE2]]/(ZACKS_Screener[[#This Row],[EG2]]*100), "")</f>
        <v>9.1247148288973996</v>
      </c>
      <c r="U923"/>
    </row>
    <row r="924" spans="1:21" hidden="1" x14ac:dyDescent="0.25">
      <c r="A924" s="20" t="s">
        <v>2267</v>
      </c>
      <c r="B924" s="20">
        <v>18238.5</v>
      </c>
      <c r="C924" s="33" t="s">
        <v>2266</v>
      </c>
      <c r="D924" s="6" t="s">
        <v>20</v>
      </c>
      <c r="E924" s="6" t="s">
        <v>13</v>
      </c>
      <c r="F924" s="6" t="s">
        <v>1807</v>
      </c>
      <c r="G924">
        <v>6</v>
      </c>
      <c r="H924">
        <v>202306</v>
      </c>
      <c r="I924" s="8">
        <v>266.13</v>
      </c>
      <c r="J924" s="8">
        <v>10.86</v>
      </c>
      <c r="K924" s="8">
        <v>10.119999999999999</v>
      </c>
      <c r="L924" s="8">
        <v>15.28</v>
      </c>
      <c r="M924" s="47" t="str">
        <f>INDEX(DNBDetails[], MATCH(ZACKS_Screener[Ticker], DNBDetails[Ticker],0), 6)</f>
        <v>Computer and Electronic Product Manufacturing</v>
      </c>
      <c r="N924" s="6" t="str">
        <f>INDEX(DNBDetails[], MATCH(ZACKS_Screener[Ticker], DNBDetails[Ticker],0), 7)</f>
        <v>Computer and Peripheral Equipment Manufacturing</v>
      </c>
      <c r="O9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-6.8139963167587497E-2</v>
      </c>
      <c r="P9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0.50988142292490124</v>
      </c>
      <c r="Q924" s="17">
        <f>IFERROR(ZACKS_Screener[[#This Row],[Price]]/ZACKS_Screener[[#This Row],[EPS1]], "")</f>
        <v>26.297430830039527</v>
      </c>
      <c r="R924" s="17">
        <f>IFERROR(ZACKS_Screener[[#This Row],[Price]]/ZACKS_Screener[[#This Row],[EPS2]], "")</f>
        <v>17.416884816753928</v>
      </c>
      <c r="S924" s="17">
        <f>IFERROR(ZACKS_Screener[[#This Row],[PE1]]/(ZACKS_Screener[[#This Row],[EG1]]*100), "")</f>
        <v>-3.8593256596517458</v>
      </c>
      <c r="T924" s="17">
        <f>IFERROR(ZACKS_Screener[[#This Row],[PE2]]/(ZACKS_Screener[[#This Row],[EG2]]*100), "")</f>
        <v>0.3415869657859491</v>
      </c>
      <c r="U924"/>
    </row>
    <row r="925" spans="1:21" hidden="1" x14ac:dyDescent="0.25">
      <c r="A925" s="20" t="s">
        <v>1378</v>
      </c>
      <c r="B925" s="20">
        <v>7186.96</v>
      </c>
      <c r="C925" s="33" t="s">
        <v>1377</v>
      </c>
      <c r="D925" s="6" t="s">
        <v>12</v>
      </c>
      <c r="E925" s="6" t="s">
        <v>35</v>
      </c>
      <c r="F925" s="6" t="s">
        <v>1154</v>
      </c>
      <c r="G925">
        <v>12</v>
      </c>
      <c r="H925">
        <v>202212</v>
      </c>
      <c r="I925" s="8">
        <v>240.5</v>
      </c>
      <c r="J925" s="8">
        <v>-1.6</v>
      </c>
      <c r="K925" s="8">
        <v>-1.71</v>
      </c>
      <c r="L925" s="8">
        <v>-0.36</v>
      </c>
      <c r="M925" s="47" t="str">
        <f>INDEX(DNBDetails[], MATCH(ZACKS_Screener[Ticker], DNBDetails[Ticker],0), 6)</f>
        <v>Miscellaneous Manufacturing</v>
      </c>
      <c r="N925" s="6" t="str">
        <f>INDEX(DNBDetails[], MATCH(ZACKS_Screener[Ticker], DNBDetails[Ticker],0), 7)</f>
        <v>Medical Equipment and Supplies Manufacturing</v>
      </c>
      <c r="O9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-6.8749999999999922E-2</v>
      </c>
      <c r="P9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0.78947368421052644</v>
      </c>
      <c r="Q925" s="17">
        <f>IFERROR(ZACKS_Screener[[#This Row],[Price]]/ZACKS_Screener[[#This Row],[EPS1]], "")</f>
        <v>-140.64327485380116</v>
      </c>
      <c r="R925" s="17">
        <f>IFERROR(ZACKS_Screener[[#This Row],[Price]]/ZACKS_Screener[[#This Row],[EPS2]], "")</f>
        <v>-668.05555555555554</v>
      </c>
      <c r="S925" s="17">
        <f>IFERROR(ZACKS_Screener[[#This Row],[PE1]]/(ZACKS_Screener[[#This Row],[EG1]]*100), "")</f>
        <v>20.457203615098376</v>
      </c>
      <c r="T925" s="17">
        <f>IFERROR(ZACKS_Screener[[#This Row],[PE2]]/(ZACKS_Screener[[#This Row],[EG2]]*100), "")</f>
        <v>-8.4620370370370352</v>
      </c>
      <c r="U925"/>
    </row>
    <row r="926" spans="1:21" hidden="1" x14ac:dyDescent="0.25">
      <c r="A926" s="20" t="s">
        <v>2667</v>
      </c>
      <c r="B926" s="20">
        <v>10543.97</v>
      </c>
      <c r="C926" s="33" t="s">
        <v>2666</v>
      </c>
      <c r="D926" s="6" t="s">
        <v>12</v>
      </c>
      <c r="E926" s="6" t="s">
        <v>24</v>
      </c>
      <c r="F926" s="6" t="s">
        <v>57</v>
      </c>
      <c r="G926">
        <v>3</v>
      </c>
      <c r="H926">
        <v>202303</v>
      </c>
      <c r="I926" s="8">
        <v>129.66</v>
      </c>
      <c r="J926" s="8">
        <v>6.08</v>
      </c>
      <c r="K926" s="8">
        <v>5.66</v>
      </c>
      <c r="L926" s="8">
        <v>6.32</v>
      </c>
      <c r="M926" s="47" t="str">
        <f>INDEX(DNBDetails[], MATCH(ZACKS_Screener[Ticker], DNBDetails[Ticker],0), 6)</f>
        <v>Plastics and Rubber Products Manufacturing</v>
      </c>
      <c r="N926" s="6" t="str">
        <f>INDEX(DNBDetails[], MATCH(ZACKS_Screener[Ticker], DNBDetails[Ticker],0), 7)</f>
        <v>Plastics Product Manufacturing</v>
      </c>
      <c r="O9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-6.9078947368421045E-2</v>
      </c>
      <c r="P9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0.11660777385159013</v>
      </c>
      <c r="Q926" s="17">
        <f>IFERROR(ZACKS_Screener[[#This Row],[Price]]/ZACKS_Screener[[#This Row],[EPS1]], "")</f>
        <v>22.908127208480565</v>
      </c>
      <c r="R926" s="17">
        <f>IFERROR(ZACKS_Screener[[#This Row],[Price]]/ZACKS_Screener[[#This Row],[EPS2]], "")</f>
        <v>20.515822784810126</v>
      </c>
      <c r="S926" s="17">
        <f>IFERROR(ZACKS_Screener[[#This Row],[PE1]]/(ZACKS_Screener[[#This Row],[EG1]]*100), "")</f>
        <v>-3.3162241292276633</v>
      </c>
      <c r="T926" s="17">
        <f>IFERROR(ZACKS_Screener[[#This Row],[PE2]]/(ZACKS_Screener[[#This Row],[EG2]]*100), "")</f>
        <v>1.7593872266973527</v>
      </c>
      <c r="U926"/>
    </row>
    <row r="927" spans="1:21" hidden="1" x14ac:dyDescent="0.25">
      <c r="A927" s="20" t="s">
        <v>221</v>
      </c>
      <c r="B927" s="20">
        <v>6866.14</v>
      </c>
      <c r="C927" s="33" t="s">
        <v>220</v>
      </c>
      <c r="D927" s="6" t="s">
        <v>12</v>
      </c>
      <c r="E927" s="6" t="s">
        <v>27</v>
      </c>
      <c r="F927" s="6" t="s">
        <v>48</v>
      </c>
      <c r="G927">
        <v>12</v>
      </c>
      <c r="H927">
        <v>202212</v>
      </c>
      <c r="I927" s="8">
        <v>154.18</v>
      </c>
      <c r="J927" s="8">
        <v>24.57</v>
      </c>
      <c r="K927" s="8">
        <v>22.87</v>
      </c>
      <c r="L927" s="8">
        <v>20.61</v>
      </c>
      <c r="M927" s="47" t="str">
        <f>INDEX(DNBDetails[], MATCH(ZACKS_Screener[Ticker], DNBDetails[Ticker],0), 6)</f>
        <v>Retail Trade</v>
      </c>
      <c r="N927" s="6" t="str">
        <f>INDEX(DNBDetails[], MATCH(ZACKS_Screener[Ticker], DNBDetails[Ticker],0), 7)</f>
        <v>Automobile Dealers</v>
      </c>
      <c r="O9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-6.9190069190069162E-2</v>
      </c>
      <c r="P9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-9.8819414079580295E-2</v>
      </c>
      <c r="Q927" s="17">
        <f>IFERROR(ZACKS_Screener[[#This Row],[Price]]/ZACKS_Screener[[#This Row],[EPS1]], "")</f>
        <v>6.7415828596414515</v>
      </c>
      <c r="R927" s="17">
        <f>IFERROR(ZACKS_Screener[[#This Row],[Price]]/ZACKS_Screener[[#This Row],[EPS2]], "")</f>
        <v>7.4808345463367303</v>
      </c>
      <c r="S927" s="17">
        <f>IFERROR(ZACKS_Screener[[#This Row],[PE1]]/(ZACKS_Screener[[#This Row],[EG1]]*100), "")</f>
        <v>-0.97435700506700307</v>
      </c>
      <c r="T927" s="17">
        <f>IFERROR(ZACKS_Screener[[#This Row],[PE2]]/(ZACKS_Screener[[#This Row],[EG2]]*100), "")</f>
        <v>-0.75702073484389787</v>
      </c>
      <c r="U927"/>
    </row>
    <row r="928" spans="1:21" hidden="1" x14ac:dyDescent="0.25">
      <c r="A928" s="20" t="s">
        <v>378</v>
      </c>
      <c r="B928" s="20">
        <v>38133.699999999997</v>
      </c>
      <c r="C928" s="33" t="s">
        <v>378</v>
      </c>
      <c r="D928" s="6" t="s">
        <v>12</v>
      </c>
      <c r="E928" s="6" t="s">
        <v>102</v>
      </c>
      <c r="F928" s="6" t="s">
        <v>379</v>
      </c>
      <c r="G928">
        <v>12</v>
      </c>
      <c r="H928">
        <v>202212</v>
      </c>
      <c r="I928" s="8">
        <v>42.19</v>
      </c>
      <c r="J928" s="8">
        <v>2.58</v>
      </c>
      <c r="K928" s="8">
        <v>2.4</v>
      </c>
      <c r="L928" s="8">
        <v>2.4700000000000002</v>
      </c>
      <c r="M928" s="47" t="str">
        <f>INDEX(DNBDetails[], MATCH(ZACKS_Screener[Ticker], DNBDetails[Ticker],0), 6)</f>
        <v>Information</v>
      </c>
      <c r="N928" s="6" t="str">
        <f>INDEX(DNBDetails[], MATCH(ZACKS_Screener[Ticker], DNBDetails[Ticker],0), 7)</f>
        <v>All Other Telecommunications</v>
      </c>
      <c r="O9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-6.9767441860465171E-2</v>
      </c>
      <c r="P9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2.9166666666666785E-2</v>
      </c>
      <c r="Q928" s="17">
        <f>IFERROR(ZACKS_Screener[[#This Row],[Price]]/ZACKS_Screener[[#This Row],[EPS1]], "")</f>
        <v>17.579166666666666</v>
      </c>
      <c r="R928" s="17">
        <f>IFERROR(ZACKS_Screener[[#This Row],[Price]]/ZACKS_Screener[[#This Row],[EPS2]], "")</f>
        <v>17.080971659919026</v>
      </c>
      <c r="S928" s="17">
        <f>IFERROR(ZACKS_Screener[[#This Row],[PE1]]/(ZACKS_Screener[[#This Row],[EG1]]*100), "")</f>
        <v>-2.5196805555555537</v>
      </c>
      <c r="T928" s="17">
        <f>IFERROR(ZACKS_Screener[[#This Row],[PE2]]/(ZACKS_Screener[[#This Row],[EG2]]*100), "")</f>
        <v>5.8563331405436418</v>
      </c>
      <c r="U928"/>
    </row>
    <row r="929" spans="1:21" hidden="1" x14ac:dyDescent="0.25">
      <c r="A929" s="20" t="s">
        <v>2927</v>
      </c>
      <c r="B929" s="20">
        <v>2918.56</v>
      </c>
      <c r="C929" s="33" t="s">
        <v>2926</v>
      </c>
      <c r="D929" s="6" t="s">
        <v>12</v>
      </c>
      <c r="E929" s="6" t="s">
        <v>27</v>
      </c>
      <c r="F929" s="6" t="s">
        <v>717</v>
      </c>
      <c r="G929">
        <v>3</v>
      </c>
      <c r="H929">
        <v>202303</v>
      </c>
      <c r="I929" s="8">
        <v>94.98</v>
      </c>
      <c r="J929" s="8">
        <v>5.62</v>
      </c>
      <c r="K929" s="8">
        <v>5.22</v>
      </c>
      <c r="L929" s="8">
        <v>6.31</v>
      </c>
      <c r="M929" s="47" t="str">
        <f>INDEX(DNBDetails[], MATCH(ZACKS_Screener[Ticker], DNBDetails[Ticker],0), 6)</f>
        <v>Retail Trade</v>
      </c>
      <c r="N929" s="6" t="str">
        <f>INDEX(DNBDetails[], MATCH(ZACKS_Screener[Ticker], DNBDetails[Ticker],0), 7)</f>
        <v>Clothing and Clothing Accessories Retailers</v>
      </c>
      <c r="O9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-7.1174377224199351E-2</v>
      </c>
      <c r="P9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0.20881226053639845</v>
      </c>
      <c r="Q929" s="17">
        <f>IFERROR(ZACKS_Screener[[#This Row],[Price]]/ZACKS_Screener[[#This Row],[EPS1]], "")</f>
        <v>18.195402298850578</v>
      </c>
      <c r="R929" s="17">
        <f>IFERROR(ZACKS_Screener[[#This Row],[Price]]/ZACKS_Screener[[#This Row],[EPS2]], "")</f>
        <v>15.052297939778132</v>
      </c>
      <c r="S929" s="17">
        <f>IFERROR(ZACKS_Screener[[#This Row],[PE1]]/(ZACKS_Screener[[#This Row],[EG1]]*100), "")</f>
        <v>-2.556454022988504</v>
      </c>
      <c r="T929" s="17">
        <f>IFERROR(ZACKS_Screener[[#This Row],[PE2]]/(ZACKS_Screener[[#This Row],[EG2]]*100), "")</f>
        <v>0.72085316739120964</v>
      </c>
      <c r="U929"/>
    </row>
    <row r="930" spans="1:21" hidden="1" x14ac:dyDescent="0.25">
      <c r="A930" s="20" t="s">
        <v>1567</v>
      </c>
      <c r="B930" s="20">
        <v>10728.69</v>
      </c>
      <c r="C930" s="33" t="s">
        <v>1566</v>
      </c>
      <c r="D930" s="6" t="s">
        <v>20</v>
      </c>
      <c r="E930" s="6" t="s">
        <v>13</v>
      </c>
      <c r="F930" s="6" t="s">
        <v>1568</v>
      </c>
      <c r="G930">
        <v>3</v>
      </c>
      <c r="H930">
        <v>202303</v>
      </c>
      <c r="I930" s="8">
        <v>67.53</v>
      </c>
      <c r="J930" s="8">
        <v>3.22</v>
      </c>
      <c r="K930" s="8">
        <v>2.99</v>
      </c>
      <c r="L930" s="8">
        <v>3.84</v>
      </c>
      <c r="M930" s="47" t="str">
        <f>INDEX(DNBDetails[], MATCH(ZACKS_Screener[Ticker], DNBDetails[Ticker],0), 6)</f>
        <v>Professional, Scientific, and Technical Services</v>
      </c>
      <c r="N930" s="6" t="str">
        <f>INDEX(DNBDetails[], MATCH(ZACKS_Screener[Ticker], DNBDetails[Ticker],0), 7)</f>
        <v>Computer Systems Design and Related Services</v>
      </c>
      <c r="O9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-7.1428571428571425E-2</v>
      </c>
      <c r="P9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0.28428093645484936</v>
      </c>
      <c r="Q930" s="17">
        <f>IFERROR(ZACKS_Screener[[#This Row],[Price]]/ZACKS_Screener[[#This Row],[EPS1]], "")</f>
        <v>22.585284280936452</v>
      </c>
      <c r="R930" s="17">
        <f>IFERROR(ZACKS_Screener[[#This Row],[Price]]/ZACKS_Screener[[#This Row],[EPS2]], "")</f>
        <v>17.5859375</v>
      </c>
      <c r="S930" s="17">
        <f>IFERROR(ZACKS_Screener[[#This Row],[PE1]]/(ZACKS_Screener[[#This Row],[EG1]]*100), "")</f>
        <v>-3.1619397993311034</v>
      </c>
      <c r="T930" s="17">
        <f>IFERROR(ZACKS_Screener[[#This Row],[PE2]]/(ZACKS_Screener[[#This Row],[EG2]]*100), "")</f>
        <v>0.61861121323529444</v>
      </c>
      <c r="U930"/>
    </row>
    <row r="931" spans="1:21" hidden="1" x14ac:dyDescent="0.25">
      <c r="A931" s="20" t="s">
        <v>1247</v>
      </c>
      <c r="B931" s="20">
        <v>123721.48</v>
      </c>
      <c r="C931" s="33" t="s">
        <v>1246</v>
      </c>
      <c r="D931" s="6" t="s">
        <v>12</v>
      </c>
      <c r="E931" s="6" t="s">
        <v>32</v>
      </c>
      <c r="F931" s="6" t="s">
        <v>360</v>
      </c>
      <c r="G931">
        <v>3</v>
      </c>
      <c r="H931">
        <v>202303</v>
      </c>
      <c r="I931" s="8">
        <v>66.83</v>
      </c>
      <c r="J931" s="8">
        <v>3.08</v>
      </c>
      <c r="K931" s="8">
        <v>2.86</v>
      </c>
      <c r="L931" s="8">
        <v>3.42</v>
      </c>
      <c r="M931" s="47" t="str">
        <f>INDEX(DNBDetails[], MATCH(ZACKS_Screener[Ticker], DNBDetails[Ticker],0), 6)</f>
        <v>Finance and Insurance</v>
      </c>
      <c r="N931" s="6" t="str">
        <f>INDEX(DNBDetails[], MATCH(ZACKS_Screener[Ticker], DNBDetails[Ticker],0), 7)</f>
        <v>Depository Credit Intermediation</v>
      </c>
      <c r="O9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-7.1428571428571494E-2</v>
      </c>
      <c r="P9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0.19580419580419584</v>
      </c>
      <c r="Q931" s="17">
        <f>IFERROR(ZACKS_Screener[[#This Row],[Price]]/ZACKS_Screener[[#This Row],[EPS1]], "")</f>
        <v>23.367132867132867</v>
      </c>
      <c r="R931" s="17">
        <f>IFERROR(ZACKS_Screener[[#This Row],[Price]]/ZACKS_Screener[[#This Row],[EPS2]], "")</f>
        <v>19.540935672514621</v>
      </c>
      <c r="S931" s="17">
        <f>IFERROR(ZACKS_Screener[[#This Row],[PE1]]/(ZACKS_Screener[[#This Row],[EG1]]*100), "")</f>
        <v>-3.2713986013985985</v>
      </c>
      <c r="T931" s="17">
        <f>IFERROR(ZACKS_Screener[[#This Row],[PE2]]/(ZACKS_Screener[[#This Row],[EG2]]*100), "")</f>
        <v>0.99798350041771089</v>
      </c>
      <c r="U931"/>
    </row>
    <row r="932" spans="1:21" hidden="1" x14ac:dyDescent="0.25">
      <c r="A932" s="20" t="s">
        <v>2588</v>
      </c>
      <c r="B932" s="20">
        <v>4682.38</v>
      </c>
      <c r="C932" s="33" t="s">
        <v>2587</v>
      </c>
      <c r="D932" s="6" t="s">
        <v>12</v>
      </c>
      <c r="E932" s="6" t="s">
        <v>76</v>
      </c>
      <c r="F932" s="6" t="s">
        <v>242</v>
      </c>
      <c r="G932">
        <v>12</v>
      </c>
      <c r="H932">
        <v>202212</v>
      </c>
      <c r="I932" s="8">
        <v>29.61</v>
      </c>
      <c r="J932" s="8">
        <v>3.08</v>
      </c>
      <c r="K932" s="8">
        <v>2.86</v>
      </c>
      <c r="L932" s="8">
        <v>3.06</v>
      </c>
      <c r="M932" s="47" t="str">
        <f>INDEX(DNBDetails[], MATCH(ZACKS_Screener[Ticker], DNBDetails[Ticker],0), 6)</f>
        <v>Computer and Electronic Product Manufacturing</v>
      </c>
      <c r="N932" s="6" t="str">
        <f>INDEX(DNBDetails[], MATCH(ZACKS_Screener[Ticker], DNBDetails[Ticker],0), 7)</f>
        <v>Navigational, Measuring, Electromedical, and Control Instruments Manufacturing</v>
      </c>
      <c r="O9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-7.1428571428571494E-2</v>
      </c>
      <c r="P9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6.9930069930069991E-2</v>
      </c>
      <c r="Q932" s="17">
        <f>IFERROR(ZACKS_Screener[[#This Row],[Price]]/ZACKS_Screener[[#This Row],[EPS1]], "")</f>
        <v>10.353146853146853</v>
      </c>
      <c r="R932" s="17">
        <f>IFERROR(ZACKS_Screener[[#This Row],[Price]]/ZACKS_Screener[[#This Row],[EPS2]], "")</f>
        <v>9.6764705882352935</v>
      </c>
      <c r="S932" s="17">
        <f>IFERROR(ZACKS_Screener[[#This Row],[PE1]]/(ZACKS_Screener[[#This Row],[EG1]]*100), "")</f>
        <v>-1.4494405594405582</v>
      </c>
      <c r="T932" s="17">
        <f>IFERROR(ZACKS_Screener[[#This Row],[PE2]]/(ZACKS_Screener[[#This Row],[EG2]]*100), "")</f>
        <v>1.383735294117646</v>
      </c>
      <c r="U932"/>
    </row>
    <row r="933" spans="1:21" hidden="1" x14ac:dyDescent="0.25">
      <c r="A933" s="20" t="s">
        <v>652</v>
      </c>
      <c r="B933" s="20">
        <v>38629.089999999997</v>
      </c>
      <c r="C933" s="33" t="s">
        <v>651</v>
      </c>
      <c r="D933" s="6" t="s">
        <v>12</v>
      </c>
      <c r="E933" s="6" t="s">
        <v>32</v>
      </c>
      <c r="F933" s="6" t="s">
        <v>360</v>
      </c>
      <c r="G933">
        <v>10</v>
      </c>
      <c r="H933">
        <v>202210</v>
      </c>
      <c r="I933" s="8">
        <v>41.58</v>
      </c>
      <c r="J933" s="8">
        <v>5.54</v>
      </c>
      <c r="K933" s="8">
        <v>5.14</v>
      </c>
      <c r="L933" s="8">
        <v>5.18</v>
      </c>
      <c r="M933" s="47" t="str">
        <f>INDEX(DNBDetails[], MATCH(ZACKS_Screener[Ticker], DNBDetails[Ticker],0), 6)</f>
        <v>Finance and Insurance</v>
      </c>
      <c r="N933" s="6" t="str">
        <f>INDEX(DNBDetails[], MATCH(ZACKS_Screener[Ticker], DNBDetails[Ticker],0), 7)</f>
        <v>Depository Credit Intermediation</v>
      </c>
      <c r="O9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-7.2202166064982018E-2</v>
      </c>
      <c r="P9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7.7821011673151821E-3</v>
      </c>
      <c r="Q933" s="17">
        <f>IFERROR(ZACKS_Screener[[#This Row],[Price]]/ZACKS_Screener[[#This Row],[EPS1]], "")</f>
        <v>8.0894941634241242</v>
      </c>
      <c r="R933" s="17">
        <f>IFERROR(ZACKS_Screener[[#This Row],[Price]]/ZACKS_Screener[[#This Row],[EPS2]], "")</f>
        <v>8.0270270270270263</v>
      </c>
      <c r="S933" s="17">
        <f>IFERROR(ZACKS_Screener[[#This Row],[PE1]]/(ZACKS_Screener[[#This Row],[EG1]]*100), "")</f>
        <v>-1.1203949416342402</v>
      </c>
      <c r="T933" s="17">
        <f>IFERROR(ZACKS_Screener[[#This Row],[PE2]]/(ZACKS_Screener[[#This Row],[EG2]]*100), "")</f>
        <v>10.31472972972972</v>
      </c>
      <c r="U933"/>
    </row>
    <row r="934" spans="1:21" hidden="1" x14ac:dyDescent="0.25">
      <c r="A934" s="20" t="s">
        <v>549</v>
      </c>
      <c r="B934" s="20">
        <v>9214.4</v>
      </c>
      <c r="C934" s="33" t="s">
        <v>548</v>
      </c>
      <c r="D934" s="6" t="s">
        <v>20</v>
      </c>
      <c r="E934" s="6" t="s">
        <v>27</v>
      </c>
      <c r="F934" s="6" t="s">
        <v>550</v>
      </c>
      <c r="G934">
        <v>4</v>
      </c>
      <c r="H934">
        <v>202304</v>
      </c>
      <c r="I934" s="8">
        <v>246.65</v>
      </c>
      <c r="J934" s="8">
        <v>11.6</v>
      </c>
      <c r="K934" s="8">
        <v>10.76</v>
      </c>
      <c r="L934" s="8">
        <v>12.39</v>
      </c>
      <c r="M934" s="47" t="str">
        <f>INDEX(DNBDetails[], MATCH(ZACKS_Screener[Ticker], DNBDetails[Ticker],0), 6)</f>
        <v>Retail Trade</v>
      </c>
      <c r="N934" s="6" t="str">
        <f>INDEX(DNBDetails[], MATCH(ZACKS_Screener[Ticker], DNBDetails[Ticker],0), 7)</f>
        <v>Grocery and Convenience Retailers</v>
      </c>
      <c r="O9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-7.2413793103448268E-2</v>
      </c>
      <c r="P9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0.15148698884758371</v>
      </c>
      <c r="Q934" s="17">
        <f>IFERROR(ZACKS_Screener[[#This Row],[Price]]/ZACKS_Screener[[#This Row],[EPS1]], "")</f>
        <v>22.9228624535316</v>
      </c>
      <c r="R934" s="17">
        <f>IFERROR(ZACKS_Screener[[#This Row],[Price]]/ZACKS_Screener[[#This Row],[EPS2]], "")</f>
        <v>19.907183212267956</v>
      </c>
      <c r="S934" s="17">
        <f>IFERROR(ZACKS_Screener[[#This Row],[PE1]]/(ZACKS_Screener[[#This Row],[EG1]]*100), "")</f>
        <v>-3.1655381483448406</v>
      </c>
      <c r="T934" s="17">
        <f>IFERROR(ZACKS_Screener[[#This Row],[PE2]]/(ZACKS_Screener[[#This Row],[EG2]]*100), "")</f>
        <v>1.3141183519263995</v>
      </c>
      <c r="U934"/>
    </row>
    <row r="935" spans="1:21" hidden="1" x14ac:dyDescent="0.25">
      <c r="A935" s="20" t="s">
        <v>6201</v>
      </c>
      <c r="B935" s="20">
        <v>2278.0300000000002</v>
      </c>
      <c r="C935" s="33" t="s">
        <v>6200</v>
      </c>
      <c r="D935" s="6" t="s">
        <v>12</v>
      </c>
      <c r="E935" s="6" t="s">
        <v>32</v>
      </c>
      <c r="F935" s="6" t="s">
        <v>360</v>
      </c>
      <c r="G935">
        <v>12</v>
      </c>
      <c r="H935">
        <v>202212</v>
      </c>
      <c r="I935" s="8">
        <v>3.75</v>
      </c>
      <c r="J935" s="8">
        <v>0.82</v>
      </c>
      <c r="K935" s="8">
        <v>0.76</v>
      </c>
      <c r="L935" s="8">
        <v>0.74</v>
      </c>
      <c r="M935" s="47" t="e">
        <f>INDEX(DNBDetails[], MATCH(ZACKS_Screener[Ticker], DNBDetails[Ticker],0), 6)</f>
        <v>#N/A</v>
      </c>
      <c r="N935" s="6" t="e">
        <f>INDEX(DNBDetails[], MATCH(ZACKS_Screener[Ticker], DNBDetails[Ticker],0), 7)</f>
        <v>#N/A</v>
      </c>
      <c r="O9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-7.3170731707317013E-2</v>
      </c>
      <c r="P9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-2.6315789473684233E-2</v>
      </c>
      <c r="Q935" s="17">
        <f>IFERROR(ZACKS_Screener[[#This Row],[Price]]/ZACKS_Screener[[#This Row],[EPS1]], "")</f>
        <v>4.9342105263157894</v>
      </c>
      <c r="R935" s="17">
        <f>IFERROR(ZACKS_Screener[[#This Row],[Price]]/ZACKS_Screener[[#This Row],[EPS2]], "")</f>
        <v>5.0675675675675675</v>
      </c>
      <c r="S935" s="17">
        <f>IFERROR(ZACKS_Screener[[#This Row],[PE1]]/(ZACKS_Screener[[#This Row],[EG1]]*100), "")</f>
        <v>-0.67434210526315841</v>
      </c>
      <c r="T935" s="17">
        <f>IFERROR(ZACKS_Screener[[#This Row],[PE2]]/(ZACKS_Screener[[#This Row],[EG2]]*100), "")</f>
        <v>-1.9256756756756739</v>
      </c>
      <c r="U935"/>
    </row>
    <row r="936" spans="1:21" hidden="1" x14ac:dyDescent="0.25">
      <c r="A936" s="20" t="s">
        <v>1911</v>
      </c>
      <c r="B936" s="20">
        <v>13345.21</v>
      </c>
      <c r="C936" s="33" t="s">
        <v>1910</v>
      </c>
      <c r="D936" s="6" t="s">
        <v>12</v>
      </c>
      <c r="E936" s="6" t="s">
        <v>194</v>
      </c>
      <c r="F936" s="6" t="s">
        <v>680</v>
      </c>
      <c r="G936">
        <v>12</v>
      </c>
      <c r="H936">
        <v>202212</v>
      </c>
      <c r="I936" s="8">
        <v>48.96</v>
      </c>
      <c r="J936" s="8">
        <v>6.85</v>
      </c>
      <c r="K936" s="8">
        <v>6.34</v>
      </c>
      <c r="L936" s="8">
        <v>7.52</v>
      </c>
      <c r="M936" s="47" t="str">
        <f>INDEX(DNBDetails[], MATCH(ZACKS_Screener[Ticker], DNBDetails[Ticker],0), 6)</f>
        <v>Petroleum and Coal Products Manufacturing</v>
      </c>
      <c r="N936" s="6" t="str">
        <f>INDEX(DNBDetails[], MATCH(ZACKS_Screener[Ticker], DNBDetails[Ticker],0), 7)</f>
        <v>Petroleum and Coal Products Manufacturing</v>
      </c>
      <c r="O9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-7.4452554744525515E-2</v>
      </c>
      <c r="P9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0.18611987381703465</v>
      </c>
      <c r="Q936" s="17">
        <f>IFERROR(ZACKS_Screener[[#This Row],[Price]]/ZACKS_Screener[[#This Row],[EPS1]], "")</f>
        <v>7.722397476340694</v>
      </c>
      <c r="R936" s="17">
        <f>IFERROR(ZACKS_Screener[[#This Row],[Price]]/ZACKS_Screener[[#This Row],[EPS2]], "")</f>
        <v>6.5106382978723412</v>
      </c>
      <c r="S936" s="17">
        <f>IFERROR(ZACKS_Screener[[#This Row],[PE1]]/(ZACKS_Screener[[#This Row],[EG1]]*100), "")</f>
        <v>-1.0372239747634073</v>
      </c>
      <c r="T936" s="17">
        <f>IFERROR(ZACKS_Screener[[#This Row],[PE2]]/(ZACKS_Screener[[#This Row],[EG2]]*100), "")</f>
        <v>0.34980887125856486</v>
      </c>
      <c r="U936"/>
    </row>
    <row r="937" spans="1:21" hidden="1" x14ac:dyDescent="0.25">
      <c r="A937" s="20" t="s">
        <v>3583</v>
      </c>
      <c r="B937" s="20">
        <v>2978.1</v>
      </c>
      <c r="C937" s="33" t="s">
        <v>3582</v>
      </c>
      <c r="D937" s="6" t="s">
        <v>20</v>
      </c>
      <c r="E937" s="6" t="s">
        <v>32</v>
      </c>
      <c r="F937" s="6" t="s">
        <v>214</v>
      </c>
      <c r="G937">
        <v>12</v>
      </c>
      <c r="H937">
        <v>202212</v>
      </c>
      <c r="I937" s="8">
        <v>12.61</v>
      </c>
      <c r="J937" s="8">
        <v>1.47</v>
      </c>
      <c r="K937" s="8">
        <v>1.36</v>
      </c>
      <c r="L937" s="8">
        <v>1.42</v>
      </c>
      <c r="M937" s="47" t="str">
        <f>INDEX(DNBDetails[], MATCH(ZACKS_Screener[Ticker], DNBDetails[Ticker],0), 6)</f>
        <v>Real Estate and Rental and Leasing</v>
      </c>
      <c r="N937" s="6" t="str">
        <f>INDEX(DNBDetails[], MATCH(ZACKS_Screener[Ticker], DNBDetails[Ticker],0), 7)</f>
        <v>Lessors of Real Estate</v>
      </c>
      <c r="O9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-7.4829931972789032E-2</v>
      </c>
      <c r="P9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4.41176470588234E-2</v>
      </c>
      <c r="Q937" s="17">
        <f>IFERROR(ZACKS_Screener[[#This Row],[Price]]/ZACKS_Screener[[#This Row],[EPS1]], "")</f>
        <v>9.2720588235294112</v>
      </c>
      <c r="R937" s="17">
        <f>IFERROR(ZACKS_Screener[[#This Row],[Price]]/ZACKS_Screener[[#This Row],[EPS2]], "")</f>
        <v>8.8802816901408459</v>
      </c>
      <c r="S937" s="17">
        <f>IFERROR(ZACKS_Screener[[#This Row],[PE1]]/(ZACKS_Screener[[#This Row],[EG1]]*100), "")</f>
        <v>-1.2390842245989317</v>
      </c>
      <c r="T937" s="17">
        <f>IFERROR(ZACKS_Screener[[#This Row],[PE2]]/(ZACKS_Screener[[#This Row],[EG2]]*100), "")</f>
        <v>2.0128638497652642</v>
      </c>
      <c r="U937"/>
    </row>
    <row r="938" spans="1:21" hidden="1" x14ac:dyDescent="0.25">
      <c r="A938" s="20" t="s">
        <v>2720</v>
      </c>
      <c r="B938" s="20">
        <v>3476.36</v>
      </c>
      <c r="C938" s="33" t="s">
        <v>2720</v>
      </c>
      <c r="D938" s="6" t="s">
        <v>12</v>
      </c>
      <c r="E938" s="6" t="s">
        <v>284</v>
      </c>
      <c r="F938" s="6" t="s">
        <v>285</v>
      </c>
      <c r="G938">
        <v>12</v>
      </c>
      <c r="H938">
        <v>202212</v>
      </c>
      <c r="I938" s="8">
        <v>39.56</v>
      </c>
      <c r="J938" s="8">
        <v>2.36</v>
      </c>
      <c r="K938" s="8">
        <v>2.1800000000000002</v>
      </c>
      <c r="L938" s="8">
        <v>2.67</v>
      </c>
      <c r="M938" s="47" t="str">
        <f>INDEX(DNBDetails[], MATCH(ZACKS_Screener[Ticker], DNBDetails[Ticker],0), 6)</f>
        <v>Plastics and Rubber Products Manufacturing</v>
      </c>
      <c r="N938" s="6" t="str">
        <f>INDEX(DNBDetails[], MATCH(ZACKS_Screener[Ticker], DNBDetails[Ticker],0), 7)</f>
        <v>Plastics Product Manufacturing</v>
      </c>
      <c r="O9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-7.6271186440677846E-2</v>
      </c>
      <c r="P9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0.22477064220183474</v>
      </c>
      <c r="Q938" s="17">
        <f>IFERROR(ZACKS_Screener[[#This Row],[Price]]/ZACKS_Screener[[#This Row],[EPS1]], "")</f>
        <v>18.146788990825687</v>
      </c>
      <c r="R938" s="17">
        <f>IFERROR(ZACKS_Screener[[#This Row],[Price]]/ZACKS_Screener[[#This Row],[EPS2]], "")</f>
        <v>14.816479400749065</v>
      </c>
      <c r="S938" s="17">
        <f>IFERROR(ZACKS_Screener[[#This Row],[PE1]]/(ZACKS_Screener[[#This Row],[EG1]]*100), "")</f>
        <v>-2.3792456676860385</v>
      </c>
      <c r="T938" s="17">
        <f>IFERROR(ZACKS_Screener[[#This Row],[PE2]]/(ZACKS_Screener[[#This Row],[EG2]]*100), "")</f>
        <v>0.65918214476802006</v>
      </c>
      <c r="U938"/>
    </row>
    <row r="939" spans="1:21" hidden="1" x14ac:dyDescent="0.25">
      <c r="A939" s="20" t="s">
        <v>3304</v>
      </c>
      <c r="B939" s="20">
        <v>2674.35</v>
      </c>
      <c r="C939" s="33" t="s">
        <v>3303</v>
      </c>
      <c r="D939" s="6" t="s">
        <v>12</v>
      </c>
      <c r="E939" s="6" t="s">
        <v>32</v>
      </c>
      <c r="F939" s="6" t="s">
        <v>325</v>
      </c>
      <c r="G939">
        <v>12</v>
      </c>
      <c r="H939">
        <v>202212</v>
      </c>
      <c r="I939" s="8">
        <v>33.159999999999997</v>
      </c>
      <c r="J939" s="8">
        <v>16.27</v>
      </c>
      <c r="K939" s="8">
        <v>15.02</v>
      </c>
      <c r="L939" s="8">
        <v>17.2</v>
      </c>
      <c r="M939" s="47" t="str">
        <f>INDEX(DNBDetails[], MATCH(ZACKS_Screener[Ticker], DNBDetails[Ticker],0), 6)</f>
        <v>Finance and Insurance</v>
      </c>
      <c r="N939" s="6" t="str">
        <f>INDEX(DNBDetails[], MATCH(ZACKS_Screener[Ticker], DNBDetails[Ticker],0), 7)</f>
        <v>Insurance Carriers</v>
      </c>
      <c r="O9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-7.6828518746158578E-2</v>
      </c>
      <c r="P9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0.14513981358189079</v>
      </c>
      <c r="Q939" s="17">
        <f>IFERROR(ZACKS_Screener[[#This Row],[Price]]/ZACKS_Screener[[#This Row],[EPS1]], "")</f>
        <v>2.2077230359520637</v>
      </c>
      <c r="R939" s="17">
        <f>IFERROR(ZACKS_Screener[[#This Row],[Price]]/ZACKS_Screener[[#This Row],[EPS2]], "")</f>
        <v>1.9279069767441859</v>
      </c>
      <c r="S939" s="17">
        <f>IFERROR(ZACKS_Screener[[#This Row],[PE1]]/(ZACKS_Screener[[#This Row],[EG1]]*100), "")</f>
        <v>-0.2873572303595206</v>
      </c>
      <c r="T939" s="17">
        <f>IFERROR(ZACKS_Screener[[#This Row],[PE2]]/(ZACKS_Screener[[#This Row],[EG2]]*100), "")</f>
        <v>0.13283102197567742</v>
      </c>
      <c r="U939"/>
    </row>
    <row r="940" spans="1:21" hidden="1" x14ac:dyDescent="0.25">
      <c r="A940" s="20" t="s">
        <v>3327</v>
      </c>
      <c r="B940" s="20">
        <v>3335.79</v>
      </c>
      <c r="C940" s="33" t="s">
        <v>3326</v>
      </c>
      <c r="D940" s="6" t="s">
        <v>12</v>
      </c>
      <c r="E940" s="6" t="s">
        <v>194</v>
      </c>
      <c r="F940" s="6" t="s">
        <v>3202</v>
      </c>
      <c r="G940">
        <v>12</v>
      </c>
      <c r="H940">
        <v>202212</v>
      </c>
      <c r="I940" s="8">
        <v>7.44</v>
      </c>
      <c r="J940" s="8">
        <v>1</v>
      </c>
      <c r="K940" s="8">
        <v>0.92</v>
      </c>
      <c r="L940" s="8">
        <v>1.47</v>
      </c>
      <c r="M940" s="47" t="str">
        <f>INDEX(DNBDetails[], MATCH(ZACKS_Screener[Ticker], DNBDetails[Ticker],0), 6)</f>
        <v>Mining, Quarrying, and Oil and Gas Extraction</v>
      </c>
      <c r="N940" s="6" t="str">
        <f>INDEX(DNBDetails[], MATCH(ZACKS_Screener[Ticker], DNBDetails[Ticker],0), 7)</f>
        <v>Support Activities for Mining</v>
      </c>
      <c r="O9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-7.999999999999996E-2</v>
      </c>
      <c r="P9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0.59782608695652162</v>
      </c>
      <c r="Q940" s="17">
        <f>IFERROR(ZACKS_Screener[[#This Row],[Price]]/ZACKS_Screener[[#This Row],[EPS1]], "")</f>
        <v>8.0869565217391308</v>
      </c>
      <c r="R940" s="17">
        <f>IFERROR(ZACKS_Screener[[#This Row],[Price]]/ZACKS_Screener[[#This Row],[EPS2]], "")</f>
        <v>5.0612244897959187</v>
      </c>
      <c r="S940" s="17">
        <f>IFERROR(ZACKS_Screener[[#This Row],[PE1]]/(ZACKS_Screener[[#This Row],[EG1]]*100), "")</f>
        <v>-1.0108695652173918</v>
      </c>
      <c r="T940" s="17">
        <f>IFERROR(ZACKS_Screener[[#This Row],[PE2]]/(ZACKS_Screener[[#This Row],[EG2]]*100), "")</f>
        <v>8.4660482374768101E-2</v>
      </c>
      <c r="U940"/>
    </row>
    <row r="941" spans="1:21" hidden="1" x14ac:dyDescent="0.25">
      <c r="A941" s="20" t="s">
        <v>574</v>
      </c>
      <c r="B941" s="20">
        <v>10771.99</v>
      </c>
      <c r="C941" s="33" t="s">
        <v>573</v>
      </c>
      <c r="D941" s="6" t="s">
        <v>12</v>
      </c>
      <c r="E941" s="6" t="s">
        <v>17</v>
      </c>
      <c r="F941" s="6" t="s">
        <v>355</v>
      </c>
      <c r="G941">
        <v>12</v>
      </c>
      <c r="H941">
        <v>202212</v>
      </c>
      <c r="I941" s="8">
        <v>88.46</v>
      </c>
      <c r="J941" s="8">
        <v>6.75</v>
      </c>
      <c r="K941" s="8">
        <v>6.2</v>
      </c>
      <c r="L941" s="8">
        <v>7.2</v>
      </c>
      <c r="M941" s="47" t="e">
        <f>INDEX(DNBDetails[], MATCH(ZACKS_Screener[Ticker], DNBDetails[Ticker],0), 6)</f>
        <v>#N/A</v>
      </c>
      <c r="N941" s="6" t="e">
        <f>INDEX(DNBDetails[], MATCH(ZACKS_Screener[Ticker], DNBDetails[Ticker],0), 7)</f>
        <v>#N/A</v>
      </c>
      <c r="O9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-8.148148148148146E-2</v>
      </c>
      <c r="P9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0.16129032258064516</v>
      </c>
      <c r="Q941" s="17">
        <f>IFERROR(ZACKS_Screener[[#This Row],[Price]]/ZACKS_Screener[[#This Row],[EPS1]], "")</f>
        <v>14.267741935483869</v>
      </c>
      <c r="R941" s="17">
        <f>IFERROR(ZACKS_Screener[[#This Row],[Price]]/ZACKS_Screener[[#This Row],[EPS2]], "")</f>
        <v>12.28611111111111</v>
      </c>
      <c r="S941" s="17">
        <f>IFERROR(ZACKS_Screener[[#This Row],[PE1]]/(ZACKS_Screener[[#This Row],[EG1]]*100), "")</f>
        <v>-1.7510410557184755</v>
      </c>
      <c r="T941" s="17">
        <f>IFERROR(ZACKS_Screener[[#This Row],[PE2]]/(ZACKS_Screener[[#This Row],[EG2]]*100), "")</f>
        <v>0.76173888888888885</v>
      </c>
      <c r="U941"/>
    </row>
    <row r="942" spans="1:21" hidden="1" x14ac:dyDescent="0.25">
      <c r="A942" s="20" t="s">
        <v>3542</v>
      </c>
      <c r="B942" s="20">
        <v>2676.57</v>
      </c>
      <c r="C942" s="33" t="s">
        <v>3541</v>
      </c>
      <c r="D942" s="6" t="s">
        <v>20</v>
      </c>
      <c r="E942" s="6" t="s">
        <v>27</v>
      </c>
      <c r="F942" s="6" t="s">
        <v>660</v>
      </c>
      <c r="G942">
        <v>12</v>
      </c>
      <c r="H942">
        <v>202212</v>
      </c>
      <c r="I942" s="8">
        <v>81.37</v>
      </c>
      <c r="J942" s="8">
        <v>2.94</v>
      </c>
      <c r="K942" s="8">
        <v>2.7</v>
      </c>
      <c r="L942" s="8">
        <v>3.07</v>
      </c>
      <c r="M942" s="47" t="str">
        <f>INDEX(DNBDetails[], MATCH(ZACKS_Screener[Ticker], DNBDetails[Ticker],0), 6)</f>
        <v>Accommodation and Food Services</v>
      </c>
      <c r="N942" s="6" t="str">
        <f>INDEX(DNBDetails[], MATCH(ZACKS_Screener[Ticker], DNBDetails[Ticker],0), 7)</f>
        <v>Restaurants and Other Eating Places</v>
      </c>
      <c r="O9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-8.1632653061224414E-2</v>
      </c>
      <c r="P9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0.1370370370370369</v>
      </c>
      <c r="Q942" s="17">
        <f>IFERROR(ZACKS_Screener[[#This Row],[Price]]/ZACKS_Screener[[#This Row],[EPS1]], "")</f>
        <v>30.137037037037036</v>
      </c>
      <c r="R942" s="17">
        <f>IFERROR(ZACKS_Screener[[#This Row],[Price]]/ZACKS_Screener[[#This Row],[EPS2]], "")</f>
        <v>26.504885993485345</v>
      </c>
      <c r="S942" s="17">
        <f>IFERROR(ZACKS_Screener[[#This Row],[PE1]]/(ZACKS_Screener[[#This Row],[EG1]]*100), "")</f>
        <v>-3.6917870370370403</v>
      </c>
      <c r="T942" s="17">
        <f>IFERROR(ZACKS_Screener[[#This Row],[PE2]]/(ZACKS_Screener[[#This Row],[EG2]]*100), "")</f>
        <v>1.934140329254338</v>
      </c>
      <c r="U942"/>
    </row>
    <row r="943" spans="1:21" x14ac:dyDescent="0.25">
      <c r="A943" s="20" t="s">
        <v>3372</v>
      </c>
      <c r="B943" s="20">
        <v>2765.45</v>
      </c>
      <c r="C943" s="33" t="s">
        <v>3371</v>
      </c>
      <c r="D943" s="6" t="s">
        <v>12</v>
      </c>
      <c r="E943" s="6" t="s">
        <v>32</v>
      </c>
      <c r="F943" s="6" t="s">
        <v>88</v>
      </c>
      <c r="G943">
        <v>12</v>
      </c>
      <c r="H943">
        <v>202212</v>
      </c>
      <c r="I943" s="8">
        <v>12.66</v>
      </c>
      <c r="J943" s="8">
        <v>1.96</v>
      </c>
      <c r="K943" s="8">
        <v>1.8</v>
      </c>
      <c r="L943" s="8">
        <v>1.83</v>
      </c>
      <c r="M943" s="47" t="str">
        <f>INDEX(DNBDetails[], MATCH(ZACKS_Screener[Ticker], DNBDetails[Ticker],0), 6)</f>
        <v>Construction</v>
      </c>
      <c r="N943" s="6" t="str">
        <f>INDEX(DNBDetails[], MATCH(ZACKS_Screener[Ticker], DNBDetails[Ticker],0), 7)</f>
        <v>Land Subdivision</v>
      </c>
      <c r="O9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-8.1632653061224456E-2</v>
      </c>
      <c r="P9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1.666666666666668E-2</v>
      </c>
      <c r="Q943" s="17">
        <f>IFERROR(ZACKS_Screener[[#This Row],[Price]]/ZACKS_Screener[[#This Row],[EPS1]], "")</f>
        <v>7.0333333333333332</v>
      </c>
      <c r="R943" s="17">
        <f>IFERROR(ZACKS_Screener[[#This Row],[Price]]/ZACKS_Screener[[#This Row],[EPS2]], "")</f>
        <v>6.918032786885246</v>
      </c>
      <c r="S943" s="17">
        <f>IFERROR(ZACKS_Screener[[#This Row],[PE1]]/(ZACKS_Screener[[#This Row],[EG1]]*100), "")</f>
        <v>-0.8615833333333337</v>
      </c>
      <c r="T943" s="17">
        <f>IFERROR(ZACKS_Screener[[#This Row],[PE2]]/(ZACKS_Screener[[#This Row],[EG2]]*100), "")</f>
        <v>4.1508196721311439</v>
      </c>
      <c r="U943"/>
    </row>
    <row r="944" spans="1:21" hidden="1" x14ac:dyDescent="0.25">
      <c r="A944" s="20" t="s">
        <v>3571</v>
      </c>
      <c r="B944" s="20">
        <v>3479.63</v>
      </c>
      <c r="C944" s="33" t="s">
        <v>2166</v>
      </c>
      <c r="D944" s="6" t="s">
        <v>20</v>
      </c>
      <c r="E944" s="6" t="s">
        <v>27</v>
      </c>
      <c r="F944" s="6" t="s">
        <v>48</v>
      </c>
      <c r="G944">
        <v>12</v>
      </c>
      <c r="H944">
        <v>202212</v>
      </c>
      <c r="I944" s="8">
        <v>63.32</v>
      </c>
      <c r="J944" s="8">
        <v>6.51</v>
      </c>
      <c r="K944" s="8">
        <v>5.97</v>
      </c>
      <c r="L944" s="8">
        <v>4.71</v>
      </c>
      <c r="M944" s="47" t="str">
        <f>INDEX(DNBDetails[], MATCH(ZACKS_Screener[Ticker], DNBDetails[Ticker],0), 6)</f>
        <v>Retail Trade</v>
      </c>
      <c r="N944" s="6" t="str">
        <f>INDEX(DNBDetails[], MATCH(ZACKS_Screener[Ticker], DNBDetails[Ticker],0), 7)</f>
        <v>Automotive Parts, Accessories, and Tire Retailers</v>
      </c>
      <c r="O9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-8.294930875576037E-2</v>
      </c>
      <c r="P9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-0.21105527638190952</v>
      </c>
      <c r="Q944" s="17">
        <f>IFERROR(ZACKS_Screener[[#This Row],[Price]]/ZACKS_Screener[[#This Row],[EPS1]], "")</f>
        <v>10.606365159128979</v>
      </c>
      <c r="R944" s="17">
        <f>IFERROR(ZACKS_Screener[[#This Row],[Price]]/ZACKS_Screener[[#This Row],[EPS2]], "")</f>
        <v>13.443736730360934</v>
      </c>
      <c r="S944" s="17">
        <f>IFERROR(ZACKS_Screener[[#This Row],[PE1]]/(ZACKS_Screener[[#This Row],[EG1]]*100), "")</f>
        <v>-1.2786562441838825</v>
      </c>
      <c r="T944" s="17">
        <f>IFERROR(ZACKS_Screener[[#This Row],[PE2]]/(ZACKS_Screener[[#This Row],[EG2]]*100), "")</f>
        <v>-0.63697704984329195</v>
      </c>
      <c r="U944"/>
    </row>
    <row r="945" spans="1:21" hidden="1" x14ac:dyDescent="0.25">
      <c r="A945" s="20" t="s">
        <v>1105</v>
      </c>
      <c r="B945" s="20">
        <v>4806.6000000000004</v>
      </c>
      <c r="C945" s="33" t="s">
        <v>1104</v>
      </c>
      <c r="D945" s="6" t="s">
        <v>20</v>
      </c>
      <c r="E945" s="6" t="s">
        <v>94</v>
      </c>
      <c r="F945" s="6" t="s">
        <v>1027</v>
      </c>
      <c r="G945">
        <v>12</v>
      </c>
      <c r="H945">
        <v>202212</v>
      </c>
      <c r="I945" s="8">
        <v>111.84</v>
      </c>
      <c r="J945" s="8">
        <v>5.49</v>
      </c>
      <c r="K945" s="8">
        <v>5.03</v>
      </c>
      <c r="L945" s="8">
        <v>5.91</v>
      </c>
      <c r="M945" s="47" t="str">
        <f>INDEX(DNBDetails[], MATCH(ZACKS_Screener[Ticker], DNBDetails[Ticker],0), 6)</f>
        <v>Transportation Equipment Manufacturing</v>
      </c>
      <c r="N945" s="6" t="str">
        <f>INDEX(DNBDetails[], MATCH(ZACKS_Screener[Ticker], DNBDetails[Ticker],0), 7)</f>
        <v>Other Transportation Equipment Manufacturing</v>
      </c>
      <c r="O9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-8.3788706739526403E-2</v>
      </c>
      <c r="P9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0.17495029821073554</v>
      </c>
      <c r="Q945" s="17">
        <f>IFERROR(ZACKS_Screener[[#This Row],[Price]]/ZACKS_Screener[[#This Row],[EPS1]], "")</f>
        <v>22.23459244532803</v>
      </c>
      <c r="R945" s="17">
        <f>IFERROR(ZACKS_Screener[[#This Row],[Price]]/ZACKS_Screener[[#This Row],[EPS2]], "")</f>
        <v>18.923857868020306</v>
      </c>
      <c r="S945" s="17">
        <f>IFERROR(ZACKS_Screener[[#This Row],[PE1]]/(ZACKS_Screener[[#This Row],[EG1]]*100), "")</f>
        <v>-2.6536502722793673</v>
      </c>
      <c r="T945" s="17">
        <f>IFERROR(ZACKS_Screener[[#This Row],[PE2]]/(ZACKS_Screener[[#This Row],[EG2]]*100), "")</f>
        <v>1.0816705122288881</v>
      </c>
      <c r="U945"/>
    </row>
    <row r="946" spans="1:21" hidden="1" x14ac:dyDescent="0.25">
      <c r="A946" s="20" t="s">
        <v>283</v>
      </c>
      <c r="B946" s="20">
        <v>4273.08</v>
      </c>
      <c r="C946" s="33" t="s">
        <v>282</v>
      </c>
      <c r="D946" s="6" t="s">
        <v>20</v>
      </c>
      <c r="E946" s="6" t="s">
        <v>284</v>
      </c>
      <c r="F946" s="6" t="s">
        <v>285</v>
      </c>
      <c r="G946">
        <v>1</v>
      </c>
      <c r="H946">
        <v>202301</v>
      </c>
      <c r="I946" s="8">
        <v>55.7</v>
      </c>
      <c r="J946" s="8">
        <v>7.7</v>
      </c>
      <c r="K946" s="8">
        <v>7.05</v>
      </c>
      <c r="L946" s="8">
        <v>7.88</v>
      </c>
      <c r="M946" s="47" t="str">
        <f>INDEX(DNBDetails[], MATCH(ZACKS_Screener[Ticker], DNBDetails[Ticker],0), 6)</f>
        <v>Retail Trade</v>
      </c>
      <c r="N946" s="6" t="str">
        <f>INDEX(DNBDetails[], MATCH(ZACKS_Screener[Ticker], DNBDetails[Ticker],0), 7)</f>
        <v>Sporting Goods, Hobby, and Musical Instrument Retailers</v>
      </c>
      <c r="O9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-8.4415584415584458E-2</v>
      </c>
      <c r="P9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0.11773049645390073</v>
      </c>
      <c r="Q946" s="17">
        <f>IFERROR(ZACKS_Screener[[#This Row],[Price]]/ZACKS_Screener[[#This Row],[EPS1]], "")</f>
        <v>7.9007092198581566</v>
      </c>
      <c r="R946" s="17">
        <f>IFERROR(ZACKS_Screener[[#This Row],[Price]]/ZACKS_Screener[[#This Row],[EPS2]], "")</f>
        <v>7.0685279187817267</v>
      </c>
      <c r="S946" s="17">
        <f>IFERROR(ZACKS_Screener[[#This Row],[PE1]]/(ZACKS_Screener[[#This Row],[EG1]]*100), "")</f>
        <v>-0.93593016912165816</v>
      </c>
      <c r="T946" s="17">
        <f>IFERROR(ZACKS_Screener[[#This Row],[PE2]]/(ZACKS_Screener[[#This Row],[EG2]]*100), "")</f>
        <v>0.60039905816158035</v>
      </c>
      <c r="U946"/>
    </row>
    <row r="947" spans="1:21" hidden="1" x14ac:dyDescent="0.25">
      <c r="A947" s="20" t="s">
        <v>1033</v>
      </c>
      <c r="B947" s="20">
        <v>9048.56</v>
      </c>
      <c r="C947" s="33" t="s">
        <v>1032</v>
      </c>
      <c r="D947" s="6" t="s">
        <v>12</v>
      </c>
      <c r="E947" s="6" t="s">
        <v>27</v>
      </c>
      <c r="F947" s="6" t="s">
        <v>1034</v>
      </c>
      <c r="G947">
        <v>12</v>
      </c>
      <c r="H947">
        <v>202212</v>
      </c>
      <c r="I947" s="8">
        <v>72.069999999999993</v>
      </c>
      <c r="J947" s="8">
        <v>4.24</v>
      </c>
      <c r="K947" s="8">
        <v>3.88</v>
      </c>
      <c r="L947" s="8">
        <v>4.47</v>
      </c>
      <c r="M947" s="47" t="str">
        <f>INDEX(DNBDetails[], MATCH(ZACKS_Screener[Ticker], DNBDetails[Ticker],0), 6)</f>
        <v>Fabricated Metal Product Manufacturing</v>
      </c>
      <c r="N947" s="6" t="str">
        <f>INDEX(DNBDetails[], MATCH(ZACKS_Screener[Ticker], DNBDetails[Ticker],0), 7)</f>
        <v>Hardware Manufacturing</v>
      </c>
      <c r="O9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-8.4905660377358555E-2</v>
      </c>
      <c r="P9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0.15206185567010305</v>
      </c>
      <c r="Q947" s="17">
        <f>IFERROR(ZACKS_Screener[[#This Row],[Price]]/ZACKS_Screener[[#This Row],[EPS1]], "")</f>
        <v>18.574742268041234</v>
      </c>
      <c r="R947" s="17">
        <f>IFERROR(ZACKS_Screener[[#This Row],[Price]]/ZACKS_Screener[[#This Row],[EPS2]], "")</f>
        <v>16.123042505592842</v>
      </c>
      <c r="S947" s="17">
        <f>IFERROR(ZACKS_Screener[[#This Row],[PE1]]/(ZACKS_Screener[[#This Row],[EG1]]*100), "")</f>
        <v>-2.1876918671248551</v>
      </c>
      <c r="T947" s="17">
        <f>IFERROR(ZACKS_Screener[[#This Row],[PE2]]/(ZACKS_Screener[[#This Row],[EG2]]*100), "")</f>
        <v>1.0602949986728856</v>
      </c>
      <c r="U947"/>
    </row>
    <row r="948" spans="1:21" hidden="1" x14ac:dyDescent="0.25">
      <c r="A948" s="20" t="s">
        <v>2413</v>
      </c>
      <c r="B948" s="20">
        <v>22003.66</v>
      </c>
      <c r="C948" s="33" t="s">
        <v>2412</v>
      </c>
      <c r="D948" s="6" t="s">
        <v>12</v>
      </c>
      <c r="E948" s="6" t="s">
        <v>102</v>
      </c>
      <c r="F948" s="6" t="s">
        <v>379</v>
      </c>
      <c r="G948">
        <v>12</v>
      </c>
      <c r="H948">
        <v>202212</v>
      </c>
      <c r="I948" s="8">
        <v>3.86</v>
      </c>
      <c r="J948" s="8">
        <v>0.35</v>
      </c>
      <c r="K948" s="8">
        <v>0.32</v>
      </c>
      <c r="L948" s="8">
        <v>0.32</v>
      </c>
      <c r="M948" s="47" t="str">
        <f>INDEX(DNBDetails[], MATCH(ZACKS_Screener[Ticker], DNBDetails[Ticker],0), 6)</f>
        <v>Information</v>
      </c>
      <c r="N948" s="6" t="str">
        <f>INDEX(DNBDetails[], MATCH(ZACKS_Screener[Ticker], DNBDetails[Ticker],0), 7)</f>
        <v>Wired and Wireless Telecommunications (except Satellite)</v>
      </c>
      <c r="O9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-8.5714285714285632E-2</v>
      </c>
      <c r="P9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48" s="17">
        <f>IFERROR(ZACKS_Screener[[#This Row],[Price]]/ZACKS_Screener[[#This Row],[EPS1]], "")</f>
        <v>12.0625</v>
      </c>
      <c r="R948" s="17">
        <f>IFERROR(ZACKS_Screener[[#This Row],[Price]]/ZACKS_Screener[[#This Row],[EPS2]], "")</f>
        <v>12.0625</v>
      </c>
      <c r="S948" s="17">
        <f>IFERROR(ZACKS_Screener[[#This Row],[PE1]]/(ZACKS_Screener[[#This Row],[EG1]]*100), "")</f>
        <v>-1.4072916666666682</v>
      </c>
      <c r="T948" s="17" t="str">
        <f>IFERROR(ZACKS_Screener[[#This Row],[PE2]]/(ZACKS_Screener[[#This Row],[EG2]]*100), "")</f>
        <v/>
      </c>
      <c r="U948"/>
    </row>
    <row r="949" spans="1:21" hidden="1" x14ac:dyDescent="0.25">
      <c r="A949" s="20" t="s">
        <v>274</v>
      </c>
      <c r="B949" s="20">
        <v>3881.2</v>
      </c>
      <c r="C949" s="33" t="s">
        <v>274</v>
      </c>
      <c r="D949" s="6" t="s">
        <v>12</v>
      </c>
      <c r="E949" s="6" t="s">
        <v>13</v>
      </c>
      <c r="F949" s="6" t="s">
        <v>145</v>
      </c>
      <c r="G949">
        <v>12</v>
      </c>
      <c r="H949">
        <v>202212</v>
      </c>
      <c r="I949" s="8">
        <v>79.38</v>
      </c>
      <c r="J949" s="8">
        <v>6.56</v>
      </c>
      <c r="K949" s="8">
        <v>5.99</v>
      </c>
      <c r="L949" s="8">
        <v>6.49</v>
      </c>
      <c r="M949" s="47" t="str">
        <f>INDEX(DNBDetails[], MATCH(ZACKS_Screener[Ticker], DNBDetails[Ticker],0), 6)</f>
        <v>Professional, Scientific, and Technical Services</v>
      </c>
      <c r="N949" s="6" t="str">
        <f>INDEX(DNBDetails[], MATCH(ZACKS_Screener[Ticker], DNBDetails[Ticker],0), 7)</f>
        <v>Computer Systems Design and Related Services</v>
      </c>
      <c r="O9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-8.6890243902438935E-2</v>
      </c>
      <c r="P9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8.347245409015025E-2</v>
      </c>
      <c r="Q949" s="17">
        <f>IFERROR(ZACKS_Screener[[#This Row],[Price]]/ZACKS_Screener[[#This Row],[EPS1]], "")</f>
        <v>13.252086811352253</v>
      </c>
      <c r="R949" s="17">
        <f>IFERROR(ZACKS_Screener[[#This Row],[Price]]/ZACKS_Screener[[#This Row],[EPS2]], "")</f>
        <v>12.231124807395993</v>
      </c>
      <c r="S949" s="17">
        <f>IFERROR(ZACKS_Screener[[#This Row],[PE1]]/(ZACKS_Screener[[#This Row],[EG1]]*100), "")</f>
        <v>-1.5251524470608924</v>
      </c>
      <c r="T949" s="17">
        <f>IFERROR(ZACKS_Screener[[#This Row],[PE2]]/(ZACKS_Screener[[#This Row],[EG2]]*100), "")</f>
        <v>1.4652887519260398</v>
      </c>
      <c r="U949"/>
    </row>
    <row r="950" spans="1:21" hidden="1" x14ac:dyDescent="0.25">
      <c r="A950" s="20" t="s">
        <v>1792</v>
      </c>
      <c r="B950" s="20">
        <v>21965.96</v>
      </c>
      <c r="C950" s="33" t="s">
        <v>1791</v>
      </c>
      <c r="D950" s="6" t="s">
        <v>12</v>
      </c>
      <c r="E950" s="6" t="s">
        <v>13</v>
      </c>
      <c r="F950" s="6" t="s">
        <v>969</v>
      </c>
      <c r="G950">
        <v>12</v>
      </c>
      <c r="H950">
        <v>202212</v>
      </c>
      <c r="I950" s="8">
        <v>3.9</v>
      </c>
      <c r="J950" s="8">
        <v>0.46</v>
      </c>
      <c r="K950" s="8">
        <v>0.42</v>
      </c>
      <c r="L950" s="8">
        <v>0.47</v>
      </c>
      <c r="M950" s="47" t="str">
        <f>INDEX(DNBDetails[], MATCH(ZACKS_Screener[Ticker], DNBDetails[Ticker],0), 6)</f>
        <v>Administrative and Support and Waste Management and Remediation Services</v>
      </c>
      <c r="N950" s="6" t="str">
        <f>INDEX(DNBDetails[], MATCH(ZACKS_Screener[Ticker], DNBDetails[Ticker],0), 7)</f>
        <v>Business Support Services</v>
      </c>
      <c r="O9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-8.6956521739130502E-2</v>
      </c>
      <c r="P9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0.11904761904761903</v>
      </c>
      <c r="Q950" s="17">
        <f>IFERROR(ZACKS_Screener[[#This Row],[Price]]/ZACKS_Screener[[#This Row],[EPS1]], "")</f>
        <v>9.2857142857142865</v>
      </c>
      <c r="R950" s="17">
        <f>IFERROR(ZACKS_Screener[[#This Row],[Price]]/ZACKS_Screener[[#This Row],[EPS2]], "")</f>
        <v>8.297872340425533</v>
      </c>
      <c r="S950" s="17">
        <f>IFERROR(ZACKS_Screener[[#This Row],[PE1]]/(ZACKS_Screener[[#This Row],[EG1]]*100), "")</f>
        <v>-1.0678571428571422</v>
      </c>
      <c r="T950" s="17">
        <f>IFERROR(ZACKS_Screener[[#This Row],[PE2]]/(ZACKS_Screener[[#This Row],[EG2]]*100), "")</f>
        <v>0.69702127659574487</v>
      </c>
      <c r="U950"/>
    </row>
    <row r="951" spans="1:21" hidden="1" x14ac:dyDescent="0.25">
      <c r="A951" s="20" t="s">
        <v>2325</v>
      </c>
      <c r="B951" s="20">
        <v>4049.67</v>
      </c>
      <c r="C951" s="33" t="s">
        <v>2324</v>
      </c>
      <c r="D951" s="6" t="s">
        <v>20</v>
      </c>
      <c r="E951" s="6" t="s">
        <v>76</v>
      </c>
      <c r="F951" s="6" t="s">
        <v>647</v>
      </c>
      <c r="G951">
        <v>12</v>
      </c>
      <c r="H951">
        <v>202212</v>
      </c>
      <c r="I951" s="8">
        <v>44.65</v>
      </c>
      <c r="J951" s="8">
        <v>2.04</v>
      </c>
      <c r="K951" s="8">
        <v>1.86</v>
      </c>
      <c r="L951" s="8">
        <v>2.2999999999999998</v>
      </c>
      <c r="M951" s="47" t="str">
        <f>INDEX(DNBDetails[], MATCH(ZACKS_Screener[Ticker], DNBDetails[Ticker],0), 6)</f>
        <v>Administrative and Support and Waste Management and Remediation Services</v>
      </c>
      <c r="N951" s="6" t="str">
        <f>INDEX(DNBDetails[], MATCH(ZACKS_Screener[Ticker], DNBDetails[Ticker],0), 7)</f>
        <v>Waste Treatment and Disposal</v>
      </c>
      <c r="O9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-8.8235294117647023E-2</v>
      </c>
      <c r="P9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0.23655913978494608</v>
      </c>
      <c r="Q951" s="17">
        <f>IFERROR(ZACKS_Screener[[#This Row],[Price]]/ZACKS_Screener[[#This Row],[EPS1]], "")</f>
        <v>24.00537634408602</v>
      </c>
      <c r="R951" s="17">
        <f>IFERROR(ZACKS_Screener[[#This Row],[Price]]/ZACKS_Screener[[#This Row],[EPS2]], "")</f>
        <v>19.413043478260871</v>
      </c>
      <c r="S951" s="17">
        <f>IFERROR(ZACKS_Screener[[#This Row],[PE1]]/(ZACKS_Screener[[#This Row],[EG1]]*100), "")</f>
        <v>-2.7206093189964164</v>
      </c>
      <c r="T951" s="17">
        <f>IFERROR(ZACKS_Screener[[#This Row],[PE2]]/(ZACKS_Screener[[#This Row],[EG2]]*100), "")</f>
        <v>0.82064229249011911</v>
      </c>
      <c r="U951"/>
    </row>
    <row r="952" spans="1:21" hidden="1" x14ac:dyDescent="0.25">
      <c r="A952" s="20" t="s">
        <v>6183</v>
      </c>
      <c r="B952" s="20">
        <v>2382.6799999999998</v>
      </c>
      <c r="C952" s="33" t="s">
        <v>6182</v>
      </c>
      <c r="D952" s="6" t="s">
        <v>12</v>
      </c>
      <c r="E952" s="6" t="s">
        <v>32</v>
      </c>
      <c r="F952" s="6" t="s">
        <v>214</v>
      </c>
      <c r="G952">
        <v>12</v>
      </c>
      <c r="H952">
        <v>202212</v>
      </c>
      <c r="I952" s="8">
        <v>13.75</v>
      </c>
      <c r="J952" s="8">
        <v>2.0299999999999998</v>
      </c>
      <c r="K952" s="8">
        <v>1.85</v>
      </c>
      <c r="L952" s="8">
        <v>1.77</v>
      </c>
      <c r="M952" s="47" t="str">
        <f>INDEX(DNBDetails[], MATCH(ZACKS_Screener[Ticker], DNBDetails[Ticker],0), 6)</f>
        <v>Real Estate and Rental and Leasing</v>
      </c>
      <c r="N952" s="6" t="str">
        <f>INDEX(DNBDetails[], MATCH(ZACKS_Screener[Ticker], DNBDetails[Ticker],0), 7)</f>
        <v>Lessors of Real Estate</v>
      </c>
      <c r="O9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-8.866995073891612E-2</v>
      </c>
      <c r="P9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-4.324324324324328E-2</v>
      </c>
      <c r="Q952" s="17">
        <f>IFERROR(ZACKS_Screener[[#This Row],[Price]]/ZACKS_Screener[[#This Row],[EPS1]], "")</f>
        <v>7.4324324324324325</v>
      </c>
      <c r="R952" s="17">
        <f>IFERROR(ZACKS_Screener[[#This Row],[Price]]/ZACKS_Screener[[#This Row],[EPS2]], "")</f>
        <v>7.768361581920904</v>
      </c>
      <c r="S952" s="17">
        <f>IFERROR(ZACKS_Screener[[#This Row],[PE1]]/(ZACKS_Screener[[#This Row],[EG1]]*100), "")</f>
        <v>-0.83821321321321451</v>
      </c>
      <c r="T952" s="17">
        <f>IFERROR(ZACKS_Screener[[#This Row],[PE2]]/(ZACKS_Screener[[#This Row],[EG2]]*100), "")</f>
        <v>-1.7964336158192076</v>
      </c>
      <c r="U952"/>
    </row>
    <row r="953" spans="1:21" hidden="1" x14ac:dyDescent="0.25">
      <c r="A953" s="20" t="s">
        <v>2199</v>
      </c>
      <c r="B953" s="20">
        <v>9522.1200000000008</v>
      </c>
      <c r="C953" s="33" t="s">
        <v>2198</v>
      </c>
      <c r="D953" s="6" t="s">
        <v>12</v>
      </c>
      <c r="E953" s="6" t="s">
        <v>44</v>
      </c>
      <c r="F953" s="6" t="s">
        <v>2200</v>
      </c>
      <c r="G953">
        <v>12</v>
      </c>
      <c r="H953">
        <v>202212</v>
      </c>
      <c r="I953" s="8">
        <v>63.08</v>
      </c>
      <c r="J953" s="8">
        <v>3.8</v>
      </c>
      <c r="K953" s="8">
        <v>3.46</v>
      </c>
      <c r="L953" s="8">
        <v>3.8</v>
      </c>
      <c r="M953" s="47" t="str">
        <f>INDEX(DNBDetails[], MATCH(ZACKS_Screener[Ticker], DNBDetails[Ticker],0), 6)</f>
        <v>Other Services (except Public Administration)</v>
      </c>
      <c r="N953" s="6" t="str">
        <f>INDEX(DNBDetails[], MATCH(ZACKS_Screener[Ticker], DNBDetails[Ticker],0), 7)</f>
        <v>Death Care Services</v>
      </c>
      <c r="O9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-8.9473684210526289E-2</v>
      </c>
      <c r="P9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9.826589595375719E-2</v>
      </c>
      <c r="Q953" s="17">
        <f>IFERROR(ZACKS_Screener[[#This Row],[Price]]/ZACKS_Screener[[#This Row],[EPS1]], "")</f>
        <v>18.23121387283237</v>
      </c>
      <c r="R953" s="17">
        <f>IFERROR(ZACKS_Screener[[#This Row],[Price]]/ZACKS_Screener[[#This Row],[EPS2]], "")</f>
        <v>16.600000000000001</v>
      </c>
      <c r="S953" s="17">
        <f>IFERROR(ZACKS_Screener[[#This Row],[PE1]]/(ZACKS_Screener[[#This Row],[EG1]]*100), "")</f>
        <v>-2.0376062563753834</v>
      </c>
      <c r="T953" s="17">
        <f>IFERROR(ZACKS_Screener[[#This Row],[PE2]]/(ZACKS_Screener[[#This Row],[EG2]]*100), "")</f>
        <v>1.6892941176470597</v>
      </c>
      <c r="U953"/>
    </row>
    <row r="954" spans="1:21" hidden="1" x14ac:dyDescent="0.25">
      <c r="A954" s="20" t="s">
        <v>15871</v>
      </c>
      <c r="B954" s="20">
        <v>2289.2399999999998</v>
      </c>
      <c r="C954" s="33" t="s">
        <v>15872</v>
      </c>
      <c r="D954" s="6" t="s">
        <v>12</v>
      </c>
      <c r="E954" s="6" t="s">
        <v>114</v>
      </c>
      <c r="F954" s="6" t="s">
        <v>1390</v>
      </c>
      <c r="G954">
        <v>12</v>
      </c>
      <c r="H954">
        <v>202212</v>
      </c>
      <c r="I954" s="8">
        <v>168.33</v>
      </c>
      <c r="J954" s="8">
        <v>22.25</v>
      </c>
      <c r="K954" s="8">
        <v>20.25</v>
      </c>
      <c r="L954" s="8">
        <v>17.600000000000001</v>
      </c>
      <c r="M954" s="47" t="str">
        <f>INDEX(DNBDetails[], MATCH(ZACKS_Screener[Ticker], DNBDetails[Ticker],0), 6)</f>
        <v>Wholesale Trade</v>
      </c>
      <c r="N954" s="6" t="str">
        <f>INDEX(DNBDetails[], MATCH(ZACKS_Screener[Ticker], DNBDetails[Ticker],0), 7)</f>
        <v>Paper and Paper Product Merchant Wholesalers</v>
      </c>
      <c r="O9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-8.98876404494382E-2</v>
      </c>
      <c r="P9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-0.13086419753086412</v>
      </c>
      <c r="Q954" s="17">
        <f>IFERROR(ZACKS_Screener[[#This Row],[Price]]/ZACKS_Screener[[#This Row],[EPS1]], "")</f>
        <v>8.3125925925925941</v>
      </c>
      <c r="R954" s="17">
        <f>IFERROR(ZACKS_Screener[[#This Row],[Price]]/ZACKS_Screener[[#This Row],[EPS2]], "")</f>
        <v>9.5642045454545457</v>
      </c>
      <c r="S954" s="17">
        <f>IFERROR(ZACKS_Screener[[#This Row],[PE1]]/(ZACKS_Screener[[#This Row],[EG1]]*100), "")</f>
        <v>-0.92477592592592606</v>
      </c>
      <c r="T954" s="17">
        <f>IFERROR(ZACKS_Screener[[#This Row],[PE2]]/(ZACKS_Screener[[#This Row],[EG2]]*100), "")</f>
        <v>-0.73084959262435722</v>
      </c>
      <c r="U954"/>
    </row>
    <row r="955" spans="1:21" hidden="1" x14ac:dyDescent="0.25">
      <c r="A955" s="20" t="s">
        <v>3156</v>
      </c>
      <c r="B955" s="20">
        <v>2366.8200000000002</v>
      </c>
      <c r="C955" s="33" t="s">
        <v>3155</v>
      </c>
      <c r="D955" s="6" t="s">
        <v>20</v>
      </c>
      <c r="E955" s="6" t="s">
        <v>32</v>
      </c>
      <c r="F955" s="6" t="s">
        <v>1917</v>
      </c>
      <c r="G955">
        <v>12</v>
      </c>
      <c r="H955">
        <v>202212</v>
      </c>
      <c r="I955" s="8">
        <v>14.07</v>
      </c>
      <c r="J955" s="8">
        <v>1.76</v>
      </c>
      <c r="K955" s="8">
        <v>1.6</v>
      </c>
      <c r="L955" s="8">
        <v>1.47</v>
      </c>
      <c r="M955" s="47" t="str">
        <f>INDEX(DNBDetails[], MATCH(ZACKS_Screener[Ticker], DNBDetails[Ticker],0), 6)</f>
        <v>Finance and Insurance</v>
      </c>
      <c r="N955" s="6" t="str">
        <f>INDEX(DNBDetails[], MATCH(ZACKS_Screener[Ticker], DNBDetails[Ticker],0), 7)</f>
        <v>Depository Credit Intermediation</v>
      </c>
      <c r="O9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-9.090909090909087E-2</v>
      </c>
      <c r="P9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-8.1250000000000072E-2</v>
      </c>
      <c r="Q955" s="17">
        <f>IFERROR(ZACKS_Screener[[#This Row],[Price]]/ZACKS_Screener[[#This Row],[EPS1]], "")</f>
        <v>8.7937499999999993</v>
      </c>
      <c r="R955" s="17">
        <f>IFERROR(ZACKS_Screener[[#This Row],[Price]]/ZACKS_Screener[[#This Row],[EPS2]], "")</f>
        <v>9.5714285714285712</v>
      </c>
      <c r="S955" s="17">
        <f>IFERROR(ZACKS_Screener[[#This Row],[PE1]]/(ZACKS_Screener[[#This Row],[EG1]]*100), "")</f>
        <v>-0.96731250000000035</v>
      </c>
      <c r="T955" s="17">
        <f>IFERROR(ZACKS_Screener[[#This Row],[PE2]]/(ZACKS_Screener[[#This Row],[EG2]]*100), "")</f>
        <v>-1.1780219780219769</v>
      </c>
      <c r="U955"/>
    </row>
    <row r="956" spans="1:21" hidden="1" x14ac:dyDescent="0.25">
      <c r="A956" s="20" t="s">
        <v>1232</v>
      </c>
      <c r="B956" s="20">
        <v>11831.27</v>
      </c>
      <c r="C956" s="33" t="s">
        <v>1231</v>
      </c>
      <c r="D956" s="6" t="s">
        <v>12</v>
      </c>
      <c r="E956" s="6" t="s">
        <v>21</v>
      </c>
      <c r="F956" s="6" t="s">
        <v>1046</v>
      </c>
      <c r="G956">
        <v>12</v>
      </c>
      <c r="H956">
        <v>202212</v>
      </c>
      <c r="I956" s="8">
        <v>64.540000000000006</v>
      </c>
      <c r="J956" s="8">
        <v>2.85</v>
      </c>
      <c r="K956" s="8">
        <v>2.59</v>
      </c>
      <c r="L956" s="8">
        <v>3.07</v>
      </c>
      <c r="M956" s="47" t="str">
        <f>INDEX(DNBDetails[], MATCH(ZACKS_Screener[Ticker], DNBDetails[Ticker],0), 6)</f>
        <v>Transportation and Warehousing</v>
      </c>
      <c r="N956" s="6" t="str">
        <f>INDEX(DNBDetails[], MATCH(ZACKS_Screener[Ticker], DNBDetails[Ticker],0), 7)</f>
        <v>Support Activities for Rail Transportation</v>
      </c>
      <c r="O9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-9.1228070175438672E-2</v>
      </c>
      <c r="P9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0.18532818532818532</v>
      </c>
      <c r="Q956" s="17">
        <f>IFERROR(ZACKS_Screener[[#This Row],[Price]]/ZACKS_Screener[[#This Row],[EPS1]], "")</f>
        <v>24.918918918918923</v>
      </c>
      <c r="R956" s="17">
        <f>IFERROR(ZACKS_Screener[[#This Row],[Price]]/ZACKS_Screener[[#This Row],[EPS2]], "")</f>
        <v>21.022801302931601</v>
      </c>
      <c r="S956" s="17">
        <f>IFERROR(ZACKS_Screener[[#This Row],[PE1]]/(ZACKS_Screener[[#This Row],[EG1]]*100), "")</f>
        <v>-2.7314968814968799</v>
      </c>
      <c r="T956" s="17">
        <f>IFERROR(ZACKS_Screener[[#This Row],[PE2]]/(ZACKS_Screener[[#This Row],[EG2]]*100), "")</f>
        <v>1.1343553203040178</v>
      </c>
      <c r="U956"/>
    </row>
    <row r="957" spans="1:21" hidden="1" x14ac:dyDescent="0.25">
      <c r="A957" s="20" t="s">
        <v>31</v>
      </c>
      <c r="B957" s="20">
        <v>3445.27</v>
      </c>
      <c r="C957" s="33" t="s">
        <v>30</v>
      </c>
      <c r="D957" s="6" t="s">
        <v>12</v>
      </c>
      <c r="E957" s="6" t="s">
        <v>32</v>
      </c>
      <c r="F957" s="6" t="s">
        <v>33</v>
      </c>
      <c r="G957">
        <v>12</v>
      </c>
      <c r="H957">
        <v>202212</v>
      </c>
      <c r="I957" s="8">
        <v>29.4</v>
      </c>
      <c r="J957" s="8">
        <v>2.94</v>
      </c>
      <c r="K957" s="8">
        <v>2.67</v>
      </c>
      <c r="L957" s="8">
        <v>3.06</v>
      </c>
      <c r="M957" s="47" t="str">
        <f>INDEX(DNBDetails[], MATCH(ZACKS_Screener[Ticker], DNBDetails[Ticker],0), 6)</f>
        <v>Finance and Insurance</v>
      </c>
      <c r="N957" s="6" t="str">
        <f>INDEX(DNBDetails[], MATCH(ZACKS_Screener[Ticker], DNBDetails[Ticker],0), 7)</f>
        <v>Other Financial Investment Activities</v>
      </c>
      <c r="O9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-9.1836734693877556E-2</v>
      </c>
      <c r="P9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0.14606741573033713</v>
      </c>
      <c r="Q957" s="17">
        <f>IFERROR(ZACKS_Screener[[#This Row],[Price]]/ZACKS_Screener[[#This Row],[EPS1]], "")</f>
        <v>11.011235955056179</v>
      </c>
      <c r="R957" s="17">
        <f>IFERROR(ZACKS_Screener[[#This Row],[Price]]/ZACKS_Screener[[#This Row],[EPS2]], "")</f>
        <v>9.6078431372549016</v>
      </c>
      <c r="S957" s="17">
        <f>IFERROR(ZACKS_Screener[[#This Row],[PE1]]/(ZACKS_Screener[[#This Row],[EG1]]*100), "")</f>
        <v>-1.1990012484394506</v>
      </c>
      <c r="T957" s="17">
        <f>IFERROR(ZACKS_Screener[[#This Row],[PE2]]/(ZACKS_Screener[[#This Row],[EG2]]*100), "")</f>
        <v>0.6577677224736046</v>
      </c>
      <c r="U957"/>
    </row>
    <row r="958" spans="1:21" hidden="1" x14ac:dyDescent="0.25">
      <c r="A958" s="20" t="s">
        <v>990</v>
      </c>
      <c r="B958" s="20">
        <v>40484.51</v>
      </c>
      <c r="C958" s="33" t="s">
        <v>989</v>
      </c>
      <c r="D958" s="6" t="s">
        <v>12</v>
      </c>
      <c r="E958" s="6" t="s">
        <v>194</v>
      </c>
      <c r="F958" s="6" t="s">
        <v>954</v>
      </c>
      <c r="G958">
        <v>12</v>
      </c>
      <c r="H958">
        <v>202212</v>
      </c>
      <c r="I958" s="8">
        <v>12.98</v>
      </c>
      <c r="J958" s="8">
        <v>1.41</v>
      </c>
      <c r="K958" s="8">
        <v>1.28</v>
      </c>
      <c r="L958" s="8">
        <v>1.28</v>
      </c>
      <c r="M958" s="47" t="str">
        <f>INDEX(DNBDetails[], MATCH(ZACKS_Screener[Ticker], DNBDetails[Ticker],0), 6)</f>
        <v>Transportation and Warehousing</v>
      </c>
      <c r="N958" s="6" t="str">
        <f>INDEX(DNBDetails[], MATCH(ZACKS_Screener[Ticker], DNBDetails[Ticker],0), 7)</f>
        <v>Pipeline Transportation of Natural Gas</v>
      </c>
      <c r="O9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-9.2198581560283613E-2</v>
      </c>
      <c r="P9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58" s="17">
        <f>IFERROR(ZACKS_Screener[[#This Row],[Price]]/ZACKS_Screener[[#This Row],[EPS1]], "")</f>
        <v>10.140625</v>
      </c>
      <c r="R958" s="17">
        <f>IFERROR(ZACKS_Screener[[#This Row],[Price]]/ZACKS_Screener[[#This Row],[EPS2]], "")</f>
        <v>10.140625</v>
      </c>
      <c r="S958" s="17">
        <f>IFERROR(ZACKS_Screener[[#This Row],[PE1]]/(ZACKS_Screener[[#This Row],[EG1]]*100), "")</f>
        <v>-1.0998677884615393</v>
      </c>
      <c r="T958" s="17" t="str">
        <f>IFERROR(ZACKS_Screener[[#This Row],[PE2]]/(ZACKS_Screener[[#This Row],[EG2]]*100), "")</f>
        <v/>
      </c>
      <c r="U958"/>
    </row>
    <row r="959" spans="1:21" hidden="1" x14ac:dyDescent="0.25">
      <c r="A959" s="20" t="s">
        <v>649</v>
      </c>
      <c r="B959" s="20">
        <v>4463.1499999999996</v>
      </c>
      <c r="C959" s="33" t="s">
        <v>648</v>
      </c>
      <c r="D959" s="6" t="s">
        <v>12</v>
      </c>
      <c r="E959" s="6" t="s">
        <v>13</v>
      </c>
      <c r="F959" s="6" t="s">
        <v>175</v>
      </c>
      <c r="G959">
        <v>12</v>
      </c>
      <c r="H959">
        <v>202212</v>
      </c>
      <c r="I959" s="8">
        <v>7.05</v>
      </c>
      <c r="J959" s="8">
        <v>0.85</v>
      </c>
      <c r="K959" s="8">
        <v>0.77</v>
      </c>
      <c r="L959" s="8">
        <v>0.86</v>
      </c>
      <c r="M959" s="47" t="str">
        <f>INDEX(DNBDetails[], MATCH(ZACKS_Screener[Ticker], DNBDetails[Ticker],0), 6)</f>
        <v>Professional, Scientific, and Technical Services</v>
      </c>
      <c r="N959" s="6" t="str">
        <f>INDEX(DNBDetails[], MATCH(ZACKS_Screener[Ticker], DNBDetails[Ticker],0), 7)</f>
        <v>Management, Scientific, and Technical Consulting Services</v>
      </c>
      <c r="O9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-9.4117647058823486E-2</v>
      </c>
      <c r="P9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0.11688311688311684</v>
      </c>
      <c r="Q959" s="17">
        <f>IFERROR(ZACKS_Screener[[#This Row],[Price]]/ZACKS_Screener[[#This Row],[EPS1]], "")</f>
        <v>9.1558441558441555</v>
      </c>
      <c r="R959" s="17">
        <f>IFERROR(ZACKS_Screener[[#This Row],[Price]]/ZACKS_Screener[[#This Row],[EPS2]], "")</f>
        <v>8.1976744186046506</v>
      </c>
      <c r="S959" s="17">
        <f>IFERROR(ZACKS_Screener[[#This Row],[PE1]]/(ZACKS_Screener[[#This Row],[EG1]]*100), "")</f>
        <v>-0.97280844155844204</v>
      </c>
      <c r="T959" s="17">
        <f>IFERROR(ZACKS_Screener[[#This Row],[PE2]]/(ZACKS_Screener[[#This Row],[EG2]]*100), "")</f>
        <v>0.70135658914728705</v>
      </c>
      <c r="U959"/>
    </row>
    <row r="960" spans="1:21" hidden="1" x14ac:dyDescent="0.25">
      <c r="A960" s="20" t="s">
        <v>691</v>
      </c>
      <c r="B960" s="20">
        <v>4636.53</v>
      </c>
      <c r="C960" s="33" t="s">
        <v>690</v>
      </c>
      <c r="D960" s="6" t="s">
        <v>20</v>
      </c>
      <c r="E960" s="6" t="s">
        <v>32</v>
      </c>
      <c r="F960" s="6" t="s">
        <v>692</v>
      </c>
      <c r="G960">
        <v>12</v>
      </c>
      <c r="H960">
        <v>202212</v>
      </c>
      <c r="I960" s="8">
        <v>21.59</v>
      </c>
      <c r="J960" s="8">
        <v>3.39</v>
      </c>
      <c r="K960" s="8">
        <v>3.07</v>
      </c>
      <c r="L960" s="8">
        <v>3.19</v>
      </c>
      <c r="M960" s="47" t="str">
        <f>INDEX(DNBDetails[], MATCH(ZACKS_Screener[Ticker], DNBDetails[Ticker],0), 6)</f>
        <v>Finance and Insurance</v>
      </c>
      <c r="N960" s="6" t="str">
        <f>INDEX(DNBDetails[], MATCH(ZACKS_Screener[Ticker], DNBDetails[Ticker],0), 7)</f>
        <v>Depository Credit Intermediation</v>
      </c>
      <c r="O9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-9.4395280235988283E-2</v>
      </c>
      <c r="P9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3.9087947882736195E-2</v>
      </c>
      <c r="Q960" s="17">
        <f>IFERROR(ZACKS_Screener[[#This Row],[Price]]/ZACKS_Screener[[#This Row],[EPS1]], "")</f>
        <v>7.0325732899022801</v>
      </c>
      <c r="R960" s="17">
        <f>IFERROR(ZACKS_Screener[[#This Row],[Price]]/ZACKS_Screener[[#This Row],[EPS2]], "")</f>
        <v>6.7680250783699059</v>
      </c>
      <c r="S960" s="17">
        <f>IFERROR(ZACKS_Screener[[#This Row],[PE1]]/(ZACKS_Screener[[#This Row],[EG1]]*100), "")</f>
        <v>-0.7450132328990221</v>
      </c>
      <c r="T960" s="17">
        <f>IFERROR(ZACKS_Screener[[#This Row],[PE2]]/(ZACKS_Screener[[#This Row],[EG2]]*100), "")</f>
        <v>1.7314864158829659</v>
      </c>
      <c r="U960"/>
    </row>
    <row r="961" spans="1:21" hidden="1" x14ac:dyDescent="0.25">
      <c r="A961" s="20" t="s">
        <v>1805</v>
      </c>
      <c r="B961" s="20">
        <v>3659.35</v>
      </c>
      <c r="C961" s="33" t="s">
        <v>1804</v>
      </c>
      <c r="D961" s="6" t="s">
        <v>12</v>
      </c>
      <c r="E961" s="6" t="s">
        <v>76</v>
      </c>
      <c r="F961" s="6" t="s">
        <v>1607</v>
      </c>
      <c r="G961">
        <v>12</v>
      </c>
      <c r="H961">
        <v>202212</v>
      </c>
      <c r="I961" s="8">
        <v>98.15</v>
      </c>
      <c r="J961" s="8">
        <v>5.59</v>
      </c>
      <c r="K961" s="8">
        <v>5.0599999999999996</v>
      </c>
      <c r="L961" s="8">
        <v>5.87</v>
      </c>
      <c r="M961" s="47" t="str">
        <f>INDEX(DNBDetails[], MATCH(ZACKS_Screener[Ticker], DNBDetails[Ticker],0), 6)</f>
        <v>Administrative and Support and Waste Management and Remediation Services</v>
      </c>
      <c r="N961" s="6" t="str">
        <f>INDEX(DNBDetails[], MATCH(ZACKS_Screener[Ticker], DNBDetails[Ticker],0), 7)</f>
        <v>Employment Services</v>
      </c>
      <c r="O9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-9.4812164579606492E-2</v>
      </c>
      <c r="P9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0.16007905138339931</v>
      </c>
      <c r="Q961" s="17">
        <f>IFERROR(ZACKS_Screener[[#This Row],[Price]]/ZACKS_Screener[[#This Row],[EPS1]], "")</f>
        <v>19.397233201581031</v>
      </c>
      <c r="R961" s="17">
        <f>IFERROR(ZACKS_Screener[[#This Row],[Price]]/ZACKS_Screener[[#This Row],[EPS2]], "")</f>
        <v>16.720613287904602</v>
      </c>
      <c r="S961" s="17">
        <f>IFERROR(ZACKS_Screener[[#This Row],[PE1]]/(ZACKS_Screener[[#This Row],[EG1]]*100), "")</f>
        <v>-2.0458591244686399</v>
      </c>
      <c r="T961" s="17">
        <f>IFERROR(ZACKS_Screener[[#This Row],[PE2]]/(ZACKS_Screener[[#This Row],[EG2]]*100), "")</f>
        <v>1.0445222621826817</v>
      </c>
      <c r="U961"/>
    </row>
    <row r="962" spans="1:21" hidden="1" x14ac:dyDescent="0.25">
      <c r="A962" s="20" t="s">
        <v>2419</v>
      </c>
      <c r="B962" s="20">
        <v>10957.57</v>
      </c>
      <c r="C962" s="33" t="s">
        <v>2418</v>
      </c>
      <c r="D962" s="6" t="s">
        <v>12</v>
      </c>
      <c r="E962" s="6" t="s">
        <v>35</v>
      </c>
      <c r="F962" s="6" t="s">
        <v>2091</v>
      </c>
      <c r="G962">
        <v>12</v>
      </c>
      <c r="H962">
        <v>202212</v>
      </c>
      <c r="I962" s="8">
        <v>9.68</v>
      </c>
      <c r="J962" s="8">
        <v>2.52</v>
      </c>
      <c r="K962" s="8">
        <v>2.2799999999999998</v>
      </c>
      <c r="L962" s="8">
        <v>2.46</v>
      </c>
      <c r="M962" s="47" t="str">
        <f>INDEX(DNBDetails[], MATCH(ZACKS_Screener[Ticker], DNBDetails[Ticker],0), 6)</f>
        <v>Chemical Manufacturing</v>
      </c>
      <c r="N962" s="6" t="str">
        <f>INDEX(DNBDetails[], MATCH(ZACKS_Screener[Ticker], DNBDetails[Ticker],0), 7)</f>
        <v>Pharmaceutical and Medicine Manufacturing</v>
      </c>
      <c r="O9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-9.5238095238095316E-2</v>
      </c>
      <c r="P9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7.894736842105271E-2</v>
      </c>
      <c r="Q962" s="17">
        <f>IFERROR(ZACKS_Screener[[#This Row],[Price]]/ZACKS_Screener[[#This Row],[EPS1]], "")</f>
        <v>4.2456140350877192</v>
      </c>
      <c r="R962" s="17">
        <f>IFERROR(ZACKS_Screener[[#This Row],[Price]]/ZACKS_Screener[[#This Row],[EPS2]], "")</f>
        <v>3.934959349593496</v>
      </c>
      <c r="S962" s="17">
        <f>IFERROR(ZACKS_Screener[[#This Row],[PE1]]/(ZACKS_Screener[[#This Row],[EG1]]*100), "")</f>
        <v>-0.44578947368421018</v>
      </c>
      <c r="T962" s="17">
        <f>IFERROR(ZACKS_Screener[[#This Row],[PE2]]/(ZACKS_Screener[[#This Row],[EG2]]*100), "")</f>
        <v>0.49842818428184232</v>
      </c>
      <c r="U962"/>
    </row>
    <row r="963" spans="1:21" hidden="1" x14ac:dyDescent="0.25">
      <c r="A963" s="20" t="s">
        <v>3130</v>
      </c>
      <c r="B963" s="20">
        <v>2600.6799999999998</v>
      </c>
      <c r="C963" s="33" t="s">
        <v>3129</v>
      </c>
      <c r="D963" s="6" t="s">
        <v>20</v>
      </c>
      <c r="E963" s="6" t="s">
        <v>32</v>
      </c>
      <c r="F963" s="6" t="s">
        <v>692</v>
      </c>
      <c r="G963">
        <v>12</v>
      </c>
      <c r="H963">
        <v>202212</v>
      </c>
      <c r="I963" s="8">
        <v>20.27</v>
      </c>
      <c r="J963" s="8">
        <v>2.08</v>
      </c>
      <c r="K963" s="8">
        <v>1.88</v>
      </c>
      <c r="L963" s="8">
        <v>1.73</v>
      </c>
      <c r="M963" s="47" t="str">
        <f>INDEX(DNBDetails[], MATCH(ZACKS_Screener[Ticker], DNBDetails[Ticker],0), 6)</f>
        <v>Finance and Insurance</v>
      </c>
      <c r="N963" s="6" t="str">
        <f>INDEX(DNBDetails[], MATCH(ZACKS_Screener[Ticker], DNBDetails[Ticker],0), 7)</f>
        <v>Depository Credit Intermediation</v>
      </c>
      <c r="O9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-9.6153846153846242E-2</v>
      </c>
      <c r="P9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-7.9787234042553154E-2</v>
      </c>
      <c r="Q963" s="17">
        <f>IFERROR(ZACKS_Screener[[#This Row],[Price]]/ZACKS_Screener[[#This Row],[EPS1]], "")</f>
        <v>10.781914893617021</v>
      </c>
      <c r="R963" s="17">
        <f>IFERROR(ZACKS_Screener[[#This Row],[Price]]/ZACKS_Screener[[#This Row],[EPS2]], "")</f>
        <v>11.716763005780347</v>
      </c>
      <c r="S963" s="17">
        <f>IFERROR(ZACKS_Screener[[#This Row],[PE1]]/(ZACKS_Screener[[#This Row],[EG1]]*100), "")</f>
        <v>-1.1213191489361691</v>
      </c>
      <c r="T963" s="17">
        <f>IFERROR(ZACKS_Screener[[#This Row],[PE2]]/(ZACKS_Screener[[#This Row],[EG2]]*100), "")</f>
        <v>-1.4685009633911377</v>
      </c>
      <c r="U963"/>
    </row>
    <row r="964" spans="1:21" hidden="1" x14ac:dyDescent="0.25">
      <c r="A964" s="20" t="s">
        <v>2976</v>
      </c>
      <c r="B964" s="20">
        <v>2490.54</v>
      </c>
      <c r="C964" s="33" t="s">
        <v>2975</v>
      </c>
      <c r="D964" s="6" t="s">
        <v>20</v>
      </c>
      <c r="E964" s="6" t="s">
        <v>284</v>
      </c>
      <c r="F964" s="6" t="s">
        <v>2103</v>
      </c>
      <c r="G964">
        <v>9</v>
      </c>
      <c r="H964">
        <v>202209</v>
      </c>
      <c r="I964" s="8">
        <v>46.06</v>
      </c>
      <c r="J964" s="8">
        <v>2.8</v>
      </c>
      <c r="K964" s="8">
        <v>2.5299999999999998</v>
      </c>
      <c r="L964" s="8">
        <v>2.77</v>
      </c>
      <c r="M964" s="47" t="str">
        <f>INDEX(DNBDetails[], MATCH(ZACKS_Screener[Ticker], DNBDetails[Ticker],0), 6)</f>
        <v>Wholesale Trade</v>
      </c>
      <c r="N964" s="6" t="str">
        <f>INDEX(DNBDetails[], MATCH(ZACKS_Screener[Ticker], DNBDetails[Ticker],0), 7)</f>
        <v>Miscellaneous Nondurable Goods Merchant Wholesalers</v>
      </c>
      <c r="O9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-9.6428571428571447E-2</v>
      </c>
      <c r="P9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9.4861660079051474E-2</v>
      </c>
      <c r="Q964" s="17">
        <f>IFERROR(ZACKS_Screener[[#This Row],[Price]]/ZACKS_Screener[[#This Row],[EPS1]], "")</f>
        <v>18.205533596837945</v>
      </c>
      <c r="R964" s="17">
        <f>IFERROR(ZACKS_Screener[[#This Row],[Price]]/ZACKS_Screener[[#This Row],[EPS2]], "")</f>
        <v>16.628158844765345</v>
      </c>
      <c r="S964" s="17">
        <f>IFERROR(ZACKS_Screener[[#This Row],[PE1]]/(ZACKS_Screener[[#This Row],[EG1]]*100), "")</f>
        <v>-1.8879812618943053</v>
      </c>
      <c r="T964" s="17">
        <f>IFERROR(ZACKS_Screener[[#This Row],[PE2]]/(ZACKS_Screener[[#This Row],[EG2]]*100), "")</f>
        <v>1.7528850782190117</v>
      </c>
      <c r="U964"/>
    </row>
    <row r="965" spans="1:21" hidden="1" x14ac:dyDescent="0.25">
      <c r="A965" s="20" t="s">
        <v>15763</v>
      </c>
      <c r="B965" s="20">
        <v>2323.39</v>
      </c>
      <c r="C965" s="33" t="s">
        <v>2975</v>
      </c>
      <c r="D965" s="6" t="s">
        <v>20</v>
      </c>
      <c r="E965" s="6" t="s">
        <v>284</v>
      </c>
      <c r="F965" s="6" t="s">
        <v>2103</v>
      </c>
      <c r="G965">
        <v>9</v>
      </c>
      <c r="H965">
        <v>202209</v>
      </c>
      <c r="I965" s="8">
        <v>43.01</v>
      </c>
      <c r="J965" s="8">
        <v>2.8</v>
      </c>
      <c r="K965" s="8">
        <v>2.5299999999999998</v>
      </c>
      <c r="L965" s="8">
        <v>2.77</v>
      </c>
      <c r="M965" s="47" t="str">
        <f>INDEX(DNBDetails[], MATCH(ZACKS_Screener[Ticker], DNBDetails[Ticker],0), 6)</f>
        <v>Wholesale Trade</v>
      </c>
      <c r="N965" s="6" t="str">
        <f>INDEX(DNBDetails[], MATCH(ZACKS_Screener[Ticker], DNBDetails[Ticker],0), 7)</f>
        <v>Miscellaneous Nondurable Goods Merchant Wholesalers</v>
      </c>
      <c r="O9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-9.6428571428571447E-2</v>
      </c>
      <c r="P9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9.4861660079051474E-2</v>
      </c>
      <c r="Q965" s="17">
        <f>IFERROR(ZACKS_Screener[[#This Row],[Price]]/ZACKS_Screener[[#This Row],[EPS1]], "")</f>
        <v>17</v>
      </c>
      <c r="R965" s="17">
        <f>IFERROR(ZACKS_Screener[[#This Row],[Price]]/ZACKS_Screener[[#This Row],[EPS2]], "")</f>
        <v>15.527075812274367</v>
      </c>
      <c r="S965" s="17">
        <f>IFERROR(ZACKS_Screener[[#This Row],[PE1]]/(ZACKS_Screener[[#This Row],[EG1]]*100), "")</f>
        <v>-1.7629629629629626</v>
      </c>
      <c r="T965" s="17">
        <f>IFERROR(ZACKS_Screener[[#This Row],[PE2]]/(ZACKS_Screener[[#This Row],[EG2]]*100), "")</f>
        <v>1.636812575210588</v>
      </c>
      <c r="U965"/>
    </row>
    <row r="966" spans="1:21" hidden="1" x14ac:dyDescent="0.25">
      <c r="A966" s="20" t="s">
        <v>2288</v>
      </c>
      <c r="B966" s="20">
        <v>9325.7199999999993</v>
      </c>
      <c r="C966" s="33" t="s">
        <v>2287</v>
      </c>
      <c r="D966" s="6" t="s">
        <v>12</v>
      </c>
      <c r="E966" s="6" t="s">
        <v>13</v>
      </c>
      <c r="F966" s="6" t="s">
        <v>753</v>
      </c>
      <c r="G966">
        <v>11</v>
      </c>
      <c r="H966">
        <v>202211</v>
      </c>
      <c r="I966" s="8">
        <v>99.36</v>
      </c>
      <c r="J966" s="8">
        <v>11.94</v>
      </c>
      <c r="K966" s="8">
        <v>10.77</v>
      </c>
      <c r="L966" s="8">
        <v>11.9</v>
      </c>
      <c r="M966" s="47" t="str">
        <f>INDEX(DNBDetails[], MATCH(ZACKS_Screener[Ticker], DNBDetails[Ticker],0), 6)</f>
        <v>Retail Trade</v>
      </c>
      <c r="N966" s="6" t="str">
        <f>INDEX(DNBDetails[], MATCH(ZACKS_Screener[Ticker], DNBDetails[Ticker],0), 7)</f>
        <v>Electronics and Appliance Retailers</v>
      </c>
      <c r="O9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-9.7989949748743713E-2</v>
      </c>
      <c r="P9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0.10492107706592393</v>
      </c>
      <c r="Q966" s="17">
        <f>IFERROR(ZACKS_Screener[[#This Row],[Price]]/ZACKS_Screener[[#This Row],[EPS1]], "")</f>
        <v>9.2256267409470762</v>
      </c>
      <c r="R966" s="17">
        <f>IFERROR(ZACKS_Screener[[#This Row],[Price]]/ZACKS_Screener[[#This Row],[EPS2]], "")</f>
        <v>8.3495798319327736</v>
      </c>
      <c r="S966" s="17">
        <f>IFERROR(ZACKS_Screener[[#This Row],[PE1]]/(ZACKS_Screener[[#This Row],[EG1]]*100), "")</f>
        <v>-0.94148703664024014</v>
      </c>
      <c r="T966" s="17">
        <f>IFERROR(ZACKS_Screener[[#This Row],[PE2]]/(ZACKS_Screener[[#This Row],[EG2]]*100), "")</f>
        <v>0.79579623707890179</v>
      </c>
      <c r="U966"/>
    </row>
    <row r="967" spans="1:21" hidden="1" x14ac:dyDescent="0.25">
      <c r="A967" s="20" t="s">
        <v>142</v>
      </c>
      <c r="B967" s="20">
        <v>13533.11</v>
      </c>
      <c r="C967" s="33" t="s">
        <v>141</v>
      </c>
      <c r="D967" s="6" t="s">
        <v>12</v>
      </c>
      <c r="E967" s="6" t="s">
        <v>102</v>
      </c>
      <c r="F967" s="6" t="s">
        <v>103</v>
      </c>
      <c r="G967">
        <v>12</v>
      </c>
      <c r="H967">
        <v>202212</v>
      </c>
      <c r="I967" s="8">
        <v>35.159999999999997</v>
      </c>
      <c r="J967" s="8">
        <v>2.33</v>
      </c>
      <c r="K967" s="8">
        <v>2.1</v>
      </c>
      <c r="L967" s="8">
        <v>2.29</v>
      </c>
      <c r="M967" s="47" t="str">
        <f>INDEX(DNBDetails[], MATCH(ZACKS_Screener[Ticker], DNBDetails[Ticker],0), 6)</f>
        <v>Utilities</v>
      </c>
      <c r="N967" s="6" t="str">
        <f>INDEX(DNBDetails[], MATCH(ZACKS_Screener[Ticker], DNBDetails[Ticker],0), 7)</f>
        <v>Electric Power Generation, Transmission and Distribution</v>
      </c>
      <c r="O9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-9.8712446351931327E-2</v>
      </c>
      <c r="P9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9.0476190476190446E-2</v>
      </c>
      <c r="Q967" s="17">
        <f>IFERROR(ZACKS_Screener[[#This Row],[Price]]/ZACKS_Screener[[#This Row],[EPS1]], "")</f>
        <v>16.74285714285714</v>
      </c>
      <c r="R967" s="17">
        <f>IFERROR(ZACKS_Screener[[#This Row],[Price]]/ZACKS_Screener[[#This Row],[EPS2]], "")</f>
        <v>15.353711790393012</v>
      </c>
      <c r="S967" s="17">
        <f>IFERROR(ZACKS_Screener[[#This Row],[PE1]]/(ZACKS_Screener[[#This Row],[EG1]]*100), "")</f>
        <v>-1.6961242236024843</v>
      </c>
      <c r="T967" s="17">
        <f>IFERROR(ZACKS_Screener[[#This Row],[PE2]]/(ZACKS_Screener[[#This Row],[EG2]]*100), "")</f>
        <v>1.696989197885544</v>
      </c>
      <c r="U967"/>
    </row>
    <row r="968" spans="1:21" hidden="1" x14ac:dyDescent="0.25">
      <c r="A968" s="20" t="s">
        <v>6203</v>
      </c>
      <c r="B968" s="20">
        <v>2895.18</v>
      </c>
      <c r="C968" s="33" t="s">
        <v>6202</v>
      </c>
      <c r="D968" s="6" t="s">
        <v>20</v>
      </c>
      <c r="E968" s="6" t="s">
        <v>35</v>
      </c>
      <c r="F968" s="6" t="s">
        <v>271</v>
      </c>
      <c r="G968">
        <v>12</v>
      </c>
      <c r="H968">
        <v>202212</v>
      </c>
      <c r="I968" s="8">
        <v>40.299999999999997</v>
      </c>
      <c r="J968" s="8">
        <v>-2.92</v>
      </c>
      <c r="K968" s="8">
        <v>-3.21</v>
      </c>
      <c r="L968" s="8">
        <v>-3.42</v>
      </c>
      <c r="M968" s="47" t="str">
        <f>INDEX(DNBDetails[], MATCH(ZACKS_Screener[Ticker], DNBDetails[Ticker],0), 6)</f>
        <v>Chemical Manufacturing</v>
      </c>
      <c r="N968" s="6" t="str">
        <f>INDEX(DNBDetails[], MATCH(ZACKS_Screener[Ticker], DNBDetails[Ticker],0), 7)</f>
        <v>Pharmaceutical and Medicine Manufacturing</v>
      </c>
      <c r="O9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-9.9315068493150693E-2</v>
      </c>
      <c r="P9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-6.5420560747663545E-2</v>
      </c>
      <c r="Q968" s="17">
        <f>IFERROR(ZACKS_Screener[[#This Row],[Price]]/ZACKS_Screener[[#This Row],[EPS1]], "")</f>
        <v>-12.554517133956386</v>
      </c>
      <c r="R968" s="17">
        <f>IFERROR(ZACKS_Screener[[#This Row],[Price]]/ZACKS_Screener[[#This Row],[EPS2]], "")</f>
        <v>-11.783625730994151</v>
      </c>
      <c r="S968" s="17">
        <f>IFERROR(ZACKS_Screener[[#This Row],[PE1]]/(ZACKS_Screener[[#This Row],[EG1]]*100), "")</f>
        <v>1.2641100010742292</v>
      </c>
      <c r="T968" s="17">
        <f>IFERROR(ZACKS_Screener[[#This Row],[PE2]]/(ZACKS_Screener[[#This Row],[EG2]]*100), "")</f>
        <v>1.8012113617376775</v>
      </c>
      <c r="U968"/>
    </row>
    <row r="969" spans="1:21" hidden="1" x14ac:dyDescent="0.25">
      <c r="A969" s="20" t="s">
        <v>1096</v>
      </c>
      <c r="B969" s="20">
        <v>4114.75</v>
      </c>
      <c r="C969" s="33" t="s">
        <v>1095</v>
      </c>
      <c r="D969" s="6" t="s">
        <v>20</v>
      </c>
      <c r="E969" s="6" t="s">
        <v>32</v>
      </c>
      <c r="F969" s="6" t="s">
        <v>33</v>
      </c>
      <c r="G969">
        <v>12</v>
      </c>
      <c r="H969">
        <v>202212</v>
      </c>
      <c r="I969" s="8">
        <v>52.38</v>
      </c>
      <c r="J969" s="8">
        <v>4.3899999999999997</v>
      </c>
      <c r="K969" s="8">
        <v>3.95</v>
      </c>
      <c r="L969" s="8">
        <v>4.72</v>
      </c>
      <c r="M969" s="47" t="str">
        <f>INDEX(DNBDetails[], MATCH(ZACKS_Screener[Ticker], DNBDetails[Ticker],0), 6)</f>
        <v>Finance and Insurance</v>
      </c>
      <c r="N969" s="6" t="str">
        <f>INDEX(DNBDetails[], MATCH(ZACKS_Screener[Ticker], DNBDetails[Ticker],0), 7)</f>
        <v>Other Financial Investment Activities</v>
      </c>
      <c r="O9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-0.10022779043280172</v>
      </c>
      <c r="P9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0.19493670886075937</v>
      </c>
      <c r="Q969" s="17">
        <f>IFERROR(ZACKS_Screener[[#This Row],[Price]]/ZACKS_Screener[[#This Row],[EPS1]], "")</f>
        <v>13.260759493670886</v>
      </c>
      <c r="R969" s="17">
        <f>IFERROR(ZACKS_Screener[[#This Row],[Price]]/ZACKS_Screener[[#This Row],[EPS2]], "")</f>
        <v>11.097457627118645</v>
      </c>
      <c r="S969" s="17">
        <f>IFERROR(ZACKS_Screener[[#This Row],[PE1]]/(ZACKS_Screener[[#This Row],[EG1]]*100), "")</f>
        <v>-1.3230621403912557</v>
      </c>
      <c r="T969" s="17">
        <f>IFERROR(ZACKS_Screener[[#This Row],[PE2]]/(ZACKS_Screener[[#This Row],[EG2]]*100), "")</f>
        <v>0.56928516398855422</v>
      </c>
      <c r="U969"/>
    </row>
    <row r="970" spans="1:21" hidden="1" x14ac:dyDescent="0.25">
      <c r="A970" s="20" t="s">
        <v>312</v>
      </c>
      <c r="B970" s="20">
        <v>3587.67</v>
      </c>
      <c r="C970" s="33" t="s">
        <v>311</v>
      </c>
      <c r="D970" s="6" t="s">
        <v>12</v>
      </c>
      <c r="E970" s="6" t="s">
        <v>114</v>
      </c>
      <c r="F970" s="6" t="s">
        <v>164</v>
      </c>
      <c r="G970">
        <v>12</v>
      </c>
      <c r="H970">
        <v>202212</v>
      </c>
      <c r="I970" s="8">
        <v>39</v>
      </c>
      <c r="J970" s="8">
        <v>2.69</v>
      </c>
      <c r="K970" s="8">
        <v>2.42</v>
      </c>
      <c r="L970" s="8">
        <v>2.95</v>
      </c>
      <c r="M970" s="47" t="str">
        <f>INDEX(DNBDetails[], MATCH(ZACKS_Screener[Ticker], DNBDetails[Ticker],0), 6)</f>
        <v>Finance and Insurance</v>
      </c>
      <c r="N970" s="6" t="str">
        <f>INDEX(DNBDetails[], MATCH(ZACKS_Screener[Ticker], DNBDetails[Ticker],0), 7)</f>
        <v>Nondepository Credit Intermediation</v>
      </c>
      <c r="O9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-0.10037174721189591</v>
      </c>
      <c r="P9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0.21900826446281002</v>
      </c>
      <c r="Q970" s="17">
        <f>IFERROR(ZACKS_Screener[[#This Row],[Price]]/ZACKS_Screener[[#This Row],[EPS1]], "")</f>
        <v>16.115702479338843</v>
      </c>
      <c r="R970" s="17">
        <f>IFERROR(ZACKS_Screener[[#This Row],[Price]]/ZACKS_Screener[[#This Row],[EPS2]], "")</f>
        <v>13.220338983050846</v>
      </c>
      <c r="S970" s="17">
        <f>IFERROR(ZACKS_Screener[[#This Row],[PE1]]/(ZACKS_Screener[[#This Row],[EG1]]*100), "")</f>
        <v>-1.6056014692378326</v>
      </c>
      <c r="T970" s="17">
        <f>IFERROR(ZACKS_Screener[[#This Row],[PE2]]/(ZACKS_Screener[[#This Row],[EG2]]*100), "")</f>
        <v>0.60364566677326481</v>
      </c>
      <c r="U970"/>
    </row>
    <row r="971" spans="1:21" hidden="1" x14ac:dyDescent="0.25">
      <c r="A971" s="20" t="s">
        <v>3487</v>
      </c>
      <c r="B971" s="20">
        <v>2579.61</v>
      </c>
      <c r="C971" s="33" t="s">
        <v>3486</v>
      </c>
      <c r="D971" s="6" t="s">
        <v>12</v>
      </c>
      <c r="E971" s="6" t="s">
        <v>114</v>
      </c>
      <c r="F971" s="6" t="s">
        <v>115</v>
      </c>
      <c r="G971">
        <v>12</v>
      </c>
      <c r="H971">
        <v>202212</v>
      </c>
      <c r="I971" s="8">
        <v>14.02</v>
      </c>
      <c r="J971" s="8">
        <v>0.48</v>
      </c>
      <c r="K971" s="8">
        <v>0.43</v>
      </c>
      <c r="L971" s="8">
        <v>0.52</v>
      </c>
      <c r="M971" s="47" t="e">
        <f>INDEX(DNBDetails[], MATCH(ZACKS_Screener[Ticker], DNBDetails[Ticker],0), 6)</f>
        <v>#N/A</v>
      </c>
      <c r="N971" s="6" t="e">
        <f>INDEX(DNBDetails[], MATCH(ZACKS_Screener[Ticker], DNBDetails[Ticker],0), 7)</f>
        <v>#N/A</v>
      </c>
      <c r="O9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-0.10416666666666664</v>
      </c>
      <c r="P9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0.20930232558139542</v>
      </c>
      <c r="Q971" s="17">
        <f>IFERROR(ZACKS_Screener[[#This Row],[Price]]/ZACKS_Screener[[#This Row],[EPS1]], "")</f>
        <v>32.604651162790695</v>
      </c>
      <c r="R971" s="17">
        <f>IFERROR(ZACKS_Screener[[#This Row],[Price]]/ZACKS_Screener[[#This Row],[EPS2]], "")</f>
        <v>26.96153846153846</v>
      </c>
      <c r="S971" s="17">
        <f>IFERROR(ZACKS_Screener[[#This Row],[PE1]]/(ZACKS_Screener[[#This Row],[EG1]]*100), "")</f>
        <v>-3.1300465116279073</v>
      </c>
      <c r="T971" s="17">
        <f>IFERROR(ZACKS_Screener[[#This Row],[PE2]]/(ZACKS_Screener[[#This Row],[EG2]]*100), "")</f>
        <v>1.2881623931623927</v>
      </c>
      <c r="U971"/>
    </row>
    <row r="972" spans="1:21" hidden="1" x14ac:dyDescent="0.25">
      <c r="A972" s="20" t="s">
        <v>79</v>
      </c>
      <c r="B972" s="20">
        <v>4715.0200000000004</v>
      </c>
      <c r="C972" s="33" t="s">
        <v>78</v>
      </c>
      <c r="D972" s="6" t="s">
        <v>20</v>
      </c>
      <c r="E972" s="6" t="s">
        <v>32</v>
      </c>
      <c r="F972" s="6" t="s">
        <v>80</v>
      </c>
      <c r="G972">
        <v>12</v>
      </c>
      <c r="H972">
        <v>202212</v>
      </c>
      <c r="I972" s="8">
        <v>29.35</v>
      </c>
      <c r="J972" s="8">
        <v>4.34</v>
      </c>
      <c r="K972" s="8">
        <v>3.88</v>
      </c>
      <c r="L972" s="8">
        <v>3.63</v>
      </c>
      <c r="M972" s="47" t="str">
        <f>INDEX(DNBDetails[], MATCH(ZACKS_Screener[Ticker], DNBDetails[Ticker],0), 6)</f>
        <v>Finance and Insurance</v>
      </c>
      <c r="N972" s="6" t="str">
        <f>INDEX(DNBDetails[], MATCH(ZACKS_Screener[Ticker], DNBDetails[Ticker],0), 7)</f>
        <v>Agencies, Brokerages, and Other Insurance Related Activities</v>
      </c>
      <c r="O9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-0.10599078341013825</v>
      </c>
      <c r="P9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-6.4432989690721656E-2</v>
      </c>
      <c r="Q972" s="17">
        <f>IFERROR(ZACKS_Screener[[#This Row],[Price]]/ZACKS_Screener[[#This Row],[EPS1]], "")</f>
        <v>7.5644329896907223</v>
      </c>
      <c r="R972" s="17">
        <f>IFERROR(ZACKS_Screener[[#This Row],[Price]]/ZACKS_Screener[[#This Row],[EPS2]], "")</f>
        <v>8.0853994490358136</v>
      </c>
      <c r="S972" s="17">
        <f>IFERROR(ZACKS_Screener[[#This Row],[PE1]]/(ZACKS_Screener[[#This Row],[EG1]]*100), "")</f>
        <v>-0.71368780815777677</v>
      </c>
      <c r="T972" s="17">
        <f>IFERROR(ZACKS_Screener[[#This Row],[PE2]]/(ZACKS_Screener[[#This Row],[EG2]]*100), "")</f>
        <v>-1.2548539944903581</v>
      </c>
      <c r="U972"/>
    </row>
    <row r="973" spans="1:21" hidden="1" x14ac:dyDescent="0.25">
      <c r="A973" s="20" t="s">
        <v>1873</v>
      </c>
      <c r="B973" s="20">
        <v>7601.94</v>
      </c>
      <c r="C973" s="33" t="s">
        <v>1872</v>
      </c>
      <c r="D973" s="6" t="s">
        <v>20</v>
      </c>
      <c r="E973" s="6" t="s">
        <v>13</v>
      </c>
      <c r="F973" s="6" t="s">
        <v>517</v>
      </c>
      <c r="G973">
        <v>12</v>
      </c>
      <c r="H973">
        <v>202212</v>
      </c>
      <c r="I973" s="8">
        <v>155.53</v>
      </c>
      <c r="J973" s="8">
        <v>4.4000000000000004</v>
      </c>
      <c r="K973" s="8">
        <v>3.93</v>
      </c>
      <c r="L973" s="8">
        <v>4.68</v>
      </c>
      <c r="M973" s="47" t="str">
        <f>INDEX(DNBDetails[], MATCH(ZACKS_Screener[Ticker], DNBDetails[Ticker],0), 6)</f>
        <v>Computer and Electronic Product Manufacturing</v>
      </c>
      <c r="N973" s="6" t="str">
        <f>INDEX(DNBDetails[], MATCH(ZACKS_Screener[Ticker], DNBDetails[Ticker],0), 7)</f>
        <v>Semiconductor and Other Electronic Component Manufacturing</v>
      </c>
      <c r="O9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-0.10681818181818185</v>
      </c>
      <c r="P9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0.19083969465648842</v>
      </c>
      <c r="Q973" s="17">
        <f>IFERROR(ZACKS_Screener[[#This Row],[Price]]/ZACKS_Screener[[#This Row],[EPS1]], "")</f>
        <v>39.575063613231549</v>
      </c>
      <c r="R973" s="17">
        <f>IFERROR(ZACKS_Screener[[#This Row],[Price]]/ZACKS_Screener[[#This Row],[EPS2]], "")</f>
        <v>33.232905982905983</v>
      </c>
      <c r="S973" s="17">
        <f>IFERROR(ZACKS_Screener[[#This Row],[PE1]]/(ZACKS_Screener[[#This Row],[EG1]]*100), "")</f>
        <v>-3.7048995723025269</v>
      </c>
      <c r="T973" s="17">
        <f>IFERROR(ZACKS_Screener[[#This Row],[PE2]]/(ZACKS_Screener[[#This Row],[EG2]]*100), "")</f>
        <v>1.7414042735042747</v>
      </c>
      <c r="U973"/>
    </row>
    <row r="974" spans="1:21" hidden="1" x14ac:dyDescent="0.25">
      <c r="A974" s="20" t="s">
        <v>1449</v>
      </c>
      <c r="B974" s="20">
        <v>4456.2</v>
      </c>
      <c r="C974" s="33" t="s">
        <v>1448</v>
      </c>
      <c r="D974" s="6" t="s">
        <v>12</v>
      </c>
      <c r="E974" s="6" t="s">
        <v>32</v>
      </c>
      <c r="F974" s="6" t="s">
        <v>33</v>
      </c>
      <c r="G974">
        <v>12</v>
      </c>
      <c r="H974">
        <v>202212</v>
      </c>
      <c r="I974" s="8">
        <v>26.91</v>
      </c>
      <c r="J974" s="8">
        <v>2.6</v>
      </c>
      <c r="K974" s="8">
        <v>2.3199999999999998</v>
      </c>
      <c r="L974" s="8">
        <v>2.54</v>
      </c>
      <c r="M974" s="47" t="str">
        <f>INDEX(DNBDetails[], MATCH(ZACKS_Screener[Ticker], DNBDetails[Ticker],0), 6)</f>
        <v>Finance and Insurance</v>
      </c>
      <c r="N974" s="6" t="str">
        <f>INDEX(DNBDetails[], MATCH(ZACKS_Screener[Ticker], DNBDetails[Ticker],0), 7)</f>
        <v>Other Investment Pools and Funds</v>
      </c>
      <c r="O9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-0.10769230769230778</v>
      </c>
      <c r="P9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9.4827586206896644E-2</v>
      </c>
      <c r="Q974" s="17">
        <f>IFERROR(ZACKS_Screener[[#This Row],[Price]]/ZACKS_Screener[[#This Row],[EPS1]], "")</f>
        <v>11.599137931034484</v>
      </c>
      <c r="R974" s="17">
        <f>IFERROR(ZACKS_Screener[[#This Row],[Price]]/ZACKS_Screener[[#This Row],[EPS2]], "")</f>
        <v>10.594488188976378</v>
      </c>
      <c r="S974" s="17">
        <f>IFERROR(ZACKS_Screener[[#This Row],[PE1]]/(ZACKS_Screener[[#This Row],[EG1]]*100), "")</f>
        <v>-1.0770628078817726</v>
      </c>
      <c r="T974" s="17">
        <f>IFERROR(ZACKS_Screener[[#This Row],[PE2]]/(ZACKS_Screener[[#This Row],[EG2]]*100), "")</f>
        <v>1.1172369362920533</v>
      </c>
      <c r="U974"/>
    </row>
    <row r="975" spans="1:21" hidden="1" x14ac:dyDescent="0.25">
      <c r="A975" s="20" t="s">
        <v>696</v>
      </c>
      <c r="B975" s="20">
        <v>4727.5</v>
      </c>
      <c r="C975" s="33" t="s">
        <v>695</v>
      </c>
      <c r="D975" s="6" t="s">
        <v>20</v>
      </c>
      <c r="E975" s="6" t="s">
        <v>284</v>
      </c>
      <c r="F975" s="6" t="s">
        <v>697</v>
      </c>
      <c r="G975">
        <v>12</v>
      </c>
      <c r="H975">
        <v>202212</v>
      </c>
      <c r="I975" s="8">
        <v>76.37</v>
      </c>
      <c r="J975" s="8">
        <v>5.38</v>
      </c>
      <c r="K975" s="8">
        <v>4.8</v>
      </c>
      <c r="L975" s="8">
        <v>5.51</v>
      </c>
      <c r="M975" s="47" t="str">
        <f>INDEX(DNBDetails[], MATCH(ZACKS_Screener[Ticker], DNBDetails[Ticker],0), 6)</f>
        <v>Apparel Manufacturing</v>
      </c>
      <c r="N975" s="6" t="str">
        <f>INDEX(DNBDetails[], MATCH(ZACKS_Screener[Ticker], DNBDetails[Ticker],0), 7)</f>
        <v>Cut and Sew Apparel Manufacturing</v>
      </c>
      <c r="O9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-0.10780669144981414</v>
      </c>
      <c r="P9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0.14791666666666667</v>
      </c>
      <c r="Q975" s="17">
        <f>IFERROR(ZACKS_Screener[[#This Row],[Price]]/ZACKS_Screener[[#This Row],[EPS1]], "")</f>
        <v>15.910416666666668</v>
      </c>
      <c r="R975" s="17">
        <f>IFERROR(ZACKS_Screener[[#This Row],[Price]]/ZACKS_Screener[[#This Row],[EPS2]], "")</f>
        <v>13.860254083484575</v>
      </c>
      <c r="S975" s="17">
        <f>IFERROR(ZACKS_Screener[[#This Row],[PE1]]/(ZACKS_Screener[[#This Row],[EG1]]*100), "")</f>
        <v>-1.4758283045977012</v>
      </c>
      <c r="T975" s="17">
        <f>IFERROR(ZACKS_Screener[[#This Row],[PE2]]/(ZACKS_Screener[[#This Row],[EG2]]*100), "")</f>
        <v>0.93703126198205577</v>
      </c>
      <c r="U975"/>
    </row>
    <row r="976" spans="1:21" hidden="1" x14ac:dyDescent="0.25">
      <c r="A976" s="20" t="s">
        <v>1778</v>
      </c>
      <c r="B976" s="20">
        <v>23482.92</v>
      </c>
      <c r="C976" s="33" t="s">
        <v>1778</v>
      </c>
      <c r="D976" s="6" t="s">
        <v>12</v>
      </c>
      <c r="E976" s="6" t="s">
        <v>94</v>
      </c>
      <c r="F976" s="6" t="s">
        <v>669</v>
      </c>
      <c r="G976">
        <v>12</v>
      </c>
      <c r="H976">
        <v>202212</v>
      </c>
      <c r="I976" s="8">
        <v>13.46</v>
      </c>
      <c r="J976" s="8">
        <v>-1.29</v>
      </c>
      <c r="K976" s="8">
        <v>-1.43</v>
      </c>
      <c r="L976" s="8">
        <v>-0.72</v>
      </c>
      <c r="M976" s="47" t="str">
        <f>INDEX(DNBDetails[], MATCH(ZACKS_Screener[Ticker], DNBDetails[Ticker],0), 6)</f>
        <v>Wholesale Trade</v>
      </c>
      <c r="N976" s="6" t="str">
        <f>INDEX(DNBDetails[], MATCH(ZACKS_Screener[Ticker], DNBDetails[Ticker],0), 7)</f>
        <v>Motor Vehicle and Motor Vehicle Parts and Supplies Merchant Wholesalers</v>
      </c>
      <c r="O9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-0.10852713178294565</v>
      </c>
      <c r="P9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0.49650349650349651</v>
      </c>
      <c r="Q976" s="17">
        <f>IFERROR(ZACKS_Screener[[#This Row],[Price]]/ZACKS_Screener[[#This Row],[EPS1]], "")</f>
        <v>-9.4125874125874134</v>
      </c>
      <c r="R976" s="17">
        <f>IFERROR(ZACKS_Screener[[#This Row],[Price]]/ZACKS_Screener[[#This Row],[EPS2]], "")</f>
        <v>-18.694444444444446</v>
      </c>
      <c r="S976" s="17">
        <f>IFERROR(ZACKS_Screener[[#This Row],[PE1]]/(ZACKS_Screener[[#This Row],[EG1]]*100), "")</f>
        <v>0.86730269730269816</v>
      </c>
      <c r="T976" s="17">
        <f>IFERROR(ZACKS_Screener[[#This Row],[PE2]]/(ZACKS_Screener[[#This Row],[EG2]]*100), "")</f>
        <v>-0.37652190923317685</v>
      </c>
      <c r="U976"/>
    </row>
    <row r="977" spans="1:21" hidden="1" x14ac:dyDescent="0.25">
      <c r="A977" s="20" t="s">
        <v>204</v>
      </c>
      <c r="B977" s="20">
        <v>4796.87</v>
      </c>
      <c r="C977" s="33" t="s">
        <v>203</v>
      </c>
      <c r="D977" s="6" t="s">
        <v>12</v>
      </c>
      <c r="E977" s="6" t="s">
        <v>32</v>
      </c>
      <c r="F977" s="6" t="s">
        <v>33</v>
      </c>
      <c r="G977">
        <v>12</v>
      </c>
      <c r="H977">
        <v>202212</v>
      </c>
      <c r="I977" s="8">
        <v>135.36000000000001</v>
      </c>
      <c r="J977" s="8">
        <v>20.14</v>
      </c>
      <c r="K977" s="8">
        <v>17.95</v>
      </c>
      <c r="L977" s="8">
        <v>20.99</v>
      </c>
      <c r="M977" s="47" t="str">
        <f>INDEX(DNBDetails[], MATCH(ZACKS_Screener[Ticker], DNBDetails[Ticker],0), 6)</f>
        <v>Finance and Insurance</v>
      </c>
      <c r="N977" s="6" t="str">
        <f>INDEX(DNBDetails[], MATCH(ZACKS_Screener[Ticker], DNBDetails[Ticker],0), 7)</f>
        <v>Other Investment Pools and Funds</v>
      </c>
      <c r="O9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-0.10873882820258199</v>
      </c>
      <c r="P9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0.16935933147632307</v>
      </c>
      <c r="Q977" s="17">
        <f>IFERROR(ZACKS_Screener[[#This Row],[Price]]/ZACKS_Screener[[#This Row],[EPS1]], "")</f>
        <v>7.5409470752089147</v>
      </c>
      <c r="R977" s="17">
        <f>IFERROR(ZACKS_Screener[[#This Row],[Price]]/ZACKS_Screener[[#This Row],[EPS2]], "")</f>
        <v>6.4487851357789436</v>
      </c>
      <c r="S977" s="17">
        <f>IFERROR(ZACKS_Screener[[#This Row],[PE1]]/(ZACKS_Screener[[#This Row],[EG1]]*100), "")</f>
        <v>-0.69349166253291072</v>
      </c>
      <c r="T977" s="17">
        <f>IFERROR(ZACKS_Screener[[#This Row],[PE2]]/(ZACKS_Screener[[#This Row],[EG2]]*100), "")</f>
        <v>0.38077530653694763</v>
      </c>
      <c r="U977"/>
    </row>
    <row r="978" spans="1:21" hidden="1" x14ac:dyDescent="0.25">
      <c r="A978" s="20" t="s">
        <v>849</v>
      </c>
      <c r="B978" s="20">
        <v>4805.13</v>
      </c>
      <c r="C978" s="33" t="s">
        <v>848</v>
      </c>
      <c r="D978" s="6" t="s">
        <v>12</v>
      </c>
      <c r="E978" s="6" t="s">
        <v>76</v>
      </c>
      <c r="F978" s="6" t="s">
        <v>439</v>
      </c>
      <c r="G978">
        <v>12</v>
      </c>
      <c r="H978">
        <v>202212</v>
      </c>
      <c r="I978" s="8">
        <v>10.98</v>
      </c>
      <c r="J978" s="8">
        <v>1.1000000000000001</v>
      </c>
      <c r="K978" s="8">
        <v>0.98</v>
      </c>
      <c r="L978" s="8">
        <v>1.08</v>
      </c>
      <c r="M978" s="47" t="str">
        <f>INDEX(DNBDetails[], MATCH(ZACKS_Screener[Ticker], DNBDetails[Ticker],0), 6)</f>
        <v>Administrative and Support and Waste Management and Remediation Services</v>
      </c>
      <c r="N978" s="6" t="str">
        <f>INDEX(DNBDetails[], MATCH(ZACKS_Screener[Ticker], DNBDetails[Ticker],0), 7)</f>
        <v>Business Support Services</v>
      </c>
      <c r="O9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-0.10909090909090918</v>
      </c>
      <c r="P9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0.10204081632653071</v>
      </c>
      <c r="Q978" s="17">
        <f>IFERROR(ZACKS_Screener[[#This Row],[Price]]/ZACKS_Screener[[#This Row],[EPS1]], "")</f>
        <v>11.204081632653061</v>
      </c>
      <c r="R978" s="17">
        <f>IFERROR(ZACKS_Screener[[#This Row],[Price]]/ZACKS_Screener[[#This Row],[EPS2]], "")</f>
        <v>10.166666666666666</v>
      </c>
      <c r="S978" s="17">
        <f>IFERROR(ZACKS_Screener[[#This Row],[PE1]]/(ZACKS_Screener[[#This Row],[EG1]]*100), "")</f>
        <v>-1.0270408163265297</v>
      </c>
      <c r="T978" s="17">
        <f>IFERROR(ZACKS_Screener[[#This Row],[PE2]]/(ZACKS_Screener[[#This Row],[EG2]]*100), "")</f>
        <v>0.99633333333333229</v>
      </c>
      <c r="U978"/>
    </row>
    <row r="979" spans="1:21" hidden="1" x14ac:dyDescent="0.25">
      <c r="A979" s="20" t="s">
        <v>2638</v>
      </c>
      <c r="B979" s="20">
        <v>10761.54</v>
      </c>
      <c r="C979" s="33" t="s">
        <v>2637</v>
      </c>
      <c r="D979" s="6" t="s">
        <v>12</v>
      </c>
      <c r="E979" s="6" t="s">
        <v>194</v>
      </c>
      <c r="F979" s="6" t="s">
        <v>2370</v>
      </c>
      <c r="G979">
        <v>12</v>
      </c>
      <c r="H979">
        <v>202212</v>
      </c>
      <c r="I979" s="8">
        <v>27.38</v>
      </c>
      <c r="J979" s="8">
        <v>3</v>
      </c>
      <c r="K979" s="8">
        <v>2.67</v>
      </c>
      <c r="L979" s="8">
        <v>3.22</v>
      </c>
      <c r="M979" s="47" t="str">
        <f>INDEX(DNBDetails[], MATCH(ZACKS_Screener[Ticker], DNBDetails[Ticker],0), 6)</f>
        <v>Mining, Quarrying, and Oil and Gas Extraction</v>
      </c>
      <c r="N979" s="6" t="str">
        <f>INDEX(DNBDetails[], MATCH(ZACKS_Screener[Ticker], DNBDetails[Ticker],0), 7)</f>
        <v>Oil and Gas Extraction</v>
      </c>
      <c r="O9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-0.11000000000000003</v>
      </c>
      <c r="P9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0.20599250936329599</v>
      </c>
      <c r="Q979" s="17">
        <f>IFERROR(ZACKS_Screener[[#This Row],[Price]]/ZACKS_Screener[[#This Row],[EPS1]], "")</f>
        <v>10.254681647940075</v>
      </c>
      <c r="R979" s="17">
        <f>IFERROR(ZACKS_Screener[[#This Row],[Price]]/ZACKS_Screener[[#This Row],[EPS2]], "")</f>
        <v>8.5031055900621109</v>
      </c>
      <c r="S979" s="17">
        <f>IFERROR(ZACKS_Screener[[#This Row],[PE1]]/(ZACKS_Screener[[#This Row],[EG1]]*100), "")</f>
        <v>-0.93224378617637016</v>
      </c>
      <c r="T979" s="17">
        <f>IFERROR(ZACKS_Screener[[#This Row],[PE2]]/(ZACKS_Screener[[#This Row],[EG2]]*100), "")</f>
        <v>0.41278712591756039</v>
      </c>
      <c r="U979"/>
    </row>
    <row r="980" spans="1:21" hidden="1" x14ac:dyDescent="0.25">
      <c r="A980" s="20" t="s">
        <v>2500</v>
      </c>
      <c r="B980" s="20">
        <v>24638.400000000001</v>
      </c>
      <c r="C980" s="33" t="s">
        <v>2499</v>
      </c>
      <c r="D980" s="6" t="s">
        <v>12</v>
      </c>
      <c r="E980" s="6" t="s">
        <v>102</v>
      </c>
      <c r="F980" s="6" t="s">
        <v>379</v>
      </c>
      <c r="G980">
        <v>12</v>
      </c>
      <c r="H980">
        <v>202212</v>
      </c>
      <c r="I980" s="8">
        <v>17.55</v>
      </c>
      <c r="J980" s="8">
        <v>0.9</v>
      </c>
      <c r="K980" s="8">
        <v>0.8</v>
      </c>
      <c r="L980" s="8">
        <v>0.94</v>
      </c>
      <c r="M980" s="47" t="str">
        <f>INDEX(DNBDetails[], MATCH(ZACKS_Screener[Ticker], DNBDetails[Ticker],0), 6)</f>
        <v>Information</v>
      </c>
      <c r="N980" s="6" t="str">
        <f>INDEX(DNBDetails[], MATCH(ZACKS_Screener[Ticker], DNBDetails[Ticker],0), 7)</f>
        <v>All Other Telecommunications</v>
      </c>
      <c r="O9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-0.11111111111111108</v>
      </c>
      <c r="P9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0.17499999999999988</v>
      </c>
      <c r="Q980" s="17">
        <f>IFERROR(ZACKS_Screener[[#This Row],[Price]]/ZACKS_Screener[[#This Row],[EPS1]], "")</f>
        <v>21.9375</v>
      </c>
      <c r="R980" s="17">
        <f>IFERROR(ZACKS_Screener[[#This Row],[Price]]/ZACKS_Screener[[#This Row],[EPS2]], "")</f>
        <v>18.670212765957448</v>
      </c>
      <c r="S980" s="17">
        <f>IFERROR(ZACKS_Screener[[#This Row],[PE1]]/(ZACKS_Screener[[#This Row],[EG1]]*100), "")</f>
        <v>-1.9743750000000007</v>
      </c>
      <c r="T980" s="17">
        <f>IFERROR(ZACKS_Screener[[#This Row],[PE2]]/(ZACKS_Screener[[#This Row],[EG2]]*100), "")</f>
        <v>1.0668693009118548</v>
      </c>
      <c r="U980"/>
    </row>
    <row r="981" spans="1:21" hidden="1" x14ac:dyDescent="0.25">
      <c r="A981" s="20" t="s">
        <v>2315</v>
      </c>
      <c r="B981" s="20">
        <v>19928.95</v>
      </c>
      <c r="C981" s="33" t="s">
        <v>2314</v>
      </c>
      <c r="D981" s="6" t="s">
        <v>12</v>
      </c>
      <c r="E981" s="6" t="s">
        <v>114</v>
      </c>
      <c r="F981" s="6" t="s">
        <v>594</v>
      </c>
      <c r="G981">
        <v>12</v>
      </c>
      <c r="H981">
        <v>202212</v>
      </c>
      <c r="I981" s="8">
        <v>69.67</v>
      </c>
      <c r="J981" s="8">
        <v>13.68</v>
      </c>
      <c r="K981" s="8">
        <v>12.15</v>
      </c>
      <c r="L981" s="8">
        <v>9.92</v>
      </c>
      <c r="M981" s="47" t="str">
        <f>INDEX(DNBDetails[], MATCH(ZACKS_Screener[Ticker], DNBDetails[Ticker],0), 6)</f>
        <v>Chemical Manufacturing</v>
      </c>
      <c r="N981" s="6" t="str">
        <f>INDEX(DNBDetails[], MATCH(ZACKS_Screener[Ticker], DNBDetails[Ticker],0), 7)</f>
        <v>Pesticide, Fertilizer, and Other Agricultural Chemical Manufacturing</v>
      </c>
      <c r="O9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-0.11184210526315785</v>
      </c>
      <c r="P9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-0.18353909465020579</v>
      </c>
      <c r="Q981" s="17">
        <f>IFERROR(ZACKS_Screener[[#This Row],[Price]]/ZACKS_Screener[[#This Row],[EPS1]], "")</f>
        <v>5.7341563786008232</v>
      </c>
      <c r="R981" s="17">
        <f>IFERROR(ZACKS_Screener[[#This Row],[Price]]/ZACKS_Screener[[#This Row],[EPS2]], "")</f>
        <v>7.023185483870968</v>
      </c>
      <c r="S981" s="17">
        <f>IFERROR(ZACKS_Screener[[#This Row],[PE1]]/(ZACKS_Screener[[#This Row],[EG1]]*100), "")</f>
        <v>-0.51270104091019142</v>
      </c>
      <c r="T981" s="17">
        <f>IFERROR(ZACKS_Screener[[#This Row],[PE2]]/(ZACKS_Screener[[#This Row],[EG2]]*100), "")</f>
        <v>-0.38265337950238676</v>
      </c>
      <c r="U981"/>
    </row>
    <row r="982" spans="1:21" hidden="1" x14ac:dyDescent="0.25">
      <c r="A982" s="20" t="s">
        <v>1090</v>
      </c>
      <c r="B982" s="20">
        <v>11210.56</v>
      </c>
      <c r="C982" s="33" t="s">
        <v>1089</v>
      </c>
      <c r="D982" s="6" t="s">
        <v>12</v>
      </c>
      <c r="E982" s="6" t="s">
        <v>24</v>
      </c>
      <c r="F982" s="6" t="s">
        <v>377</v>
      </c>
      <c r="G982">
        <v>12</v>
      </c>
      <c r="H982">
        <v>202212</v>
      </c>
      <c r="I982" s="8">
        <v>105.37</v>
      </c>
      <c r="J982" s="8">
        <v>2.76</v>
      </c>
      <c r="K982" s="8">
        <v>2.4500000000000002</v>
      </c>
      <c r="L982" s="8">
        <v>3.15</v>
      </c>
      <c r="M982" s="47" t="str">
        <f>INDEX(DNBDetails[], MATCH(ZACKS_Screener[Ticker], DNBDetails[Ticker],0), 6)</f>
        <v>Retail Trade</v>
      </c>
      <c r="N982" s="6" t="str">
        <f>INDEX(DNBDetails[], MATCH(ZACKS_Screener[Ticker], DNBDetails[Ticker],0), 7)</f>
        <v>Furniture and Home Furnishings Retailers</v>
      </c>
      <c r="O9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-0.11231884057971001</v>
      </c>
      <c r="P9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0.28571428571428559</v>
      </c>
      <c r="Q982" s="17">
        <f>IFERROR(ZACKS_Screener[[#This Row],[Price]]/ZACKS_Screener[[#This Row],[EPS1]], "")</f>
        <v>43.008163265306123</v>
      </c>
      <c r="R982" s="17">
        <f>IFERROR(ZACKS_Screener[[#This Row],[Price]]/ZACKS_Screener[[#This Row],[EPS2]], "")</f>
        <v>33.450793650793656</v>
      </c>
      <c r="S982" s="17">
        <f>IFERROR(ZACKS_Screener[[#This Row],[PE1]]/(ZACKS_Screener[[#This Row],[EG1]]*100), "")</f>
        <v>-3.8291138907175819</v>
      </c>
      <c r="T982" s="17">
        <f>IFERROR(ZACKS_Screener[[#This Row],[PE2]]/(ZACKS_Screener[[#This Row],[EG2]]*100), "")</f>
        <v>1.1707777777777786</v>
      </c>
      <c r="U982"/>
    </row>
    <row r="983" spans="1:21" hidden="1" x14ac:dyDescent="0.25">
      <c r="A983" s="20" t="s">
        <v>1185</v>
      </c>
      <c r="B983" s="20">
        <v>24790.83</v>
      </c>
      <c r="C983" s="33" t="s">
        <v>1184</v>
      </c>
      <c r="D983" s="6" t="s">
        <v>20</v>
      </c>
      <c r="E983" s="6" t="s">
        <v>35</v>
      </c>
      <c r="F983" s="6" t="s">
        <v>60</v>
      </c>
      <c r="G983">
        <v>12</v>
      </c>
      <c r="H983">
        <v>202212</v>
      </c>
      <c r="I983" s="8">
        <v>37.799999999999997</v>
      </c>
      <c r="J983" s="8">
        <v>1.1499999999999999</v>
      </c>
      <c r="K983" s="8">
        <v>1.02</v>
      </c>
      <c r="L983" s="8">
        <v>1.2</v>
      </c>
      <c r="M983" s="47" t="str">
        <f>INDEX(DNBDetails[], MATCH(ZACKS_Screener[Ticker], DNBDetails[Ticker],0), 6)</f>
        <v>Professional, Scientific, and Technical Services</v>
      </c>
      <c r="N983" s="6" t="str">
        <f>INDEX(DNBDetails[], MATCH(ZACKS_Screener[Ticker], DNBDetails[Ticker],0), 7)</f>
        <v>Scientific Research and Development Services</v>
      </c>
      <c r="O9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-0.11304347826086948</v>
      </c>
      <c r="P9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0.17647058823529405</v>
      </c>
      <c r="Q983" s="17">
        <f>IFERROR(ZACKS_Screener[[#This Row],[Price]]/ZACKS_Screener[[#This Row],[EPS1]], "")</f>
        <v>37.058823529411761</v>
      </c>
      <c r="R983" s="17">
        <f>IFERROR(ZACKS_Screener[[#This Row],[Price]]/ZACKS_Screener[[#This Row],[EPS2]], "")</f>
        <v>31.5</v>
      </c>
      <c r="S983" s="17">
        <f>IFERROR(ZACKS_Screener[[#This Row],[PE1]]/(ZACKS_Screener[[#This Row],[EG1]]*100), "")</f>
        <v>-3.2782805429864275</v>
      </c>
      <c r="T983" s="17">
        <f>IFERROR(ZACKS_Screener[[#This Row],[PE2]]/(ZACKS_Screener[[#This Row],[EG2]]*100), "")</f>
        <v>1.7850000000000006</v>
      </c>
      <c r="U983"/>
    </row>
    <row r="984" spans="1:21" hidden="1" x14ac:dyDescent="0.25">
      <c r="A984" s="20" t="s">
        <v>1056</v>
      </c>
      <c r="B984" s="20">
        <v>7676.56</v>
      </c>
      <c r="C984" s="33" t="s">
        <v>1055</v>
      </c>
      <c r="D984" s="6" t="s">
        <v>12</v>
      </c>
      <c r="E984" s="6" t="s">
        <v>32</v>
      </c>
      <c r="F984" s="6" t="s">
        <v>470</v>
      </c>
      <c r="G984">
        <v>12</v>
      </c>
      <c r="H984">
        <v>202212</v>
      </c>
      <c r="I984" s="8">
        <v>13.37</v>
      </c>
      <c r="J984" s="8">
        <v>1.68</v>
      </c>
      <c r="K984" s="8">
        <v>1.49</v>
      </c>
      <c r="L984" s="8">
        <v>1.36</v>
      </c>
      <c r="M984" s="47" t="str">
        <f>INDEX(DNBDetails[], MATCH(ZACKS_Screener[Ticker], DNBDetails[Ticker],0), 6)</f>
        <v>Finance and Insurance</v>
      </c>
      <c r="N984" s="6" t="str">
        <f>INDEX(DNBDetails[], MATCH(ZACKS_Screener[Ticker], DNBDetails[Ticker],0), 7)</f>
        <v>Depository Credit Intermediation</v>
      </c>
      <c r="O9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-0.11309523809523807</v>
      </c>
      <c r="P9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-8.7248322147650936E-2</v>
      </c>
      <c r="Q984" s="17">
        <f>IFERROR(ZACKS_Screener[[#This Row],[Price]]/ZACKS_Screener[[#This Row],[EPS1]], "")</f>
        <v>8.973154362416107</v>
      </c>
      <c r="R984" s="17">
        <f>IFERROR(ZACKS_Screener[[#This Row],[Price]]/ZACKS_Screener[[#This Row],[EPS2]], "")</f>
        <v>9.8308823529411757</v>
      </c>
      <c r="S984" s="17">
        <f>IFERROR(ZACKS_Screener[[#This Row],[PE1]]/(ZACKS_Screener[[#This Row],[EG1]]*100), "")</f>
        <v>-0.79341575415047705</v>
      </c>
      <c r="T984" s="17">
        <f>IFERROR(ZACKS_Screener[[#This Row],[PE2]]/(ZACKS_Screener[[#This Row],[EG2]]*100), "")</f>
        <v>-1.126770361990951</v>
      </c>
      <c r="U984"/>
    </row>
    <row r="985" spans="1:21" hidden="1" x14ac:dyDescent="0.25">
      <c r="A985" s="20" t="s">
        <v>2065</v>
      </c>
      <c r="B985" s="20">
        <v>10156.15</v>
      </c>
      <c r="C985" s="33" t="s">
        <v>2064</v>
      </c>
      <c r="D985" s="6" t="s">
        <v>12</v>
      </c>
      <c r="E985" s="6" t="s">
        <v>35</v>
      </c>
      <c r="F985" s="6" t="s">
        <v>60</v>
      </c>
      <c r="G985">
        <v>12</v>
      </c>
      <c r="H985">
        <v>202212</v>
      </c>
      <c r="I985" s="8">
        <v>44.74</v>
      </c>
      <c r="J985" s="8">
        <v>2.38</v>
      </c>
      <c r="K985" s="8">
        <v>2.11</v>
      </c>
      <c r="L985" s="8">
        <v>2.2799999999999998</v>
      </c>
      <c r="M985" s="47" t="str">
        <f>INDEX(DNBDetails[], MATCH(ZACKS_Screener[Ticker], DNBDetails[Ticker],0), 6)</f>
        <v>Professional, Scientific, and Technical Services</v>
      </c>
      <c r="N985" s="6" t="str">
        <f>INDEX(DNBDetails[], MATCH(ZACKS_Screener[Ticker], DNBDetails[Ticker],0), 7)</f>
        <v>Scientific Research and Development Services</v>
      </c>
      <c r="O9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-0.11344537815126052</v>
      </c>
      <c r="P9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8.0568720379146891E-2</v>
      </c>
      <c r="Q985" s="17">
        <f>IFERROR(ZACKS_Screener[[#This Row],[Price]]/ZACKS_Screener[[#This Row],[EPS1]], "")</f>
        <v>21.203791469194314</v>
      </c>
      <c r="R985" s="17">
        <f>IFERROR(ZACKS_Screener[[#This Row],[Price]]/ZACKS_Screener[[#This Row],[EPS2]], "")</f>
        <v>19.622807017543863</v>
      </c>
      <c r="S985" s="17">
        <f>IFERROR(ZACKS_Screener[[#This Row],[PE1]]/(ZACKS_Screener[[#This Row],[EG1]]*100), "")</f>
        <v>-1.8690749517289802</v>
      </c>
      <c r="T985" s="17">
        <f>IFERROR(ZACKS_Screener[[#This Row],[PE2]]/(ZACKS_Screener[[#This Row],[EG2]]*100), "")</f>
        <v>2.4355366357069159</v>
      </c>
      <c r="U985"/>
    </row>
    <row r="986" spans="1:21" hidden="1" x14ac:dyDescent="0.25">
      <c r="A986" s="20" t="s">
        <v>561</v>
      </c>
      <c r="B986" s="20">
        <v>3962.26</v>
      </c>
      <c r="C986" s="33" t="s">
        <v>560</v>
      </c>
      <c r="D986" s="6" t="s">
        <v>12</v>
      </c>
      <c r="E986" s="6" t="s">
        <v>114</v>
      </c>
      <c r="F986" s="6" t="s">
        <v>164</v>
      </c>
      <c r="G986">
        <v>9</v>
      </c>
      <c r="H986">
        <v>202209</v>
      </c>
      <c r="I986" s="8">
        <v>70.28</v>
      </c>
      <c r="J986" s="8">
        <v>6.28</v>
      </c>
      <c r="K986" s="8">
        <v>5.55</v>
      </c>
      <c r="L986" s="8">
        <v>6.38</v>
      </c>
      <c r="M986" s="47" t="str">
        <f>INDEX(DNBDetails[], MATCH(ZACKS_Screener[Ticker], DNBDetails[Ticker],0), 6)</f>
        <v>Chemical Manufacturing</v>
      </c>
      <c r="N986" s="6" t="str">
        <f>INDEX(DNBDetails[], MATCH(ZACKS_Screener[Ticker], DNBDetails[Ticker],0), 7)</f>
        <v>Basic Chemical Manufacturing</v>
      </c>
      <c r="O9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-0.11624203821656057</v>
      </c>
      <c r="P9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0.14954954954954958</v>
      </c>
      <c r="Q986" s="17">
        <f>IFERROR(ZACKS_Screener[[#This Row],[Price]]/ZACKS_Screener[[#This Row],[EPS1]], "")</f>
        <v>12.663063063063063</v>
      </c>
      <c r="R986" s="17">
        <f>IFERROR(ZACKS_Screener[[#This Row],[Price]]/ZACKS_Screener[[#This Row],[EPS2]], "")</f>
        <v>11.015673981191222</v>
      </c>
      <c r="S986" s="17">
        <f>IFERROR(ZACKS_Screener[[#This Row],[PE1]]/(ZACKS_Screener[[#This Row],[EG1]]*100), "")</f>
        <v>-1.0893703566580273</v>
      </c>
      <c r="T986" s="17">
        <f>IFERROR(ZACKS_Screener[[#This Row],[PE2]]/(ZACKS_Screener[[#This Row],[EG2]]*100), "")</f>
        <v>0.73659024813989493</v>
      </c>
      <c r="U986"/>
    </row>
    <row r="987" spans="1:21" hidden="1" x14ac:dyDescent="0.25">
      <c r="A987" s="20" t="s">
        <v>3616</v>
      </c>
      <c r="B987" s="20">
        <v>2667.64</v>
      </c>
      <c r="C987" s="33" t="s">
        <v>3615</v>
      </c>
      <c r="D987" s="6" t="s">
        <v>20</v>
      </c>
      <c r="E987" s="6" t="s">
        <v>284</v>
      </c>
      <c r="F987" s="6" t="s">
        <v>811</v>
      </c>
      <c r="G987">
        <v>12</v>
      </c>
      <c r="H987">
        <v>202212</v>
      </c>
      <c r="I987" s="8">
        <v>35.17</v>
      </c>
      <c r="J987" s="8">
        <v>2.8</v>
      </c>
      <c r="K987" s="8">
        <v>2.4700000000000002</v>
      </c>
      <c r="L987" s="8">
        <v>2.73</v>
      </c>
      <c r="M987" s="47" t="str">
        <f>INDEX(DNBDetails[], MATCH(ZACKS_Screener[Ticker], DNBDetails[Ticker],0), 6)</f>
        <v>Leather and Allied Product Manufacturing</v>
      </c>
      <c r="N987" s="6" t="str">
        <f>INDEX(DNBDetails[], MATCH(ZACKS_Screener[Ticker], DNBDetails[Ticker],0), 7)</f>
        <v>Footwear Manufacturing</v>
      </c>
      <c r="O9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-0.11785714285714273</v>
      </c>
      <c r="P9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0.10526315789473675</v>
      </c>
      <c r="Q987" s="17">
        <f>IFERROR(ZACKS_Screener[[#This Row],[Price]]/ZACKS_Screener[[#This Row],[EPS1]], "")</f>
        <v>14.238866396761134</v>
      </c>
      <c r="R987" s="17">
        <f>IFERROR(ZACKS_Screener[[#This Row],[Price]]/ZACKS_Screener[[#This Row],[EPS2]], "")</f>
        <v>12.882783882783883</v>
      </c>
      <c r="S987" s="17">
        <f>IFERROR(ZACKS_Screener[[#This Row],[PE1]]/(ZACKS_Screener[[#This Row],[EG1]]*100), "")</f>
        <v>-1.2081462397251885</v>
      </c>
      <c r="T987" s="17">
        <f>IFERROR(ZACKS_Screener[[#This Row],[PE2]]/(ZACKS_Screener[[#This Row],[EG2]]*100), "")</f>
        <v>1.2238644688644698</v>
      </c>
      <c r="U987"/>
    </row>
    <row r="988" spans="1:21" hidden="1" x14ac:dyDescent="0.25">
      <c r="A988" s="20" t="s">
        <v>3567</v>
      </c>
      <c r="B988" s="20">
        <v>2786.08</v>
      </c>
      <c r="C988" s="33" t="s">
        <v>3566</v>
      </c>
      <c r="D988" s="6" t="s">
        <v>12</v>
      </c>
      <c r="E988" s="6" t="s">
        <v>13</v>
      </c>
      <c r="F988" s="6" t="s">
        <v>517</v>
      </c>
      <c r="G988">
        <v>12</v>
      </c>
      <c r="H988">
        <v>202212</v>
      </c>
      <c r="I988" s="8">
        <v>149.41999999999999</v>
      </c>
      <c r="J988" s="8">
        <v>4.91</v>
      </c>
      <c r="K988" s="8">
        <v>4.33</v>
      </c>
      <c r="L988" s="8">
        <v>6.09</v>
      </c>
      <c r="M988" s="47" t="str">
        <f>INDEX(DNBDetails[], MATCH(ZACKS_Screener[Ticker], DNBDetails[Ticker],0), 6)</f>
        <v>Chemical Manufacturing</v>
      </c>
      <c r="N988" s="6" t="str">
        <f>INDEX(DNBDetails[], MATCH(ZACKS_Screener[Ticker], DNBDetails[Ticker],0), 7)</f>
        <v>Resin, Synthetic Rubber, and Artificial and Synthetic Fibers and Filaments Manufacturing</v>
      </c>
      <c r="O9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-0.11812627291242364</v>
      </c>
      <c r="P9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0.40646651270207845</v>
      </c>
      <c r="Q988" s="17">
        <f>IFERROR(ZACKS_Screener[[#This Row],[Price]]/ZACKS_Screener[[#This Row],[EPS1]], "")</f>
        <v>34.508083140877595</v>
      </c>
      <c r="R988" s="17">
        <f>IFERROR(ZACKS_Screener[[#This Row],[Price]]/ZACKS_Screener[[#This Row],[EPS2]], "")</f>
        <v>24.535303776683087</v>
      </c>
      <c r="S988" s="17">
        <f>IFERROR(ZACKS_Screener[[#This Row],[PE1]]/(ZACKS_Screener[[#This Row],[EG1]]*100), "")</f>
        <v>-2.9212877279604994</v>
      </c>
      <c r="T988" s="17">
        <f>IFERROR(ZACKS_Screener[[#This Row],[PE2]]/(ZACKS_Screener[[#This Row],[EG2]]*100), "")</f>
        <v>0.60362423496044193</v>
      </c>
      <c r="U988"/>
    </row>
    <row r="989" spans="1:21" hidden="1" x14ac:dyDescent="0.25">
      <c r="A989" s="20" t="s">
        <v>1771</v>
      </c>
      <c r="B989" s="20">
        <v>4948.1400000000003</v>
      </c>
      <c r="C989" s="33" t="s">
        <v>1770</v>
      </c>
      <c r="D989" s="6" t="s">
        <v>12</v>
      </c>
      <c r="E989" s="6" t="s">
        <v>102</v>
      </c>
      <c r="F989" s="6" t="s">
        <v>300</v>
      </c>
      <c r="G989">
        <v>9</v>
      </c>
      <c r="H989">
        <v>202209</v>
      </c>
      <c r="I989" s="8">
        <v>55.67</v>
      </c>
      <c r="J989" s="8">
        <v>5.88</v>
      </c>
      <c r="K989" s="8">
        <v>5.18</v>
      </c>
      <c r="L989" s="8">
        <v>5.6</v>
      </c>
      <c r="M989" s="47" t="str">
        <f>INDEX(DNBDetails[], MATCH(ZACKS_Screener[Ticker], DNBDetails[Ticker],0), 6)</f>
        <v>Utilities</v>
      </c>
      <c r="N989" s="6" t="str">
        <f>INDEX(DNBDetails[], MATCH(ZACKS_Screener[Ticker], DNBDetails[Ticker],0), 7)</f>
        <v>Natural Gas Distribution</v>
      </c>
      <c r="O9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-0.11904761904761908</v>
      </c>
      <c r="P9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8.1081081081081072E-2</v>
      </c>
      <c r="Q989" s="17">
        <f>IFERROR(ZACKS_Screener[[#This Row],[Price]]/ZACKS_Screener[[#This Row],[EPS1]], "")</f>
        <v>10.747104247104248</v>
      </c>
      <c r="R989" s="17">
        <f>IFERROR(ZACKS_Screener[[#This Row],[Price]]/ZACKS_Screener[[#This Row],[EPS2]], "")</f>
        <v>9.9410714285714299</v>
      </c>
      <c r="S989" s="17">
        <f>IFERROR(ZACKS_Screener[[#This Row],[PE1]]/(ZACKS_Screener[[#This Row],[EG1]]*100), "")</f>
        <v>-0.9027567567567566</v>
      </c>
      <c r="T989" s="17">
        <f>IFERROR(ZACKS_Screener[[#This Row],[PE2]]/(ZACKS_Screener[[#This Row],[EG2]]*100), "")</f>
        <v>1.2260654761904766</v>
      </c>
      <c r="U989"/>
    </row>
    <row r="990" spans="1:21" hidden="1" x14ac:dyDescent="0.25">
      <c r="A990" s="20" t="s">
        <v>744</v>
      </c>
      <c r="B990" s="20">
        <v>14232.41</v>
      </c>
      <c r="C990" s="33" t="s">
        <v>743</v>
      </c>
      <c r="D990" s="6" t="s">
        <v>12</v>
      </c>
      <c r="E990" s="6" t="s">
        <v>745</v>
      </c>
      <c r="F990" s="6" t="s">
        <v>746</v>
      </c>
      <c r="G990">
        <v>12</v>
      </c>
      <c r="H990">
        <v>202212</v>
      </c>
      <c r="I990" s="8">
        <v>285.22000000000003</v>
      </c>
      <c r="J990" s="8">
        <v>20.010000000000002</v>
      </c>
      <c r="K990" s="8">
        <v>17.61</v>
      </c>
      <c r="L990" s="8">
        <v>20.87</v>
      </c>
      <c r="M990" s="47" t="str">
        <f>INDEX(DNBDetails[], MATCH(ZACKS_Screener[Ticker], DNBDetails[Ticker],0), 6)</f>
        <v>Plastics and Rubber Products Manufacturing</v>
      </c>
      <c r="N990" s="6" t="str">
        <f>INDEX(DNBDetails[], MATCH(ZACKS_Screener[Ticker], DNBDetails[Ticker],0), 7)</f>
        <v>Plastics Product Manufacturing</v>
      </c>
      <c r="O9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-0.11994002998500759</v>
      </c>
      <c r="P9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0.18512208972174909</v>
      </c>
      <c r="Q990" s="17">
        <f>IFERROR(ZACKS_Screener[[#This Row],[Price]]/ZACKS_Screener[[#This Row],[EPS1]], "")</f>
        <v>16.196479273140262</v>
      </c>
      <c r="R990" s="17">
        <f>IFERROR(ZACKS_Screener[[#This Row],[Price]]/ZACKS_Screener[[#This Row],[EPS2]], "")</f>
        <v>13.666506947771921</v>
      </c>
      <c r="S990" s="17">
        <f>IFERROR(ZACKS_Screener[[#This Row],[PE1]]/(ZACKS_Screener[[#This Row],[EG1]]*100), "")</f>
        <v>-1.3503814593980683</v>
      </c>
      <c r="T990" s="17">
        <f>IFERROR(ZACKS_Screener[[#This Row],[PE2]]/(ZACKS_Screener[[#This Row],[EG2]]*100), "")</f>
        <v>0.73824290598240305</v>
      </c>
      <c r="U990"/>
    </row>
    <row r="991" spans="1:21" hidden="1" x14ac:dyDescent="0.25">
      <c r="A991" s="20" t="s">
        <v>3183</v>
      </c>
      <c r="B991" s="20">
        <v>3068.16</v>
      </c>
      <c r="C991" s="33" t="s">
        <v>3183</v>
      </c>
      <c r="D991" s="6" t="s">
        <v>12</v>
      </c>
      <c r="E991" s="6" t="s">
        <v>27</v>
      </c>
      <c r="F991" s="6" t="s">
        <v>394</v>
      </c>
      <c r="G991">
        <v>4</v>
      </c>
      <c r="H991">
        <v>202304</v>
      </c>
      <c r="I991" s="8">
        <v>73.55</v>
      </c>
      <c r="J991" s="8">
        <v>9.2899999999999991</v>
      </c>
      <c r="K991" s="8">
        <v>8.16</v>
      </c>
      <c r="L991" s="8">
        <v>8.36</v>
      </c>
      <c r="M991" s="47" t="str">
        <f>INDEX(DNBDetails[], MATCH(ZACKS_Screener[Ticker], DNBDetails[Ticker],0), 6)</f>
        <v>Wholesale Trade</v>
      </c>
      <c r="N991" s="6" t="str">
        <f>INDEX(DNBDetails[], MATCH(ZACKS_Screener[Ticker], DNBDetails[Ticker],0), 7)</f>
        <v>Lumber and Other Construction Materials Merchant Wholesalers</v>
      </c>
      <c r="O9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-0.12163616792249721</v>
      </c>
      <c r="P9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2.450980392156854E-2</v>
      </c>
      <c r="Q991" s="17">
        <f>IFERROR(ZACKS_Screener[[#This Row],[Price]]/ZACKS_Screener[[#This Row],[EPS1]], "")</f>
        <v>9.0134803921568629</v>
      </c>
      <c r="R991" s="17">
        <f>IFERROR(ZACKS_Screener[[#This Row],[Price]]/ZACKS_Screener[[#This Row],[EPS2]], "")</f>
        <v>8.7978468899521527</v>
      </c>
      <c r="S991" s="17">
        <f>IFERROR(ZACKS_Screener[[#This Row],[PE1]]/(ZACKS_Screener[[#This Row],[EG1]]*100), "")</f>
        <v>-0.74101975967378164</v>
      </c>
      <c r="T991" s="17">
        <f>IFERROR(ZACKS_Screener[[#This Row],[PE2]]/(ZACKS_Screener[[#This Row],[EG2]]*100), "")</f>
        <v>3.5895215311004911</v>
      </c>
      <c r="U991"/>
    </row>
    <row r="992" spans="1:21" hidden="1" x14ac:dyDescent="0.25">
      <c r="A992" s="20" t="s">
        <v>1051</v>
      </c>
      <c r="B992" s="20">
        <v>4542.0200000000004</v>
      </c>
      <c r="C992" s="33" t="s">
        <v>1050</v>
      </c>
      <c r="D992" s="6" t="s">
        <v>20</v>
      </c>
      <c r="E992" s="6" t="s">
        <v>32</v>
      </c>
      <c r="F992" s="6" t="s">
        <v>470</v>
      </c>
      <c r="G992">
        <v>12</v>
      </c>
      <c r="H992">
        <v>202212</v>
      </c>
      <c r="I992" s="8">
        <v>31.5</v>
      </c>
      <c r="J992" s="8">
        <v>1.64</v>
      </c>
      <c r="K992" s="8">
        <v>1.44</v>
      </c>
      <c r="L992" s="8">
        <v>1.44</v>
      </c>
      <c r="M992" s="47" t="str">
        <f>INDEX(DNBDetails[], MATCH(ZACKS_Screener[Ticker], DNBDetails[Ticker],0), 6)</f>
        <v>Finance and Insurance</v>
      </c>
      <c r="N992" s="6" t="str">
        <f>INDEX(DNBDetails[], MATCH(ZACKS_Screener[Ticker], DNBDetails[Ticker],0), 7)</f>
        <v>Depository Credit Intermediation</v>
      </c>
      <c r="O9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-0.12195121951219511</v>
      </c>
      <c r="P9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992" s="17">
        <f>IFERROR(ZACKS_Screener[[#This Row],[Price]]/ZACKS_Screener[[#This Row],[EPS1]], "")</f>
        <v>21.875</v>
      </c>
      <c r="R992" s="17">
        <f>IFERROR(ZACKS_Screener[[#This Row],[Price]]/ZACKS_Screener[[#This Row],[EPS2]], "")</f>
        <v>21.875</v>
      </c>
      <c r="S992" s="17">
        <f>IFERROR(ZACKS_Screener[[#This Row],[PE1]]/(ZACKS_Screener[[#This Row],[EG1]]*100), "")</f>
        <v>-1.7937500000000002</v>
      </c>
      <c r="T992" s="17" t="str">
        <f>IFERROR(ZACKS_Screener[[#This Row],[PE2]]/(ZACKS_Screener[[#This Row],[EG2]]*100), "")</f>
        <v/>
      </c>
      <c r="U992"/>
    </row>
    <row r="993" spans="1:21" hidden="1" x14ac:dyDescent="0.25">
      <c r="A993" s="20" t="s">
        <v>1260</v>
      </c>
      <c r="B993" s="20">
        <v>3312.59</v>
      </c>
      <c r="C993" s="33" t="s">
        <v>1259</v>
      </c>
      <c r="D993" s="6" t="s">
        <v>12</v>
      </c>
      <c r="E993" s="6" t="s">
        <v>17</v>
      </c>
      <c r="F993" s="6" t="s">
        <v>1230</v>
      </c>
      <c r="G993">
        <v>9</v>
      </c>
      <c r="H993">
        <v>202209</v>
      </c>
      <c r="I993" s="8">
        <v>47.86</v>
      </c>
      <c r="J993" s="8">
        <v>3.93</v>
      </c>
      <c r="K993" s="8">
        <v>3.45</v>
      </c>
      <c r="L993" s="8">
        <v>3.78</v>
      </c>
      <c r="M993" s="47" t="str">
        <f>INDEX(DNBDetails[], MATCH(ZACKS_Screener[Ticker], DNBDetails[Ticker],0), 6)</f>
        <v>Miscellaneous Manufacturing</v>
      </c>
      <c r="N993" s="6" t="str">
        <f>INDEX(DNBDetails[], MATCH(ZACKS_Screener[Ticker], DNBDetails[Ticker],0), 7)</f>
        <v>Other Miscellaneous Manufacturing</v>
      </c>
      <c r="O9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-0.12213740458015267</v>
      </c>
      <c r="P9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9.565217391304337E-2</v>
      </c>
      <c r="Q993" s="17">
        <f>IFERROR(ZACKS_Screener[[#This Row],[Price]]/ZACKS_Screener[[#This Row],[EPS1]], "")</f>
        <v>13.87246376811594</v>
      </c>
      <c r="R993" s="17">
        <f>IFERROR(ZACKS_Screener[[#This Row],[Price]]/ZACKS_Screener[[#This Row],[EPS2]], "")</f>
        <v>12.661375661375661</v>
      </c>
      <c r="S993" s="17">
        <f>IFERROR(ZACKS_Screener[[#This Row],[PE1]]/(ZACKS_Screener[[#This Row],[EG1]]*100), "")</f>
        <v>-1.1358079710144926</v>
      </c>
      <c r="T993" s="17">
        <f>IFERROR(ZACKS_Screener[[#This Row],[PE2]]/(ZACKS_Screener[[#This Row],[EG2]]*100), "")</f>
        <v>1.3236892736892751</v>
      </c>
      <c r="U993"/>
    </row>
    <row r="994" spans="1:21" hidden="1" x14ac:dyDescent="0.25">
      <c r="A994" s="20" t="s">
        <v>2260</v>
      </c>
      <c r="B994" s="20">
        <v>4883.82</v>
      </c>
      <c r="C994" s="33" t="s">
        <v>2259</v>
      </c>
      <c r="D994" s="6" t="s">
        <v>12</v>
      </c>
      <c r="E994" s="6" t="s">
        <v>17</v>
      </c>
      <c r="F994" s="6" t="s">
        <v>355</v>
      </c>
      <c r="G994">
        <v>12</v>
      </c>
      <c r="H994">
        <v>202212</v>
      </c>
      <c r="I994" s="8">
        <v>45.03</v>
      </c>
      <c r="J994" s="8">
        <v>3.98</v>
      </c>
      <c r="K994" s="8">
        <v>3.49</v>
      </c>
      <c r="L994" s="8">
        <v>3.85</v>
      </c>
      <c r="M994" s="47" t="str">
        <f>INDEX(DNBDetails[], MATCH(ZACKS_Screener[Ticker], DNBDetails[Ticker],0), 6)</f>
        <v>Fabricated Metal Product Manufacturing</v>
      </c>
      <c r="N994" s="6" t="str">
        <f>INDEX(DNBDetails[], MATCH(ZACKS_Screener[Ticker], DNBDetails[Ticker],0), 7)</f>
        <v>Boiler, Tank, and Shipping Container Manufacturing</v>
      </c>
      <c r="O9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-0.12311557788944717</v>
      </c>
      <c r="P9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0.10315186246418334</v>
      </c>
      <c r="Q994" s="17">
        <f>IFERROR(ZACKS_Screener[[#This Row],[Price]]/ZACKS_Screener[[#This Row],[EPS1]], "")</f>
        <v>12.902578796561604</v>
      </c>
      <c r="R994" s="17">
        <f>IFERROR(ZACKS_Screener[[#This Row],[Price]]/ZACKS_Screener[[#This Row],[EPS2]], "")</f>
        <v>11.696103896103896</v>
      </c>
      <c r="S994" s="17">
        <f>IFERROR(ZACKS_Screener[[#This Row],[PE1]]/(ZACKS_Screener[[#This Row],[EG1]]*100), "")</f>
        <v>-1.0480053798023512</v>
      </c>
      <c r="T994" s="17">
        <f>IFERROR(ZACKS_Screener[[#This Row],[PE2]]/(ZACKS_Screener[[#This Row],[EG2]]*100), "")</f>
        <v>1.1338722943722948</v>
      </c>
      <c r="U994"/>
    </row>
    <row r="995" spans="1:21" hidden="1" x14ac:dyDescent="0.25">
      <c r="A995" s="20" t="s">
        <v>3762</v>
      </c>
      <c r="B995" s="20">
        <v>2865.64</v>
      </c>
      <c r="C995" s="33" t="s">
        <v>3761</v>
      </c>
      <c r="D995" s="6" t="s">
        <v>12</v>
      </c>
      <c r="E995" s="6" t="s">
        <v>32</v>
      </c>
      <c r="F995" s="6" t="s">
        <v>985</v>
      </c>
      <c r="G995">
        <v>12</v>
      </c>
      <c r="H995">
        <v>202212</v>
      </c>
      <c r="I995" s="8">
        <v>83.37</v>
      </c>
      <c r="J995" s="8">
        <v>5.6</v>
      </c>
      <c r="K995" s="8">
        <v>4.91</v>
      </c>
      <c r="L995" s="8">
        <v>5.74</v>
      </c>
      <c r="M995" s="47" t="str">
        <f>INDEX(DNBDetails[], MATCH(ZACKS_Screener[Ticker], DNBDetails[Ticker],0), 6)</f>
        <v>Finance and Insurance</v>
      </c>
      <c r="N995" s="6" t="str">
        <f>INDEX(DNBDetails[], MATCH(ZACKS_Screener[Ticker], DNBDetails[Ticker],0), 7)</f>
        <v>Activities Related to Credit Intermediation</v>
      </c>
      <c r="O9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-0.12321428571428564</v>
      </c>
      <c r="P9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0.16904276985743383</v>
      </c>
      <c r="Q995" s="17">
        <f>IFERROR(ZACKS_Screener[[#This Row],[Price]]/ZACKS_Screener[[#This Row],[EPS1]], "")</f>
        <v>16.979633401221996</v>
      </c>
      <c r="R995" s="17">
        <f>IFERROR(ZACKS_Screener[[#This Row],[Price]]/ZACKS_Screener[[#This Row],[EPS2]], "")</f>
        <v>14.52439024390244</v>
      </c>
      <c r="S995" s="17">
        <f>IFERROR(ZACKS_Screener[[#This Row],[PE1]]/(ZACKS_Screener[[#This Row],[EG1]]*100), "")</f>
        <v>-1.3780572035774381</v>
      </c>
      <c r="T995" s="17">
        <f>IFERROR(ZACKS_Screener[[#This Row],[PE2]]/(ZACKS_Screener[[#This Row],[EG2]]*100), "")</f>
        <v>0.85921392888627679</v>
      </c>
      <c r="U995"/>
    </row>
    <row r="996" spans="1:21" hidden="1" x14ac:dyDescent="0.25">
      <c r="A996" s="6" t="s">
        <v>2483</v>
      </c>
      <c r="B996" s="20">
        <v>3946.28</v>
      </c>
      <c r="C996" s="33" t="s">
        <v>2482</v>
      </c>
      <c r="D996" s="6" t="s">
        <v>20</v>
      </c>
      <c r="E996" s="6" t="s">
        <v>13</v>
      </c>
      <c r="F996" s="6" t="s">
        <v>171</v>
      </c>
      <c r="G996">
        <v>12</v>
      </c>
      <c r="H996">
        <v>202212</v>
      </c>
      <c r="I996" s="8">
        <v>35</v>
      </c>
      <c r="J996" s="8">
        <v>2.5</v>
      </c>
      <c r="K996" s="8">
        <v>2.19</v>
      </c>
      <c r="L996" s="8">
        <v>2.4300000000000002</v>
      </c>
      <c r="M996" s="47" t="str">
        <f>INDEX(DNBDetails[], MATCH(ZACKS_Screener[Ticker], DNBDetails[Ticker],0), 6)</f>
        <v>Computer and Electronic Product Manufacturing</v>
      </c>
      <c r="N996" s="6" t="str">
        <f>INDEX(DNBDetails[], MATCH(ZACKS_Screener[Ticker], DNBDetails[Ticker],0), 7)</f>
        <v>Semiconductor and Other Electronic Component Manufacturing</v>
      </c>
      <c r="O9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-0.12400000000000003</v>
      </c>
      <c r="P9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0.10958904109589052</v>
      </c>
      <c r="Q996" s="17">
        <f>IFERROR(ZACKS_Screener[[#This Row],[Price]]/ZACKS_Screener[[#This Row],[EPS1]], "")</f>
        <v>15.981735159817353</v>
      </c>
      <c r="R996" s="17">
        <f>IFERROR(ZACKS_Screener[[#This Row],[Price]]/ZACKS_Screener[[#This Row],[EPS2]], "")</f>
        <v>14.403292181069958</v>
      </c>
      <c r="S996" s="17">
        <f>IFERROR(ZACKS_Screener[[#This Row],[PE1]]/(ZACKS_Screener[[#This Row],[EG1]]*100), "")</f>
        <v>-1.2888496096626896</v>
      </c>
      <c r="T996" s="17">
        <f>IFERROR(ZACKS_Screener[[#This Row],[PE2]]/(ZACKS_Screener[[#This Row],[EG2]]*100), "")</f>
        <v>1.3143004115226324</v>
      </c>
      <c r="U996"/>
    </row>
    <row r="997" spans="1:21" hidden="1" x14ac:dyDescent="0.25">
      <c r="A997" s="20" t="s">
        <v>2369</v>
      </c>
      <c r="B997" s="20">
        <v>4628.72</v>
      </c>
      <c r="C997" s="33" t="s">
        <v>2368</v>
      </c>
      <c r="D997" s="6" t="s">
        <v>12</v>
      </c>
      <c r="E997" s="6" t="s">
        <v>194</v>
      </c>
      <c r="F997" s="6" t="s">
        <v>2370</v>
      </c>
      <c r="G997">
        <v>12</v>
      </c>
      <c r="H997">
        <v>202212</v>
      </c>
      <c r="I997" s="8">
        <v>45.72</v>
      </c>
      <c r="J997" s="8">
        <v>4.68</v>
      </c>
      <c r="K997" s="8">
        <v>4.09</v>
      </c>
      <c r="L997" s="8">
        <v>3.66</v>
      </c>
      <c r="M997" s="47" t="str">
        <f>INDEX(DNBDetails[], MATCH(ZACKS_Screener[Ticker], DNBDetails[Ticker],0), 6)</f>
        <v>Wholesale Trade</v>
      </c>
      <c r="N997" s="6" t="str">
        <f>INDEX(DNBDetails[], MATCH(ZACKS_Screener[Ticker], DNBDetails[Ticker],0), 7)</f>
        <v>Petroleum and Petroleum Products Merchant Wholesalers</v>
      </c>
      <c r="O9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-0.12606837606837604</v>
      </c>
      <c r="P9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-0.10513447432762829</v>
      </c>
      <c r="Q997" s="17">
        <f>IFERROR(ZACKS_Screener[[#This Row],[Price]]/ZACKS_Screener[[#This Row],[EPS1]], "")</f>
        <v>11.178484107579463</v>
      </c>
      <c r="R997" s="17">
        <f>IFERROR(ZACKS_Screener[[#This Row],[Price]]/ZACKS_Screener[[#This Row],[EPS2]], "")</f>
        <v>12.491803278688524</v>
      </c>
      <c r="S997" s="17">
        <f>IFERROR(ZACKS_Screener[[#This Row],[PE1]]/(ZACKS_Screener[[#This Row],[EG1]]*100), "")</f>
        <v>-0.88670009531308314</v>
      </c>
      <c r="T997" s="17">
        <f>IFERROR(ZACKS_Screener[[#This Row],[PE2]]/(ZACKS_Screener[[#This Row],[EG2]]*100), "")</f>
        <v>-1.1881738467403744</v>
      </c>
      <c r="U997"/>
    </row>
    <row r="998" spans="1:21" hidden="1" x14ac:dyDescent="0.25">
      <c r="A998" s="20" t="s">
        <v>1620</v>
      </c>
      <c r="B998" s="20">
        <v>30961.83</v>
      </c>
      <c r="C998" s="33" t="s">
        <v>1619</v>
      </c>
      <c r="D998" s="6" t="s">
        <v>20</v>
      </c>
      <c r="E998" s="6" t="s">
        <v>94</v>
      </c>
      <c r="F998" s="6" t="s">
        <v>95</v>
      </c>
      <c r="G998">
        <v>12</v>
      </c>
      <c r="H998">
        <v>202212</v>
      </c>
      <c r="I998" s="8">
        <v>38.4</v>
      </c>
      <c r="J998" s="8">
        <v>0.79</v>
      </c>
      <c r="K998" s="8">
        <v>0.69</v>
      </c>
      <c r="L998" s="8">
        <v>0.82</v>
      </c>
      <c r="M998" s="47" t="str">
        <f>INDEX(DNBDetails[], MATCH(ZACKS_Screener[Ticker], DNBDetails[Ticker],0), 6)</f>
        <v>Machinery Manufacturing</v>
      </c>
      <c r="N998" s="6" t="str">
        <f>INDEX(DNBDetails[], MATCH(ZACKS_Screener[Ticker], DNBDetails[Ticker],0), 7)</f>
        <v>Commercial and Service Industry Machinery Manufacturing</v>
      </c>
      <c r="O9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-0.12658227848101278</v>
      </c>
      <c r="P9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0.18840579710144931</v>
      </c>
      <c r="Q998" s="17">
        <f>IFERROR(ZACKS_Screener[[#This Row],[Price]]/ZACKS_Screener[[#This Row],[EPS1]], "")</f>
        <v>55.652173913043484</v>
      </c>
      <c r="R998" s="17">
        <f>IFERROR(ZACKS_Screener[[#This Row],[Price]]/ZACKS_Screener[[#This Row],[EPS2]], "")</f>
        <v>46.829268292682926</v>
      </c>
      <c r="S998" s="17">
        <f>IFERROR(ZACKS_Screener[[#This Row],[PE1]]/(ZACKS_Screener[[#This Row],[EG1]]*100), "")</f>
        <v>-4.3965217391304305</v>
      </c>
      <c r="T998" s="17">
        <f>IFERROR(ZACKS_Screener[[#This Row],[PE2]]/(ZACKS_Screener[[#This Row],[EG2]]*100), "")</f>
        <v>2.4855534709193243</v>
      </c>
      <c r="U998"/>
    </row>
    <row r="999" spans="1:21" hidden="1" x14ac:dyDescent="0.25">
      <c r="A999" s="20" t="s">
        <v>47</v>
      </c>
      <c r="B999" s="20">
        <v>4518.1000000000004</v>
      </c>
      <c r="C999" s="33" t="s">
        <v>46</v>
      </c>
      <c r="D999" s="6" t="s">
        <v>12</v>
      </c>
      <c r="E999" s="6" t="s">
        <v>27</v>
      </c>
      <c r="F999" s="6" t="s">
        <v>48</v>
      </c>
      <c r="G999">
        <v>12</v>
      </c>
      <c r="H999">
        <v>202212</v>
      </c>
      <c r="I999" s="8">
        <v>223.21</v>
      </c>
      <c r="J999" s="8">
        <v>37.659999999999997</v>
      </c>
      <c r="K999" s="8">
        <v>32.86</v>
      </c>
      <c r="L999" s="8">
        <v>29.86</v>
      </c>
      <c r="M999" s="47" t="str">
        <f>INDEX(DNBDetails[], MATCH(ZACKS_Screener[Ticker], DNBDetails[Ticker],0), 6)</f>
        <v>Retail Trade</v>
      </c>
      <c r="N999" s="6" t="str">
        <f>INDEX(DNBDetails[], MATCH(ZACKS_Screener[Ticker], DNBDetails[Ticker],0), 7)</f>
        <v>Automobile Dealers</v>
      </c>
      <c r="O9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-0.12745618693574076</v>
      </c>
      <c r="P9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-9.129640900791236E-2</v>
      </c>
      <c r="Q999" s="17">
        <f>IFERROR(ZACKS_Screener[[#This Row],[Price]]/ZACKS_Screener[[#This Row],[EPS1]], "")</f>
        <v>6.7927571515520393</v>
      </c>
      <c r="R999" s="17">
        <f>IFERROR(ZACKS_Screener[[#This Row],[Price]]/ZACKS_Screener[[#This Row],[EPS2]], "")</f>
        <v>7.4752176825184193</v>
      </c>
      <c r="S999" s="17">
        <f>IFERROR(ZACKS_Screener[[#This Row],[PE1]]/(ZACKS_Screener[[#This Row],[EG1]]*100), "")</f>
        <v>-0.53294840484885408</v>
      </c>
      <c r="T999" s="17">
        <f>IFERROR(ZACKS_Screener[[#This Row],[PE2]]/(ZACKS_Screener[[#This Row],[EG2]]*100), "")</f>
        <v>-0.81878551015851753</v>
      </c>
      <c r="U999"/>
    </row>
    <row r="1000" spans="1:21" hidden="1" x14ac:dyDescent="0.25">
      <c r="A1000" s="20" t="s">
        <v>1927</v>
      </c>
      <c r="B1000" s="20">
        <v>11144.63</v>
      </c>
      <c r="C1000" s="33" t="s">
        <v>1926</v>
      </c>
      <c r="D1000" s="6" t="s">
        <v>12</v>
      </c>
      <c r="E1000" s="6" t="s">
        <v>27</v>
      </c>
      <c r="F1000" s="6" t="s">
        <v>48</v>
      </c>
      <c r="G1000">
        <v>12</v>
      </c>
      <c r="H1000">
        <v>202212</v>
      </c>
      <c r="I1000" s="8">
        <v>166.53</v>
      </c>
      <c r="J1000" s="8">
        <v>18.55</v>
      </c>
      <c r="K1000" s="8">
        <v>16.170000000000002</v>
      </c>
      <c r="L1000" s="8">
        <v>15.19</v>
      </c>
      <c r="M1000" s="47" t="str">
        <f>INDEX(DNBDetails[], MATCH(ZACKS_Screener[Ticker], DNBDetails[Ticker],0), 6)</f>
        <v>Retail Trade</v>
      </c>
      <c r="N1000" s="6" t="str">
        <f>INDEX(DNBDetails[], MATCH(ZACKS_Screener[Ticker], DNBDetails[Ticker],0), 7)</f>
        <v>Automobile Dealers</v>
      </c>
      <c r="O10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-0.12830188679245277</v>
      </c>
      <c r="P10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-6.0606060606060733E-2</v>
      </c>
      <c r="Q1000" s="17">
        <f>IFERROR(ZACKS_Screener[[#This Row],[Price]]/ZACKS_Screener[[#This Row],[EPS1]], "")</f>
        <v>10.298701298701298</v>
      </c>
      <c r="R1000" s="17">
        <f>IFERROR(ZACKS_Screener[[#This Row],[Price]]/ZACKS_Screener[[#This Row],[EPS2]], "")</f>
        <v>10.963133640552996</v>
      </c>
      <c r="S1000" s="17">
        <f>IFERROR(ZACKS_Screener[[#This Row],[PE1]]/(ZACKS_Screener[[#This Row],[EG1]]*100), "")</f>
        <v>-0.80269289533995447</v>
      </c>
      <c r="T1000" s="17">
        <f>IFERROR(ZACKS_Screener[[#This Row],[PE2]]/(ZACKS_Screener[[#This Row],[EG2]]*100), "")</f>
        <v>-1.8089170506912406</v>
      </c>
      <c r="U1000"/>
    </row>
    <row r="1001" spans="1:21" hidden="1" x14ac:dyDescent="0.25">
      <c r="A1001" s="20" t="s">
        <v>2817</v>
      </c>
      <c r="B1001" s="20">
        <v>2996.67</v>
      </c>
      <c r="C1001" s="33" t="s">
        <v>2816</v>
      </c>
      <c r="D1001" s="6" t="s">
        <v>20</v>
      </c>
      <c r="E1001" s="6" t="s">
        <v>35</v>
      </c>
      <c r="F1001" s="6" t="s">
        <v>611</v>
      </c>
      <c r="G1001">
        <v>12</v>
      </c>
      <c r="H1001">
        <v>202212</v>
      </c>
      <c r="I1001" s="8">
        <v>92.25</v>
      </c>
      <c r="J1001" s="8">
        <v>5.01</v>
      </c>
      <c r="K1001" s="8">
        <v>4.3600000000000003</v>
      </c>
      <c r="L1001" s="8">
        <v>4.55</v>
      </c>
      <c r="M1001" s="47" t="str">
        <f>INDEX(DNBDetails[], MATCH(ZACKS_Screener[Ticker], DNBDetails[Ticker],0), 6)</f>
        <v>Health Care and Social Assistance</v>
      </c>
      <c r="N1001" s="6" t="str">
        <f>INDEX(DNBDetails[], MATCH(ZACKS_Screener[Ticker], DNBDetails[Ticker],0), 7)</f>
        <v>Home Health Care Services</v>
      </c>
      <c r="O10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-0.12974051896207575</v>
      </c>
      <c r="P10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4.3577981651376031E-2</v>
      </c>
      <c r="Q1001" s="17">
        <f>IFERROR(ZACKS_Screener[[#This Row],[Price]]/ZACKS_Screener[[#This Row],[EPS1]], "")</f>
        <v>21.158256880733944</v>
      </c>
      <c r="R1001" s="17">
        <f>IFERROR(ZACKS_Screener[[#This Row],[Price]]/ZACKS_Screener[[#This Row],[EPS2]], "")</f>
        <v>20.274725274725274</v>
      </c>
      <c r="S1001" s="17">
        <f>IFERROR(ZACKS_Screener[[#This Row],[PE1]]/(ZACKS_Screener[[#This Row],[EG1]]*100), "")</f>
        <v>-1.6308133380381098</v>
      </c>
      <c r="T1001" s="17">
        <f>IFERROR(ZACKS_Screener[[#This Row],[PE2]]/(ZACKS_Screener[[#This Row],[EG2]]*100), "")</f>
        <v>4.6525159051474967</v>
      </c>
      <c r="U1001"/>
    </row>
    <row r="1002" spans="1:21" hidden="1" x14ac:dyDescent="0.25">
      <c r="A1002" s="20" t="s">
        <v>2769</v>
      </c>
      <c r="B1002" s="20">
        <v>3094.07</v>
      </c>
      <c r="C1002" s="33" t="s">
        <v>2768</v>
      </c>
      <c r="D1002" s="6" t="s">
        <v>20</v>
      </c>
      <c r="E1002" s="6" t="s">
        <v>32</v>
      </c>
      <c r="F1002" s="6" t="s">
        <v>478</v>
      </c>
      <c r="G1002">
        <v>12</v>
      </c>
      <c r="H1002">
        <v>202212</v>
      </c>
      <c r="I1002" s="8">
        <v>43.75</v>
      </c>
      <c r="J1002" s="8">
        <v>4.7300000000000004</v>
      </c>
      <c r="K1002" s="8">
        <v>4.1100000000000003</v>
      </c>
      <c r="L1002" s="8">
        <v>4.5599999999999996</v>
      </c>
      <c r="M1002" s="47" t="str">
        <f>INDEX(DNBDetails[], MATCH(ZACKS_Screener[Ticker], DNBDetails[Ticker],0), 6)</f>
        <v>Finance and Insurance</v>
      </c>
      <c r="N1002" s="6" t="str">
        <f>INDEX(DNBDetails[], MATCH(ZACKS_Screener[Ticker], DNBDetails[Ticker],0), 7)</f>
        <v>Nondepository Credit Intermediation</v>
      </c>
      <c r="O10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-0.13107822410147993</v>
      </c>
      <c r="P10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0.10948905109489034</v>
      </c>
      <c r="Q1002" s="17">
        <f>IFERROR(ZACKS_Screener[[#This Row],[Price]]/ZACKS_Screener[[#This Row],[EPS1]], "")</f>
        <v>10.644768856447687</v>
      </c>
      <c r="R1002" s="17">
        <f>IFERROR(ZACKS_Screener[[#This Row],[Price]]/ZACKS_Screener[[#This Row],[EPS2]], "")</f>
        <v>9.594298245614036</v>
      </c>
      <c r="S1002" s="17">
        <f>IFERROR(ZACKS_Screener[[#This Row],[PE1]]/(ZACKS_Screener[[#This Row],[EG1]]*100), "")</f>
        <v>-0.81209284985479924</v>
      </c>
      <c r="T1002" s="17">
        <f>IFERROR(ZACKS_Screener[[#This Row],[PE2]]/(ZACKS_Screener[[#This Row],[EG2]]*100), "")</f>
        <v>0.87627923976608346</v>
      </c>
      <c r="U1002"/>
    </row>
    <row r="1003" spans="1:21" hidden="1" x14ac:dyDescent="0.25">
      <c r="A1003" s="20" t="s">
        <v>829</v>
      </c>
      <c r="B1003" s="20">
        <v>3914.11</v>
      </c>
      <c r="C1003" s="33" t="s">
        <v>828</v>
      </c>
      <c r="D1003" s="6" t="s">
        <v>20</v>
      </c>
      <c r="E1003" s="6" t="s">
        <v>13</v>
      </c>
      <c r="F1003" s="6" t="s">
        <v>171</v>
      </c>
      <c r="G1003">
        <v>12</v>
      </c>
      <c r="H1003">
        <v>202212</v>
      </c>
      <c r="I1003" s="8">
        <v>81.14</v>
      </c>
      <c r="J1003" s="8">
        <v>7.36</v>
      </c>
      <c r="K1003" s="8">
        <v>6.39</v>
      </c>
      <c r="L1003" s="8">
        <v>7.03</v>
      </c>
      <c r="M1003" s="47" t="str">
        <f>INDEX(DNBDetails[], MATCH(ZACKS_Screener[Ticker], DNBDetails[Ticker],0), 6)</f>
        <v>Computer and Electronic Product Manufacturing</v>
      </c>
      <c r="N1003" s="6" t="str">
        <f>INDEX(DNBDetails[], MATCH(ZACKS_Screener[Ticker], DNBDetails[Ticker],0), 7)</f>
        <v>Semiconductor and Other Electronic Component Manufacturing</v>
      </c>
      <c r="O10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-0.13179347826086965</v>
      </c>
      <c r="P10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0.10015649452269181</v>
      </c>
      <c r="Q1003" s="17">
        <f>IFERROR(ZACKS_Screener[[#This Row],[Price]]/ZACKS_Screener[[#This Row],[EPS1]], "")</f>
        <v>12.697965571205009</v>
      </c>
      <c r="R1003" s="17">
        <f>IFERROR(ZACKS_Screener[[#This Row],[Price]]/ZACKS_Screener[[#This Row],[EPS2]], "")</f>
        <v>11.541963015647227</v>
      </c>
      <c r="S1003" s="17">
        <f>IFERROR(ZACKS_Screener[[#This Row],[PE1]]/(ZACKS_Screener[[#This Row],[EG1]]*100), "")</f>
        <v>-0.96347450107287425</v>
      </c>
      <c r="T1003" s="17">
        <f>IFERROR(ZACKS_Screener[[#This Row],[PE2]]/(ZACKS_Screener[[#This Row],[EG2]]*100), "")</f>
        <v>1.1523928698435266</v>
      </c>
      <c r="U1003"/>
    </row>
    <row r="1004" spans="1:21" hidden="1" x14ac:dyDescent="0.25">
      <c r="A1004" s="20" t="s">
        <v>2286</v>
      </c>
      <c r="B1004" s="20">
        <v>4930.22</v>
      </c>
      <c r="C1004" s="33" t="s">
        <v>2285</v>
      </c>
      <c r="D1004" s="6" t="s">
        <v>12</v>
      </c>
      <c r="E1004" s="6" t="s">
        <v>32</v>
      </c>
      <c r="F1004" s="6" t="s">
        <v>478</v>
      </c>
      <c r="G1004">
        <v>12</v>
      </c>
      <c r="H1004">
        <v>202212</v>
      </c>
      <c r="I1004" s="8">
        <v>33.01</v>
      </c>
      <c r="J1004" s="8">
        <v>4.96</v>
      </c>
      <c r="K1004" s="8">
        <v>4.3</v>
      </c>
      <c r="L1004" s="8">
        <v>3.94</v>
      </c>
      <c r="M1004" s="47" t="str">
        <f>INDEX(DNBDetails[], MATCH(ZACKS_Screener[Ticker], DNBDetails[Ticker],0), 6)</f>
        <v>Finance and Insurance</v>
      </c>
      <c r="N1004" s="6" t="str">
        <f>INDEX(DNBDetails[], MATCH(ZACKS_Screener[Ticker], DNBDetails[Ticker],0), 7)</f>
        <v>Depository Credit Intermediation</v>
      </c>
      <c r="O10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-0.13306451612903228</v>
      </c>
      <c r="P10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-8.3720930232558111E-2</v>
      </c>
      <c r="Q1004" s="17">
        <f>IFERROR(ZACKS_Screener[[#This Row],[Price]]/ZACKS_Screener[[#This Row],[EPS1]], "")</f>
        <v>7.6767441860465118</v>
      </c>
      <c r="R1004" s="17">
        <f>IFERROR(ZACKS_Screener[[#This Row],[Price]]/ZACKS_Screener[[#This Row],[EPS2]], "")</f>
        <v>8.3781725888324861</v>
      </c>
      <c r="S1004" s="17">
        <f>IFERROR(ZACKS_Screener[[#This Row],[PE1]]/(ZACKS_Screener[[#This Row],[EG1]]*100), "")</f>
        <v>-0.57691895701198015</v>
      </c>
      <c r="T1004" s="17">
        <f>IFERROR(ZACKS_Screener[[#This Row],[PE2]]/(ZACKS_Screener[[#This Row],[EG2]]*100), "")</f>
        <v>-1.0007261703327694</v>
      </c>
      <c r="U1004"/>
    </row>
    <row r="1005" spans="1:21" hidden="1" x14ac:dyDescent="0.25">
      <c r="A1005" s="20" t="s">
        <v>590</v>
      </c>
      <c r="B1005" s="20">
        <v>3412.69</v>
      </c>
      <c r="C1005" s="33" t="s">
        <v>589</v>
      </c>
      <c r="D1005" s="6" t="s">
        <v>20</v>
      </c>
      <c r="E1005" s="6" t="s">
        <v>35</v>
      </c>
      <c r="F1005" s="6" t="s">
        <v>271</v>
      </c>
      <c r="G1005">
        <v>12</v>
      </c>
      <c r="H1005">
        <v>202212</v>
      </c>
      <c r="I1005" s="8">
        <v>21.91</v>
      </c>
      <c r="J1005" s="8">
        <v>-2.3199999999999998</v>
      </c>
      <c r="K1005" s="8">
        <v>-2.63</v>
      </c>
      <c r="L1005" s="8">
        <v>-2.83</v>
      </c>
      <c r="M1005" s="47" t="str">
        <f>INDEX(DNBDetails[], MATCH(ZACKS_Screener[Ticker], DNBDetails[Ticker],0), 6)</f>
        <v>Professional, Scientific, and Technical Services</v>
      </c>
      <c r="N1005" s="6" t="str">
        <f>INDEX(DNBDetails[], MATCH(ZACKS_Screener[Ticker], DNBDetails[Ticker],0), 7)</f>
        <v>Scientific Research and Development Services</v>
      </c>
      <c r="O10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-0.13362068965517246</v>
      </c>
      <c r="P10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-7.6045627376425923E-2</v>
      </c>
      <c r="Q1005" s="17">
        <f>IFERROR(ZACKS_Screener[[#This Row],[Price]]/ZACKS_Screener[[#This Row],[EPS1]], "")</f>
        <v>-8.3307984790874521</v>
      </c>
      <c r="R1005" s="17">
        <f>IFERROR(ZACKS_Screener[[#This Row],[Price]]/ZACKS_Screener[[#This Row],[EPS2]], "")</f>
        <v>-7.7420494699646643</v>
      </c>
      <c r="S1005" s="17">
        <f>IFERROR(ZACKS_Screener[[#This Row],[PE1]]/(ZACKS_Screener[[#This Row],[EG1]]*100), "")</f>
        <v>0.62346620875751235</v>
      </c>
      <c r="T1005" s="17">
        <f>IFERROR(ZACKS_Screener[[#This Row],[PE2]]/(ZACKS_Screener[[#This Row],[EG2]]*100), "")</f>
        <v>1.0180795053003524</v>
      </c>
      <c r="U1005"/>
    </row>
    <row r="1006" spans="1:21" hidden="1" x14ac:dyDescent="0.25">
      <c r="A1006" s="20" t="s">
        <v>1315</v>
      </c>
      <c r="B1006" s="20">
        <v>3799</v>
      </c>
      <c r="C1006" s="33" t="s">
        <v>1314</v>
      </c>
      <c r="D1006" s="6" t="s">
        <v>20</v>
      </c>
      <c r="E1006" s="6" t="s">
        <v>32</v>
      </c>
      <c r="F1006" s="6" t="s">
        <v>478</v>
      </c>
      <c r="G1006">
        <v>12</v>
      </c>
      <c r="H1006">
        <v>202212</v>
      </c>
      <c r="I1006" s="8">
        <v>43.54</v>
      </c>
      <c r="J1006" s="8">
        <v>5.98</v>
      </c>
      <c r="K1006" s="8">
        <v>5.18</v>
      </c>
      <c r="L1006" s="8">
        <v>4.59</v>
      </c>
      <c r="M1006" s="47" t="str">
        <f>INDEX(DNBDetails[], MATCH(ZACKS_Screener[Ticker], DNBDetails[Ticker],0), 6)</f>
        <v>Finance and Insurance</v>
      </c>
      <c r="N1006" s="6" t="str">
        <f>INDEX(DNBDetails[], MATCH(ZACKS_Screener[Ticker], DNBDetails[Ticker],0), 7)</f>
        <v>Depository Credit Intermediation</v>
      </c>
      <c r="O10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-0.13377926421404693</v>
      </c>
      <c r="P10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-0.11389961389961388</v>
      </c>
      <c r="Q1006" s="17">
        <f>IFERROR(ZACKS_Screener[[#This Row],[Price]]/ZACKS_Screener[[#This Row],[EPS1]], "")</f>
        <v>8.4054054054054053</v>
      </c>
      <c r="R1006" s="17">
        <f>IFERROR(ZACKS_Screener[[#This Row],[Price]]/ZACKS_Screener[[#This Row],[EPS2]], "")</f>
        <v>9.4858387799564277</v>
      </c>
      <c r="S1006" s="17">
        <f>IFERROR(ZACKS_Screener[[#This Row],[PE1]]/(ZACKS_Screener[[#This Row],[EG1]]*100), "")</f>
        <v>-0.62830405405405354</v>
      </c>
      <c r="T1006" s="17">
        <f>IFERROR(ZACKS_Screener[[#This Row],[PE2]]/(ZACKS_Screener[[#This Row],[EG2]]*100), "")</f>
        <v>-0.83282448949447974</v>
      </c>
      <c r="U1006"/>
    </row>
    <row r="1007" spans="1:21" hidden="1" x14ac:dyDescent="0.25">
      <c r="A1007" s="20" t="s">
        <v>2118</v>
      </c>
      <c r="B1007" s="20">
        <v>79524.33</v>
      </c>
      <c r="C1007" s="33" t="s">
        <v>2117</v>
      </c>
      <c r="D1007" s="6" t="s">
        <v>12</v>
      </c>
      <c r="E1007" s="6" t="s">
        <v>114</v>
      </c>
      <c r="F1007" s="6" t="s">
        <v>416</v>
      </c>
      <c r="G1007">
        <v>12</v>
      </c>
      <c r="H1007">
        <v>202212</v>
      </c>
      <c r="I1007" s="8">
        <v>63.7</v>
      </c>
      <c r="J1007" s="8">
        <v>8.15</v>
      </c>
      <c r="K1007" s="8">
        <v>7.05</v>
      </c>
      <c r="L1007" s="8">
        <v>7.45</v>
      </c>
      <c r="M1007" s="47" t="str">
        <f>INDEX(DNBDetails[], MATCH(ZACKS_Screener[Ticker], DNBDetails[Ticker],0), 6)</f>
        <v>Mining, Quarrying, and Oil and Gas Extraction</v>
      </c>
      <c r="N1007" s="6" t="str">
        <f>INDEX(DNBDetails[], MATCH(ZACKS_Screener[Ticker], DNBDetails[Ticker],0), 7)</f>
        <v>Metal Ore Mining</v>
      </c>
      <c r="O10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-0.13496932515337429</v>
      </c>
      <c r="P10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5.6737588652482324E-2</v>
      </c>
      <c r="Q1007" s="17">
        <f>IFERROR(ZACKS_Screener[[#This Row],[Price]]/ZACKS_Screener[[#This Row],[EPS1]], "")</f>
        <v>9.0354609929078027</v>
      </c>
      <c r="R1007" s="17">
        <f>IFERROR(ZACKS_Screener[[#This Row],[Price]]/ZACKS_Screener[[#This Row],[EPS2]], "")</f>
        <v>8.5503355704697981</v>
      </c>
      <c r="S1007" s="17">
        <f>IFERROR(ZACKS_Screener[[#This Row],[PE1]]/(ZACKS_Screener[[#This Row],[EG1]]*100), "")</f>
        <v>-0.66944551901998695</v>
      </c>
      <c r="T1007" s="17">
        <f>IFERROR(ZACKS_Screener[[#This Row],[PE2]]/(ZACKS_Screener[[#This Row],[EG2]]*100), "")</f>
        <v>1.5069966442953004</v>
      </c>
      <c r="U1007"/>
    </row>
    <row r="1008" spans="1:21" hidden="1" x14ac:dyDescent="0.25">
      <c r="A1008" s="20" t="s">
        <v>438</v>
      </c>
      <c r="B1008" s="20">
        <v>11696.65</v>
      </c>
      <c r="C1008" s="33" t="s">
        <v>437</v>
      </c>
      <c r="D1008" s="6" t="s">
        <v>12</v>
      </c>
      <c r="E1008" s="6" t="s">
        <v>76</v>
      </c>
      <c r="F1008" s="6" t="s">
        <v>439</v>
      </c>
      <c r="G1008">
        <v>12</v>
      </c>
      <c r="H1008">
        <v>202212</v>
      </c>
      <c r="I1008" s="8">
        <v>74.650000000000006</v>
      </c>
      <c r="J1008" s="8">
        <v>2.35</v>
      </c>
      <c r="K1008" s="8">
        <v>2.0299999999999998</v>
      </c>
      <c r="L1008" s="8">
        <v>2.5</v>
      </c>
      <c r="M1008" s="47" t="str">
        <f>INDEX(DNBDetails[], MATCH(ZACKS_Screener[Ticker], DNBDetails[Ticker],0), 6)</f>
        <v>Information</v>
      </c>
      <c r="N1008" s="6" t="str">
        <f>INDEX(DNBDetails[], MATCH(ZACKS_Screener[Ticker], DNBDetails[Ticker],0), 7)</f>
        <v>Software Publishers</v>
      </c>
      <c r="O10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-0.13617021276595756</v>
      </c>
      <c r="P10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0.23152709359605922</v>
      </c>
      <c r="Q1008" s="17">
        <f>IFERROR(ZACKS_Screener[[#This Row],[Price]]/ZACKS_Screener[[#This Row],[EPS1]], "")</f>
        <v>36.773399014778335</v>
      </c>
      <c r="R1008" s="17">
        <f>IFERROR(ZACKS_Screener[[#This Row],[Price]]/ZACKS_Screener[[#This Row],[EPS2]], "")</f>
        <v>29.860000000000003</v>
      </c>
      <c r="S1008" s="17">
        <f>IFERROR(ZACKS_Screener[[#This Row],[PE1]]/(ZACKS_Screener[[#This Row],[EG1]]*100), "")</f>
        <v>-2.7005464901477816</v>
      </c>
      <c r="T1008" s="17">
        <f>IFERROR(ZACKS_Screener[[#This Row],[PE2]]/(ZACKS_Screener[[#This Row],[EG2]]*100), "")</f>
        <v>1.2896978723404251</v>
      </c>
      <c r="U1008"/>
    </row>
    <row r="1009" spans="1:21" hidden="1" x14ac:dyDescent="0.25">
      <c r="A1009" s="20" t="s">
        <v>2458</v>
      </c>
      <c r="B1009" s="20">
        <v>13553.24</v>
      </c>
      <c r="C1009" s="33" t="s">
        <v>2457</v>
      </c>
      <c r="D1009" s="6" t="s">
        <v>12</v>
      </c>
      <c r="E1009" s="6" t="s">
        <v>194</v>
      </c>
      <c r="F1009" s="6" t="s">
        <v>403</v>
      </c>
      <c r="G1009">
        <v>12</v>
      </c>
      <c r="H1009">
        <v>202212</v>
      </c>
      <c r="I1009" s="8">
        <v>1780.37</v>
      </c>
      <c r="J1009" s="8">
        <v>57.77</v>
      </c>
      <c r="K1009" s="8">
        <v>49.83</v>
      </c>
      <c r="L1009" s="8">
        <v>62.13</v>
      </c>
      <c r="M1009" s="47" t="str">
        <f>INDEX(DNBDetails[], MATCH(ZACKS_Screener[Ticker], DNBDetails[Ticker],0), 6)</f>
        <v>Real Estate and Rental and Leasing</v>
      </c>
      <c r="N1009" s="6" t="str">
        <f>INDEX(DNBDetails[], MATCH(ZACKS_Screener[Ticker], DNBDetails[Ticker],0), 7)</f>
        <v>Lessors of Real Estate</v>
      </c>
      <c r="O10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-0.13744157867405235</v>
      </c>
      <c r="P10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0.2468392534617701</v>
      </c>
      <c r="Q1009" s="17">
        <f>IFERROR(ZACKS_Screener[[#This Row],[Price]]/ZACKS_Screener[[#This Row],[EPS1]], "")</f>
        <v>35.728878185831825</v>
      </c>
      <c r="R1009" s="17">
        <f>IFERROR(ZACKS_Screener[[#This Row],[Price]]/ZACKS_Screener[[#This Row],[EPS2]], "")</f>
        <v>28.655560920650245</v>
      </c>
      <c r="S1009" s="17">
        <f>IFERROR(ZACKS_Screener[[#This Row],[PE1]]/(ZACKS_Screener[[#This Row],[EG1]]*100), "")</f>
        <v>-2.5995683788356465</v>
      </c>
      <c r="T1009" s="17">
        <f>IFERROR(ZACKS_Screener[[#This Row],[PE2]]/(ZACKS_Screener[[#This Row],[EG2]]*100), "")</f>
        <v>1.1608996753463425</v>
      </c>
      <c r="U1009"/>
    </row>
    <row r="1010" spans="1:21" hidden="1" x14ac:dyDescent="0.25">
      <c r="A1010" s="20" t="s">
        <v>2641</v>
      </c>
      <c r="B1010" s="20">
        <v>6392.37</v>
      </c>
      <c r="C1010" s="33" t="s">
        <v>2640</v>
      </c>
      <c r="D1010" s="6" t="s">
        <v>12</v>
      </c>
      <c r="E1010" s="6" t="s">
        <v>32</v>
      </c>
      <c r="F1010" s="6" t="s">
        <v>360</v>
      </c>
      <c r="G1010">
        <v>12</v>
      </c>
      <c r="H1010">
        <v>202212</v>
      </c>
      <c r="I1010" s="8">
        <v>26.09</v>
      </c>
      <c r="J1010" s="8">
        <v>9.82</v>
      </c>
      <c r="K1010" s="8">
        <v>8.4700000000000006</v>
      </c>
      <c r="L1010" s="8">
        <v>9.34</v>
      </c>
      <c r="M1010" s="47" t="e">
        <f>INDEX(DNBDetails[], MATCH(ZACKS_Screener[Ticker], DNBDetails[Ticker],0), 6)</f>
        <v>#N/A</v>
      </c>
      <c r="N1010" s="6" t="e">
        <f>INDEX(DNBDetails[], MATCH(ZACKS_Screener[Ticker], DNBDetails[Ticker],0), 7)</f>
        <v>#N/A</v>
      </c>
      <c r="O10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-0.13747454175152746</v>
      </c>
      <c r="P10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0.10271546635182989</v>
      </c>
      <c r="Q1010" s="17">
        <f>IFERROR(ZACKS_Screener[[#This Row],[Price]]/ZACKS_Screener[[#This Row],[EPS1]], "")</f>
        <v>3.0802833530106253</v>
      </c>
      <c r="R1010" s="17">
        <f>IFERROR(ZACKS_Screener[[#This Row],[Price]]/ZACKS_Screener[[#This Row],[EPS2]], "")</f>
        <v>2.7933618843683083</v>
      </c>
      <c r="S1010" s="17">
        <f>IFERROR(ZACKS_Screener[[#This Row],[PE1]]/(ZACKS_Screener[[#This Row],[EG1]]*100), "")</f>
        <v>-0.22406209278936556</v>
      </c>
      <c r="T1010" s="17">
        <f>IFERROR(ZACKS_Screener[[#This Row],[PE2]]/(ZACKS_Screener[[#This Row],[EG2]]*100), "")</f>
        <v>0.27195143862758153</v>
      </c>
      <c r="U1010"/>
    </row>
    <row r="1011" spans="1:21" hidden="1" x14ac:dyDescent="0.25">
      <c r="A1011" s="20" t="s">
        <v>3005</v>
      </c>
      <c r="B1011" s="20">
        <v>3125.62</v>
      </c>
      <c r="C1011" s="33" t="s">
        <v>3004</v>
      </c>
      <c r="D1011" s="6" t="s">
        <v>20</v>
      </c>
      <c r="E1011" s="6" t="s">
        <v>35</v>
      </c>
      <c r="F1011" s="6" t="s">
        <v>271</v>
      </c>
      <c r="G1011">
        <v>12</v>
      </c>
      <c r="H1011">
        <v>202212</v>
      </c>
      <c r="I1011" s="8">
        <v>30.17</v>
      </c>
      <c r="J1011" s="8">
        <v>0.87</v>
      </c>
      <c r="K1011" s="8">
        <v>0.75</v>
      </c>
      <c r="L1011" s="8">
        <v>0.81</v>
      </c>
      <c r="M1011" s="47" t="str">
        <f>INDEX(DNBDetails[], MATCH(ZACKS_Screener[Ticker], DNBDetails[Ticker],0), 6)</f>
        <v>Chemical Manufacturing</v>
      </c>
      <c r="N1011" s="6" t="str">
        <f>INDEX(DNBDetails[], MATCH(ZACKS_Screener[Ticker], DNBDetails[Ticker],0), 7)</f>
        <v>Pharmaceutical and Medicine Manufacturing</v>
      </c>
      <c r="O10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-0.13793103448275862</v>
      </c>
      <c r="P10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8.0000000000000071E-2</v>
      </c>
      <c r="Q1011" s="17">
        <f>IFERROR(ZACKS_Screener[[#This Row],[Price]]/ZACKS_Screener[[#This Row],[EPS1]], "")</f>
        <v>40.226666666666667</v>
      </c>
      <c r="R1011" s="17">
        <f>IFERROR(ZACKS_Screener[[#This Row],[Price]]/ZACKS_Screener[[#This Row],[EPS2]], "")</f>
        <v>37.246913580246911</v>
      </c>
      <c r="S1011" s="17">
        <f>IFERROR(ZACKS_Screener[[#This Row],[PE1]]/(ZACKS_Screener[[#This Row],[EG1]]*100), "")</f>
        <v>-2.9164333333333334</v>
      </c>
      <c r="T1011" s="17">
        <f>IFERROR(ZACKS_Screener[[#This Row],[PE2]]/(ZACKS_Screener[[#This Row],[EG2]]*100), "")</f>
        <v>4.6558641975308594</v>
      </c>
      <c r="U1011"/>
    </row>
    <row r="1012" spans="1:21" hidden="1" x14ac:dyDescent="0.25">
      <c r="A1012" s="20" t="s">
        <v>1939</v>
      </c>
      <c r="B1012" s="20">
        <v>5722.69</v>
      </c>
      <c r="C1012" s="33" t="s">
        <v>1938</v>
      </c>
      <c r="D1012" s="6" t="s">
        <v>12</v>
      </c>
      <c r="E1012" s="6" t="s">
        <v>32</v>
      </c>
      <c r="F1012" s="6" t="s">
        <v>470</v>
      </c>
      <c r="G1012">
        <v>12</v>
      </c>
      <c r="H1012">
        <v>202212</v>
      </c>
      <c r="I1012" s="8">
        <v>60.06</v>
      </c>
      <c r="J1012" s="8">
        <v>5.73</v>
      </c>
      <c r="K1012" s="8">
        <v>4.93</v>
      </c>
      <c r="L1012" s="8">
        <v>5.32</v>
      </c>
      <c r="M1012" s="47" t="str">
        <f>INDEX(DNBDetails[], MATCH(ZACKS_Screener[Ticker], DNBDetails[Ticker],0), 6)</f>
        <v>Finance and Insurance</v>
      </c>
      <c r="N1012" s="6" t="str">
        <f>INDEX(DNBDetails[], MATCH(ZACKS_Screener[Ticker], DNBDetails[Ticker],0), 7)</f>
        <v>Depository Credit Intermediation</v>
      </c>
      <c r="O10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-0.13961605584642245</v>
      </c>
      <c r="P10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7.9107505070994039E-2</v>
      </c>
      <c r="Q1012" s="17">
        <f>IFERROR(ZACKS_Screener[[#This Row],[Price]]/ZACKS_Screener[[#This Row],[EPS1]], "")</f>
        <v>12.182555780933065</v>
      </c>
      <c r="R1012" s="17">
        <f>IFERROR(ZACKS_Screener[[#This Row],[Price]]/ZACKS_Screener[[#This Row],[EPS2]], "")</f>
        <v>11.289473684210526</v>
      </c>
      <c r="S1012" s="17">
        <f>IFERROR(ZACKS_Screener[[#This Row],[PE1]]/(ZACKS_Screener[[#This Row],[EG1]]*100), "")</f>
        <v>-0.87257555780933005</v>
      </c>
      <c r="T1012" s="17">
        <f>IFERROR(ZACKS_Screener[[#This Row],[PE2]]/(ZACKS_Screener[[#This Row],[EG2]]*100), "")</f>
        <v>1.4271052631578924</v>
      </c>
      <c r="U1012"/>
    </row>
    <row r="1013" spans="1:21" hidden="1" x14ac:dyDescent="0.25">
      <c r="A1013" s="20" t="s">
        <v>1695</v>
      </c>
      <c r="B1013" s="20">
        <v>5193.25</v>
      </c>
      <c r="C1013" s="33" t="s">
        <v>1694</v>
      </c>
      <c r="D1013" s="6" t="s">
        <v>12</v>
      </c>
      <c r="E1013" s="6" t="s">
        <v>32</v>
      </c>
      <c r="F1013" s="6" t="s">
        <v>214</v>
      </c>
      <c r="G1013">
        <v>12</v>
      </c>
      <c r="H1013">
        <v>202212</v>
      </c>
      <c r="I1013" s="8">
        <v>8.5</v>
      </c>
      <c r="J1013" s="8">
        <v>1.82</v>
      </c>
      <c r="K1013" s="8">
        <v>1.56</v>
      </c>
      <c r="L1013" s="8">
        <v>1.56</v>
      </c>
      <c r="M1013" s="47" t="str">
        <f>INDEX(DNBDetails[], MATCH(ZACKS_Screener[Ticker], DNBDetails[Ticker],0), 6)</f>
        <v>Real Estate and Rental and Leasing</v>
      </c>
      <c r="N1013" s="6" t="str">
        <f>INDEX(DNBDetails[], MATCH(ZACKS_Screener[Ticker], DNBDetails[Ticker],0), 7)</f>
        <v>Lessors of Real Estate</v>
      </c>
      <c r="O10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-0.14285714285714285</v>
      </c>
      <c r="P10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013" s="17">
        <f>IFERROR(ZACKS_Screener[[#This Row],[Price]]/ZACKS_Screener[[#This Row],[EPS1]], "")</f>
        <v>5.4487179487179489</v>
      </c>
      <c r="R1013" s="17">
        <f>IFERROR(ZACKS_Screener[[#This Row],[Price]]/ZACKS_Screener[[#This Row],[EPS2]], "")</f>
        <v>5.4487179487179489</v>
      </c>
      <c r="S1013" s="17">
        <f>IFERROR(ZACKS_Screener[[#This Row],[PE1]]/(ZACKS_Screener[[#This Row],[EG1]]*100), "")</f>
        <v>-0.38141025641025644</v>
      </c>
      <c r="T1013" s="17" t="str">
        <f>IFERROR(ZACKS_Screener[[#This Row],[PE2]]/(ZACKS_Screener[[#This Row],[EG2]]*100), "")</f>
        <v/>
      </c>
      <c r="U1013"/>
    </row>
    <row r="1014" spans="1:21" hidden="1" x14ac:dyDescent="0.25">
      <c r="A1014" s="20" t="s">
        <v>3723</v>
      </c>
      <c r="B1014" s="20">
        <v>3443.13</v>
      </c>
      <c r="C1014" s="33" t="s">
        <v>3722</v>
      </c>
      <c r="D1014" s="6" t="s">
        <v>20</v>
      </c>
      <c r="E1014" s="6" t="s">
        <v>32</v>
      </c>
      <c r="F1014" s="6" t="s">
        <v>478</v>
      </c>
      <c r="G1014">
        <v>12</v>
      </c>
      <c r="H1014">
        <v>202212</v>
      </c>
      <c r="I1014" s="8">
        <v>29.56</v>
      </c>
      <c r="J1014" s="8">
        <v>2.66</v>
      </c>
      <c r="K1014" s="8">
        <v>2.2799999999999998</v>
      </c>
      <c r="L1014" s="8">
        <v>2.41</v>
      </c>
      <c r="M1014" s="47" t="str">
        <f>INDEX(DNBDetails[], MATCH(ZACKS_Screener[Ticker], DNBDetails[Ticker],0), 6)</f>
        <v>Finance and Insurance</v>
      </c>
      <c r="N1014" s="6" t="str">
        <f>INDEX(DNBDetails[], MATCH(ZACKS_Screener[Ticker], DNBDetails[Ticker],0), 7)</f>
        <v>Depository Credit Intermediation</v>
      </c>
      <c r="O10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-0.14285714285714299</v>
      </c>
      <c r="P10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5.7017543859649272E-2</v>
      </c>
      <c r="Q1014" s="17">
        <f>IFERROR(ZACKS_Screener[[#This Row],[Price]]/ZACKS_Screener[[#This Row],[EPS1]], "")</f>
        <v>12.964912280701755</v>
      </c>
      <c r="R1014" s="17">
        <f>IFERROR(ZACKS_Screener[[#This Row],[Price]]/ZACKS_Screener[[#This Row],[EPS2]], "")</f>
        <v>12.265560165975103</v>
      </c>
      <c r="S1014" s="17">
        <f>IFERROR(ZACKS_Screener[[#This Row],[PE1]]/(ZACKS_Screener[[#This Row],[EG1]]*100), "")</f>
        <v>-0.90754385964912199</v>
      </c>
      <c r="T1014" s="17">
        <f>IFERROR(ZACKS_Screener[[#This Row],[PE2]]/(ZACKS_Screener[[#This Row],[EG2]]*100), "")</f>
        <v>2.1511905521863972</v>
      </c>
      <c r="U1014"/>
    </row>
    <row r="1015" spans="1:21" hidden="1" x14ac:dyDescent="0.25">
      <c r="A1015" s="20" t="s">
        <v>15828</v>
      </c>
      <c r="B1015" s="20">
        <v>2011.1</v>
      </c>
      <c r="C1015" s="33" t="s">
        <v>15829</v>
      </c>
      <c r="D1015" s="6" t="s">
        <v>20</v>
      </c>
      <c r="E1015" s="6" t="s">
        <v>32</v>
      </c>
      <c r="F1015" s="6" t="s">
        <v>478</v>
      </c>
      <c r="G1015">
        <v>12</v>
      </c>
      <c r="H1015">
        <v>202212</v>
      </c>
      <c r="I1015" s="8">
        <v>23.28</v>
      </c>
      <c r="J1015" s="8">
        <v>1.66</v>
      </c>
      <c r="K1015" s="8">
        <v>1.42</v>
      </c>
      <c r="L1015" s="8">
        <v>1.71</v>
      </c>
      <c r="M1015" s="47" t="str">
        <f>INDEX(DNBDetails[], MATCH(ZACKS_Screener[Ticker], DNBDetails[Ticker],0), 6)</f>
        <v>Finance and Insurance</v>
      </c>
      <c r="N1015" s="6" t="str">
        <f>INDEX(DNBDetails[], MATCH(ZACKS_Screener[Ticker], DNBDetails[Ticker],0), 7)</f>
        <v>Depository Credit Intermediation</v>
      </c>
      <c r="O10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-0.14457831325301204</v>
      </c>
      <c r="P10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0.20422535211267609</v>
      </c>
      <c r="Q1015" s="17">
        <f>IFERROR(ZACKS_Screener[[#This Row],[Price]]/ZACKS_Screener[[#This Row],[EPS1]], "")</f>
        <v>16.3943661971831</v>
      </c>
      <c r="R1015" s="17">
        <f>IFERROR(ZACKS_Screener[[#This Row],[Price]]/ZACKS_Screener[[#This Row],[EPS2]], "")</f>
        <v>13.6140350877193</v>
      </c>
      <c r="S1015" s="17">
        <f>IFERROR(ZACKS_Screener[[#This Row],[PE1]]/(ZACKS_Screener[[#This Row],[EG1]]*100), "")</f>
        <v>-1.1339436619718313</v>
      </c>
      <c r="T1015" s="17">
        <f>IFERROR(ZACKS_Screener[[#This Row],[PE2]]/(ZACKS_Screener[[#This Row],[EG2]]*100), "")</f>
        <v>0.66661826981246219</v>
      </c>
      <c r="U1015"/>
    </row>
    <row r="1016" spans="1:21" hidden="1" x14ac:dyDescent="0.25">
      <c r="A1016" s="20" t="s">
        <v>674</v>
      </c>
      <c r="B1016" s="20">
        <v>7513.32</v>
      </c>
      <c r="C1016" s="33" t="s">
        <v>673</v>
      </c>
      <c r="D1016" s="6" t="s">
        <v>12</v>
      </c>
      <c r="E1016" s="6" t="s">
        <v>76</v>
      </c>
      <c r="F1016" s="6" t="s">
        <v>647</v>
      </c>
      <c r="G1016">
        <v>1</v>
      </c>
      <c r="H1016">
        <v>202301</v>
      </c>
      <c r="I1016" s="8">
        <v>32</v>
      </c>
      <c r="J1016" s="8">
        <v>2.13</v>
      </c>
      <c r="K1016" s="8">
        <v>1.82</v>
      </c>
      <c r="L1016" s="8">
        <v>2.1800000000000002</v>
      </c>
      <c r="M1016" s="47" t="str">
        <f>INDEX(DNBDetails[], MATCH(ZACKS_Screener[Ticker], DNBDetails[Ticker],0), 6)</f>
        <v>Wholesale Trade</v>
      </c>
      <c r="N1016" s="6" t="str">
        <f>INDEX(DNBDetails[], MATCH(ZACKS_Screener[Ticker], DNBDetails[Ticker],0), 7)</f>
        <v>Miscellaneous Durable Goods Merchant Wholesalers</v>
      </c>
      <c r="O10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-0.14553990610328632</v>
      </c>
      <c r="P10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0.19780219780219785</v>
      </c>
      <c r="Q1016" s="17">
        <f>IFERROR(ZACKS_Screener[[#This Row],[Price]]/ZACKS_Screener[[#This Row],[EPS1]], "")</f>
        <v>17.58241758241758</v>
      </c>
      <c r="R1016" s="17">
        <f>IFERROR(ZACKS_Screener[[#This Row],[Price]]/ZACKS_Screener[[#This Row],[EPS2]], "")</f>
        <v>14.678899082568806</v>
      </c>
      <c r="S1016" s="17">
        <f>IFERROR(ZACKS_Screener[[#This Row],[PE1]]/(ZACKS_Screener[[#This Row],[EG1]]*100), "")</f>
        <v>-1.2080822403403051</v>
      </c>
      <c r="T1016" s="17">
        <f>IFERROR(ZACKS_Screener[[#This Row],[PE2]]/(ZACKS_Screener[[#This Row],[EG2]]*100), "")</f>
        <v>0.74209989806320065</v>
      </c>
      <c r="U1016"/>
    </row>
    <row r="1017" spans="1:21" hidden="1" x14ac:dyDescent="0.25">
      <c r="A1017" s="20" t="s">
        <v>2528</v>
      </c>
      <c r="B1017" s="20">
        <v>4349.17</v>
      </c>
      <c r="C1017" s="33" t="s">
        <v>2527</v>
      </c>
      <c r="D1017" s="6" t="s">
        <v>12</v>
      </c>
      <c r="E1017" s="6" t="s">
        <v>194</v>
      </c>
      <c r="F1017" s="6" t="s">
        <v>722</v>
      </c>
      <c r="G1017">
        <v>12</v>
      </c>
      <c r="H1017">
        <v>202212</v>
      </c>
      <c r="I1017" s="8">
        <v>3.83</v>
      </c>
      <c r="J1017" s="8">
        <v>0.27</v>
      </c>
      <c r="K1017" s="8">
        <v>0.23</v>
      </c>
      <c r="L1017" s="8">
        <v>0.28999999999999998</v>
      </c>
      <c r="M1017" s="47" t="e">
        <f>INDEX(DNBDetails[], MATCH(ZACKS_Screener[Ticker], DNBDetails[Ticker],0), 6)</f>
        <v>#N/A</v>
      </c>
      <c r="N1017" s="6" t="e">
        <f>INDEX(DNBDetails[], MATCH(ZACKS_Screener[Ticker], DNBDetails[Ticker],0), 7)</f>
        <v>#N/A</v>
      </c>
      <c r="O10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-0.14814814814814817</v>
      </c>
      <c r="P10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0.26086956521739119</v>
      </c>
      <c r="Q1017" s="17">
        <f>IFERROR(ZACKS_Screener[[#This Row],[Price]]/ZACKS_Screener[[#This Row],[EPS1]], "")</f>
        <v>16.652173913043477</v>
      </c>
      <c r="R1017" s="17">
        <f>IFERROR(ZACKS_Screener[[#This Row],[Price]]/ZACKS_Screener[[#This Row],[EPS2]], "")</f>
        <v>13.206896551724139</v>
      </c>
      <c r="S1017" s="17">
        <f>IFERROR(ZACKS_Screener[[#This Row],[PE1]]/(ZACKS_Screener[[#This Row],[EG1]]*100), "")</f>
        <v>-1.1240217391304346</v>
      </c>
      <c r="T1017" s="17">
        <f>IFERROR(ZACKS_Screener[[#This Row],[PE2]]/(ZACKS_Screener[[#This Row],[EG2]]*100), "")</f>
        <v>0.50626436781609219</v>
      </c>
      <c r="U1017"/>
    </row>
    <row r="1018" spans="1:21" hidden="1" x14ac:dyDescent="0.25">
      <c r="A1018" s="20" t="s">
        <v>276</v>
      </c>
      <c r="B1018" s="20">
        <v>4656.2700000000004</v>
      </c>
      <c r="C1018" s="33" t="s">
        <v>275</v>
      </c>
      <c r="D1018" s="6" t="s">
        <v>12</v>
      </c>
      <c r="E1018" s="6" t="s">
        <v>114</v>
      </c>
      <c r="F1018" s="6" t="s">
        <v>277</v>
      </c>
      <c r="G1018">
        <v>9</v>
      </c>
      <c r="H1018">
        <v>202209</v>
      </c>
      <c r="I1018" s="8">
        <v>89.34</v>
      </c>
      <c r="J1018" s="8">
        <v>5.7</v>
      </c>
      <c r="K1018" s="8">
        <v>4.8499999999999996</v>
      </c>
      <c r="L1018" s="8">
        <v>5.65</v>
      </c>
      <c r="M1018" s="47" t="str">
        <f>INDEX(DNBDetails[], MATCH(ZACKS_Screener[Ticker], DNBDetails[Ticker],0), 6)</f>
        <v>Wholesale Trade</v>
      </c>
      <c r="N1018" s="6" t="str">
        <f>INDEX(DNBDetails[], MATCH(ZACKS_Screener[Ticker], DNBDetails[Ticker],0), 7)</f>
        <v>Chemical and Allied Products Merchant Wholesalers</v>
      </c>
      <c r="O10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-0.14912280701754393</v>
      </c>
      <c r="P10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0.16494845360824759</v>
      </c>
      <c r="Q1018" s="17">
        <f>IFERROR(ZACKS_Screener[[#This Row],[Price]]/ZACKS_Screener[[#This Row],[EPS1]], "")</f>
        <v>18.420618556701033</v>
      </c>
      <c r="R1018" s="17">
        <f>IFERROR(ZACKS_Screener[[#This Row],[Price]]/ZACKS_Screener[[#This Row],[EPS2]], "")</f>
        <v>15.812389380530973</v>
      </c>
      <c r="S1018" s="17">
        <f>IFERROR(ZACKS_Screener[[#This Row],[PE1]]/(ZACKS_Screener[[#This Row],[EG1]]*100), "")</f>
        <v>-1.2352650090964215</v>
      </c>
      <c r="T1018" s="17">
        <f>IFERROR(ZACKS_Screener[[#This Row],[PE2]]/(ZACKS_Screener[[#This Row],[EG2]]*100), "")</f>
        <v>0.95862610619468935</v>
      </c>
      <c r="U1018"/>
    </row>
    <row r="1019" spans="1:21" hidden="1" x14ac:dyDescent="0.25">
      <c r="A1019" s="20" t="s">
        <v>3017</v>
      </c>
      <c r="B1019" s="20">
        <v>2773.88</v>
      </c>
      <c r="C1019" s="33" t="s">
        <v>3016</v>
      </c>
      <c r="D1019" s="6" t="s">
        <v>12</v>
      </c>
      <c r="E1019" s="6" t="s">
        <v>284</v>
      </c>
      <c r="F1019" s="6" t="s">
        <v>811</v>
      </c>
      <c r="G1019">
        <v>12</v>
      </c>
      <c r="H1019">
        <v>202212</v>
      </c>
      <c r="I1019" s="8">
        <v>73.48</v>
      </c>
      <c r="J1019" s="8">
        <v>6.9</v>
      </c>
      <c r="K1019" s="8">
        <v>5.87</v>
      </c>
      <c r="L1019" s="8">
        <v>6.41</v>
      </c>
      <c r="M1019" s="47" t="str">
        <f>INDEX(DNBDetails[], MATCH(ZACKS_Screener[Ticker], DNBDetails[Ticker],0), 6)</f>
        <v>Apparel Manufacturing</v>
      </c>
      <c r="N1019" s="6" t="str">
        <f>INDEX(DNBDetails[], MATCH(ZACKS_Screener[Ticker], DNBDetails[Ticker],0), 7)</f>
        <v>Cut and Sew Apparel Manufacturing</v>
      </c>
      <c r="O10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-0.14927536231884062</v>
      </c>
      <c r="P10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9.1993185689948895E-2</v>
      </c>
      <c r="Q1019" s="17">
        <f>IFERROR(ZACKS_Screener[[#This Row],[Price]]/ZACKS_Screener[[#This Row],[EPS1]], "")</f>
        <v>12.517887563884157</v>
      </c>
      <c r="R1019" s="17">
        <f>IFERROR(ZACKS_Screener[[#This Row],[Price]]/ZACKS_Screener[[#This Row],[EPS2]], "")</f>
        <v>11.463338533541341</v>
      </c>
      <c r="S1019" s="17">
        <f>IFERROR(ZACKS_Screener[[#This Row],[PE1]]/(ZACKS_Screener[[#This Row],[EG1]]*100), "")</f>
        <v>-0.83857693389126853</v>
      </c>
      <c r="T1019" s="17">
        <f>IFERROR(ZACKS_Screener[[#This Row],[PE2]]/(ZACKS_Screener[[#This Row],[EG2]]*100), "")</f>
        <v>1.2461073554053272</v>
      </c>
      <c r="U1019"/>
    </row>
    <row r="1020" spans="1:21" hidden="1" x14ac:dyDescent="0.25">
      <c r="A1020" s="20" t="s">
        <v>2433</v>
      </c>
      <c r="B1020" s="20">
        <v>7431.36</v>
      </c>
      <c r="C1020" s="33" t="s">
        <v>2432</v>
      </c>
      <c r="D1020" s="6" t="s">
        <v>12</v>
      </c>
      <c r="E1020" s="6" t="s">
        <v>35</v>
      </c>
      <c r="F1020" s="6" t="s">
        <v>65</v>
      </c>
      <c r="G1020">
        <v>12</v>
      </c>
      <c r="H1020">
        <v>202212</v>
      </c>
      <c r="I1020" s="8">
        <v>73.180000000000007</v>
      </c>
      <c r="J1020" s="8">
        <v>6.8</v>
      </c>
      <c r="K1020" s="8">
        <v>5.78</v>
      </c>
      <c r="L1020" s="8">
        <v>6.45</v>
      </c>
      <c r="M1020" s="47" t="str">
        <f>INDEX(DNBDetails[], MATCH(ZACKS_Screener[Ticker], DNBDetails[Ticker],0), 6)</f>
        <v>Health Care and Social Assistance</v>
      </c>
      <c r="N1020" s="6" t="str">
        <f>INDEX(DNBDetails[], MATCH(ZACKS_Screener[Ticker], DNBDetails[Ticker],0), 7)</f>
        <v>General Medical and Surgical Hospitals</v>
      </c>
      <c r="O10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-0.14999999999999994</v>
      </c>
      <c r="P10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0.11591695501730102</v>
      </c>
      <c r="Q1020" s="17">
        <f>IFERROR(ZACKS_Screener[[#This Row],[Price]]/ZACKS_Screener[[#This Row],[EPS1]], "")</f>
        <v>12.660899653979239</v>
      </c>
      <c r="R1020" s="17">
        <f>IFERROR(ZACKS_Screener[[#This Row],[Price]]/ZACKS_Screener[[#This Row],[EPS2]], "")</f>
        <v>11.345736434108527</v>
      </c>
      <c r="S1020" s="17">
        <f>IFERROR(ZACKS_Screener[[#This Row],[PE1]]/(ZACKS_Screener[[#This Row],[EG1]]*100), "")</f>
        <v>-0.84405997693194956</v>
      </c>
      <c r="T1020" s="17">
        <f>IFERROR(ZACKS_Screener[[#This Row],[PE2]]/(ZACKS_Screener[[#This Row],[EG2]]*100), "")</f>
        <v>0.97878144162906411</v>
      </c>
      <c r="U1020"/>
    </row>
    <row r="1021" spans="1:21" hidden="1" x14ac:dyDescent="0.25">
      <c r="A1021" s="20" t="s">
        <v>1441</v>
      </c>
      <c r="B1021" s="20">
        <v>3534.01</v>
      </c>
      <c r="C1021" s="33" t="s">
        <v>1440</v>
      </c>
      <c r="D1021" s="6" t="s">
        <v>12</v>
      </c>
      <c r="E1021" s="6" t="s">
        <v>17</v>
      </c>
      <c r="F1021" s="6" t="s">
        <v>1442</v>
      </c>
      <c r="G1021">
        <v>12</v>
      </c>
      <c r="H1021">
        <v>202212</v>
      </c>
      <c r="I1021" s="8">
        <v>111.37</v>
      </c>
      <c r="J1021" s="8">
        <v>4.7699999999999996</v>
      </c>
      <c r="K1021" s="8">
        <v>4.05</v>
      </c>
      <c r="L1021" s="8">
        <v>4.76</v>
      </c>
      <c r="M1021" s="47" t="str">
        <f>INDEX(DNBDetails[], MATCH(ZACKS_Screener[Ticker], DNBDetails[Ticker],0), 6)</f>
        <v>Machinery Manufacturing</v>
      </c>
      <c r="N1021" s="6" t="str">
        <f>INDEX(DNBDetails[], MATCH(ZACKS_Screener[Ticker], DNBDetails[Ticker],0), 7)</f>
        <v>Industrial Machinery Manufacturing</v>
      </c>
      <c r="O10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-0.15094339622641506</v>
      </c>
      <c r="P10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0.17530864197530865</v>
      </c>
      <c r="Q1021" s="17">
        <f>IFERROR(ZACKS_Screener[[#This Row],[Price]]/ZACKS_Screener[[#This Row],[EPS1]], "")</f>
        <v>27.498765432098768</v>
      </c>
      <c r="R1021" s="17">
        <f>IFERROR(ZACKS_Screener[[#This Row],[Price]]/ZACKS_Screener[[#This Row],[EPS2]], "")</f>
        <v>23.397058823529413</v>
      </c>
      <c r="S1021" s="17">
        <f>IFERROR(ZACKS_Screener[[#This Row],[PE1]]/(ZACKS_Screener[[#This Row],[EG1]]*100), "")</f>
        <v>-1.8217932098765437</v>
      </c>
      <c r="T1021" s="17">
        <f>IFERROR(ZACKS_Screener[[#This Row],[PE2]]/(ZACKS_Screener[[#This Row],[EG2]]*100), "")</f>
        <v>1.3346209610604807</v>
      </c>
      <c r="U1021"/>
    </row>
    <row r="1022" spans="1:21" hidden="1" x14ac:dyDescent="0.25">
      <c r="A1022" s="20" t="s">
        <v>2359</v>
      </c>
      <c r="B1022" s="20">
        <v>6527.66</v>
      </c>
      <c r="C1022" s="33" t="s">
        <v>2358</v>
      </c>
      <c r="D1022" s="6" t="s">
        <v>12</v>
      </c>
      <c r="E1022" s="6" t="s">
        <v>32</v>
      </c>
      <c r="F1022" s="6" t="s">
        <v>138</v>
      </c>
      <c r="G1022">
        <v>12</v>
      </c>
      <c r="H1022">
        <v>202212</v>
      </c>
      <c r="I1022" s="8">
        <v>20.52</v>
      </c>
      <c r="J1022" s="8">
        <v>2.2799999999999998</v>
      </c>
      <c r="K1022" s="8">
        <v>1.93</v>
      </c>
      <c r="L1022" s="8">
        <v>1.96</v>
      </c>
      <c r="M1022" s="47" t="str">
        <f>INDEX(DNBDetails[], MATCH(ZACKS_Screener[Ticker], DNBDetails[Ticker],0), 6)</f>
        <v>Finance and Insurance</v>
      </c>
      <c r="N1022" s="6" t="str">
        <f>INDEX(DNBDetails[], MATCH(ZACKS_Screener[Ticker], DNBDetails[Ticker],0), 7)</f>
        <v>Other Investment Pools and Funds</v>
      </c>
      <c r="O10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-0.15350877192982451</v>
      </c>
      <c r="P10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1.5544041450777216E-2</v>
      </c>
      <c r="Q1022" s="17">
        <f>IFERROR(ZACKS_Screener[[#This Row],[Price]]/ZACKS_Screener[[#This Row],[EPS1]], "")</f>
        <v>10.632124352331607</v>
      </c>
      <c r="R1022" s="17">
        <f>IFERROR(ZACKS_Screener[[#This Row],[Price]]/ZACKS_Screener[[#This Row],[EPS2]], "")</f>
        <v>10.469387755102041</v>
      </c>
      <c r="S1022" s="17">
        <f>IFERROR(ZACKS_Screener[[#This Row],[PE1]]/(ZACKS_Screener[[#This Row],[EG1]]*100), "")</f>
        <v>-0.69260695780903059</v>
      </c>
      <c r="T1022" s="17">
        <f>IFERROR(ZACKS_Screener[[#This Row],[PE2]]/(ZACKS_Screener[[#This Row],[EG2]]*100), "")</f>
        <v>6.7353061224489741</v>
      </c>
      <c r="U1022"/>
    </row>
    <row r="1023" spans="1:21" hidden="1" x14ac:dyDescent="0.25">
      <c r="A1023" s="20" t="s">
        <v>1480</v>
      </c>
      <c r="B1023" s="20">
        <v>52811.5</v>
      </c>
      <c r="C1023" s="33" t="s">
        <v>1479</v>
      </c>
      <c r="D1023" s="6" t="s">
        <v>12</v>
      </c>
      <c r="E1023" s="6" t="s">
        <v>32</v>
      </c>
      <c r="F1023" s="6" t="s">
        <v>33</v>
      </c>
      <c r="G1023">
        <v>12</v>
      </c>
      <c r="H1023">
        <v>202212</v>
      </c>
      <c r="I1023" s="8">
        <v>61.57</v>
      </c>
      <c r="J1023" s="8">
        <v>3.9</v>
      </c>
      <c r="K1023" s="8">
        <v>3.3</v>
      </c>
      <c r="L1023" s="8">
        <v>4.67</v>
      </c>
      <c r="M1023" s="47" t="str">
        <f>INDEX(DNBDetails[], MATCH(ZACKS_Screener[Ticker], DNBDetails[Ticker],0), 6)</f>
        <v>Finance and Insurance</v>
      </c>
      <c r="N1023" s="6" t="str">
        <f>INDEX(DNBDetails[], MATCH(ZACKS_Screener[Ticker], DNBDetails[Ticker],0), 7)</f>
        <v>Other Financial Investment Activities</v>
      </c>
      <c r="O10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-0.15384615384615388</v>
      </c>
      <c r="P10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0.41515151515151522</v>
      </c>
      <c r="Q1023" s="17">
        <f>IFERROR(ZACKS_Screener[[#This Row],[Price]]/ZACKS_Screener[[#This Row],[EPS1]], "")</f>
        <v>18.65757575757576</v>
      </c>
      <c r="R1023" s="17">
        <f>IFERROR(ZACKS_Screener[[#This Row],[Price]]/ZACKS_Screener[[#This Row],[EPS2]], "")</f>
        <v>13.184154175588866</v>
      </c>
      <c r="S1023" s="17">
        <f>IFERROR(ZACKS_Screener[[#This Row],[PE1]]/(ZACKS_Screener[[#This Row],[EG1]]*100), "")</f>
        <v>-1.2127424242424241</v>
      </c>
      <c r="T1023" s="17">
        <f>IFERROR(ZACKS_Screener[[#This Row],[PE2]]/(ZACKS_Screener[[#This Row],[EG2]]*100), "")</f>
        <v>0.31757451663827191</v>
      </c>
      <c r="U1023"/>
    </row>
    <row r="1024" spans="1:21" hidden="1" x14ac:dyDescent="0.25">
      <c r="A1024" s="20" t="s">
        <v>3600</v>
      </c>
      <c r="B1024" s="20">
        <v>3213.15</v>
      </c>
      <c r="C1024" s="33" t="s">
        <v>3599</v>
      </c>
      <c r="D1024" s="6" t="s">
        <v>12</v>
      </c>
      <c r="E1024" s="6" t="s">
        <v>32</v>
      </c>
      <c r="F1024" s="6" t="s">
        <v>596</v>
      </c>
      <c r="G1024">
        <v>12</v>
      </c>
      <c r="H1024">
        <v>202212</v>
      </c>
      <c r="I1024" s="8">
        <v>59.09</v>
      </c>
      <c r="J1024" s="8">
        <v>4.6100000000000003</v>
      </c>
      <c r="K1024" s="8">
        <v>3.9</v>
      </c>
      <c r="L1024" s="8">
        <v>3.83</v>
      </c>
      <c r="M1024" s="47" t="str">
        <f>INDEX(DNBDetails[], MATCH(ZACKS_Screener[Ticker], DNBDetails[Ticker],0), 6)</f>
        <v>Finance and Insurance</v>
      </c>
      <c r="N1024" s="6" t="str">
        <f>INDEX(DNBDetails[], MATCH(ZACKS_Screener[Ticker], DNBDetails[Ticker],0), 7)</f>
        <v>Depository Credit Intermediation</v>
      </c>
      <c r="O10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-0.15401301518438185</v>
      </c>
      <c r="P10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-1.7948717948717909E-2</v>
      </c>
      <c r="Q1024" s="17">
        <f>IFERROR(ZACKS_Screener[[#This Row],[Price]]/ZACKS_Screener[[#This Row],[EPS1]], "")</f>
        <v>15.151282051282053</v>
      </c>
      <c r="R1024" s="17">
        <f>IFERROR(ZACKS_Screener[[#This Row],[Price]]/ZACKS_Screener[[#This Row],[EPS2]], "")</f>
        <v>15.428198433420366</v>
      </c>
      <c r="S1024" s="17">
        <f>IFERROR(ZACKS_Screener[[#This Row],[PE1]]/(ZACKS_Screener[[#This Row],[EG1]]*100), "")</f>
        <v>-0.98376634163958065</v>
      </c>
      <c r="T1024" s="17">
        <f>IFERROR(ZACKS_Screener[[#This Row],[PE2]]/(ZACKS_Screener[[#This Row],[EG2]]*100), "")</f>
        <v>-8.5957105557627944</v>
      </c>
      <c r="U1024"/>
    </row>
    <row r="1025" spans="1:21" hidden="1" x14ac:dyDescent="0.25">
      <c r="A1025" s="20" t="s">
        <v>2831</v>
      </c>
      <c r="B1025" s="20">
        <v>3042.69</v>
      </c>
      <c r="C1025" s="33" t="s">
        <v>2830</v>
      </c>
      <c r="D1025" s="6" t="s">
        <v>12</v>
      </c>
      <c r="E1025" s="6" t="s">
        <v>32</v>
      </c>
      <c r="F1025" s="6" t="s">
        <v>33</v>
      </c>
      <c r="G1025">
        <v>12</v>
      </c>
      <c r="H1025">
        <v>202212</v>
      </c>
      <c r="I1025" s="8">
        <v>38.340000000000003</v>
      </c>
      <c r="J1025" s="8">
        <v>3.11</v>
      </c>
      <c r="K1025" s="8">
        <v>2.63</v>
      </c>
      <c r="L1025" s="8">
        <v>2.93</v>
      </c>
      <c r="M1025" s="47" t="str">
        <f>INDEX(DNBDetails[], MATCH(ZACKS_Screener[Ticker], DNBDetails[Ticker],0), 6)</f>
        <v>Finance and Insurance</v>
      </c>
      <c r="N1025" s="6" t="str">
        <f>INDEX(DNBDetails[], MATCH(ZACKS_Screener[Ticker], DNBDetails[Ticker],0), 7)</f>
        <v>Other Financial Investment Activities</v>
      </c>
      <c r="O10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-0.15434083601286175</v>
      </c>
      <c r="P10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0.11406844106463888</v>
      </c>
      <c r="Q1025" s="17">
        <f>IFERROR(ZACKS_Screener[[#This Row],[Price]]/ZACKS_Screener[[#This Row],[EPS1]], "")</f>
        <v>14.577946768060839</v>
      </c>
      <c r="R1025" s="17">
        <f>IFERROR(ZACKS_Screener[[#This Row],[Price]]/ZACKS_Screener[[#This Row],[EPS2]], "")</f>
        <v>13.085324232081911</v>
      </c>
      <c r="S1025" s="17">
        <f>IFERROR(ZACKS_Screener[[#This Row],[PE1]]/(ZACKS_Screener[[#This Row],[EG1]]*100), "")</f>
        <v>-0.94452946768060841</v>
      </c>
      <c r="T1025" s="17">
        <f>IFERROR(ZACKS_Screener[[#This Row],[PE2]]/(ZACKS_Screener[[#This Row],[EG2]]*100), "")</f>
        <v>1.1471467576791798</v>
      </c>
      <c r="U1025"/>
    </row>
    <row r="1026" spans="1:21" hidden="1" x14ac:dyDescent="0.25">
      <c r="A1026" s="20" t="s">
        <v>2517</v>
      </c>
      <c r="B1026" s="20">
        <v>3436.73</v>
      </c>
      <c r="C1026" s="33" t="s">
        <v>2516</v>
      </c>
      <c r="D1026" s="6" t="s">
        <v>12</v>
      </c>
      <c r="E1026" s="6" t="s">
        <v>284</v>
      </c>
      <c r="F1026" s="6" t="s">
        <v>697</v>
      </c>
      <c r="G1026">
        <v>3</v>
      </c>
      <c r="H1026">
        <v>202303</v>
      </c>
      <c r="I1026" s="8">
        <v>7.81</v>
      </c>
      <c r="J1026" s="8">
        <v>0.57999999999999996</v>
      </c>
      <c r="K1026" s="8">
        <v>0.49</v>
      </c>
      <c r="L1026" s="8">
        <v>0.62</v>
      </c>
      <c r="M1026" s="47" t="str">
        <f>INDEX(DNBDetails[], MATCH(ZACKS_Screener[Ticker], DNBDetails[Ticker],0), 6)</f>
        <v>Apparel Manufacturing</v>
      </c>
      <c r="N1026" s="6" t="str">
        <f>INDEX(DNBDetails[], MATCH(ZACKS_Screener[Ticker], DNBDetails[Ticker],0), 7)</f>
        <v>Cut and Sew Apparel Manufacturing</v>
      </c>
      <c r="O10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-0.1551724137931034</v>
      </c>
      <c r="P10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0.26530612244897961</v>
      </c>
      <c r="Q1026" s="17">
        <f>IFERROR(ZACKS_Screener[[#This Row],[Price]]/ZACKS_Screener[[#This Row],[EPS1]], "")</f>
        <v>15.938775510204081</v>
      </c>
      <c r="R1026" s="17">
        <f>IFERROR(ZACKS_Screener[[#This Row],[Price]]/ZACKS_Screener[[#This Row],[EPS2]], "")</f>
        <v>12.596774193548386</v>
      </c>
      <c r="S1026" s="17">
        <f>IFERROR(ZACKS_Screener[[#This Row],[PE1]]/(ZACKS_Screener[[#This Row],[EG1]]*100), "")</f>
        <v>-1.0271655328798188</v>
      </c>
      <c r="T1026" s="17">
        <f>IFERROR(ZACKS_Screener[[#This Row],[PE2]]/(ZACKS_Screener[[#This Row],[EG2]]*100), "")</f>
        <v>0.47480148883374684</v>
      </c>
      <c r="U1026"/>
    </row>
    <row r="1027" spans="1:21" hidden="1" x14ac:dyDescent="0.25">
      <c r="A1027" s="20" t="s">
        <v>2225</v>
      </c>
      <c r="B1027" s="20">
        <v>4852.51</v>
      </c>
      <c r="C1027" s="33" t="s">
        <v>2224</v>
      </c>
      <c r="D1027" s="6" t="s">
        <v>20</v>
      </c>
      <c r="E1027" s="6" t="s">
        <v>35</v>
      </c>
      <c r="F1027" s="6" t="s">
        <v>135</v>
      </c>
      <c r="G1027">
        <v>12</v>
      </c>
      <c r="H1027">
        <v>202212</v>
      </c>
      <c r="I1027" s="8">
        <v>17.059999999999999</v>
      </c>
      <c r="J1027" s="8">
        <v>0.96</v>
      </c>
      <c r="K1027" s="8">
        <v>0.81</v>
      </c>
      <c r="L1027" s="8">
        <v>0.87</v>
      </c>
      <c r="M1027" s="47" t="str">
        <f>INDEX(DNBDetails[], MATCH(ZACKS_Screener[Ticker], DNBDetails[Ticker],0), 6)</f>
        <v>Professional, Scientific, and Technical Services</v>
      </c>
      <c r="N1027" s="6" t="str">
        <f>INDEX(DNBDetails[], MATCH(ZACKS_Screener[Ticker], DNBDetails[Ticker],0), 7)</f>
        <v>Architectural, Engineering, and Related Services</v>
      </c>
      <c r="O10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-0.15624999999999992</v>
      </c>
      <c r="P10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7.4074074074074001E-2</v>
      </c>
      <c r="Q1027" s="17">
        <f>IFERROR(ZACKS_Screener[[#This Row],[Price]]/ZACKS_Screener[[#This Row],[EPS1]], "")</f>
        <v>21.061728395061724</v>
      </c>
      <c r="R1027" s="17">
        <f>IFERROR(ZACKS_Screener[[#This Row],[Price]]/ZACKS_Screener[[#This Row],[EPS2]], "")</f>
        <v>19.609195402298848</v>
      </c>
      <c r="S1027" s="17">
        <f>IFERROR(ZACKS_Screener[[#This Row],[PE1]]/(ZACKS_Screener[[#This Row],[EG1]]*100), "")</f>
        <v>-1.347950617283951</v>
      </c>
      <c r="T1027" s="17">
        <f>IFERROR(ZACKS_Screener[[#This Row],[PE2]]/(ZACKS_Screener[[#This Row],[EG2]]*100), "")</f>
        <v>2.6472413793103469</v>
      </c>
      <c r="U1027"/>
    </row>
    <row r="1028" spans="1:21" hidden="1" x14ac:dyDescent="0.25">
      <c r="A1028" s="20" t="s">
        <v>2949</v>
      </c>
      <c r="B1028" s="20">
        <v>4697.24</v>
      </c>
      <c r="C1028" s="33" t="s">
        <v>2948</v>
      </c>
      <c r="D1028" s="6" t="s">
        <v>12</v>
      </c>
      <c r="E1028" s="6" t="s">
        <v>32</v>
      </c>
      <c r="F1028" s="6" t="s">
        <v>478</v>
      </c>
      <c r="G1028">
        <v>12</v>
      </c>
      <c r="H1028">
        <v>202212</v>
      </c>
      <c r="I1028" s="8">
        <v>25.25</v>
      </c>
      <c r="J1028" s="8">
        <v>2.94</v>
      </c>
      <c r="K1028" s="8">
        <v>2.48</v>
      </c>
      <c r="L1028" s="8">
        <v>2.44</v>
      </c>
      <c r="M1028" s="47" t="str">
        <f>INDEX(DNBDetails[], MATCH(ZACKS_Screener[Ticker], DNBDetails[Ticker],0), 6)</f>
        <v>Finance and Insurance</v>
      </c>
      <c r="N1028" s="6" t="str">
        <f>INDEX(DNBDetails[], MATCH(ZACKS_Screener[Ticker], DNBDetails[Ticker],0), 7)</f>
        <v>Depository Credit Intermediation</v>
      </c>
      <c r="O10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-0.15646258503401358</v>
      </c>
      <c r="P10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-1.612903225806453E-2</v>
      </c>
      <c r="Q1028" s="17">
        <f>IFERROR(ZACKS_Screener[[#This Row],[Price]]/ZACKS_Screener[[#This Row],[EPS1]], "")</f>
        <v>10.181451612903226</v>
      </c>
      <c r="R1028" s="17">
        <f>IFERROR(ZACKS_Screener[[#This Row],[Price]]/ZACKS_Screener[[#This Row],[EPS2]], "")</f>
        <v>10.348360655737705</v>
      </c>
      <c r="S1028" s="17">
        <f>IFERROR(ZACKS_Screener[[#This Row],[PE1]]/(ZACKS_Screener[[#This Row],[EG1]]*100), "")</f>
        <v>-0.65072755960729323</v>
      </c>
      <c r="T1028" s="17">
        <f>IFERROR(ZACKS_Screener[[#This Row],[PE2]]/(ZACKS_Screener[[#This Row],[EG2]]*100), "")</f>
        <v>-6.4159836065573721</v>
      </c>
      <c r="U1028"/>
    </row>
    <row r="1029" spans="1:21" hidden="1" x14ac:dyDescent="0.25">
      <c r="A1029" s="20" t="s">
        <v>1829</v>
      </c>
      <c r="B1029" s="20">
        <v>3474.18</v>
      </c>
      <c r="C1029" s="33" t="s">
        <v>3469</v>
      </c>
      <c r="D1029" s="6" t="s">
        <v>20</v>
      </c>
      <c r="E1029" s="6" t="s">
        <v>13</v>
      </c>
      <c r="F1029" s="6" t="s">
        <v>171</v>
      </c>
      <c r="G1029">
        <v>12</v>
      </c>
      <c r="H1029">
        <v>202212</v>
      </c>
      <c r="I1029" s="8">
        <v>119.25</v>
      </c>
      <c r="J1029" s="8">
        <v>5.07</v>
      </c>
      <c r="K1029" s="8">
        <v>4.26</v>
      </c>
      <c r="L1029" s="8">
        <v>5.0999999999999996</v>
      </c>
      <c r="M1029" s="47" t="str">
        <f>INDEX(DNBDetails[], MATCH(ZACKS_Screener[Ticker], DNBDetails[Ticker],0), 6)</f>
        <v>Computer and Electronic Product Manufacturing</v>
      </c>
      <c r="N1029" s="6" t="str">
        <f>INDEX(DNBDetails[], MATCH(ZACKS_Screener[Ticker], DNBDetails[Ticker],0), 7)</f>
        <v>Navigational, Measuring, Electromedical, and Control Instruments Manufacturing</v>
      </c>
      <c r="O10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-0.15976331360946755</v>
      </c>
      <c r="P10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0.19718309859154928</v>
      </c>
      <c r="Q1029" s="17">
        <f>IFERROR(ZACKS_Screener[[#This Row],[Price]]/ZACKS_Screener[[#This Row],[EPS1]], "")</f>
        <v>27.992957746478876</v>
      </c>
      <c r="R1029" s="17">
        <f>IFERROR(ZACKS_Screener[[#This Row],[Price]]/ZACKS_Screener[[#This Row],[EPS2]], "")</f>
        <v>23.382352941176471</v>
      </c>
      <c r="S1029" s="17">
        <f>IFERROR(ZACKS_Screener[[#This Row],[PE1]]/(ZACKS_Screener[[#This Row],[EG1]]*100), "")</f>
        <v>-1.75215179968701</v>
      </c>
      <c r="T1029" s="17">
        <f>IFERROR(ZACKS_Screener[[#This Row],[PE2]]/(ZACKS_Screener[[#This Row],[EG2]]*100), "")</f>
        <v>1.1858193277310924</v>
      </c>
      <c r="U1029"/>
    </row>
    <row r="1030" spans="1:21" hidden="1" x14ac:dyDescent="0.25">
      <c r="A1030" s="20" t="s">
        <v>532</v>
      </c>
      <c r="B1030" s="20">
        <v>3839.9</v>
      </c>
      <c r="C1030" s="33" t="s">
        <v>531</v>
      </c>
      <c r="D1030" s="6" t="s">
        <v>12</v>
      </c>
      <c r="E1030" s="6" t="s">
        <v>284</v>
      </c>
      <c r="F1030" s="6" t="s">
        <v>533</v>
      </c>
      <c r="G1030">
        <v>12</v>
      </c>
      <c r="H1030">
        <v>202212</v>
      </c>
      <c r="I1030" s="8">
        <v>665.44</v>
      </c>
      <c r="J1030" s="8">
        <v>59.49</v>
      </c>
      <c r="K1030" s="8">
        <v>49.92</v>
      </c>
      <c r="L1030" s="8">
        <v>57.26</v>
      </c>
      <c r="M1030" s="47" t="str">
        <f>INDEX(DNBDetails[], MATCH(ZACKS_Screener[Ticker], DNBDetails[Ticker],0), 6)</f>
        <v>Information</v>
      </c>
      <c r="N1030" s="6" t="str">
        <f>INDEX(DNBDetails[], MATCH(ZACKS_Screener[Ticker], DNBDetails[Ticker],0), 7)</f>
        <v>Media Streaming Distribution Services, Social Networks, and Other Media Networks and Content Providers</v>
      </c>
      <c r="O10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-0.16086737266767523</v>
      </c>
      <c r="P10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0.14703525641025633</v>
      </c>
      <c r="Q1030" s="17">
        <f>IFERROR(ZACKS_Screener[[#This Row],[Price]]/ZACKS_Screener[[#This Row],[EPS1]], "")</f>
        <v>13.330128205128206</v>
      </c>
      <c r="R1030" s="17">
        <f>IFERROR(ZACKS_Screener[[#This Row],[Price]]/ZACKS_Screener[[#This Row],[EPS2]], "")</f>
        <v>11.621376178833392</v>
      </c>
      <c r="S1030" s="17">
        <f>IFERROR(ZACKS_Screener[[#This Row],[PE1]]/(ZACKS_Screener[[#This Row],[EG1]]*100), "")</f>
        <v>-0.8286408849770921</v>
      </c>
      <c r="T1030" s="17">
        <f>IFERROR(ZACKS_Screener[[#This Row],[PE2]]/(ZACKS_Screener[[#This Row],[EG2]]*100), "")</f>
        <v>0.79038024366125781</v>
      </c>
      <c r="U1030"/>
    </row>
    <row r="1031" spans="1:21" hidden="1" x14ac:dyDescent="0.25">
      <c r="A1031" s="20" t="s">
        <v>15832</v>
      </c>
      <c r="B1031" s="20">
        <v>2410.04</v>
      </c>
      <c r="C1031" s="33" t="s">
        <v>15833</v>
      </c>
      <c r="D1031" s="6" t="s">
        <v>12</v>
      </c>
      <c r="E1031" s="6" t="s">
        <v>32</v>
      </c>
      <c r="F1031" s="6" t="s">
        <v>214</v>
      </c>
      <c r="G1031">
        <v>12</v>
      </c>
      <c r="H1031">
        <v>202212</v>
      </c>
      <c r="I1031" s="8">
        <v>35.340000000000003</v>
      </c>
      <c r="J1031" s="8">
        <v>6.64</v>
      </c>
      <c r="K1031" s="8">
        <v>5.56</v>
      </c>
      <c r="L1031" s="8">
        <v>5.53</v>
      </c>
      <c r="M1031" s="47" t="str">
        <f>INDEX(DNBDetails[], MATCH(ZACKS_Screener[Ticker], DNBDetails[Ticker],0), 6)</f>
        <v>Real Estate and Rental and Leasing</v>
      </c>
      <c r="N1031" s="6" t="str">
        <f>INDEX(DNBDetails[], MATCH(ZACKS_Screener[Ticker], DNBDetails[Ticker],0), 7)</f>
        <v>Lessors of Real Estate</v>
      </c>
      <c r="O10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-0.16265060240963858</v>
      </c>
      <c r="P10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-5.3956834532372959E-3</v>
      </c>
      <c r="Q1031" s="17">
        <f>IFERROR(ZACKS_Screener[[#This Row],[Price]]/ZACKS_Screener[[#This Row],[EPS1]], "")</f>
        <v>6.35611510791367</v>
      </c>
      <c r="R1031" s="17">
        <f>IFERROR(ZACKS_Screener[[#This Row],[Price]]/ZACKS_Screener[[#This Row],[EPS2]], "")</f>
        <v>6.3905967450271248</v>
      </c>
      <c r="S1031" s="17">
        <f>IFERROR(ZACKS_Screener[[#This Row],[PE1]]/(ZACKS_Screener[[#This Row],[EG1]]*100), "")</f>
        <v>-0.39078337330135887</v>
      </c>
      <c r="T1031" s="17">
        <f>IFERROR(ZACKS_Screener[[#This Row],[PE2]]/(ZACKS_Screener[[#This Row],[EG2]]*100), "")</f>
        <v>-11.843905967450523</v>
      </c>
      <c r="U1031"/>
    </row>
    <row r="1032" spans="1:21" hidden="1" x14ac:dyDescent="0.25">
      <c r="A1032" s="20" t="s">
        <v>2530</v>
      </c>
      <c r="B1032" s="20">
        <v>11396.05</v>
      </c>
      <c r="C1032" s="33" t="s">
        <v>2529</v>
      </c>
      <c r="D1032" s="6" t="s">
        <v>12</v>
      </c>
      <c r="E1032" s="6" t="s">
        <v>21</v>
      </c>
      <c r="F1032" s="6" t="s">
        <v>288</v>
      </c>
      <c r="G1032">
        <v>3</v>
      </c>
      <c r="H1032">
        <v>202303</v>
      </c>
      <c r="I1032" s="8">
        <v>56.92</v>
      </c>
      <c r="J1032" s="8">
        <v>5.54</v>
      </c>
      <c r="K1032" s="8">
        <v>4.63</v>
      </c>
      <c r="M1032" s="47" t="str">
        <f>INDEX(DNBDetails[], MATCH(ZACKS_Screener[Ticker], DNBDetails[Ticker],0), 6)</f>
        <v>Real Estate and Rental and Leasing</v>
      </c>
      <c r="N1032" s="6" t="str">
        <f>INDEX(DNBDetails[], MATCH(ZACKS_Screener[Ticker], DNBDetails[Ticker],0), 7)</f>
        <v>Automotive Equipment Rental and Leasing</v>
      </c>
      <c r="O10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-0.16425992779783397</v>
      </c>
      <c r="P10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032" s="17">
        <f>IFERROR(ZACKS_Screener[[#This Row],[Price]]/ZACKS_Screener[[#This Row],[EPS1]], "")</f>
        <v>12.293736501079914</v>
      </c>
      <c r="R1032" s="17" t="str">
        <f>IFERROR(ZACKS_Screener[[#This Row],[Price]]/ZACKS_Screener[[#This Row],[EPS2]], "")</f>
        <v/>
      </c>
      <c r="S1032" s="17">
        <f>IFERROR(ZACKS_Screener[[#This Row],[PE1]]/(ZACKS_Screener[[#This Row],[EG1]]*100), "")</f>
        <v>-0.74843187050530458</v>
      </c>
      <c r="T1032" s="17" t="str">
        <f>IFERROR(ZACKS_Screener[[#This Row],[PE2]]/(ZACKS_Screener[[#This Row],[EG2]]*100), "")</f>
        <v/>
      </c>
      <c r="U1032"/>
    </row>
    <row r="1033" spans="1:21" hidden="1" x14ac:dyDescent="0.25">
      <c r="A1033" s="20" t="s">
        <v>3165</v>
      </c>
      <c r="B1033" s="20">
        <v>3468.63</v>
      </c>
      <c r="C1033" s="33" t="s">
        <v>3164</v>
      </c>
      <c r="D1033" s="6" t="s">
        <v>20</v>
      </c>
      <c r="E1033" s="6" t="s">
        <v>35</v>
      </c>
      <c r="F1033" s="6" t="s">
        <v>135</v>
      </c>
      <c r="G1033">
        <v>12</v>
      </c>
      <c r="H1033">
        <v>202212</v>
      </c>
      <c r="I1033" s="8">
        <v>7.94</v>
      </c>
      <c r="J1033" s="8">
        <v>0.3</v>
      </c>
      <c r="K1033" s="8">
        <v>0.25</v>
      </c>
      <c r="L1033" s="8">
        <v>0.3</v>
      </c>
      <c r="M1033" s="47" t="str">
        <f>INDEX(DNBDetails[], MATCH(ZACKS_Screener[Ticker], DNBDetails[Ticker],0), 6)</f>
        <v>Information</v>
      </c>
      <c r="N1033" s="6" t="str">
        <f>INDEX(DNBDetails[], MATCH(ZACKS_Screener[Ticker], DNBDetails[Ticker],0), 7)</f>
        <v>Computing Infrastructure Providers, Data Processing, Web Hosting, and Related Services</v>
      </c>
      <c r="O10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-0.16666666666666663</v>
      </c>
      <c r="P10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0.19999999999999996</v>
      </c>
      <c r="Q1033" s="17">
        <f>IFERROR(ZACKS_Screener[[#This Row],[Price]]/ZACKS_Screener[[#This Row],[EPS1]], "")</f>
        <v>31.76</v>
      </c>
      <c r="R1033" s="17">
        <f>IFERROR(ZACKS_Screener[[#This Row],[Price]]/ZACKS_Screener[[#This Row],[EPS2]], "")</f>
        <v>26.466666666666669</v>
      </c>
      <c r="S1033" s="17">
        <f>IFERROR(ZACKS_Screener[[#This Row],[PE1]]/(ZACKS_Screener[[#This Row],[EG1]]*100), "")</f>
        <v>-1.9056000000000004</v>
      </c>
      <c r="T1033" s="17">
        <f>IFERROR(ZACKS_Screener[[#This Row],[PE2]]/(ZACKS_Screener[[#This Row],[EG2]]*100), "")</f>
        <v>1.3233333333333337</v>
      </c>
      <c r="U1033"/>
    </row>
    <row r="1034" spans="1:21" hidden="1" x14ac:dyDescent="0.25">
      <c r="A1034" s="20" t="s">
        <v>2296</v>
      </c>
      <c r="B1034" s="20">
        <v>5574.69</v>
      </c>
      <c r="C1034" s="33" t="s">
        <v>2295</v>
      </c>
      <c r="D1034" s="6" t="s">
        <v>12</v>
      </c>
      <c r="E1034" s="6" t="s">
        <v>17</v>
      </c>
      <c r="F1034" s="6" t="s">
        <v>200</v>
      </c>
      <c r="G1034">
        <v>12</v>
      </c>
      <c r="H1034">
        <v>202212</v>
      </c>
      <c r="I1034" s="8">
        <v>56.63</v>
      </c>
      <c r="J1034" s="8">
        <v>6.48</v>
      </c>
      <c r="K1034" s="8">
        <v>5.4</v>
      </c>
      <c r="L1034" s="8">
        <v>5.61</v>
      </c>
      <c r="M1034" s="47" t="str">
        <f>INDEX(DNBDetails[], MATCH(ZACKS_Screener[Ticker], DNBDetails[Ticker],0), 6)</f>
        <v>Paper Manufacturing</v>
      </c>
      <c r="N1034" s="6" t="str">
        <f>INDEX(DNBDetails[], MATCH(ZACKS_Screener[Ticker], DNBDetails[Ticker],0), 7)</f>
        <v>Pulp, Paper, and Paperboard Mills</v>
      </c>
      <c r="O10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-0.16666666666666666</v>
      </c>
      <c r="P10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3.8888888888888883E-2</v>
      </c>
      <c r="Q1034" s="17">
        <f>IFERROR(ZACKS_Screener[[#This Row],[Price]]/ZACKS_Screener[[#This Row],[EPS1]], "")</f>
        <v>10.487037037037037</v>
      </c>
      <c r="R1034" s="17">
        <f>IFERROR(ZACKS_Screener[[#This Row],[Price]]/ZACKS_Screener[[#This Row],[EPS2]], "")</f>
        <v>10.094474153297682</v>
      </c>
      <c r="S1034" s="17">
        <f>IFERROR(ZACKS_Screener[[#This Row],[PE1]]/(ZACKS_Screener[[#This Row],[EG1]]*100), "")</f>
        <v>-0.62922222222222235</v>
      </c>
      <c r="T1034" s="17">
        <f>IFERROR(ZACKS_Screener[[#This Row],[PE2]]/(ZACKS_Screener[[#This Row],[EG2]]*100), "")</f>
        <v>2.5957219251336898</v>
      </c>
      <c r="U1034"/>
    </row>
    <row r="1035" spans="1:21" hidden="1" x14ac:dyDescent="0.25">
      <c r="A1035" s="20" t="s">
        <v>2329</v>
      </c>
      <c r="B1035" s="20">
        <v>9072.7999999999993</v>
      </c>
      <c r="C1035" s="33" t="s">
        <v>2328</v>
      </c>
      <c r="D1035" s="6" t="s">
        <v>20</v>
      </c>
      <c r="E1035" s="6" t="s">
        <v>35</v>
      </c>
      <c r="F1035" s="6" t="s">
        <v>60</v>
      </c>
      <c r="G1035">
        <v>12</v>
      </c>
      <c r="H1035">
        <v>202212</v>
      </c>
      <c r="I1035" s="8">
        <v>103.36</v>
      </c>
      <c r="J1035" s="8">
        <v>-8.0299999999999994</v>
      </c>
      <c r="K1035" s="8">
        <v>-9.3699999999999992</v>
      </c>
      <c r="L1035" s="8">
        <v>-1.78</v>
      </c>
      <c r="M1035" s="47" t="str">
        <f>INDEX(DNBDetails[], MATCH(ZACKS_Screener[Ticker], DNBDetails[Ticker],0), 6)</f>
        <v>Chemical Manufacturing</v>
      </c>
      <c r="N1035" s="6" t="str">
        <f>INDEX(DNBDetails[], MATCH(ZACKS_Screener[Ticker], DNBDetails[Ticker],0), 7)</f>
        <v>Pharmaceutical and Medicine Manufacturing</v>
      </c>
      <c r="O10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-0.16687422166874222</v>
      </c>
      <c r="P10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0.81003201707577366</v>
      </c>
      <c r="Q1035" s="17">
        <f>IFERROR(ZACKS_Screener[[#This Row],[Price]]/ZACKS_Screener[[#This Row],[EPS1]], "")</f>
        <v>-11.030949839914623</v>
      </c>
      <c r="R1035" s="17">
        <f>IFERROR(ZACKS_Screener[[#This Row],[Price]]/ZACKS_Screener[[#This Row],[EPS2]], "")</f>
        <v>-58.067415730337075</v>
      </c>
      <c r="S1035" s="17">
        <f>IFERROR(ZACKS_Screener[[#This Row],[PE1]]/(ZACKS_Screener[[#This Row],[EG1]]*100), "")</f>
        <v>0.66103378518294342</v>
      </c>
      <c r="T1035" s="17">
        <f>IFERROR(ZACKS_Screener[[#This Row],[PE2]]/(ZACKS_Screener[[#This Row],[EG2]]*100), "")</f>
        <v>-0.71685334043907578</v>
      </c>
      <c r="U1035"/>
    </row>
    <row r="1036" spans="1:21" hidden="1" x14ac:dyDescent="0.25">
      <c r="A1036" s="20" t="s">
        <v>1169</v>
      </c>
      <c r="B1036" s="20">
        <v>5473.34</v>
      </c>
      <c r="C1036" s="33" t="s">
        <v>1168</v>
      </c>
      <c r="D1036" s="6" t="s">
        <v>12</v>
      </c>
      <c r="E1036" s="6" t="s">
        <v>284</v>
      </c>
      <c r="F1036" s="6" t="s">
        <v>697</v>
      </c>
      <c r="G1036">
        <v>12</v>
      </c>
      <c r="H1036">
        <v>202212</v>
      </c>
      <c r="I1036" s="8">
        <v>30.35</v>
      </c>
      <c r="J1036" s="8">
        <v>3.11</v>
      </c>
      <c r="K1036" s="8">
        <v>2.59</v>
      </c>
      <c r="L1036" s="8">
        <v>2.98</v>
      </c>
      <c r="M1036" s="47" t="str">
        <f>INDEX(DNBDetails[], MATCH(ZACKS_Screener[Ticker], DNBDetails[Ticker],0), 6)</f>
        <v>Textile Product Mills</v>
      </c>
      <c r="N1036" s="6" t="str">
        <f>INDEX(DNBDetails[], MATCH(ZACKS_Screener[Ticker], DNBDetails[Ticker],0), 7)</f>
        <v>Other Textile Product Mills</v>
      </c>
      <c r="O10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-0.1672025723472669</v>
      </c>
      <c r="P10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0.15057915057915064</v>
      </c>
      <c r="Q1036" s="17">
        <f>IFERROR(ZACKS_Screener[[#This Row],[Price]]/ZACKS_Screener[[#This Row],[EPS1]], "")</f>
        <v>11.71814671814672</v>
      </c>
      <c r="R1036" s="17">
        <f>IFERROR(ZACKS_Screener[[#This Row],[Price]]/ZACKS_Screener[[#This Row],[EPS2]], "")</f>
        <v>10.184563758389261</v>
      </c>
      <c r="S1036" s="17">
        <f>IFERROR(ZACKS_Screener[[#This Row],[PE1]]/(ZACKS_Screener[[#This Row],[EG1]]*100), "")</f>
        <v>-0.70083531333531324</v>
      </c>
      <c r="T1036" s="17">
        <f>IFERROR(ZACKS_Screener[[#This Row],[PE2]]/(ZACKS_Screener[[#This Row],[EG2]]*100), "")</f>
        <v>0.67635949062123524</v>
      </c>
      <c r="U1036"/>
    </row>
    <row r="1037" spans="1:21" hidden="1" x14ac:dyDescent="0.25">
      <c r="A1037" s="20" t="s">
        <v>494</v>
      </c>
      <c r="B1037" s="20">
        <v>9163.19</v>
      </c>
      <c r="C1037" s="33" t="s">
        <v>493</v>
      </c>
      <c r="D1037" s="6" t="s">
        <v>12</v>
      </c>
      <c r="E1037" s="6" t="s">
        <v>32</v>
      </c>
      <c r="F1037" s="6" t="s">
        <v>360</v>
      </c>
      <c r="G1037">
        <v>12</v>
      </c>
      <c r="H1037">
        <v>202212</v>
      </c>
      <c r="I1037" s="8">
        <v>19.920000000000002</v>
      </c>
      <c r="J1037" s="8">
        <v>1.96</v>
      </c>
      <c r="K1037" s="8">
        <v>1.63</v>
      </c>
      <c r="L1037" s="8">
        <v>2.06</v>
      </c>
      <c r="M1037" s="47" t="str">
        <f>INDEX(DNBDetails[], MATCH(ZACKS_Screener[Ticker], DNBDetails[Ticker],0), 6)</f>
        <v>Finance and Insurance</v>
      </c>
      <c r="N1037" s="6" t="str">
        <f>INDEX(DNBDetails[], MATCH(ZACKS_Screener[Ticker], DNBDetails[Ticker],0), 7)</f>
        <v>Depository Credit Intermediation</v>
      </c>
      <c r="O10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-0.16836734693877556</v>
      </c>
      <c r="P10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0.26380368098159523</v>
      </c>
      <c r="Q1037" s="17">
        <f>IFERROR(ZACKS_Screener[[#This Row],[Price]]/ZACKS_Screener[[#This Row],[EPS1]], "")</f>
        <v>12.220858895705524</v>
      </c>
      <c r="R1037" s="17">
        <f>IFERROR(ZACKS_Screener[[#This Row],[Price]]/ZACKS_Screener[[#This Row],[EPS2]], "")</f>
        <v>9.6699029126213603</v>
      </c>
      <c r="S1037" s="17">
        <f>IFERROR(ZACKS_Screener[[#This Row],[PE1]]/(ZACKS_Screener[[#This Row],[EG1]]*100), "")</f>
        <v>-0.72584495259341875</v>
      </c>
      <c r="T1037" s="17">
        <f>IFERROR(ZACKS_Screener[[#This Row],[PE2]]/(ZACKS_Screener[[#This Row],[EG2]]*100), "")</f>
        <v>0.36655678482727466</v>
      </c>
      <c r="U1037"/>
    </row>
    <row r="1038" spans="1:21" hidden="1" x14ac:dyDescent="0.25">
      <c r="A1038" s="20" t="s">
        <v>314</v>
      </c>
      <c r="B1038" s="20">
        <v>4209.8500000000004</v>
      </c>
      <c r="C1038" s="33" t="s">
        <v>313</v>
      </c>
      <c r="D1038" s="6" t="s">
        <v>20</v>
      </c>
      <c r="E1038" s="6" t="s">
        <v>13</v>
      </c>
      <c r="F1038" s="6" t="s">
        <v>268</v>
      </c>
      <c r="G1038">
        <v>6</v>
      </c>
      <c r="H1038">
        <v>202306</v>
      </c>
      <c r="I1038" s="8">
        <v>45.86</v>
      </c>
      <c r="J1038" s="8">
        <v>6.93</v>
      </c>
      <c r="K1038" s="8">
        <v>5.76</v>
      </c>
      <c r="L1038" s="8">
        <v>6.63</v>
      </c>
      <c r="M1038" s="47" t="str">
        <f>INDEX(DNBDetails[], MATCH(ZACKS_Screener[Ticker], DNBDetails[Ticker],0), 6)</f>
        <v>Wholesale Trade</v>
      </c>
      <c r="N1038" s="6" t="str">
        <f>INDEX(DNBDetails[], MATCH(ZACKS_Screener[Ticker], DNBDetails[Ticker],0), 7)</f>
        <v>Household Appliances and Electrical and Electronic Goods Merchant Wholesalers</v>
      </c>
      <c r="O10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-0.16883116883116883</v>
      </c>
      <c r="P10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0.15104166666666669</v>
      </c>
      <c r="Q1038" s="17">
        <f>IFERROR(ZACKS_Screener[[#This Row],[Price]]/ZACKS_Screener[[#This Row],[EPS1]], "")</f>
        <v>7.9618055555555554</v>
      </c>
      <c r="R1038" s="17">
        <f>IFERROR(ZACKS_Screener[[#This Row],[Price]]/ZACKS_Screener[[#This Row],[EPS2]], "")</f>
        <v>6.9170437405731526</v>
      </c>
      <c r="S1038" s="17">
        <f>IFERROR(ZACKS_Screener[[#This Row],[PE1]]/(ZACKS_Screener[[#This Row],[EG1]]*100), "")</f>
        <v>-0.47158386752136749</v>
      </c>
      <c r="T1038" s="17">
        <f>IFERROR(ZACKS_Screener[[#This Row],[PE2]]/(ZACKS_Screener[[#This Row],[EG2]]*100), "")</f>
        <v>0.45795599937587766</v>
      </c>
      <c r="U1038"/>
    </row>
    <row r="1039" spans="1:21" hidden="1" x14ac:dyDescent="0.25">
      <c r="A1039" s="20" t="s">
        <v>1510</v>
      </c>
      <c r="B1039" s="20">
        <v>8238.23</v>
      </c>
      <c r="C1039" s="33" t="s">
        <v>1509</v>
      </c>
      <c r="D1039" s="6" t="s">
        <v>12</v>
      </c>
      <c r="E1039" s="6" t="s">
        <v>27</v>
      </c>
      <c r="F1039" s="6" t="s">
        <v>48</v>
      </c>
      <c r="G1039">
        <v>12</v>
      </c>
      <c r="H1039">
        <v>202212</v>
      </c>
      <c r="I1039" s="8">
        <v>305.12</v>
      </c>
      <c r="J1039" s="8">
        <v>44.42</v>
      </c>
      <c r="K1039" s="8">
        <v>36.86</v>
      </c>
      <c r="L1039" s="8">
        <v>37.64</v>
      </c>
      <c r="M1039" s="47" t="str">
        <f>INDEX(DNBDetails[], MATCH(ZACKS_Screener[Ticker], DNBDetails[Ticker],0), 6)</f>
        <v>Retail Trade</v>
      </c>
      <c r="N1039" s="6" t="str">
        <f>INDEX(DNBDetails[], MATCH(ZACKS_Screener[Ticker], DNBDetails[Ticker],0), 7)</f>
        <v>Automobile Dealers</v>
      </c>
      <c r="O10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-0.17019360648356602</v>
      </c>
      <c r="P10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2.1161150298426509E-2</v>
      </c>
      <c r="Q1039" s="17">
        <f>IFERROR(ZACKS_Screener[[#This Row],[Price]]/ZACKS_Screener[[#This Row],[EPS1]], "")</f>
        <v>8.2778079218665219</v>
      </c>
      <c r="R1039" s="17">
        <f>IFERROR(ZACKS_Screener[[#This Row],[Price]]/ZACKS_Screener[[#This Row],[EPS2]], "")</f>
        <v>8.106269925611052</v>
      </c>
      <c r="S1039" s="17">
        <f>IFERROR(ZACKS_Screener[[#This Row],[PE1]]/(ZACKS_Screener[[#This Row],[EG1]]*100), "")</f>
        <v>-0.4863759628165486</v>
      </c>
      <c r="T1039" s="17">
        <f>IFERROR(ZACKS_Screener[[#This Row],[PE2]]/(ZACKS_Screener[[#This Row],[EG2]]*100), "")</f>
        <v>3.830732172538756</v>
      </c>
      <c r="U1039"/>
    </row>
    <row r="1040" spans="1:21" hidden="1" x14ac:dyDescent="0.25">
      <c r="A1040" s="20" t="s">
        <v>3500</v>
      </c>
      <c r="B1040" s="20">
        <v>2278.0300000000002</v>
      </c>
      <c r="C1040" s="33" t="s">
        <v>3499</v>
      </c>
      <c r="D1040" s="6" t="s">
        <v>12</v>
      </c>
      <c r="E1040" s="6" t="s">
        <v>102</v>
      </c>
      <c r="F1040" s="6" t="s">
        <v>103</v>
      </c>
      <c r="G1040">
        <v>12</v>
      </c>
      <c r="H1040">
        <v>202212</v>
      </c>
      <c r="I1040" s="8">
        <v>41.75</v>
      </c>
      <c r="J1040" s="8">
        <v>8.26</v>
      </c>
      <c r="K1040" s="8">
        <v>6.85</v>
      </c>
      <c r="L1040" s="8">
        <v>9.3000000000000007</v>
      </c>
      <c r="M1040" s="47" t="str">
        <f>INDEX(DNBDetails[], MATCH(ZACKS_Screener[Ticker], DNBDetails[Ticker],0), 6)</f>
        <v>Mining, Quarrying, and Oil and Gas Extraction</v>
      </c>
      <c r="N1040" s="6" t="str">
        <f>INDEX(DNBDetails[], MATCH(ZACKS_Screener[Ticker], DNBDetails[Ticker],0), 7)</f>
        <v>Support Activities for Mining</v>
      </c>
      <c r="O10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-0.17070217917675548</v>
      </c>
      <c r="P10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0.35766423357664251</v>
      </c>
      <c r="Q1040" s="17">
        <f>IFERROR(ZACKS_Screener[[#This Row],[Price]]/ZACKS_Screener[[#This Row],[EPS1]], "")</f>
        <v>6.0948905109489058</v>
      </c>
      <c r="R1040" s="17">
        <f>IFERROR(ZACKS_Screener[[#This Row],[Price]]/ZACKS_Screener[[#This Row],[EPS2]], "")</f>
        <v>4.489247311827957</v>
      </c>
      <c r="S1040" s="17">
        <f>IFERROR(ZACKS_Screener[[#This Row],[PE1]]/(ZACKS_Screener[[#This Row],[EG1]]*100), "")</f>
        <v>-0.35704819588963083</v>
      </c>
      <c r="T1040" s="17">
        <f>IFERROR(ZACKS_Screener[[#This Row],[PE2]]/(ZACKS_Screener[[#This Row],[EG2]]*100), "")</f>
        <v>0.12551569014702649</v>
      </c>
      <c r="U1040"/>
    </row>
    <row r="1041" spans="1:21" hidden="1" x14ac:dyDescent="0.25">
      <c r="A1041" s="6" t="s">
        <v>297</v>
      </c>
      <c r="B1041" s="20">
        <v>5996.41</v>
      </c>
      <c r="C1041" s="33" t="s">
        <v>296</v>
      </c>
      <c r="D1041" s="6" t="s">
        <v>12</v>
      </c>
      <c r="E1041" s="6" t="s">
        <v>17</v>
      </c>
      <c r="F1041" s="6" t="s">
        <v>298</v>
      </c>
      <c r="G1041">
        <v>9</v>
      </c>
      <c r="H1041">
        <v>202209</v>
      </c>
      <c r="I1041" s="8">
        <v>149.55000000000001</v>
      </c>
      <c r="J1041" s="8">
        <v>21.55</v>
      </c>
      <c r="K1041" s="8">
        <v>17.82</v>
      </c>
      <c r="L1041" s="8">
        <v>16.68</v>
      </c>
      <c r="M1041" s="47" t="str">
        <f>INDEX(DNBDetails[], MATCH(ZACKS_Screener[Ticker], DNBDetails[Ticker],0), 6)</f>
        <v>Electrical Equipment, Appliance, and Component Manufacturing</v>
      </c>
      <c r="N1041" s="6" t="str">
        <f>INDEX(DNBDetails[], MATCH(ZACKS_Screener[Ticker], DNBDetails[Ticker],0), 7)</f>
        <v>Other Electrical Equipment and Component Manufacturing</v>
      </c>
      <c r="O10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-0.17308584686774944</v>
      </c>
      <c r="P10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-6.3973063973064001E-2</v>
      </c>
      <c r="Q1041" s="17">
        <f>IFERROR(ZACKS_Screener[[#This Row],[Price]]/ZACKS_Screener[[#This Row],[EPS1]], "")</f>
        <v>8.3922558922558927</v>
      </c>
      <c r="R1041" s="17">
        <f>IFERROR(ZACKS_Screener[[#This Row],[Price]]/ZACKS_Screener[[#This Row],[EPS2]], "")</f>
        <v>8.9658273381294968</v>
      </c>
      <c r="S1041" s="17">
        <f>IFERROR(ZACKS_Screener[[#This Row],[PE1]]/(ZACKS_Screener[[#This Row],[EG1]]*100), "")</f>
        <v>-0.48486089672416743</v>
      </c>
      <c r="T1041" s="17">
        <f>IFERROR(ZACKS_Screener[[#This Row],[PE2]]/(ZACKS_Screener[[#This Row],[EG2]]*100), "")</f>
        <v>-1.4015003786444524</v>
      </c>
      <c r="U1041"/>
    </row>
    <row r="1042" spans="1:21" hidden="1" x14ac:dyDescent="0.25">
      <c r="A1042" s="20" t="s">
        <v>2081</v>
      </c>
      <c r="B1042" s="20">
        <v>21156.86</v>
      </c>
      <c r="C1042" s="33" t="s">
        <v>2080</v>
      </c>
      <c r="D1042" s="6" t="s">
        <v>12</v>
      </c>
      <c r="E1042" s="6" t="s">
        <v>284</v>
      </c>
      <c r="F1042" s="6" t="s">
        <v>527</v>
      </c>
      <c r="G1042">
        <v>12</v>
      </c>
      <c r="H1042">
        <v>202212</v>
      </c>
      <c r="I1042" s="8">
        <v>29.46</v>
      </c>
      <c r="J1042" s="8">
        <v>-1.55</v>
      </c>
      <c r="K1042" s="8">
        <v>-1.82</v>
      </c>
      <c r="L1042" s="8">
        <v>-1.83</v>
      </c>
      <c r="M1042" s="47" t="str">
        <f>INDEX(DNBDetails[], MATCH(ZACKS_Screener[Ticker], DNBDetails[Ticker],0), 6)</f>
        <v>Information</v>
      </c>
      <c r="N1042" s="6" t="str">
        <f>INDEX(DNBDetails[], MATCH(ZACKS_Screener[Ticker], DNBDetails[Ticker],0), 7)</f>
        <v>Software Publishers</v>
      </c>
      <c r="O10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-0.17419354838709677</v>
      </c>
      <c r="P10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-5.4945054945054993E-3</v>
      </c>
      <c r="Q1042" s="17">
        <f>IFERROR(ZACKS_Screener[[#This Row],[Price]]/ZACKS_Screener[[#This Row],[EPS1]], "")</f>
        <v>-16.186813186813186</v>
      </c>
      <c r="R1042" s="17">
        <f>IFERROR(ZACKS_Screener[[#This Row],[Price]]/ZACKS_Screener[[#This Row],[EPS2]], "")</f>
        <v>-16.098360655737704</v>
      </c>
      <c r="S1042" s="17">
        <f>IFERROR(ZACKS_Screener[[#This Row],[PE1]]/(ZACKS_Screener[[#This Row],[EG1]]*100), "")</f>
        <v>0.92924297924297927</v>
      </c>
      <c r="T1042" s="17">
        <f>IFERROR(ZACKS_Screener[[#This Row],[PE2]]/(ZACKS_Screener[[#This Row],[EG2]]*100), "")</f>
        <v>29.299016393442596</v>
      </c>
      <c r="U1042"/>
    </row>
    <row r="1043" spans="1:21" x14ac:dyDescent="0.25">
      <c r="A1043" s="20" t="s">
        <v>6185</v>
      </c>
      <c r="B1043" s="20">
        <v>2839.58</v>
      </c>
      <c r="C1043" s="33" t="s">
        <v>6184</v>
      </c>
      <c r="D1043" s="6" t="s">
        <v>12</v>
      </c>
      <c r="E1043" s="6" t="s">
        <v>24</v>
      </c>
      <c r="F1043" s="6" t="s">
        <v>823</v>
      </c>
      <c r="G1043">
        <v>12</v>
      </c>
      <c r="H1043">
        <v>202212</v>
      </c>
      <c r="I1043" s="8">
        <v>30.3</v>
      </c>
      <c r="J1043" s="8">
        <v>2.4500000000000002</v>
      </c>
      <c r="K1043" s="8">
        <v>2.02</v>
      </c>
      <c r="L1043" s="8">
        <v>2.27</v>
      </c>
      <c r="M1043" s="47" t="str">
        <f>INDEX(DNBDetails[], MATCH(ZACKS_Screener[Ticker], DNBDetails[Ticker],0), 6)</f>
        <v>Construction</v>
      </c>
      <c r="N1043" s="6" t="str">
        <f>INDEX(DNBDetails[], MATCH(ZACKS_Screener[Ticker], DNBDetails[Ticker],0), 7)</f>
        <v>Residential Building Construction</v>
      </c>
      <c r="O10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-0.1755102040816327</v>
      </c>
      <c r="P10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0.12376237623762376</v>
      </c>
      <c r="Q1043" s="17">
        <f>IFERROR(ZACKS_Screener[[#This Row],[Price]]/ZACKS_Screener[[#This Row],[EPS1]], "")</f>
        <v>15</v>
      </c>
      <c r="R1043" s="17">
        <f>IFERROR(ZACKS_Screener[[#This Row],[Price]]/ZACKS_Screener[[#This Row],[EPS2]], "")</f>
        <v>13.348017621145374</v>
      </c>
      <c r="S1043" s="17">
        <f>IFERROR(ZACKS_Screener[[#This Row],[PE1]]/(ZACKS_Screener[[#This Row],[EG1]]*100), "")</f>
        <v>-0.85465116279069742</v>
      </c>
      <c r="T1043" s="17">
        <f>IFERROR(ZACKS_Screener[[#This Row],[PE2]]/(ZACKS_Screener[[#This Row],[EG2]]*100), "")</f>
        <v>1.0785198237885463</v>
      </c>
      <c r="U1043"/>
    </row>
    <row r="1044" spans="1:21" hidden="1" x14ac:dyDescent="0.25">
      <c r="A1044" s="20" t="s">
        <v>67</v>
      </c>
      <c r="B1044" s="20">
        <v>12486.49</v>
      </c>
      <c r="C1044" s="33" t="s">
        <v>66</v>
      </c>
      <c r="D1044" s="6" t="s">
        <v>12</v>
      </c>
      <c r="E1044" s="6" t="s">
        <v>44</v>
      </c>
      <c r="F1044" s="6" t="s">
        <v>68</v>
      </c>
      <c r="G1044">
        <v>2</v>
      </c>
      <c r="H1044">
        <v>202302</v>
      </c>
      <c r="I1044" s="8">
        <v>21.69</v>
      </c>
      <c r="J1044" s="8">
        <v>3.37</v>
      </c>
      <c r="K1044" s="8">
        <v>2.77</v>
      </c>
      <c r="L1044" s="8">
        <v>2.88</v>
      </c>
      <c r="M1044" s="47" t="str">
        <f>INDEX(DNBDetails[], MATCH(ZACKS_Screener[Ticker], DNBDetails[Ticker],0), 6)</f>
        <v>Retail Trade</v>
      </c>
      <c r="N1044" s="6" t="str">
        <f>INDEX(DNBDetails[], MATCH(ZACKS_Screener[Ticker], DNBDetails[Ticker],0), 7)</f>
        <v>Grocery and Convenience Retailers</v>
      </c>
      <c r="O10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-0.17804154302670624</v>
      </c>
      <c r="P10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3.9711191335740026E-2</v>
      </c>
      <c r="Q1044" s="17">
        <f>IFERROR(ZACKS_Screener[[#This Row],[Price]]/ZACKS_Screener[[#This Row],[EPS1]], "")</f>
        <v>7.8303249097472927</v>
      </c>
      <c r="R1044" s="17">
        <f>IFERROR(ZACKS_Screener[[#This Row],[Price]]/ZACKS_Screener[[#This Row],[EPS2]], "")</f>
        <v>7.5312500000000009</v>
      </c>
      <c r="S1044" s="17">
        <f>IFERROR(ZACKS_Screener[[#This Row],[PE1]]/(ZACKS_Screener[[#This Row],[EG1]]*100), "")</f>
        <v>-0.43980324909747287</v>
      </c>
      <c r="T1044" s="17">
        <f>IFERROR(ZACKS_Screener[[#This Row],[PE2]]/(ZACKS_Screener[[#This Row],[EG2]]*100), "")</f>
        <v>1.8965056818181845</v>
      </c>
      <c r="U1044"/>
    </row>
    <row r="1045" spans="1:21" hidden="1" x14ac:dyDescent="0.25">
      <c r="A1045" s="20" t="s">
        <v>2474</v>
      </c>
      <c r="B1045" s="20">
        <v>4610.2700000000004</v>
      </c>
      <c r="C1045" s="33" t="s">
        <v>2473</v>
      </c>
      <c r="D1045" s="6" t="s">
        <v>12</v>
      </c>
      <c r="E1045" s="6" t="s">
        <v>21</v>
      </c>
      <c r="F1045" s="6" t="s">
        <v>162</v>
      </c>
      <c r="G1045">
        <v>12</v>
      </c>
      <c r="H1045">
        <v>202212</v>
      </c>
      <c r="I1045" s="8">
        <v>83.88</v>
      </c>
      <c r="J1045" s="8">
        <v>11.32</v>
      </c>
      <c r="K1045" s="8">
        <v>9.3000000000000007</v>
      </c>
      <c r="L1045" s="8">
        <v>9.81</v>
      </c>
      <c r="M1045" s="47" t="e">
        <f>INDEX(DNBDetails[], MATCH(ZACKS_Screener[Ticker], DNBDetails[Ticker],0), 6)</f>
        <v>#N/A</v>
      </c>
      <c r="N1045" s="6" t="e">
        <f>INDEX(DNBDetails[], MATCH(ZACKS_Screener[Ticker], DNBDetails[Ticker],0), 7)</f>
        <v>#N/A</v>
      </c>
      <c r="O10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-0.17844522968197876</v>
      </c>
      <c r="P10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5.4838709677419328E-2</v>
      </c>
      <c r="Q1045" s="17">
        <f>IFERROR(ZACKS_Screener[[#This Row],[Price]]/ZACKS_Screener[[#This Row],[EPS1]], "")</f>
        <v>9.0193548387096758</v>
      </c>
      <c r="R1045" s="17">
        <f>IFERROR(ZACKS_Screener[[#This Row],[Price]]/ZACKS_Screener[[#This Row],[EPS2]], "")</f>
        <v>8.5504587155963296</v>
      </c>
      <c r="S1045" s="17">
        <f>IFERROR(ZACKS_Screener[[#This Row],[PE1]]/(ZACKS_Screener[[#This Row],[EG1]]*100), "")</f>
        <v>-0.50544107313957209</v>
      </c>
      <c r="T1045" s="17">
        <f>IFERROR(ZACKS_Screener[[#This Row],[PE2]]/(ZACKS_Screener[[#This Row],[EG2]]*100), "")</f>
        <v>1.5592012951969787</v>
      </c>
      <c r="U1045"/>
    </row>
    <row r="1046" spans="1:21" hidden="1" x14ac:dyDescent="0.25">
      <c r="A1046" s="20" t="s">
        <v>3620</v>
      </c>
      <c r="B1046" s="20">
        <v>3726.7</v>
      </c>
      <c r="C1046" s="33" t="s">
        <v>3619</v>
      </c>
      <c r="D1046" s="6" t="s">
        <v>12</v>
      </c>
      <c r="E1046" s="6" t="s">
        <v>27</v>
      </c>
      <c r="F1046" s="6" t="s">
        <v>2979</v>
      </c>
      <c r="G1046">
        <v>1</v>
      </c>
      <c r="H1046">
        <v>202301</v>
      </c>
      <c r="I1046" s="8">
        <v>80.05</v>
      </c>
      <c r="J1046" s="8">
        <v>11.8</v>
      </c>
      <c r="K1046" s="8">
        <v>9.69</v>
      </c>
      <c r="L1046" s="8">
        <v>10.45</v>
      </c>
      <c r="M1046" s="47" t="str">
        <f>INDEX(DNBDetails[], MATCH(ZACKS_Screener[Ticker], DNBDetails[Ticker],0), 6)</f>
        <v>Retail Trade</v>
      </c>
      <c r="N1046" s="6" t="str">
        <f>INDEX(DNBDetails[], MATCH(ZACKS_Screener[Ticker], DNBDetails[Ticker],0), 7)</f>
        <v>Jewelry, Luggage, and Leather Goods Retailers</v>
      </c>
      <c r="O10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-0.17881355932203399</v>
      </c>
      <c r="P10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7.8431372549019593E-2</v>
      </c>
      <c r="Q1046" s="17">
        <f>IFERROR(ZACKS_Screener[[#This Row],[Price]]/ZACKS_Screener[[#This Row],[EPS1]], "")</f>
        <v>8.261093911248711</v>
      </c>
      <c r="R1046" s="17">
        <f>IFERROR(ZACKS_Screener[[#This Row],[Price]]/ZACKS_Screener[[#This Row],[EPS2]], "")</f>
        <v>7.660287081339713</v>
      </c>
      <c r="S1046" s="17">
        <f>IFERROR(ZACKS_Screener[[#This Row],[PE1]]/(ZACKS_Screener[[#This Row],[EG1]]*100), "")</f>
        <v>-0.46199482536841113</v>
      </c>
      <c r="T1046" s="17">
        <f>IFERROR(ZACKS_Screener[[#This Row],[PE2]]/(ZACKS_Screener[[#This Row],[EG2]]*100), "")</f>
        <v>0.97668660287081355</v>
      </c>
      <c r="U1046"/>
    </row>
    <row r="1047" spans="1:21" hidden="1" x14ac:dyDescent="0.25">
      <c r="A1047" s="20" t="s">
        <v>381</v>
      </c>
      <c r="B1047" s="20">
        <v>10621.95</v>
      </c>
      <c r="C1047" s="33" t="s">
        <v>380</v>
      </c>
      <c r="D1047" s="6" t="s">
        <v>12</v>
      </c>
      <c r="E1047" s="6" t="s">
        <v>32</v>
      </c>
      <c r="F1047" s="6" t="s">
        <v>360</v>
      </c>
      <c r="G1047">
        <v>12</v>
      </c>
      <c r="H1047">
        <v>202212</v>
      </c>
      <c r="I1047" s="8">
        <v>21.71</v>
      </c>
      <c r="J1047" s="8">
        <v>3.28</v>
      </c>
      <c r="K1047" s="8">
        <v>2.69</v>
      </c>
      <c r="L1047" s="8">
        <v>2.4500000000000002</v>
      </c>
      <c r="M1047" s="47" t="str">
        <f>INDEX(DNBDetails[], MATCH(ZACKS_Screener[Ticker], DNBDetails[Ticker],0), 6)</f>
        <v>Finance and Insurance</v>
      </c>
      <c r="N1047" s="6" t="str">
        <f>INDEX(DNBDetails[], MATCH(ZACKS_Screener[Ticker], DNBDetails[Ticker],0), 7)</f>
        <v>Depository Credit Intermediation</v>
      </c>
      <c r="O10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-0.17987804878048777</v>
      </c>
      <c r="P10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-8.92193308550185E-2</v>
      </c>
      <c r="Q1047" s="17">
        <f>IFERROR(ZACKS_Screener[[#This Row],[Price]]/ZACKS_Screener[[#This Row],[EPS1]], "")</f>
        <v>8.0706319702602229</v>
      </c>
      <c r="R1047" s="17">
        <f>IFERROR(ZACKS_Screener[[#This Row],[Price]]/ZACKS_Screener[[#This Row],[EPS2]], "")</f>
        <v>8.8612244897959176</v>
      </c>
      <c r="S1047" s="17">
        <f>IFERROR(ZACKS_Screener[[#This Row],[PE1]]/(ZACKS_Screener[[#This Row],[EG1]]*100), "")</f>
        <v>-0.44867242139751756</v>
      </c>
      <c r="T1047" s="17">
        <f>IFERROR(ZACKS_Screener[[#This Row],[PE2]]/(ZACKS_Screener[[#This Row],[EG2]]*100), "")</f>
        <v>-0.99319557823129334</v>
      </c>
      <c r="U1047"/>
    </row>
    <row r="1048" spans="1:21" hidden="1" x14ac:dyDescent="0.25">
      <c r="A1048" s="20" t="s">
        <v>984</v>
      </c>
      <c r="B1048" s="20">
        <v>5676.13</v>
      </c>
      <c r="C1048" s="33" t="s">
        <v>983</v>
      </c>
      <c r="D1048" s="6" t="s">
        <v>12</v>
      </c>
      <c r="E1048" s="6" t="s">
        <v>32</v>
      </c>
      <c r="F1048" s="6" t="s">
        <v>985</v>
      </c>
      <c r="G1048">
        <v>12</v>
      </c>
      <c r="H1048">
        <v>202212</v>
      </c>
      <c r="I1048" s="8">
        <v>52.68</v>
      </c>
      <c r="J1048" s="8">
        <v>7.72</v>
      </c>
      <c r="K1048" s="8">
        <v>6.33</v>
      </c>
      <c r="L1048" s="8">
        <v>6.74</v>
      </c>
      <c r="M1048" s="47" t="e">
        <f>INDEX(DNBDetails[], MATCH(ZACKS_Screener[Ticker], DNBDetails[Ticker],0), 6)</f>
        <v>#N/A</v>
      </c>
      <c r="N1048" s="6" t="e">
        <f>INDEX(DNBDetails[], MATCH(ZACKS_Screener[Ticker], DNBDetails[Ticker],0), 7)</f>
        <v>#N/A</v>
      </c>
      <c r="O10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-0.18005181347150256</v>
      </c>
      <c r="P10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6.477093206951029E-2</v>
      </c>
      <c r="Q1048" s="17">
        <f>IFERROR(ZACKS_Screener[[#This Row],[Price]]/ZACKS_Screener[[#This Row],[EPS1]], "")</f>
        <v>8.3222748815165879</v>
      </c>
      <c r="R1048" s="17">
        <f>IFERROR(ZACKS_Screener[[#This Row],[Price]]/ZACKS_Screener[[#This Row],[EPS2]], "")</f>
        <v>7.8160237388724036</v>
      </c>
      <c r="S1048" s="17">
        <f>IFERROR(ZACKS_Screener[[#This Row],[PE1]]/(ZACKS_Screener[[#This Row],[EG1]]*100), "")</f>
        <v>-0.46221555457056168</v>
      </c>
      <c r="T1048" s="17">
        <f>IFERROR(ZACKS_Screener[[#This Row],[PE2]]/(ZACKS_Screener[[#This Row],[EG2]]*100), "")</f>
        <v>1.2067178113917634</v>
      </c>
      <c r="U1048"/>
    </row>
    <row r="1049" spans="1:21" hidden="1" x14ac:dyDescent="0.25">
      <c r="A1049" s="20" t="s">
        <v>3725</v>
      </c>
      <c r="B1049" s="20">
        <v>3427.9</v>
      </c>
      <c r="C1049" s="33" t="s">
        <v>3724</v>
      </c>
      <c r="D1049" s="6" t="s">
        <v>20</v>
      </c>
      <c r="E1049" s="6" t="s">
        <v>32</v>
      </c>
      <c r="F1049" s="6" t="s">
        <v>559</v>
      </c>
      <c r="G1049">
        <v>12</v>
      </c>
      <c r="H1049">
        <v>202212</v>
      </c>
      <c r="I1049" s="8">
        <v>70.010000000000005</v>
      </c>
      <c r="J1049" s="8">
        <v>8.86</v>
      </c>
      <c r="K1049" s="8">
        <v>7.26</v>
      </c>
      <c r="L1049" s="8">
        <v>7.03</v>
      </c>
      <c r="M1049" s="47" t="str">
        <f>INDEX(DNBDetails[], MATCH(ZACKS_Screener[Ticker], DNBDetails[Ticker],0), 6)</f>
        <v>Finance and Insurance</v>
      </c>
      <c r="N1049" s="6" t="str">
        <f>INDEX(DNBDetails[], MATCH(ZACKS_Screener[Ticker], DNBDetails[Ticker],0), 7)</f>
        <v>Depository Credit Intermediation</v>
      </c>
      <c r="O10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-0.18058690744920991</v>
      </c>
      <c r="P10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-3.1680440771349801E-2</v>
      </c>
      <c r="Q1049" s="17">
        <f>IFERROR(ZACKS_Screener[[#This Row],[Price]]/ZACKS_Screener[[#This Row],[EPS1]], "")</f>
        <v>9.6432506887052352</v>
      </c>
      <c r="R1049" s="17">
        <f>IFERROR(ZACKS_Screener[[#This Row],[Price]]/ZACKS_Screener[[#This Row],[EPS2]], "")</f>
        <v>9.9587482219061165</v>
      </c>
      <c r="S1049" s="17">
        <f>IFERROR(ZACKS_Screener[[#This Row],[PE1]]/(ZACKS_Screener[[#This Row],[EG1]]*100), "")</f>
        <v>-0.53399500688705248</v>
      </c>
      <c r="T1049" s="17">
        <f>IFERROR(ZACKS_Screener[[#This Row],[PE2]]/(ZACKS_Screener[[#This Row],[EG2]]*100), "")</f>
        <v>-3.1435005256973279</v>
      </c>
      <c r="U1049"/>
    </row>
    <row r="1050" spans="1:21" hidden="1" x14ac:dyDescent="0.25">
      <c r="A1050" s="20" t="s">
        <v>871</v>
      </c>
      <c r="B1050" s="20">
        <v>4495.92</v>
      </c>
      <c r="C1050" s="33" t="s">
        <v>870</v>
      </c>
      <c r="D1050" s="6" t="s">
        <v>20</v>
      </c>
      <c r="E1050" s="6" t="s">
        <v>156</v>
      </c>
      <c r="F1050" s="6" t="s">
        <v>157</v>
      </c>
      <c r="G1050">
        <v>12</v>
      </c>
      <c r="H1050">
        <v>202212</v>
      </c>
      <c r="I1050" s="8">
        <v>17.010000000000002</v>
      </c>
      <c r="J1050" s="8">
        <v>0.83</v>
      </c>
      <c r="K1050" s="8">
        <v>0.68</v>
      </c>
      <c r="L1050" s="8">
        <v>0.78</v>
      </c>
      <c r="M1050" s="47" t="str">
        <f>INDEX(DNBDetails[], MATCH(ZACKS_Screener[Ticker], DNBDetails[Ticker],0), 6)</f>
        <v>Computer and Electronic Product Manufacturing</v>
      </c>
      <c r="N1050" s="6" t="str">
        <f>INDEX(DNBDetails[], MATCH(ZACKS_Screener[Ticker], DNBDetails[Ticker],0), 7)</f>
        <v>Navigational, Measuring, Electromedical, and Control Instruments Manufacturing</v>
      </c>
      <c r="O10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-0.18072289156626495</v>
      </c>
      <c r="P10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0.14705882352941171</v>
      </c>
      <c r="Q1050" s="17">
        <f>IFERROR(ZACKS_Screener[[#This Row],[Price]]/ZACKS_Screener[[#This Row],[EPS1]], "")</f>
        <v>25.014705882352942</v>
      </c>
      <c r="R1050" s="17">
        <f>IFERROR(ZACKS_Screener[[#This Row],[Price]]/ZACKS_Screener[[#This Row],[EPS2]], "")</f>
        <v>21.80769230769231</v>
      </c>
      <c r="S1050" s="17">
        <f>IFERROR(ZACKS_Screener[[#This Row],[PE1]]/(ZACKS_Screener[[#This Row],[EG1]]*100), "")</f>
        <v>-1.3841470588235303</v>
      </c>
      <c r="T1050" s="17">
        <f>IFERROR(ZACKS_Screener[[#This Row],[PE2]]/(ZACKS_Screener[[#This Row],[EG2]]*100), "")</f>
        <v>1.4829230769230775</v>
      </c>
      <c r="U1050"/>
    </row>
    <row r="1051" spans="1:21" hidden="1" x14ac:dyDescent="0.25">
      <c r="A1051" s="20" t="s">
        <v>6376</v>
      </c>
      <c r="B1051" s="20">
        <v>8237.49</v>
      </c>
      <c r="C1051" s="33" t="s">
        <v>15864</v>
      </c>
      <c r="D1051" s="6" t="s">
        <v>12</v>
      </c>
      <c r="E1051" s="6" t="s">
        <v>114</v>
      </c>
      <c r="F1051" s="6" t="s">
        <v>656</v>
      </c>
      <c r="G1051">
        <v>12</v>
      </c>
      <c r="H1051">
        <v>202212</v>
      </c>
      <c r="I1051" s="8">
        <v>40.76</v>
      </c>
      <c r="J1051" s="8">
        <v>9</v>
      </c>
      <c r="K1051" s="8">
        <v>7.35</v>
      </c>
      <c r="L1051" s="8">
        <v>5.66</v>
      </c>
      <c r="M1051" s="47" t="str">
        <f>INDEX(DNBDetails[], MATCH(ZACKS_Screener[Ticker], DNBDetails[Ticker],0), 6)</f>
        <v>Finance and Insurance</v>
      </c>
      <c r="N1051" s="6" t="str">
        <f>INDEX(DNBDetails[], MATCH(ZACKS_Screener[Ticker], DNBDetails[Ticker],0), 7)</f>
        <v>Securities and Commodity Contracts Intermediation and Brokerage</v>
      </c>
      <c r="O10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-0.18333333333333338</v>
      </c>
      <c r="P10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-0.22993197278911559</v>
      </c>
      <c r="Q1051" s="17">
        <f>IFERROR(ZACKS_Screener[[#This Row],[Price]]/ZACKS_Screener[[#This Row],[EPS1]], "")</f>
        <v>5.5455782312925166</v>
      </c>
      <c r="R1051" s="17">
        <f>IFERROR(ZACKS_Screener[[#This Row],[Price]]/ZACKS_Screener[[#This Row],[EPS2]], "")</f>
        <v>7.2014134275618371</v>
      </c>
      <c r="S1051" s="17">
        <f>IFERROR(ZACKS_Screener[[#This Row],[PE1]]/(ZACKS_Screener[[#This Row],[EG1]]*100), "")</f>
        <v>-0.30248608534322807</v>
      </c>
      <c r="T1051" s="17">
        <f>IFERROR(ZACKS_Screener[[#This Row],[PE2]]/(ZACKS_Screener[[#This Row],[EG2]]*100), "")</f>
        <v>-0.31319756622828115</v>
      </c>
      <c r="U1051"/>
    </row>
    <row r="1052" spans="1:21" hidden="1" x14ac:dyDescent="0.25">
      <c r="A1052" s="20" t="s">
        <v>2508</v>
      </c>
      <c r="B1052" s="20">
        <v>6297.61</v>
      </c>
      <c r="C1052" s="33" t="s">
        <v>2507</v>
      </c>
      <c r="D1052" s="6" t="s">
        <v>20</v>
      </c>
      <c r="E1052" s="6" t="s">
        <v>35</v>
      </c>
      <c r="F1052" s="6" t="s">
        <v>1154</v>
      </c>
      <c r="G1052">
        <v>12</v>
      </c>
      <c r="H1052">
        <v>202212</v>
      </c>
      <c r="I1052" s="8">
        <v>52.35</v>
      </c>
      <c r="J1052" s="8">
        <v>-1.46</v>
      </c>
      <c r="K1052" s="8">
        <v>-1.73</v>
      </c>
      <c r="L1052" s="8">
        <v>-1.27</v>
      </c>
      <c r="M1052" s="47" t="str">
        <f>INDEX(DNBDetails[], MATCH(ZACKS_Screener[Ticker], DNBDetails[Ticker],0), 6)</f>
        <v>Professional, Scientific, and Technical Services</v>
      </c>
      <c r="N1052" s="6" t="str">
        <f>INDEX(DNBDetails[], MATCH(ZACKS_Screener[Ticker], DNBDetails[Ticker],0), 7)</f>
        <v>Scientific Research and Development Services</v>
      </c>
      <c r="O10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-0.18493150684931509</v>
      </c>
      <c r="P10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0.26589595375722541</v>
      </c>
      <c r="Q1052" s="17">
        <f>IFERROR(ZACKS_Screener[[#This Row],[Price]]/ZACKS_Screener[[#This Row],[EPS1]], "")</f>
        <v>-30.260115606936417</v>
      </c>
      <c r="R1052" s="17">
        <f>IFERROR(ZACKS_Screener[[#This Row],[Price]]/ZACKS_Screener[[#This Row],[EPS2]], "")</f>
        <v>-41.220472440944881</v>
      </c>
      <c r="S1052" s="17">
        <f>IFERROR(ZACKS_Screener[[#This Row],[PE1]]/(ZACKS_Screener[[#This Row],[EG1]]*100), "")</f>
        <v>1.6362877328195247</v>
      </c>
      <c r="T1052" s="17">
        <f>IFERROR(ZACKS_Screener[[#This Row],[PE2]]/(ZACKS_Screener[[#This Row],[EG2]]*100), "")</f>
        <v>-1.5502482026703184</v>
      </c>
      <c r="U1052"/>
    </row>
    <row r="1053" spans="1:21" hidden="1" x14ac:dyDescent="0.25">
      <c r="A1053" s="20" t="s">
        <v>1725</v>
      </c>
      <c r="B1053" s="20">
        <v>5095.88</v>
      </c>
      <c r="C1053" s="33" t="s">
        <v>1724</v>
      </c>
      <c r="D1053" s="6" t="s">
        <v>12</v>
      </c>
      <c r="E1053" s="6" t="s">
        <v>32</v>
      </c>
      <c r="F1053" s="6" t="s">
        <v>80</v>
      </c>
      <c r="G1053">
        <v>12</v>
      </c>
      <c r="H1053">
        <v>202212</v>
      </c>
      <c r="I1053" s="8">
        <v>18.059999999999999</v>
      </c>
      <c r="J1053" s="8">
        <v>2.91</v>
      </c>
      <c r="K1053" s="8">
        <v>2.37</v>
      </c>
      <c r="L1053" s="8">
        <v>2.36</v>
      </c>
      <c r="M1053" s="47" t="str">
        <f>INDEX(DNBDetails[], MATCH(ZACKS_Screener[Ticker], DNBDetails[Ticker],0), 6)</f>
        <v>Finance and Insurance</v>
      </c>
      <c r="N1053" s="6" t="str">
        <f>INDEX(DNBDetails[], MATCH(ZACKS_Screener[Ticker], DNBDetails[Ticker],0), 7)</f>
        <v>Insurance Carriers</v>
      </c>
      <c r="O10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-0.18556701030927836</v>
      </c>
      <c r="P10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-4.2194092827005196E-3</v>
      </c>
      <c r="Q1053" s="17">
        <f>IFERROR(ZACKS_Screener[[#This Row],[Price]]/ZACKS_Screener[[#This Row],[EPS1]], "")</f>
        <v>7.6202531645569609</v>
      </c>
      <c r="R1053" s="17">
        <f>IFERROR(ZACKS_Screener[[#This Row],[Price]]/ZACKS_Screener[[#This Row],[EPS2]], "")</f>
        <v>7.6525423728813555</v>
      </c>
      <c r="S1053" s="17">
        <f>IFERROR(ZACKS_Screener[[#This Row],[PE1]]/(ZACKS_Screener[[#This Row],[EG1]]*100), "")</f>
        <v>-0.41064697609001399</v>
      </c>
      <c r="T1053" s="17">
        <f>IFERROR(ZACKS_Screener[[#This Row],[PE2]]/(ZACKS_Screener[[#This Row],[EG2]]*100), "")</f>
        <v>-18.136525423728393</v>
      </c>
      <c r="U1053"/>
    </row>
    <row r="1054" spans="1:21" hidden="1" x14ac:dyDescent="0.25">
      <c r="A1054" s="20" t="s">
        <v>3064</v>
      </c>
      <c r="B1054" s="20">
        <v>2250.83</v>
      </c>
      <c r="C1054" s="33" t="s">
        <v>3063</v>
      </c>
      <c r="D1054" s="6" t="s">
        <v>12</v>
      </c>
      <c r="E1054" s="6" t="s">
        <v>24</v>
      </c>
      <c r="F1054" s="6" t="s">
        <v>377</v>
      </c>
      <c r="G1054">
        <v>12</v>
      </c>
      <c r="H1054">
        <v>202212</v>
      </c>
      <c r="I1054" s="8">
        <v>105.47</v>
      </c>
      <c r="J1054" s="8">
        <v>9.73</v>
      </c>
      <c r="K1054" s="8">
        <v>7.91</v>
      </c>
      <c r="L1054" s="8">
        <v>9.68</v>
      </c>
      <c r="M1054" s="47" t="str">
        <f>INDEX(DNBDetails[], MATCH(ZACKS_Screener[Ticker], DNBDetails[Ticker],0), 6)</f>
        <v>Wood Product Manufacturing</v>
      </c>
      <c r="N1054" s="6" t="str">
        <f>INDEX(DNBDetails[], MATCH(ZACKS_Screener[Ticker], DNBDetails[Ticker],0), 7)</f>
        <v>Other Wood Product Manufacturing</v>
      </c>
      <c r="O10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-0.18705035971223025</v>
      </c>
      <c r="P10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0.2237673830594184</v>
      </c>
      <c r="Q1054" s="17">
        <f>IFERROR(ZACKS_Screener[[#This Row],[Price]]/ZACKS_Screener[[#This Row],[EPS1]], "")</f>
        <v>13.333754740834387</v>
      </c>
      <c r="R1054" s="17">
        <f>IFERROR(ZACKS_Screener[[#This Row],[Price]]/ZACKS_Screener[[#This Row],[EPS2]], "")</f>
        <v>10.895661157024794</v>
      </c>
      <c r="S1054" s="17">
        <f>IFERROR(ZACKS_Screener[[#This Row],[PE1]]/(ZACKS_Screener[[#This Row],[EG1]]*100), "")</f>
        <v>-0.71284304191383818</v>
      </c>
      <c r="T1054" s="17">
        <f>IFERROR(ZACKS_Screener[[#This Row],[PE2]]/(ZACKS_Screener[[#This Row],[EG2]]*100), "")</f>
        <v>0.4869190946444415</v>
      </c>
      <c r="U1054"/>
    </row>
    <row r="1055" spans="1:21" hidden="1" x14ac:dyDescent="0.25">
      <c r="A1055" s="20" t="s">
        <v>126</v>
      </c>
      <c r="B1055" s="20">
        <v>4671.83</v>
      </c>
      <c r="C1055" s="33" t="s">
        <v>125</v>
      </c>
      <c r="D1055" s="6" t="s">
        <v>20</v>
      </c>
      <c r="E1055" s="6" t="s">
        <v>76</v>
      </c>
      <c r="F1055" s="6" t="s">
        <v>127</v>
      </c>
      <c r="G1055">
        <v>6</v>
      </c>
      <c r="H1055">
        <v>202306</v>
      </c>
      <c r="I1055" s="8">
        <v>15.52</v>
      </c>
      <c r="J1055" s="8">
        <v>-2.5099999999999998</v>
      </c>
      <c r="K1055" s="8">
        <v>-2.98</v>
      </c>
      <c r="L1055" s="8">
        <v>-2.74</v>
      </c>
      <c r="M1055" s="47" t="str">
        <f>INDEX(DNBDetails[], MATCH(ZACKS_Screener[Ticker], DNBDetails[Ticker],0), 6)</f>
        <v>Finance and Insurance</v>
      </c>
      <c r="N1055" s="6" t="str">
        <f>INDEX(DNBDetails[], MATCH(ZACKS_Screener[Ticker], DNBDetails[Ticker],0), 7)</f>
        <v>Nondepository Credit Intermediation</v>
      </c>
      <c r="O10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-0.18725099601593634</v>
      </c>
      <c r="P10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8.0536912751677778E-2</v>
      </c>
      <c r="Q1055" s="17">
        <f>IFERROR(ZACKS_Screener[[#This Row],[Price]]/ZACKS_Screener[[#This Row],[EPS1]], "")</f>
        <v>-5.2080536912751674</v>
      </c>
      <c r="R1055" s="17">
        <f>IFERROR(ZACKS_Screener[[#This Row],[Price]]/ZACKS_Screener[[#This Row],[EPS2]], "")</f>
        <v>-5.6642335766423351</v>
      </c>
      <c r="S1055" s="17">
        <f>IFERROR(ZACKS_Screener[[#This Row],[PE1]]/(ZACKS_Screener[[#This Row],[EG1]]*100), "")</f>
        <v>0.27813222904469498</v>
      </c>
      <c r="T1055" s="17">
        <f>IFERROR(ZACKS_Screener[[#This Row],[PE2]]/(ZACKS_Screener[[#This Row],[EG2]]*100), "")</f>
        <v>-0.70330900243309069</v>
      </c>
      <c r="U1055"/>
    </row>
    <row r="1056" spans="1:21" hidden="1" x14ac:dyDescent="0.25">
      <c r="A1056" s="20" t="s">
        <v>2682</v>
      </c>
      <c r="B1056" s="20">
        <v>8963.52</v>
      </c>
      <c r="C1056" s="33" t="s">
        <v>2681</v>
      </c>
      <c r="D1056" s="6" t="s">
        <v>12</v>
      </c>
      <c r="E1056" s="6" t="s">
        <v>27</v>
      </c>
      <c r="F1056" s="6" t="s">
        <v>1034</v>
      </c>
      <c r="G1056">
        <v>1</v>
      </c>
      <c r="H1056">
        <v>202301</v>
      </c>
      <c r="I1056" s="8">
        <v>137.19999999999999</v>
      </c>
      <c r="J1056" s="8">
        <v>16.54</v>
      </c>
      <c r="K1056" s="8">
        <v>13.44</v>
      </c>
      <c r="L1056" s="8">
        <v>13.88</v>
      </c>
      <c r="M1056" s="47" t="str">
        <f>INDEX(DNBDetails[], MATCH(ZACKS_Screener[Ticker], DNBDetails[Ticker],0), 6)</f>
        <v>Retail Trade</v>
      </c>
      <c r="N1056" s="6" t="str">
        <f>INDEX(DNBDetails[], MATCH(ZACKS_Screener[Ticker], DNBDetails[Ticker],0), 7)</f>
        <v>Furniture and Home Furnishings Retailers</v>
      </c>
      <c r="O10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-0.18742442563482464</v>
      </c>
      <c r="P10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3.2738095238095337E-2</v>
      </c>
      <c r="Q1056" s="17">
        <f>IFERROR(ZACKS_Screener[[#This Row],[Price]]/ZACKS_Screener[[#This Row],[EPS1]], "")</f>
        <v>10.208333333333332</v>
      </c>
      <c r="R1056" s="17">
        <f>IFERROR(ZACKS_Screener[[#This Row],[Price]]/ZACKS_Screener[[#This Row],[EPS2]], "")</f>
        <v>9.8847262247838596</v>
      </c>
      <c r="S1056" s="17">
        <f>IFERROR(ZACKS_Screener[[#This Row],[PE1]]/(ZACKS_Screener[[#This Row],[EG1]]*100), "")</f>
        <v>-0.54466397849462367</v>
      </c>
      <c r="T1056" s="17">
        <f>IFERROR(ZACKS_Screener[[#This Row],[PE2]]/(ZACKS_Screener[[#This Row],[EG2]]*100), "")</f>
        <v>3.0193345559339702</v>
      </c>
      <c r="U1056"/>
    </row>
    <row r="1057" spans="1:21" hidden="1" x14ac:dyDescent="0.25">
      <c r="A1057" s="20" t="s">
        <v>249</v>
      </c>
      <c r="B1057" s="20">
        <v>5351.66</v>
      </c>
      <c r="C1057" s="33" t="s">
        <v>248</v>
      </c>
      <c r="D1057" s="6" t="s">
        <v>12</v>
      </c>
      <c r="E1057" s="6" t="s">
        <v>102</v>
      </c>
      <c r="F1057" s="6" t="s">
        <v>103</v>
      </c>
      <c r="G1057">
        <v>12</v>
      </c>
      <c r="H1057">
        <v>202212</v>
      </c>
      <c r="I1057" s="8">
        <v>7.76</v>
      </c>
      <c r="J1057" s="8">
        <v>0.69</v>
      </c>
      <c r="K1057" s="8">
        <v>0.56000000000000005</v>
      </c>
      <c r="L1057" s="8">
        <v>0.59</v>
      </c>
      <c r="M1057" s="47" t="e">
        <f>INDEX(DNBDetails[], MATCH(ZACKS_Screener[Ticker], DNBDetails[Ticker],0), 6)</f>
        <v>#N/A</v>
      </c>
      <c r="N1057" s="6" t="e">
        <f>INDEX(DNBDetails[], MATCH(ZACKS_Screener[Ticker], DNBDetails[Ticker],0), 7)</f>
        <v>#N/A</v>
      </c>
      <c r="O10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-0.18840579710144914</v>
      </c>
      <c r="P10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5.3571428571428416E-2</v>
      </c>
      <c r="Q1057" s="17">
        <f>IFERROR(ZACKS_Screener[[#This Row],[Price]]/ZACKS_Screener[[#This Row],[EPS1]], "")</f>
        <v>13.857142857142856</v>
      </c>
      <c r="R1057" s="17">
        <f>IFERROR(ZACKS_Screener[[#This Row],[Price]]/ZACKS_Screener[[#This Row],[EPS2]], "")</f>
        <v>13.152542372881356</v>
      </c>
      <c r="S1057" s="17">
        <f>IFERROR(ZACKS_Screener[[#This Row],[PE1]]/(ZACKS_Screener[[#This Row],[EG1]]*100), "")</f>
        <v>-0.7354945054945059</v>
      </c>
      <c r="T1057" s="17">
        <f>IFERROR(ZACKS_Screener[[#This Row],[PE2]]/(ZACKS_Screener[[#This Row],[EG2]]*100), "")</f>
        <v>2.4551412429378603</v>
      </c>
      <c r="U1057"/>
    </row>
    <row r="1058" spans="1:21" hidden="1" x14ac:dyDescent="0.25">
      <c r="A1058" s="20" t="s">
        <v>735</v>
      </c>
      <c r="B1058" s="20">
        <v>4535.9799999999996</v>
      </c>
      <c r="C1058" s="33" t="s">
        <v>734</v>
      </c>
      <c r="D1058" s="6" t="s">
        <v>20</v>
      </c>
      <c r="E1058" s="6" t="s">
        <v>13</v>
      </c>
      <c r="F1058" s="6" t="s">
        <v>171</v>
      </c>
      <c r="G1058">
        <v>3</v>
      </c>
      <c r="H1058">
        <v>202303</v>
      </c>
      <c r="I1058" s="8">
        <v>82.34</v>
      </c>
      <c r="J1058" s="8">
        <v>6.42</v>
      </c>
      <c r="K1058" s="8">
        <v>5.21</v>
      </c>
      <c r="L1058" s="8">
        <v>6.14</v>
      </c>
      <c r="M1058" s="47" t="str">
        <f>INDEX(DNBDetails[], MATCH(ZACKS_Screener[Ticker], DNBDetails[Ticker],0), 6)</f>
        <v>Computer and Electronic Product Manufacturing</v>
      </c>
      <c r="N1058" s="6" t="str">
        <f>INDEX(DNBDetails[], MATCH(ZACKS_Screener[Ticker], DNBDetails[Ticker],0), 7)</f>
        <v>Semiconductor and Other Electronic Component Manufacturing</v>
      </c>
      <c r="O10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-0.18847352024922118</v>
      </c>
      <c r="P10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0.17850287907869478</v>
      </c>
      <c r="Q1058" s="17">
        <f>IFERROR(ZACKS_Screener[[#This Row],[Price]]/ZACKS_Screener[[#This Row],[EPS1]], "")</f>
        <v>15.8042226487524</v>
      </c>
      <c r="R1058" s="17">
        <f>IFERROR(ZACKS_Screener[[#This Row],[Price]]/ZACKS_Screener[[#This Row],[EPS2]], "")</f>
        <v>13.410423452768731</v>
      </c>
      <c r="S1058" s="17">
        <f>IFERROR(ZACKS_Screener[[#This Row],[PE1]]/(ZACKS_Screener[[#This Row],[EG1]]*100), "")</f>
        <v>-0.83853809425611914</v>
      </c>
      <c r="T1058" s="17">
        <f>IFERROR(ZACKS_Screener[[#This Row],[PE2]]/(ZACKS_Screener[[#This Row],[EG2]]*100), "")</f>
        <v>0.75127210955833434</v>
      </c>
      <c r="U1058"/>
    </row>
    <row r="1059" spans="1:21" hidden="1" x14ac:dyDescent="0.25">
      <c r="A1059" s="20" t="s">
        <v>2737</v>
      </c>
      <c r="B1059" s="20">
        <v>12943.56</v>
      </c>
      <c r="C1059" s="33" t="s">
        <v>2736</v>
      </c>
      <c r="D1059" s="6" t="s">
        <v>20</v>
      </c>
      <c r="E1059" s="6" t="s">
        <v>13</v>
      </c>
      <c r="F1059" s="6" t="s">
        <v>159</v>
      </c>
      <c r="G1059">
        <v>12</v>
      </c>
      <c r="H1059">
        <v>202212</v>
      </c>
      <c r="I1059" s="8">
        <v>54.87</v>
      </c>
      <c r="J1059" s="8">
        <v>1.43</v>
      </c>
      <c r="K1059" s="8">
        <v>1.1599999999999999</v>
      </c>
      <c r="L1059" s="8">
        <v>1.83</v>
      </c>
      <c r="M1059" s="47" t="str">
        <f>INDEX(DNBDetails[], MATCH(ZACKS_Screener[Ticker], DNBDetails[Ticker],0), 6)</f>
        <v>Information</v>
      </c>
      <c r="N1059" s="6" t="str">
        <f>INDEX(DNBDetails[], MATCH(ZACKS_Screener[Ticker], DNBDetails[Ticker],0), 7)</f>
        <v>Software Publishers</v>
      </c>
      <c r="O10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-0.18881118881118883</v>
      </c>
      <c r="P10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0.57758620689655193</v>
      </c>
      <c r="Q1059" s="17">
        <f>IFERROR(ZACKS_Screener[[#This Row],[Price]]/ZACKS_Screener[[#This Row],[EPS1]], "")</f>
        <v>47.301724137931032</v>
      </c>
      <c r="R1059" s="17">
        <f>IFERROR(ZACKS_Screener[[#This Row],[Price]]/ZACKS_Screener[[#This Row],[EPS2]], "")</f>
        <v>29.983606557377048</v>
      </c>
      <c r="S1059" s="17">
        <f>IFERROR(ZACKS_Screener[[#This Row],[PE1]]/(ZACKS_Screener[[#This Row],[EG1]]*100), "")</f>
        <v>-2.5052394636015323</v>
      </c>
      <c r="T1059" s="17">
        <f>IFERROR(ZACKS_Screener[[#This Row],[PE2]]/(ZACKS_Screener[[#This Row],[EG2]]*100), "")</f>
        <v>0.51911915830682631</v>
      </c>
      <c r="U1059"/>
    </row>
    <row r="1060" spans="1:21" hidden="1" x14ac:dyDescent="0.25">
      <c r="A1060" s="20" t="s">
        <v>2810</v>
      </c>
      <c r="B1060" s="20">
        <v>2480.0100000000002</v>
      </c>
      <c r="C1060" s="33" t="s">
        <v>2809</v>
      </c>
      <c r="D1060" s="6" t="s">
        <v>20</v>
      </c>
      <c r="E1060" s="6" t="s">
        <v>17</v>
      </c>
      <c r="F1060" s="6" t="s">
        <v>100</v>
      </c>
      <c r="G1060">
        <v>12</v>
      </c>
      <c r="H1060">
        <v>202212</v>
      </c>
      <c r="I1060" s="8">
        <v>49.21</v>
      </c>
      <c r="J1060" s="8">
        <v>1.95</v>
      </c>
      <c r="K1060" s="8">
        <v>1.58</v>
      </c>
      <c r="L1060" s="8">
        <v>2</v>
      </c>
      <c r="M1060" s="47" t="str">
        <f>INDEX(DNBDetails[], MATCH(ZACKS_Screener[Ticker], DNBDetails[Ticker],0), 6)</f>
        <v>Administrative and Support and Waste Management and Remediation Services</v>
      </c>
      <c r="N1060" s="6" t="str">
        <f>INDEX(DNBDetails[], MATCH(ZACKS_Screener[Ticker], DNBDetails[Ticker],0), 7)</f>
        <v>Investigation and Security Services</v>
      </c>
      <c r="O10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-0.18974358974358968</v>
      </c>
      <c r="P10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0.2658227848101265</v>
      </c>
      <c r="Q1060" s="17">
        <f>IFERROR(ZACKS_Screener[[#This Row],[Price]]/ZACKS_Screener[[#This Row],[EPS1]], "")</f>
        <v>31.145569620253163</v>
      </c>
      <c r="R1060" s="17">
        <f>IFERROR(ZACKS_Screener[[#This Row],[Price]]/ZACKS_Screener[[#This Row],[EPS2]], "")</f>
        <v>24.605</v>
      </c>
      <c r="S1060" s="17">
        <f>IFERROR(ZACKS_Screener[[#This Row],[PE1]]/(ZACKS_Screener[[#This Row],[EG1]]*100), "")</f>
        <v>-1.6414556962025322</v>
      </c>
      <c r="T1060" s="17">
        <f>IFERROR(ZACKS_Screener[[#This Row],[PE2]]/(ZACKS_Screener[[#This Row],[EG2]]*100), "")</f>
        <v>0.92561666666666698</v>
      </c>
      <c r="U1060"/>
    </row>
    <row r="1061" spans="1:21" hidden="1" x14ac:dyDescent="0.25">
      <c r="A1061" s="20" t="s">
        <v>3753</v>
      </c>
      <c r="B1061" s="20">
        <v>4481.59</v>
      </c>
      <c r="C1061" s="33" t="s">
        <v>2761</v>
      </c>
      <c r="D1061" s="6" t="s">
        <v>12</v>
      </c>
      <c r="E1061" s="6" t="s">
        <v>32</v>
      </c>
      <c r="F1061" s="6" t="s">
        <v>214</v>
      </c>
      <c r="G1061">
        <v>12</v>
      </c>
      <c r="H1061">
        <v>202212</v>
      </c>
      <c r="I1061" s="8">
        <v>22.65</v>
      </c>
      <c r="J1061" s="8">
        <v>3.15</v>
      </c>
      <c r="K1061" s="8">
        <v>2.5499999999999998</v>
      </c>
      <c r="L1061" s="8">
        <v>2.4700000000000002</v>
      </c>
      <c r="M1061" s="47" t="str">
        <f>INDEX(DNBDetails[], MATCH(ZACKS_Screener[Ticker], DNBDetails[Ticker],0), 6)</f>
        <v>Real Estate and Rental and Leasing</v>
      </c>
      <c r="N1061" s="6" t="str">
        <f>INDEX(DNBDetails[], MATCH(ZACKS_Screener[Ticker], DNBDetails[Ticker],0), 7)</f>
        <v>Lessors of Real Estate</v>
      </c>
      <c r="O10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-0.19047619047619052</v>
      </c>
      <c r="P10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-3.1372549019607697E-2</v>
      </c>
      <c r="Q1061" s="17">
        <f>IFERROR(ZACKS_Screener[[#This Row],[Price]]/ZACKS_Screener[[#This Row],[EPS1]], "")</f>
        <v>8.882352941176471</v>
      </c>
      <c r="R1061" s="17">
        <f>IFERROR(ZACKS_Screener[[#This Row],[Price]]/ZACKS_Screener[[#This Row],[EPS2]], "")</f>
        <v>9.1700404858299578</v>
      </c>
      <c r="S1061" s="17">
        <f>IFERROR(ZACKS_Screener[[#This Row],[PE1]]/(ZACKS_Screener[[#This Row],[EG1]]*100), "")</f>
        <v>-0.46632352941176464</v>
      </c>
      <c r="T1061" s="17">
        <f>IFERROR(ZACKS_Screener[[#This Row],[PE2]]/(ZACKS_Screener[[#This Row],[EG2]]*100), "")</f>
        <v>-2.9229504048583128</v>
      </c>
      <c r="U1061"/>
    </row>
    <row r="1062" spans="1:21" hidden="1" x14ac:dyDescent="0.25">
      <c r="A1062" s="20" t="s">
        <v>2578</v>
      </c>
      <c r="B1062" s="20">
        <v>5162.6499999999996</v>
      </c>
      <c r="C1062" s="33" t="s">
        <v>2577</v>
      </c>
      <c r="D1062" s="6" t="s">
        <v>20</v>
      </c>
      <c r="E1062" s="6" t="s">
        <v>32</v>
      </c>
      <c r="F1062" s="6" t="s">
        <v>1917</v>
      </c>
      <c r="G1062">
        <v>12</v>
      </c>
      <c r="H1062">
        <v>202212</v>
      </c>
      <c r="I1062" s="8">
        <v>10.06</v>
      </c>
      <c r="J1062" s="8">
        <v>1.31</v>
      </c>
      <c r="K1062" s="8">
        <v>1.06</v>
      </c>
      <c r="L1062" s="8">
        <v>1.08</v>
      </c>
      <c r="M1062" s="47" t="str">
        <f>INDEX(DNBDetails[], MATCH(ZACKS_Screener[Ticker], DNBDetails[Ticker],0), 6)</f>
        <v>Finance and Insurance</v>
      </c>
      <c r="N1062" s="6" t="str">
        <f>INDEX(DNBDetails[], MATCH(ZACKS_Screener[Ticker], DNBDetails[Ticker],0), 7)</f>
        <v>Depository Credit Intermediation</v>
      </c>
      <c r="O10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-0.19083969465648853</v>
      </c>
      <c r="P10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1.8867924528301903E-2</v>
      </c>
      <c r="Q1062" s="17">
        <f>IFERROR(ZACKS_Screener[[#This Row],[Price]]/ZACKS_Screener[[#This Row],[EPS1]], "")</f>
        <v>9.4905660377358494</v>
      </c>
      <c r="R1062" s="17">
        <f>IFERROR(ZACKS_Screener[[#This Row],[Price]]/ZACKS_Screener[[#This Row],[EPS2]], "")</f>
        <v>9.3148148148148149</v>
      </c>
      <c r="S1062" s="17">
        <f>IFERROR(ZACKS_Screener[[#This Row],[PE1]]/(ZACKS_Screener[[#This Row],[EG1]]*100), "")</f>
        <v>-0.49730566037735857</v>
      </c>
      <c r="T1062" s="17">
        <f>IFERROR(ZACKS_Screener[[#This Row],[PE2]]/(ZACKS_Screener[[#This Row],[EG2]]*100), "")</f>
        <v>4.9368518518518476</v>
      </c>
      <c r="U1062"/>
    </row>
    <row r="1063" spans="1:21" hidden="1" x14ac:dyDescent="0.25">
      <c r="A1063" s="20" t="s">
        <v>3665</v>
      </c>
      <c r="B1063" s="20">
        <v>2702.4</v>
      </c>
      <c r="C1063" s="33" t="s">
        <v>3664</v>
      </c>
      <c r="D1063" s="6" t="s">
        <v>12</v>
      </c>
      <c r="E1063" s="6" t="s">
        <v>21</v>
      </c>
      <c r="F1063" s="6" t="s">
        <v>996</v>
      </c>
      <c r="G1063">
        <v>12</v>
      </c>
      <c r="H1063">
        <v>202212</v>
      </c>
      <c r="I1063" s="8">
        <v>50.08</v>
      </c>
      <c r="J1063" s="8">
        <v>11.36</v>
      </c>
      <c r="K1063" s="8">
        <v>9.19</v>
      </c>
      <c r="L1063" s="8">
        <v>7.86</v>
      </c>
      <c r="M1063" s="47" t="str">
        <f>INDEX(DNBDetails[], MATCH(ZACKS_Screener[Ticker], DNBDetails[Ticker],0), 6)</f>
        <v>Transportation and Warehousing</v>
      </c>
      <c r="N1063" s="6" t="str">
        <f>INDEX(DNBDetails[], MATCH(ZACKS_Screener[Ticker], DNBDetails[Ticker],0), 7)</f>
        <v>Deep Sea, Coastal, and Great Lakes Water Transportation</v>
      </c>
      <c r="O10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-0.19102112676056338</v>
      </c>
      <c r="P10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-0.14472252448313375</v>
      </c>
      <c r="Q1063" s="17">
        <f>IFERROR(ZACKS_Screener[[#This Row],[Price]]/ZACKS_Screener[[#This Row],[EPS1]], "")</f>
        <v>5.4494015233949948</v>
      </c>
      <c r="R1063" s="17">
        <f>IFERROR(ZACKS_Screener[[#This Row],[Price]]/ZACKS_Screener[[#This Row],[EPS2]], "")</f>
        <v>6.3715012722646307</v>
      </c>
      <c r="S1063" s="17">
        <f>IFERROR(ZACKS_Screener[[#This Row],[PE1]]/(ZACKS_Screener[[#This Row],[EG1]]*100), "")</f>
        <v>-0.28527742537219886</v>
      </c>
      <c r="T1063" s="17">
        <f>IFERROR(ZACKS_Screener[[#This Row],[PE2]]/(ZACKS_Screener[[#This Row],[EG2]]*100), "")</f>
        <v>-0.44025636610610519</v>
      </c>
      <c r="U1063"/>
    </row>
    <row r="1064" spans="1:21" hidden="1" x14ac:dyDescent="0.25">
      <c r="A1064" s="20" t="s">
        <v>636</v>
      </c>
      <c r="B1064" s="20">
        <v>5305.3</v>
      </c>
      <c r="C1064" s="33" t="s">
        <v>635</v>
      </c>
      <c r="D1064" s="6" t="s">
        <v>12</v>
      </c>
      <c r="E1064" s="6" t="s">
        <v>102</v>
      </c>
      <c r="F1064" s="6" t="s">
        <v>103</v>
      </c>
      <c r="G1064">
        <v>12</v>
      </c>
      <c r="H1064">
        <v>202212</v>
      </c>
      <c r="I1064" s="8">
        <v>2.4300000000000002</v>
      </c>
      <c r="J1064" s="8">
        <v>0.36</v>
      </c>
      <c r="K1064" s="8">
        <v>0.28999999999999998</v>
      </c>
      <c r="L1064" s="8">
        <v>0.3</v>
      </c>
      <c r="M1064" s="47" t="str">
        <f>INDEX(DNBDetails[], MATCH(ZACKS_Screener[Ticker], DNBDetails[Ticker],0), 6)</f>
        <v>Computer and Electronic Product Manufacturing</v>
      </c>
      <c r="N1064" s="6" t="str">
        <f>INDEX(DNBDetails[], MATCH(ZACKS_Screener[Ticker], DNBDetails[Ticker],0), 7)</f>
        <v>Communications Equipment Manufacturing</v>
      </c>
      <c r="O10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-0.19444444444444448</v>
      </c>
      <c r="P10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3.4482758620689689E-2</v>
      </c>
      <c r="Q1064" s="17">
        <f>IFERROR(ZACKS_Screener[[#This Row],[Price]]/ZACKS_Screener[[#This Row],[EPS1]], "")</f>
        <v>8.3793103448275872</v>
      </c>
      <c r="R1064" s="17">
        <f>IFERROR(ZACKS_Screener[[#This Row],[Price]]/ZACKS_Screener[[#This Row],[EPS2]], "")</f>
        <v>8.1000000000000014</v>
      </c>
      <c r="S1064" s="17">
        <f>IFERROR(ZACKS_Screener[[#This Row],[PE1]]/(ZACKS_Screener[[#This Row],[EG1]]*100), "")</f>
        <v>-0.43093596059113304</v>
      </c>
      <c r="T1064" s="17">
        <f>IFERROR(ZACKS_Screener[[#This Row],[PE2]]/(ZACKS_Screener[[#This Row],[EG2]]*100), "")</f>
        <v>2.348999999999998</v>
      </c>
      <c r="U1064"/>
    </row>
    <row r="1065" spans="1:21" hidden="1" x14ac:dyDescent="0.25">
      <c r="A1065" s="20" t="s">
        <v>15747</v>
      </c>
      <c r="B1065" s="20">
        <v>2222.0300000000002</v>
      </c>
      <c r="C1065" s="33" t="s">
        <v>15748</v>
      </c>
      <c r="D1065" s="6" t="s">
        <v>12</v>
      </c>
      <c r="E1065" s="6" t="s">
        <v>32</v>
      </c>
      <c r="F1065" s="6" t="s">
        <v>347</v>
      </c>
      <c r="G1065">
        <v>12</v>
      </c>
      <c r="H1065">
        <v>202212</v>
      </c>
      <c r="I1065" s="8">
        <v>29.26</v>
      </c>
      <c r="J1065" s="8">
        <v>3.54</v>
      </c>
      <c r="K1065" s="8">
        <v>2.85</v>
      </c>
      <c r="L1065" s="8">
        <v>2.9</v>
      </c>
      <c r="M1065" s="47" t="str">
        <f>INDEX(DNBDetails[], MATCH(ZACKS_Screener[Ticker], DNBDetails[Ticker],0), 6)</f>
        <v>Finance and Insurance</v>
      </c>
      <c r="N1065" s="6" t="str">
        <f>INDEX(DNBDetails[], MATCH(ZACKS_Screener[Ticker], DNBDetails[Ticker],0), 7)</f>
        <v>Depository Credit Intermediation</v>
      </c>
      <c r="O10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-0.19491525423728812</v>
      </c>
      <c r="P10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1.7543859649122744E-2</v>
      </c>
      <c r="Q1065" s="17">
        <f>IFERROR(ZACKS_Screener[[#This Row],[Price]]/ZACKS_Screener[[#This Row],[EPS1]], "")</f>
        <v>10.266666666666667</v>
      </c>
      <c r="R1065" s="17">
        <f>IFERROR(ZACKS_Screener[[#This Row],[Price]]/ZACKS_Screener[[#This Row],[EPS2]], "")</f>
        <v>10.089655172413794</v>
      </c>
      <c r="S1065" s="17">
        <f>IFERROR(ZACKS_Screener[[#This Row],[PE1]]/(ZACKS_Screener[[#This Row],[EG1]]*100), "")</f>
        <v>-0.52672463768115951</v>
      </c>
      <c r="T1065" s="17">
        <f>IFERROR(ZACKS_Screener[[#This Row],[PE2]]/(ZACKS_Screener[[#This Row],[EG2]]*100), "")</f>
        <v>5.7511034482758836</v>
      </c>
      <c r="U1065"/>
    </row>
    <row r="1066" spans="1:21" hidden="1" x14ac:dyDescent="0.25">
      <c r="A1066" s="20" t="s">
        <v>519</v>
      </c>
      <c r="B1066" s="20">
        <v>73650.73</v>
      </c>
      <c r="C1066" s="33" t="s">
        <v>518</v>
      </c>
      <c r="D1066" s="6" t="s">
        <v>12</v>
      </c>
      <c r="E1066" s="6" t="s">
        <v>32</v>
      </c>
      <c r="F1066" s="6" t="s">
        <v>325</v>
      </c>
      <c r="G1066">
        <v>12</v>
      </c>
      <c r="H1066">
        <v>202212</v>
      </c>
      <c r="I1066" s="8">
        <v>100.09</v>
      </c>
      <c r="J1066" s="8">
        <v>5.17</v>
      </c>
      <c r="K1066" s="8">
        <v>4.16</v>
      </c>
      <c r="L1066" s="8">
        <v>5.89</v>
      </c>
      <c r="M1066" s="47" t="str">
        <f>INDEX(DNBDetails[], MATCH(ZACKS_Screener[Ticker], DNBDetails[Ticker],0), 6)</f>
        <v>Professional, Scientific, and Technical Services</v>
      </c>
      <c r="N1066" s="6" t="str">
        <f>INDEX(DNBDetails[], MATCH(ZACKS_Screener[Ticker], DNBDetails[Ticker],0), 7)</f>
        <v>Management, Scientific, and Technical Consulting Services</v>
      </c>
      <c r="O10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-0.19535783365570597</v>
      </c>
      <c r="P10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0.41586538461538447</v>
      </c>
      <c r="Q1066" s="17">
        <f>IFERROR(ZACKS_Screener[[#This Row],[Price]]/ZACKS_Screener[[#This Row],[EPS1]], "")</f>
        <v>24.060096153846153</v>
      </c>
      <c r="R1066" s="17">
        <f>IFERROR(ZACKS_Screener[[#This Row],[Price]]/ZACKS_Screener[[#This Row],[EPS2]], "")</f>
        <v>16.993208828522921</v>
      </c>
      <c r="S1066" s="17">
        <f>IFERROR(ZACKS_Screener[[#This Row],[PE1]]/(ZACKS_Screener[[#This Row],[EG1]]*100), "")</f>
        <v>-1.2315910605483626</v>
      </c>
      <c r="T1066" s="17">
        <f>IFERROR(ZACKS_Screener[[#This Row],[PE2]]/(ZACKS_Screener[[#This Row],[EG2]]*100), "")</f>
        <v>0.40862282500956865</v>
      </c>
      <c r="U1066"/>
    </row>
    <row r="1067" spans="1:21" hidden="1" x14ac:dyDescent="0.25">
      <c r="A1067" s="20" t="s">
        <v>873</v>
      </c>
      <c r="B1067" s="20">
        <v>2488.27</v>
      </c>
      <c r="C1067" s="33" t="s">
        <v>872</v>
      </c>
      <c r="D1067" s="6" t="s">
        <v>20</v>
      </c>
      <c r="E1067" s="6" t="s">
        <v>94</v>
      </c>
      <c r="F1067" s="6" t="s">
        <v>95</v>
      </c>
      <c r="G1067">
        <v>12</v>
      </c>
      <c r="H1067">
        <v>202212</v>
      </c>
      <c r="I1067" s="8">
        <v>14.4</v>
      </c>
      <c r="J1067" s="8">
        <v>1.22</v>
      </c>
      <c r="K1067" s="8">
        <v>0.98</v>
      </c>
      <c r="L1067" s="8">
        <v>1.18</v>
      </c>
      <c r="M1067" s="47" t="str">
        <f>INDEX(DNBDetails[], MATCH(ZACKS_Screener[Ticker], DNBDetails[Ticker],0), 6)</f>
        <v>Other Services (except Public Administration)</v>
      </c>
      <c r="N1067" s="6" t="str">
        <f>INDEX(DNBDetails[], MATCH(ZACKS_Screener[Ticker], DNBDetails[Ticker],0), 7)</f>
        <v>Automotive Repair and Maintenance</v>
      </c>
      <c r="O10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-0.19672131147540983</v>
      </c>
      <c r="P10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0.20408163265306117</v>
      </c>
      <c r="Q1067" s="17">
        <f>IFERROR(ZACKS_Screener[[#This Row],[Price]]/ZACKS_Screener[[#This Row],[EPS1]], "")</f>
        <v>14.693877551020408</v>
      </c>
      <c r="R1067" s="17">
        <f>IFERROR(ZACKS_Screener[[#This Row],[Price]]/ZACKS_Screener[[#This Row],[EPS2]], "")</f>
        <v>12.203389830508476</v>
      </c>
      <c r="S1067" s="17">
        <f>IFERROR(ZACKS_Screener[[#This Row],[PE1]]/(ZACKS_Screener[[#This Row],[EG1]]*100), "")</f>
        <v>-0.74693877551020404</v>
      </c>
      <c r="T1067" s="17">
        <f>IFERROR(ZACKS_Screener[[#This Row],[PE2]]/(ZACKS_Screener[[#This Row],[EG2]]*100), "")</f>
        <v>0.59796610169491549</v>
      </c>
      <c r="U1067"/>
    </row>
    <row r="1068" spans="1:21" hidden="1" x14ac:dyDescent="0.25">
      <c r="A1068" s="20" t="s">
        <v>2227</v>
      </c>
      <c r="B1068" s="20">
        <v>214977.34</v>
      </c>
      <c r="C1068" s="33" t="s">
        <v>2226</v>
      </c>
      <c r="D1068" s="6" t="s">
        <v>12</v>
      </c>
      <c r="E1068" s="6" t="s">
        <v>194</v>
      </c>
      <c r="F1068" s="6" t="s">
        <v>353</v>
      </c>
      <c r="G1068">
        <v>12</v>
      </c>
      <c r="H1068">
        <v>202212</v>
      </c>
      <c r="I1068" s="8">
        <v>62.52</v>
      </c>
      <c r="J1068" s="8">
        <v>10.76</v>
      </c>
      <c r="K1068" s="8">
        <v>8.6300000000000008</v>
      </c>
      <c r="L1068" s="8">
        <v>8.8800000000000008</v>
      </c>
      <c r="M1068" s="47" t="str">
        <f>INDEX(DNBDetails[], MATCH(ZACKS_Screener[Ticker], DNBDetails[Ticker],0), 6)</f>
        <v>Petroleum and Coal Products Manufacturing</v>
      </c>
      <c r="N1068" s="6" t="str">
        <f>INDEX(DNBDetails[], MATCH(ZACKS_Screener[Ticker], DNBDetails[Ticker],0), 7)</f>
        <v>Petroleum and Coal Products Manufacturing</v>
      </c>
      <c r="O10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-0.19795539033457241</v>
      </c>
      <c r="P10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2.8968713789107762E-2</v>
      </c>
      <c r="Q1068" s="17">
        <f>IFERROR(ZACKS_Screener[[#This Row],[Price]]/ZACKS_Screener[[#This Row],[EPS1]], "")</f>
        <v>7.2444959443800689</v>
      </c>
      <c r="R1068" s="17">
        <f>IFERROR(ZACKS_Screener[[#This Row],[Price]]/ZACKS_Screener[[#This Row],[EPS2]], "")</f>
        <v>7.0405405405405403</v>
      </c>
      <c r="S1068" s="17">
        <f>IFERROR(ZACKS_Screener[[#This Row],[PE1]]/(ZACKS_Screener[[#This Row],[EG1]]*100), "")</f>
        <v>-0.36596608620436416</v>
      </c>
      <c r="T1068" s="17">
        <f>IFERROR(ZACKS_Screener[[#This Row],[PE2]]/(ZACKS_Screener[[#This Row],[EG2]]*100), "")</f>
        <v>2.4303945945945946</v>
      </c>
      <c r="U1068"/>
    </row>
    <row r="1069" spans="1:21" hidden="1" x14ac:dyDescent="0.25">
      <c r="A1069" s="20" t="s">
        <v>465</v>
      </c>
      <c r="B1069" s="20">
        <v>56997.5</v>
      </c>
      <c r="C1069" s="33" t="s">
        <v>464</v>
      </c>
      <c r="D1069" s="6" t="s">
        <v>12</v>
      </c>
      <c r="E1069" s="6" t="s">
        <v>32</v>
      </c>
      <c r="F1069" s="6" t="s">
        <v>360</v>
      </c>
      <c r="G1069">
        <v>10</v>
      </c>
      <c r="H1069">
        <v>202210</v>
      </c>
      <c r="I1069" s="8">
        <v>47.55</v>
      </c>
      <c r="J1069" s="8">
        <v>6.6</v>
      </c>
      <c r="K1069" s="8">
        <v>5.28</v>
      </c>
      <c r="L1069" s="8">
        <v>5.64</v>
      </c>
      <c r="M1069" s="47" t="str">
        <f>INDEX(DNBDetails[], MATCH(ZACKS_Screener[Ticker], DNBDetails[Ticker],0), 6)</f>
        <v>Other Services (except Public Administration)</v>
      </c>
      <c r="N1069" s="6" t="str">
        <f>INDEX(DNBDetails[], MATCH(ZACKS_Screener[Ticker], DNBDetails[Ticker],0), 7)</f>
        <v>Business, Professional, Labor, Political, and Similar Organizations</v>
      </c>
      <c r="O10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-0.19999999999999993</v>
      </c>
      <c r="P10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6.8181818181818066E-2</v>
      </c>
      <c r="Q1069" s="17">
        <f>IFERROR(ZACKS_Screener[[#This Row],[Price]]/ZACKS_Screener[[#This Row],[EPS1]], "")</f>
        <v>9.0056818181818166</v>
      </c>
      <c r="R1069" s="17">
        <f>IFERROR(ZACKS_Screener[[#This Row],[Price]]/ZACKS_Screener[[#This Row],[EPS2]], "")</f>
        <v>8.4308510638297864</v>
      </c>
      <c r="S1069" s="17">
        <f>IFERROR(ZACKS_Screener[[#This Row],[PE1]]/(ZACKS_Screener[[#This Row],[EG1]]*100), "")</f>
        <v>-0.45028409090909099</v>
      </c>
      <c r="T1069" s="17">
        <f>IFERROR(ZACKS_Screener[[#This Row],[PE2]]/(ZACKS_Screener[[#This Row],[EG2]]*100), "")</f>
        <v>1.2365248226950374</v>
      </c>
      <c r="U1069"/>
    </row>
    <row r="1070" spans="1:21" hidden="1" x14ac:dyDescent="0.25">
      <c r="A1070" s="20" t="s">
        <v>3383</v>
      </c>
      <c r="B1070" s="20">
        <v>2200.02</v>
      </c>
      <c r="C1070" s="33" t="s">
        <v>3382</v>
      </c>
      <c r="D1070" s="6" t="s">
        <v>12</v>
      </c>
      <c r="E1070" s="6" t="s">
        <v>284</v>
      </c>
      <c r="F1070" s="6" t="s">
        <v>433</v>
      </c>
      <c r="G1070">
        <v>12</v>
      </c>
      <c r="H1070">
        <v>202212</v>
      </c>
      <c r="I1070" s="8">
        <v>7.11</v>
      </c>
      <c r="J1070" s="8">
        <v>0.4</v>
      </c>
      <c r="K1070" s="8">
        <v>0.32</v>
      </c>
      <c r="L1070" s="8">
        <v>0.38</v>
      </c>
      <c r="M1070" s="47" t="str">
        <f>INDEX(DNBDetails[], MATCH(ZACKS_Screener[Ticker], DNBDetails[Ticker],0), 6)</f>
        <v>Other Services (except Public Administration)</v>
      </c>
      <c r="N1070" s="6" t="str">
        <f>INDEX(DNBDetails[], MATCH(ZACKS_Screener[Ticker], DNBDetails[Ticker],0), 7)</f>
        <v>Automotive Repair and Maintenance</v>
      </c>
      <c r="O10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-0.20000000000000004</v>
      </c>
      <c r="P10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0.1875</v>
      </c>
      <c r="Q1070" s="17">
        <f>IFERROR(ZACKS_Screener[[#This Row],[Price]]/ZACKS_Screener[[#This Row],[EPS1]], "")</f>
        <v>22.21875</v>
      </c>
      <c r="R1070" s="17">
        <f>IFERROR(ZACKS_Screener[[#This Row],[Price]]/ZACKS_Screener[[#This Row],[EPS2]], "")</f>
        <v>18.710526315789473</v>
      </c>
      <c r="S1070" s="17">
        <f>IFERROR(ZACKS_Screener[[#This Row],[PE1]]/(ZACKS_Screener[[#This Row],[EG1]]*100), "")</f>
        <v>-1.1109374999999999</v>
      </c>
      <c r="T1070" s="17">
        <f>IFERROR(ZACKS_Screener[[#This Row],[PE2]]/(ZACKS_Screener[[#This Row],[EG2]]*100), "")</f>
        <v>0.99789473684210517</v>
      </c>
      <c r="U1070"/>
    </row>
    <row r="1071" spans="1:21" hidden="1" x14ac:dyDescent="0.25">
      <c r="A1071" s="20" t="s">
        <v>2425</v>
      </c>
      <c r="B1071" s="20">
        <v>11376</v>
      </c>
      <c r="C1071" s="33" t="s">
        <v>2424</v>
      </c>
      <c r="D1071" s="6" t="s">
        <v>12</v>
      </c>
      <c r="E1071" s="6" t="s">
        <v>21</v>
      </c>
      <c r="F1071" s="6" t="s">
        <v>288</v>
      </c>
      <c r="G1071">
        <v>12</v>
      </c>
      <c r="H1071">
        <v>202212</v>
      </c>
      <c r="I1071" s="8">
        <v>131.66</v>
      </c>
      <c r="J1071" s="8">
        <v>8.02</v>
      </c>
      <c r="K1071" s="8">
        <v>6.4</v>
      </c>
      <c r="L1071" s="8">
        <v>8.14</v>
      </c>
      <c r="M1071" s="47" t="str">
        <f>INDEX(DNBDetails[], MATCH(ZACKS_Screener[Ticker], DNBDetails[Ticker],0), 6)</f>
        <v>Transportation and Warehousing</v>
      </c>
      <c r="N1071" s="6" t="str">
        <f>INDEX(DNBDetails[], MATCH(ZACKS_Screener[Ticker], DNBDetails[Ticker],0), 7)</f>
        <v>General Freight Trucking</v>
      </c>
      <c r="O10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-0.20199501246882784</v>
      </c>
      <c r="P10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0.27187500000000003</v>
      </c>
      <c r="Q1071" s="17">
        <f>IFERROR(ZACKS_Screener[[#This Row],[Price]]/ZACKS_Screener[[#This Row],[EPS1]], "")</f>
        <v>20.571874999999999</v>
      </c>
      <c r="R1071" s="17">
        <f>IFERROR(ZACKS_Screener[[#This Row],[Price]]/ZACKS_Screener[[#This Row],[EPS2]], "")</f>
        <v>16.174447174447174</v>
      </c>
      <c r="S1071" s="17">
        <f>IFERROR(ZACKS_Screener[[#This Row],[PE1]]/(ZACKS_Screener[[#This Row],[EG1]]*100), "")</f>
        <v>-1.0184347993827165</v>
      </c>
      <c r="T1071" s="17">
        <f>IFERROR(ZACKS_Screener[[#This Row],[PE2]]/(ZACKS_Screener[[#This Row],[EG2]]*100), "")</f>
        <v>0.59492219492219478</v>
      </c>
      <c r="U1071"/>
    </row>
    <row r="1072" spans="1:21" hidden="1" x14ac:dyDescent="0.25">
      <c r="A1072" s="20" t="s">
        <v>3410</v>
      </c>
      <c r="B1072" s="20">
        <v>2172.8200000000002</v>
      </c>
      <c r="C1072" s="33" t="s">
        <v>3409</v>
      </c>
      <c r="D1072" s="6" t="s">
        <v>20</v>
      </c>
      <c r="E1072" s="6" t="s">
        <v>13</v>
      </c>
      <c r="F1072" s="6" t="s">
        <v>1568</v>
      </c>
      <c r="G1072">
        <v>6</v>
      </c>
      <c r="H1072">
        <v>202306</v>
      </c>
      <c r="I1072" s="8">
        <v>36.21</v>
      </c>
      <c r="J1072" s="8">
        <v>2.19</v>
      </c>
      <c r="K1072" s="8">
        <v>1.74</v>
      </c>
      <c r="L1072" s="8">
        <v>2.35</v>
      </c>
      <c r="M1072" s="47" t="str">
        <f>INDEX(DNBDetails[], MATCH(ZACKS_Screener[Ticker], DNBDetails[Ticker],0), 6)</f>
        <v>Computer and Electronic Product Manufacturing</v>
      </c>
      <c r="N1072" s="6" t="str">
        <f>INDEX(DNBDetails[], MATCH(ZACKS_Screener[Ticker], DNBDetails[Ticker],0), 7)</f>
        <v>Semiconductor and Other Electronic Component Manufacturing</v>
      </c>
      <c r="O10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-0.20547945205479451</v>
      </c>
      <c r="P10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0.35057471264367823</v>
      </c>
      <c r="Q1072" s="17">
        <f>IFERROR(ZACKS_Screener[[#This Row],[Price]]/ZACKS_Screener[[#This Row],[EPS1]], "")</f>
        <v>20.810344827586206</v>
      </c>
      <c r="R1072" s="17">
        <f>IFERROR(ZACKS_Screener[[#This Row],[Price]]/ZACKS_Screener[[#This Row],[EPS2]], "")</f>
        <v>15.408510638297873</v>
      </c>
      <c r="S1072" s="17">
        <f>IFERROR(ZACKS_Screener[[#This Row],[PE1]]/(ZACKS_Screener[[#This Row],[EG1]]*100), "")</f>
        <v>-1.0127701149425288</v>
      </c>
      <c r="T1072" s="17">
        <f>IFERROR(ZACKS_Screener[[#This Row],[PE2]]/(ZACKS_Screener[[#This Row],[EG2]]*100), "")</f>
        <v>0.43952145099407042</v>
      </c>
      <c r="U1072"/>
    </row>
    <row r="1073" spans="1:21" hidden="1" x14ac:dyDescent="0.25">
      <c r="A1073" s="20" t="s">
        <v>3649</v>
      </c>
      <c r="B1073" s="20">
        <v>2372.6</v>
      </c>
      <c r="C1073" s="33" t="s">
        <v>3648</v>
      </c>
      <c r="D1073" s="6" t="s">
        <v>12</v>
      </c>
      <c r="E1073" s="6" t="s">
        <v>156</v>
      </c>
      <c r="F1073" s="6" t="s">
        <v>157</v>
      </c>
      <c r="G1073">
        <v>12</v>
      </c>
      <c r="H1073">
        <v>202212</v>
      </c>
      <c r="I1073" s="8">
        <v>22.72</v>
      </c>
      <c r="J1073" s="8">
        <v>-2.81</v>
      </c>
      <c r="K1073" s="8">
        <v>-3.39</v>
      </c>
      <c r="L1073" s="8">
        <v>0.82</v>
      </c>
      <c r="M1073" s="47" t="str">
        <f>INDEX(DNBDetails[], MATCH(ZACKS_Screener[Ticker], DNBDetails[Ticker],0), 6)</f>
        <v>Transportation Equipment Manufacturing</v>
      </c>
      <c r="N1073" s="6" t="str">
        <f>INDEX(DNBDetails[], MATCH(ZACKS_Screener[Ticker], DNBDetails[Ticker],0), 7)</f>
        <v>Aerospace Product and Parts Manufacturing</v>
      </c>
      <c r="O10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-0.20640569395017797</v>
      </c>
      <c r="P10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073" s="17">
        <f>IFERROR(ZACKS_Screener[[#This Row],[Price]]/ZACKS_Screener[[#This Row],[EPS1]], "")</f>
        <v>-6.7020648967551617</v>
      </c>
      <c r="R1073" s="17">
        <f>IFERROR(ZACKS_Screener[[#This Row],[Price]]/ZACKS_Screener[[#This Row],[EPS2]], "")</f>
        <v>27.707317073170731</v>
      </c>
      <c r="S1073" s="17">
        <f>IFERROR(ZACKS_Screener[[#This Row],[PE1]]/(ZACKS_Screener[[#This Row],[EG1]]*100), "")</f>
        <v>0.32470348896348278</v>
      </c>
      <c r="T1073" s="17">
        <f>IFERROR(ZACKS_Screener[[#This Row],[PE2]]/(ZACKS_Screener[[#This Row],[EG2]]*100), "")</f>
        <v>0.27707317073170734</v>
      </c>
      <c r="U1073"/>
    </row>
    <row r="1074" spans="1:21" hidden="1" x14ac:dyDescent="0.25">
      <c r="A1074" s="20" t="s">
        <v>6187</v>
      </c>
      <c r="B1074" s="20">
        <v>2269.59</v>
      </c>
      <c r="C1074" s="33" t="s">
        <v>6186</v>
      </c>
      <c r="D1074" s="6" t="s">
        <v>20</v>
      </c>
      <c r="E1074" s="6" t="s">
        <v>35</v>
      </c>
      <c r="F1074" s="6" t="s">
        <v>60</v>
      </c>
      <c r="G1074">
        <v>12</v>
      </c>
      <c r="H1074">
        <v>202212</v>
      </c>
      <c r="I1074" s="8">
        <v>47.55</v>
      </c>
      <c r="J1074" s="8">
        <v>-2.13</v>
      </c>
      <c r="K1074" s="8">
        <v>-2.57</v>
      </c>
      <c r="L1074" s="8">
        <v>-3.45</v>
      </c>
      <c r="M1074" s="47" t="str">
        <f>INDEX(DNBDetails[], MATCH(ZACKS_Screener[Ticker], DNBDetails[Ticker],0), 6)</f>
        <v>Professional, Scientific, and Technical Services</v>
      </c>
      <c r="N1074" s="6" t="str">
        <f>INDEX(DNBDetails[], MATCH(ZACKS_Screener[Ticker], DNBDetails[Ticker],0), 7)</f>
        <v>Scientific Research and Development Services</v>
      </c>
      <c r="O10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-0.20657276995305163</v>
      </c>
      <c r="P10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-0.34241245136186788</v>
      </c>
      <c r="Q1074" s="17">
        <f>IFERROR(ZACKS_Screener[[#This Row],[Price]]/ZACKS_Screener[[#This Row],[EPS1]], "")</f>
        <v>-18.501945525291831</v>
      </c>
      <c r="R1074" s="17">
        <f>IFERROR(ZACKS_Screener[[#This Row],[Price]]/ZACKS_Screener[[#This Row],[EPS2]], "")</f>
        <v>-13.782608695652172</v>
      </c>
      <c r="S1074" s="17">
        <f>IFERROR(ZACKS_Screener[[#This Row],[PE1]]/(ZACKS_Screener[[#This Row],[EG1]]*100), "")</f>
        <v>0.8956623629289</v>
      </c>
      <c r="T1074" s="17">
        <f>IFERROR(ZACKS_Screener[[#This Row],[PE2]]/(ZACKS_Screener[[#This Row],[EG2]]*100), "")</f>
        <v>0.40251482213438705</v>
      </c>
      <c r="U1074"/>
    </row>
    <row r="1075" spans="1:21" hidden="1" x14ac:dyDescent="0.25">
      <c r="A1075" s="20" t="s">
        <v>3560</v>
      </c>
      <c r="B1075" s="20">
        <v>3187.89</v>
      </c>
      <c r="C1075" s="33" t="s">
        <v>3559</v>
      </c>
      <c r="D1075" s="6" t="s">
        <v>20</v>
      </c>
      <c r="E1075" s="6" t="s">
        <v>156</v>
      </c>
      <c r="F1075" s="6" t="s">
        <v>343</v>
      </c>
      <c r="G1075">
        <v>12</v>
      </c>
      <c r="H1075">
        <v>202212</v>
      </c>
      <c r="I1075" s="8">
        <v>6.45</v>
      </c>
      <c r="J1075" s="8">
        <v>-0.28999999999999998</v>
      </c>
      <c r="K1075" s="8">
        <v>-0.35</v>
      </c>
      <c r="L1075" s="8">
        <v>-0.22</v>
      </c>
      <c r="M1075" s="47" t="str">
        <f>INDEX(DNBDetails[], MATCH(ZACKS_Screener[Ticker], DNBDetails[Ticker],0), 6)</f>
        <v>Transportation Equipment Manufacturing</v>
      </c>
      <c r="N1075" s="6" t="str">
        <f>INDEX(DNBDetails[], MATCH(ZACKS_Screener[Ticker], DNBDetails[Ticker],0), 7)</f>
        <v>Aerospace Product and Parts Manufacturing</v>
      </c>
      <c r="O10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-0.20689655172413793</v>
      </c>
      <c r="P10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0.37142857142857139</v>
      </c>
      <c r="Q1075" s="17">
        <f>IFERROR(ZACKS_Screener[[#This Row],[Price]]/ZACKS_Screener[[#This Row],[EPS1]], "")</f>
        <v>-18.428571428571431</v>
      </c>
      <c r="R1075" s="17">
        <f>IFERROR(ZACKS_Screener[[#This Row],[Price]]/ZACKS_Screener[[#This Row],[EPS2]], "")</f>
        <v>-29.31818181818182</v>
      </c>
      <c r="S1075" s="17">
        <f>IFERROR(ZACKS_Screener[[#This Row],[PE1]]/(ZACKS_Screener[[#This Row],[EG1]]*100), "")</f>
        <v>0.89071428571428579</v>
      </c>
      <c r="T1075" s="17">
        <f>IFERROR(ZACKS_Screener[[#This Row],[PE2]]/(ZACKS_Screener[[#This Row],[EG2]]*100), "")</f>
        <v>-0.78933566433566449</v>
      </c>
      <c r="U1075"/>
    </row>
    <row r="1076" spans="1:21" hidden="1" x14ac:dyDescent="0.25">
      <c r="A1076" s="20" t="s">
        <v>1680</v>
      </c>
      <c r="B1076" s="20">
        <v>3387.25</v>
      </c>
      <c r="C1076" s="33" t="s">
        <v>1679</v>
      </c>
      <c r="D1076" s="6" t="s">
        <v>12</v>
      </c>
      <c r="E1076" s="6" t="s">
        <v>284</v>
      </c>
      <c r="F1076" s="6" t="s">
        <v>285</v>
      </c>
      <c r="G1076">
        <v>12</v>
      </c>
      <c r="H1076">
        <v>202212</v>
      </c>
      <c r="I1076" s="8">
        <v>16.96</v>
      </c>
      <c r="J1076" s="8">
        <v>0.82</v>
      </c>
      <c r="K1076" s="8">
        <v>0.65</v>
      </c>
      <c r="L1076" s="8">
        <v>0.91</v>
      </c>
      <c r="M1076" s="47" t="str">
        <f>INDEX(DNBDetails[], MATCH(ZACKS_Screener[Ticker], DNBDetails[Ticker],0), 6)</f>
        <v>Miscellaneous Manufacturing</v>
      </c>
      <c r="N1076" s="6" t="str">
        <f>INDEX(DNBDetails[], MATCH(ZACKS_Screener[Ticker], DNBDetails[Ticker],0), 7)</f>
        <v>Other Miscellaneous Manufacturing</v>
      </c>
      <c r="O10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-0.20731707317073164</v>
      </c>
      <c r="P10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v>
      </c>
      <c r="Q1076" s="17">
        <f>IFERROR(ZACKS_Screener[[#This Row],[Price]]/ZACKS_Screener[[#This Row],[EPS1]], "")</f>
        <v>26.092307692307692</v>
      </c>
      <c r="R1076" s="17">
        <f>IFERROR(ZACKS_Screener[[#This Row],[Price]]/ZACKS_Screener[[#This Row],[EPS2]], "")</f>
        <v>18.637362637362639</v>
      </c>
      <c r="S1076" s="17">
        <f>IFERROR(ZACKS_Screener[[#This Row],[PE1]]/(ZACKS_Screener[[#This Row],[EG1]]*100), "")</f>
        <v>-1.2585701357466068</v>
      </c>
      <c r="T1076" s="17">
        <f>IFERROR(ZACKS_Screener[[#This Row],[PE2]]/(ZACKS_Screener[[#This Row],[EG2]]*100), "")</f>
        <v>0.46593406593406594</v>
      </c>
      <c r="U1076"/>
    </row>
    <row r="1077" spans="1:21" hidden="1" x14ac:dyDescent="0.25">
      <c r="A1077" s="20" t="s">
        <v>498</v>
      </c>
      <c r="B1077" s="20">
        <v>3758.4</v>
      </c>
      <c r="C1077" s="33" t="s">
        <v>497</v>
      </c>
      <c r="D1077" s="6" t="s">
        <v>12</v>
      </c>
      <c r="E1077" s="6" t="s">
        <v>194</v>
      </c>
      <c r="F1077" s="6" t="s">
        <v>499</v>
      </c>
      <c r="G1077">
        <v>12</v>
      </c>
      <c r="H1077">
        <v>202212</v>
      </c>
      <c r="I1077" s="8">
        <v>18.14</v>
      </c>
      <c r="J1077" s="8">
        <v>2.23</v>
      </c>
      <c r="K1077" s="8">
        <v>1.76</v>
      </c>
      <c r="L1077" s="8">
        <v>1.42</v>
      </c>
      <c r="M1077" s="47" t="str">
        <f>INDEX(DNBDetails[], MATCH(ZACKS_Screener[Ticker], DNBDetails[Ticker],0), 6)</f>
        <v>Mining, Quarrying, and Oil and Gas Extraction</v>
      </c>
      <c r="N1077" s="6" t="str">
        <f>INDEX(DNBDetails[], MATCH(ZACKS_Screener[Ticker], DNBDetails[Ticker],0), 7)</f>
        <v>Support Activities for Mining</v>
      </c>
      <c r="O10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-0.21076233183856502</v>
      </c>
      <c r="P10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-0.19318181818181823</v>
      </c>
      <c r="Q1077" s="17">
        <f>IFERROR(ZACKS_Screener[[#This Row],[Price]]/ZACKS_Screener[[#This Row],[EPS1]], "")</f>
        <v>10.306818181818182</v>
      </c>
      <c r="R1077" s="17">
        <f>IFERROR(ZACKS_Screener[[#This Row],[Price]]/ZACKS_Screener[[#This Row],[EPS2]], "")</f>
        <v>12.774647887323944</v>
      </c>
      <c r="S1077" s="17">
        <f>IFERROR(ZACKS_Screener[[#This Row],[PE1]]/(ZACKS_Screener[[#This Row],[EG1]]*100), "")</f>
        <v>-0.48902562862669247</v>
      </c>
      <c r="T1077" s="17">
        <f>IFERROR(ZACKS_Screener[[#This Row],[PE2]]/(ZACKS_Screener[[#This Row],[EG2]]*100), "")</f>
        <v>-0.66127589063794512</v>
      </c>
      <c r="U1077"/>
    </row>
    <row r="1078" spans="1:21" hidden="1" x14ac:dyDescent="0.25">
      <c r="A1078" s="20" t="s">
        <v>535</v>
      </c>
      <c r="B1078" s="20">
        <v>6475.73</v>
      </c>
      <c r="C1078" s="33" t="s">
        <v>534</v>
      </c>
      <c r="D1078" s="6" t="s">
        <v>20</v>
      </c>
      <c r="E1078" s="6" t="s">
        <v>32</v>
      </c>
      <c r="F1078" s="6" t="s">
        <v>183</v>
      </c>
      <c r="G1078">
        <v>12</v>
      </c>
      <c r="H1078">
        <v>202212</v>
      </c>
      <c r="I1078" s="8">
        <v>503.75</v>
      </c>
      <c r="J1078" s="8">
        <v>39.32</v>
      </c>
      <c r="K1078" s="8">
        <v>31.02</v>
      </c>
      <c r="L1078" s="8">
        <v>41.86</v>
      </c>
      <c r="M1078" s="47" t="str">
        <f>INDEX(DNBDetails[], MATCH(ZACKS_Screener[Ticker], DNBDetails[Ticker],0), 6)</f>
        <v>Finance and Insurance</v>
      </c>
      <c r="N1078" s="6" t="str">
        <f>INDEX(DNBDetails[], MATCH(ZACKS_Screener[Ticker], DNBDetails[Ticker],0), 7)</f>
        <v>Nondepository Credit Intermediation</v>
      </c>
      <c r="O10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-0.21108850457782299</v>
      </c>
      <c r="P10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0.34945196647324306</v>
      </c>
      <c r="Q1078" s="17">
        <f>IFERROR(ZACKS_Screener[[#This Row],[Price]]/ZACKS_Screener[[#This Row],[EPS1]], "")</f>
        <v>16.23952288845906</v>
      </c>
      <c r="R1078" s="17">
        <f>IFERROR(ZACKS_Screener[[#This Row],[Price]]/ZACKS_Screener[[#This Row],[EPS2]], "")</f>
        <v>12.03416149068323</v>
      </c>
      <c r="S1078" s="17">
        <f>IFERROR(ZACKS_Screener[[#This Row],[PE1]]/(ZACKS_Screener[[#This Row],[EG1]]*100), "")</f>
        <v>-0.76932293972796417</v>
      </c>
      <c r="T1078" s="17">
        <f>IFERROR(ZACKS_Screener[[#This Row],[PE2]]/(ZACKS_Screener[[#This Row],[EG2]]*100), "")</f>
        <v>0.34437240723338908</v>
      </c>
      <c r="U1078"/>
    </row>
    <row r="1079" spans="1:21" hidden="1" x14ac:dyDescent="0.25">
      <c r="A1079" s="20" t="s">
        <v>6212</v>
      </c>
      <c r="B1079" s="20">
        <v>2441.65</v>
      </c>
      <c r="C1079" s="33" t="s">
        <v>6211</v>
      </c>
      <c r="D1079" s="6" t="s">
        <v>20</v>
      </c>
      <c r="E1079" s="6" t="s">
        <v>32</v>
      </c>
      <c r="F1079" s="6" t="s">
        <v>596</v>
      </c>
      <c r="G1079">
        <v>12</v>
      </c>
      <c r="H1079">
        <v>202212</v>
      </c>
      <c r="I1079" s="8">
        <v>25.08</v>
      </c>
      <c r="J1079" s="8">
        <v>2.98</v>
      </c>
      <c r="K1079" s="8">
        <v>2.35</v>
      </c>
      <c r="L1079" s="8">
        <v>2.2599999999999998</v>
      </c>
      <c r="M1079" s="47" t="str">
        <f>INDEX(DNBDetails[], MATCH(ZACKS_Screener[Ticker], DNBDetails[Ticker],0), 6)</f>
        <v>Finance and Insurance</v>
      </c>
      <c r="N1079" s="6" t="str">
        <f>INDEX(DNBDetails[], MATCH(ZACKS_Screener[Ticker], DNBDetails[Ticker],0), 7)</f>
        <v>Depository Credit Intermediation</v>
      </c>
      <c r="O10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-0.21140939597315433</v>
      </c>
      <c r="P10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-3.8297872340425657E-2</v>
      </c>
      <c r="Q1079" s="17">
        <f>IFERROR(ZACKS_Screener[[#This Row],[Price]]/ZACKS_Screener[[#This Row],[EPS1]], "")</f>
        <v>10.672340425531914</v>
      </c>
      <c r="R1079" s="17">
        <f>IFERROR(ZACKS_Screener[[#This Row],[Price]]/ZACKS_Screener[[#This Row],[EPS2]], "")</f>
        <v>11.097345132743364</v>
      </c>
      <c r="S1079" s="17">
        <f>IFERROR(ZACKS_Screener[[#This Row],[PE1]]/(ZACKS_Screener[[#This Row],[EG1]]*100), "")</f>
        <v>-0.50481864235055729</v>
      </c>
      <c r="T1079" s="17">
        <f>IFERROR(ZACKS_Screener[[#This Row],[PE2]]/(ZACKS_Screener[[#This Row],[EG2]]*100), "")</f>
        <v>-2.8976401179940909</v>
      </c>
      <c r="U1079"/>
    </row>
    <row r="1080" spans="1:21" hidden="1" x14ac:dyDescent="0.25">
      <c r="A1080" s="20" t="s">
        <v>2789</v>
      </c>
      <c r="B1080" s="20">
        <v>2289.86</v>
      </c>
      <c r="C1080" s="33" t="s">
        <v>2788</v>
      </c>
      <c r="D1080" s="6" t="s">
        <v>12</v>
      </c>
      <c r="E1080" s="6" t="s">
        <v>35</v>
      </c>
      <c r="F1080" s="6" t="s">
        <v>135</v>
      </c>
      <c r="G1080">
        <v>12</v>
      </c>
      <c r="H1080">
        <v>202212</v>
      </c>
      <c r="I1080" s="8">
        <v>12.27</v>
      </c>
      <c r="J1080" s="8">
        <v>0.85</v>
      </c>
      <c r="K1080" s="8">
        <v>0.67</v>
      </c>
      <c r="L1080" s="8">
        <v>0.88</v>
      </c>
      <c r="M1080" s="47" t="str">
        <f>INDEX(DNBDetails[], MATCH(ZACKS_Screener[Ticker], DNBDetails[Ticker],0), 6)</f>
        <v>Real Estate and Rental and Leasing</v>
      </c>
      <c r="N1080" s="6" t="str">
        <f>INDEX(DNBDetails[], MATCH(ZACKS_Screener[Ticker], DNBDetails[Ticker],0), 7)</f>
        <v>Commercial and Industrial Machinery and Equipment Rental and Leasing</v>
      </c>
      <c r="O10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-0.21176470588235288</v>
      </c>
      <c r="P10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0.31343283582089543</v>
      </c>
      <c r="Q1080" s="17">
        <f>IFERROR(ZACKS_Screener[[#This Row],[Price]]/ZACKS_Screener[[#This Row],[EPS1]], "")</f>
        <v>18.313432835820894</v>
      </c>
      <c r="R1080" s="17">
        <f>IFERROR(ZACKS_Screener[[#This Row],[Price]]/ZACKS_Screener[[#This Row],[EPS2]], "")</f>
        <v>13.943181818181818</v>
      </c>
      <c r="S1080" s="17">
        <f>IFERROR(ZACKS_Screener[[#This Row],[PE1]]/(ZACKS_Screener[[#This Row],[EG1]]*100), "")</f>
        <v>-0.86480099502487573</v>
      </c>
      <c r="T1080" s="17">
        <f>IFERROR(ZACKS_Screener[[#This Row],[PE2]]/(ZACKS_Screener[[#This Row],[EG2]]*100), "")</f>
        <v>0.44485389610389625</v>
      </c>
      <c r="U1080"/>
    </row>
    <row r="1081" spans="1:21" hidden="1" x14ac:dyDescent="0.25">
      <c r="A1081" s="20" t="s">
        <v>496</v>
      </c>
      <c r="B1081" s="20">
        <v>20821.38</v>
      </c>
      <c r="C1081" s="33" t="s">
        <v>495</v>
      </c>
      <c r="D1081" s="6" t="s">
        <v>12</v>
      </c>
      <c r="E1081" s="6" t="s">
        <v>32</v>
      </c>
      <c r="F1081" s="6" t="s">
        <v>360</v>
      </c>
      <c r="G1081">
        <v>12</v>
      </c>
      <c r="H1081">
        <v>202212</v>
      </c>
      <c r="I1081" s="8">
        <v>5.47</v>
      </c>
      <c r="J1081" s="8">
        <v>0.74</v>
      </c>
      <c r="K1081" s="8">
        <v>0.57999999999999996</v>
      </c>
      <c r="L1081" s="8">
        <v>0.75</v>
      </c>
      <c r="M1081" s="47" t="str">
        <f>INDEX(DNBDetails[], MATCH(ZACKS_Screener[Ticker], DNBDetails[Ticker],0), 6)</f>
        <v>Finance and Insurance</v>
      </c>
      <c r="N1081" s="6" t="str">
        <f>INDEX(DNBDetails[], MATCH(ZACKS_Screener[Ticker], DNBDetails[Ticker],0), 7)</f>
        <v>Depository Credit Intermediation</v>
      </c>
      <c r="O10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-0.21621621621621626</v>
      </c>
      <c r="P10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0.29310344827586216</v>
      </c>
      <c r="Q1081" s="17">
        <f>IFERROR(ZACKS_Screener[[#This Row],[Price]]/ZACKS_Screener[[#This Row],[EPS1]], "")</f>
        <v>9.431034482758621</v>
      </c>
      <c r="R1081" s="17">
        <f>IFERROR(ZACKS_Screener[[#This Row],[Price]]/ZACKS_Screener[[#This Row],[EPS2]], "")</f>
        <v>7.293333333333333</v>
      </c>
      <c r="S1081" s="17">
        <f>IFERROR(ZACKS_Screener[[#This Row],[PE1]]/(ZACKS_Screener[[#This Row],[EG1]]*100), "")</f>
        <v>-0.43618534482758614</v>
      </c>
      <c r="T1081" s="17">
        <f>IFERROR(ZACKS_Screener[[#This Row],[PE2]]/(ZACKS_Screener[[#This Row],[EG2]]*100), "")</f>
        <v>0.24883137254901952</v>
      </c>
      <c r="U1081"/>
    </row>
    <row r="1082" spans="1:21" hidden="1" x14ac:dyDescent="0.25">
      <c r="A1082" s="20" t="s">
        <v>3038</v>
      </c>
      <c r="B1082" s="20">
        <v>3678.39</v>
      </c>
      <c r="C1082" s="33" t="s">
        <v>3037</v>
      </c>
      <c r="D1082" s="6" t="s">
        <v>12</v>
      </c>
      <c r="E1082" s="6" t="s">
        <v>194</v>
      </c>
      <c r="F1082" s="6" t="s">
        <v>941</v>
      </c>
      <c r="G1082">
        <v>12</v>
      </c>
      <c r="H1082">
        <v>202212</v>
      </c>
      <c r="I1082" s="8">
        <v>37.68</v>
      </c>
      <c r="J1082" s="8">
        <v>6.04</v>
      </c>
      <c r="K1082" s="8">
        <v>4.72</v>
      </c>
      <c r="L1082" s="8">
        <v>2.5</v>
      </c>
      <c r="M1082" s="47" t="str">
        <f>INDEX(DNBDetails[], MATCH(ZACKS_Screener[Ticker], DNBDetails[Ticker],0), 6)</f>
        <v>Petroleum and Coal Products Manufacturing</v>
      </c>
      <c r="N1082" s="6" t="str">
        <f>INDEX(DNBDetails[], MATCH(ZACKS_Screener[Ticker], DNBDetails[Ticker],0), 7)</f>
        <v>Petroleum and Coal Products Manufacturing</v>
      </c>
      <c r="O10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-0.21854304635761593</v>
      </c>
      <c r="P10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-0.47033898305084743</v>
      </c>
      <c r="Q1082" s="17">
        <f>IFERROR(ZACKS_Screener[[#This Row],[Price]]/ZACKS_Screener[[#This Row],[EPS1]], "")</f>
        <v>7.9830508474576272</v>
      </c>
      <c r="R1082" s="17">
        <f>IFERROR(ZACKS_Screener[[#This Row],[Price]]/ZACKS_Screener[[#This Row],[EPS2]], "")</f>
        <v>15.071999999999999</v>
      </c>
      <c r="S1082" s="17">
        <f>IFERROR(ZACKS_Screener[[#This Row],[PE1]]/(ZACKS_Screener[[#This Row],[EG1]]*100), "")</f>
        <v>-0.36528505392912164</v>
      </c>
      <c r="T1082" s="17">
        <f>IFERROR(ZACKS_Screener[[#This Row],[PE2]]/(ZACKS_Screener[[#This Row],[EG2]]*100), "")</f>
        <v>-0.32044972972972974</v>
      </c>
      <c r="U1082"/>
    </row>
    <row r="1083" spans="1:21" hidden="1" x14ac:dyDescent="0.25">
      <c r="A1083" s="20" t="s">
        <v>1163</v>
      </c>
      <c r="B1083" s="20">
        <v>9576.01</v>
      </c>
      <c r="C1083" s="33" t="s">
        <v>1162</v>
      </c>
      <c r="D1083" s="6" t="s">
        <v>12</v>
      </c>
      <c r="E1083" s="6" t="s">
        <v>114</v>
      </c>
      <c r="F1083" s="6" t="s">
        <v>656</v>
      </c>
      <c r="G1083">
        <v>12</v>
      </c>
      <c r="H1083">
        <v>202212</v>
      </c>
      <c r="I1083" s="8">
        <v>5.22</v>
      </c>
      <c r="J1083" s="8">
        <v>1.28</v>
      </c>
      <c r="K1083" s="8">
        <v>1</v>
      </c>
      <c r="L1083" s="8">
        <v>0.68</v>
      </c>
      <c r="M1083" s="47" t="str">
        <f>INDEX(DNBDetails[], MATCH(ZACKS_Screener[Ticker], DNBDetails[Ticker],0), 6)</f>
        <v>Primary Metal Manufacturing</v>
      </c>
      <c r="N1083" s="6" t="str">
        <f>INDEX(DNBDetails[], MATCH(ZACKS_Screener[Ticker], DNBDetails[Ticker],0), 7)</f>
        <v>Foundries</v>
      </c>
      <c r="O10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-0.21875000000000003</v>
      </c>
      <c r="P10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-0.31999999999999995</v>
      </c>
      <c r="Q1083" s="17">
        <f>IFERROR(ZACKS_Screener[[#This Row],[Price]]/ZACKS_Screener[[#This Row],[EPS1]], "")</f>
        <v>5.22</v>
      </c>
      <c r="R1083" s="17">
        <f>IFERROR(ZACKS_Screener[[#This Row],[Price]]/ZACKS_Screener[[#This Row],[EPS2]], "")</f>
        <v>7.6764705882352935</v>
      </c>
      <c r="S1083" s="17">
        <f>IFERROR(ZACKS_Screener[[#This Row],[PE1]]/(ZACKS_Screener[[#This Row],[EG1]]*100), "")</f>
        <v>-0.23862857142857138</v>
      </c>
      <c r="T1083" s="17">
        <f>IFERROR(ZACKS_Screener[[#This Row],[PE2]]/(ZACKS_Screener[[#This Row],[EG2]]*100), "")</f>
        <v>-0.23988970588235295</v>
      </c>
      <c r="U1083"/>
    </row>
    <row r="1084" spans="1:21" hidden="1" x14ac:dyDescent="0.25">
      <c r="A1084" s="20" t="s">
        <v>2239</v>
      </c>
      <c r="B1084" s="20">
        <v>3593.69</v>
      </c>
      <c r="C1084" s="33" t="s">
        <v>2238</v>
      </c>
      <c r="D1084" s="6" t="s">
        <v>12</v>
      </c>
      <c r="E1084" s="6" t="s">
        <v>114</v>
      </c>
      <c r="F1084" s="6" t="s">
        <v>656</v>
      </c>
      <c r="G1084">
        <v>12</v>
      </c>
      <c r="H1084">
        <v>202212</v>
      </c>
      <c r="I1084" s="8">
        <v>2.5299999999999998</v>
      </c>
      <c r="J1084" s="8">
        <v>0.32</v>
      </c>
      <c r="K1084" s="8">
        <v>0.25</v>
      </c>
      <c r="L1084" s="8">
        <v>0.37</v>
      </c>
      <c r="M1084" s="47" t="str">
        <f>INDEX(DNBDetails[], MATCH(ZACKS_Screener[Ticker], DNBDetails[Ticker],0), 6)</f>
        <v>Primary Metal Manufacturing</v>
      </c>
      <c r="N1084" s="6" t="str">
        <f>INDEX(DNBDetails[], MATCH(ZACKS_Screener[Ticker], DNBDetails[Ticker],0), 7)</f>
        <v>Iron and Steel Mills and Ferroalloy Manufacturing</v>
      </c>
      <c r="O10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-0.21875000000000003</v>
      </c>
      <c r="P10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0.48</v>
      </c>
      <c r="Q1084" s="17">
        <f>IFERROR(ZACKS_Screener[[#This Row],[Price]]/ZACKS_Screener[[#This Row],[EPS1]], "")</f>
        <v>10.119999999999999</v>
      </c>
      <c r="R1084" s="17">
        <f>IFERROR(ZACKS_Screener[[#This Row],[Price]]/ZACKS_Screener[[#This Row],[EPS2]], "")</f>
        <v>6.8378378378378377</v>
      </c>
      <c r="S1084" s="17">
        <f>IFERROR(ZACKS_Screener[[#This Row],[PE1]]/(ZACKS_Screener[[#This Row],[EG1]]*100), "")</f>
        <v>-0.46262857142857133</v>
      </c>
      <c r="T1084" s="17">
        <f>IFERROR(ZACKS_Screener[[#This Row],[PE2]]/(ZACKS_Screener[[#This Row],[EG2]]*100), "")</f>
        <v>0.14245495495495494</v>
      </c>
      <c r="U1084"/>
    </row>
    <row r="1085" spans="1:21" hidden="1" x14ac:dyDescent="0.25">
      <c r="A1085" s="20" t="s">
        <v>3557</v>
      </c>
      <c r="B1085" s="20">
        <v>2319.62</v>
      </c>
      <c r="C1085" s="33" t="s">
        <v>3556</v>
      </c>
      <c r="D1085" s="6" t="s">
        <v>12</v>
      </c>
      <c r="E1085" s="6" t="s">
        <v>17</v>
      </c>
      <c r="F1085" s="6" t="s">
        <v>100</v>
      </c>
      <c r="G1085">
        <v>12</v>
      </c>
      <c r="H1085">
        <v>202212</v>
      </c>
      <c r="I1085" s="8">
        <v>15.94</v>
      </c>
      <c r="J1085" s="8">
        <v>1.9</v>
      </c>
      <c r="K1085" s="8">
        <v>1.48</v>
      </c>
      <c r="L1085" s="8">
        <v>1.79</v>
      </c>
      <c r="M1085" s="47" t="str">
        <f>INDEX(DNBDetails[], MATCH(ZACKS_Screener[Ticker], DNBDetails[Ticker],0), 6)</f>
        <v>Wholesale Trade</v>
      </c>
      <c r="N1085" s="6" t="str">
        <f>INDEX(DNBDetails[], MATCH(ZACKS_Screener[Ticker], DNBDetails[Ticker],0), 7)</f>
        <v>Household Appliances and Electrical and Electronic Goods Merchant Wholesalers</v>
      </c>
      <c r="O10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-0.22105263157894733</v>
      </c>
      <c r="P10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0.20945945945945948</v>
      </c>
      <c r="Q1085" s="17">
        <f>IFERROR(ZACKS_Screener[[#This Row],[Price]]/ZACKS_Screener[[#This Row],[EPS1]], "")</f>
        <v>10.77027027027027</v>
      </c>
      <c r="R1085" s="17">
        <f>IFERROR(ZACKS_Screener[[#This Row],[Price]]/ZACKS_Screener[[#This Row],[EPS2]], "")</f>
        <v>8.905027932960893</v>
      </c>
      <c r="S1085" s="17">
        <f>IFERROR(ZACKS_Screener[[#This Row],[PE1]]/(ZACKS_Screener[[#This Row],[EG1]]*100), "")</f>
        <v>-0.48722651222651231</v>
      </c>
      <c r="T1085" s="17">
        <f>IFERROR(ZACKS_Screener[[#This Row],[PE2]]/(ZACKS_Screener[[#This Row],[EG2]]*100), "")</f>
        <v>0.42514326905748778</v>
      </c>
      <c r="U1085"/>
    </row>
    <row r="1086" spans="1:21" hidden="1" x14ac:dyDescent="0.25">
      <c r="A1086" s="20" t="s">
        <v>815</v>
      </c>
      <c r="B1086" s="20">
        <v>4498.21</v>
      </c>
      <c r="C1086" s="33" t="s">
        <v>814</v>
      </c>
      <c r="D1086" s="6" t="s">
        <v>12</v>
      </c>
      <c r="E1086" s="6" t="s">
        <v>194</v>
      </c>
      <c r="F1086" s="6" t="s">
        <v>229</v>
      </c>
      <c r="G1086">
        <v>12</v>
      </c>
      <c r="H1086">
        <v>202212</v>
      </c>
      <c r="I1086" s="8">
        <v>89.73</v>
      </c>
      <c r="J1086" s="8">
        <v>6.78</v>
      </c>
      <c r="K1086" s="8">
        <v>5.26</v>
      </c>
      <c r="L1086" s="8">
        <v>5.83</v>
      </c>
      <c r="M1086" s="47" t="str">
        <f>INDEX(DNBDetails[], MATCH(ZACKS_Screener[Ticker], DNBDetails[Ticker],0), 6)</f>
        <v>Mining, Quarrying, and Oil and Gas Extraction</v>
      </c>
      <c r="N1086" s="6" t="str">
        <f>INDEX(DNBDetails[], MATCH(ZACKS_Screener[Ticker], DNBDetails[Ticker],0), 7)</f>
        <v>Oil and Gas Extraction</v>
      </c>
      <c r="O10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-0.22418879056047203</v>
      </c>
      <c r="P10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0.1083650190114069</v>
      </c>
      <c r="Q1086" s="17">
        <f>IFERROR(ZACKS_Screener[[#This Row],[Price]]/ZACKS_Screener[[#This Row],[EPS1]], "")</f>
        <v>17.058935361216733</v>
      </c>
      <c r="R1086" s="17">
        <f>IFERROR(ZACKS_Screener[[#This Row],[Price]]/ZACKS_Screener[[#This Row],[EPS2]], "")</f>
        <v>15.391080617495712</v>
      </c>
      <c r="S1086" s="17">
        <f>IFERROR(ZACKS_Screener[[#This Row],[PE1]]/(ZACKS_Screener[[#This Row],[EG1]]*100), "")</f>
        <v>-0.76091830098058832</v>
      </c>
      <c r="T1086" s="17">
        <f>IFERROR(ZACKS_Screener[[#This Row],[PE2]]/(ZACKS_Screener[[#This Row],[EG2]]*100), "")</f>
        <v>1.4202997201408318</v>
      </c>
      <c r="U1086"/>
    </row>
    <row r="1087" spans="1:21" hidden="1" x14ac:dyDescent="0.25">
      <c r="A1087" s="20" t="s">
        <v>316</v>
      </c>
      <c r="B1087" s="20">
        <v>13950.96</v>
      </c>
      <c r="C1087" s="33" t="s">
        <v>315</v>
      </c>
      <c r="D1087" s="6" t="s">
        <v>12</v>
      </c>
      <c r="E1087" s="6" t="s">
        <v>35</v>
      </c>
      <c r="F1087" s="6" t="s">
        <v>135</v>
      </c>
      <c r="G1087">
        <v>12</v>
      </c>
      <c r="H1087">
        <v>202212</v>
      </c>
      <c r="I1087" s="8">
        <v>20.79</v>
      </c>
      <c r="J1087" s="8">
        <v>1.41</v>
      </c>
      <c r="K1087" s="8">
        <v>1.0900000000000001</v>
      </c>
      <c r="L1087" s="8">
        <v>1.25</v>
      </c>
      <c r="M1087" s="47" t="str">
        <f>INDEX(DNBDetails[], MATCH(ZACKS_Screener[Ticker], DNBDetails[Ticker],0), 6)</f>
        <v>Computer and Electronic Product Manufacturing</v>
      </c>
      <c r="N1087" s="6" t="str">
        <f>INDEX(DNBDetails[], MATCH(ZACKS_Screener[Ticker], DNBDetails[Ticker],0), 7)</f>
        <v>Navigational, Measuring, Electromedical, and Control Instruments Manufacturing</v>
      </c>
      <c r="O10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-0.22695035460992899</v>
      </c>
      <c r="P10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0.146788990825688</v>
      </c>
      <c r="Q1087" s="17">
        <f>IFERROR(ZACKS_Screener[[#This Row],[Price]]/ZACKS_Screener[[#This Row],[EPS1]], "")</f>
        <v>19.073394495412842</v>
      </c>
      <c r="R1087" s="17">
        <f>IFERROR(ZACKS_Screener[[#This Row],[Price]]/ZACKS_Screener[[#This Row],[EPS2]], "")</f>
        <v>16.631999999999998</v>
      </c>
      <c r="S1087" s="17">
        <f>IFERROR(ZACKS_Screener[[#This Row],[PE1]]/(ZACKS_Screener[[#This Row],[EG1]]*100), "")</f>
        <v>-0.84042144495412874</v>
      </c>
      <c r="T1087" s="17">
        <f>IFERROR(ZACKS_Screener[[#This Row],[PE2]]/(ZACKS_Screener[[#This Row],[EG2]]*100), "")</f>
        <v>1.1330550000000006</v>
      </c>
      <c r="U1087"/>
    </row>
    <row r="1088" spans="1:21" hidden="1" x14ac:dyDescent="0.25">
      <c r="A1088" s="20" t="s">
        <v>137</v>
      </c>
      <c r="B1088" s="20">
        <v>6078.96</v>
      </c>
      <c r="C1088" s="33" t="s">
        <v>136</v>
      </c>
      <c r="D1088" s="6" t="s">
        <v>20</v>
      </c>
      <c r="E1088" s="6" t="s">
        <v>32</v>
      </c>
      <c r="F1088" s="6" t="s">
        <v>138</v>
      </c>
      <c r="G1088">
        <v>12</v>
      </c>
      <c r="H1088">
        <v>202212</v>
      </c>
      <c r="I1088" s="8">
        <v>9.99</v>
      </c>
      <c r="J1088" s="8">
        <v>3.11</v>
      </c>
      <c r="K1088" s="8">
        <v>2.4</v>
      </c>
      <c r="L1088" s="8">
        <v>1.94</v>
      </c>
      <c r="M1088" s="47" t="str">
        <f>INDEX(DNBDetails[], MATCH(ZACKS_Screener[Ticker], DNBDetails[Ticker],0), 6)</f>
        <v>Real Estate and Rental and Leasing</v>
      </c>
      <c r="N1088" s="6" t="str">
        <f>INDEX(DNBDetails[], MATCH(ZACKS_Screener[Ticker], DNBDetails[Ticker],0), 7)</f>
        <v>Lessors of Real Estate</v>
      </c>
      <c r="O10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-0.22829581993569131</v>
      </c>
      <c r="P10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-0.19166666666666665</v>
      </c>
      <c r="Q1088" s="17">
        <f>IFERROR(ZACKS_Screener[[#This Row],[Price]]/ZACKS_Screener[[#This Row],[EPS1]], "")</f>
        <v>4.1625000000000005</v>
      </c>
      <c r="R1088" s="17">
        <f>IFERROR(ZACKS_Screener[[#This Row],[Price]]/ZACKS_Screener[[#This Row],[EPS2]], "")</f>
        <v>5.1494845360824746</v>
      </c>
      <c r="S1088" s="17">
        <f>IFERROR(ZACKS_Screener[[#This Row],[PE1]]/(ZACKS_Screener[[#This Row],[EG1]]*100), "")</f>
        <v>-0.18232922535211271</v>
      </c>
      <c r="T1088" s="17">
        <f>IFERROR(ZACKS_Screener[[#This Row],[PE2]]/(ZACKS_Screener[[#This Row],[EG2]]*100), "")</f>
        <v>-0.26866875840430304</v>
      </c>
      <c r="U1088"/>
    </row>
    <row r="1089" spans="1:21" hidden="1" x14ac:dyDescent="0.25">
      <c r="A1089" s="20" t="s">
        <v>1739</v>
      </c>
      <c r="B1089" s="20">
        <v>6864.59</v>
      </c>
      <c r="C1089" s="33" t="s">
        <v>1738</v>
      </c>
      <c r="D1089" s="6" t="s">
        <v>12</v>
      </c>
      <c r="E1089" s="6" t="s">
        <v>194</v>
      </c>
      <c r="F1089" s="6" t="s">
        <v>229</v>
      </c>
      <c r="G1089">
        <v>12</v>
      </c>
      <c r="H1089">
        <v>202212</v>
      </c>
      <c r="I1089" s="8">
        <v>44.71</v>
      </c>
      <c r="J1089" s="8">
        <v>5.59</v>
      </c>
      <c r="K1089" s="8">
        <v>4.3099999999999996</v>
      </c>
      <c r="L1089" s="8">
        <v>5.64</v>
      </c>
      <c r="M1089" s="47" t="str">
        <f>INDEX(DNBDetails[], MATCH(ZACKS_Screener[Ticker], DNBDetails[Ticker],0), 6)</f>
        <v>Mining, Quarrying, and Oil and Gas Extraction</v>
      </c>
      <c r="N1089" s="6" t="str">
        <f>INDEX(DNBDetails[], MATCH(ZACKS_Screener[Ticker], DNBDetails[Ticker],0), 7)</f>
        <v>Oil and Gas Extraction</v>
      </c>
      <c r="O10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-0.22898032200357787</v>
      </c>
      <c r="P10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0.30858468677494205</v>
      </c>
      <c r="Q1089" s="17">
        <f>IFERROR(ZACKS_Screener[[#This Row],[Price]]/ZACKS_Screener[[#This Row],[EPS1]], "")</f>
        <v>10.373549883990721</v>
      </c>
      <c r="R1089" s="17">
        <f>IFERROR(ZACKS_Screener[[#This Row],[Price]]/ZACKS_Screener[[#This Row],[EPS2]], "")</f>
        <v>7.9273049645390081</v>
      </c>
      <c r="S1089" s="17">
        <f>IFERROR(ZACKS_Screener[[#This Row],[PE1]]/(ZACKS_Screener[[#This Row],[EG1]]*100), "")</f>
        <v>-0.45303237383990719</v>
      </c>
      <c r="T1089" s="17">
        <f>IFERROR(ZACKS_Screener[[#This Row],[PE2]]/(ZACKS_Screener[[#This Row],[EG2]]*100), "")</f>
        <v>0.2568923638884445</v>
      </c>
      <c r="U1089"/>
    </row>
    <row r="1090" spans="1:21" hidden="1" x14ac:dyDescent="0.25">
      <c r="A1090" s="20" t="s">
        <v>2846</v>
      </c>
      <c r="B1090" s="20">
        <v>3904.94</v>
      </c>
      <c r="C1090" s="33" t="s">
        <v>2845</v>
      </c>
      <c r="D1090" s="6" t="s">
        <v>12</v>
      </c>
      <c r="E1090" s="6" t="s">
        <v>284</v>
      </c>
      <c r="F1090" s="6" t="s">
        <v>2103</v>
      </c>
      <c r="G1090">
        <v>12</v>
      </c>
      <c r="H1090">
        <v>202212</v>
      </c>
      <c r="I1090" s="8">
        <v>14.04</v>
      </c>
      <c r="J1090" s="8">
        <v>0.87</v>
      </c>
      <c r="K1090" s="8">
        <v>0.67</v>
      </c>
      <c r="L1090" s="8">
        <v>1.07</v>
      </c>
      <c r="M1090" s="47" t="str">
        <f>INDEX(DNBDetails[], MATCH(ZACKS_Screener[Ticker], DNBDetails[Ticker],0), 6)</f>
        <v>Retail Trade</v>
      </c>
      <c r="N1090" s="6" t="str">
        <f>INDEX(DNBDetails[], MATCH(ZACKS_Screener[Ticker], DNBDetails[Ticker],0), 7)</f>
        <v>Grocery and Convenience Retailers</v>
      </c>
      <c r="O10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-0.22988505747126431</v>
      </c>
      <c r="P10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0.59701492537313428</v>
      </c>
      <c r="Q1090" s="17">
        <f>IFERROR(ZACKS_Screener[[#This Row],[Price]]/ZACKS_Screener[[#This Row],[EPS1]], "")</f>
        <v>20.955223880597014</v>
      </c>
      <c r="R1090" s="17">
        <f>IFERROR(ZACKS_Screener[[#This Row],[Price]]/ZACKS_Screener[[#This Row],[EPS2]], "")</f>
        <v>13.121495327102803</v>
      </c>
      <c r="S1090" s="17">
        <f>IFERROR(ZACKS_Screener[[#This Row],[PE1]]/(ZACKS_Screener[[#This Row],[EG1]]*100), "")</f>
        <v>-0.91155223880597036</v>
      </c>
      <c r="T1090" s="17">
        <f>IFERROR(ZACKS_Screener[[#This Row],[PE2]]/(ZACKS_Screener[[#This Row],[EG2]]*100), "")</f>
        <v>0.21978504672897198</v>
      </c>
      <c r="U1090"/>
    </row>
    <row r="1091" spans="1:21" hidden="1" x14ac:dyDescent="0.25">
      <c r="A1091" s="20" t="s">
        <v>1941</v>
      </c>
      <c r="B1091" s="20">
        <v>16937.169999999998</v>
      </c>
      <c r="C1091" s="33" t="s">
        <v>1940</v>
      </c>
      <c r="D1091" s="6" t="s">
        <v>12</v>
      </c>
      <c r="E1091" s="6" t="s">
        <v>194</v>
      </c>
      <c r="F1091" s="6" t="s">
        <v>722</v>
      </c>
      <c r="G1091">
        <v>12</v>
      </c>
      <c r="H1091">
        <v>202212</v>
      </c>
      <c r="I1091" s="8">
        <v>31.2</v>
      </c>
      <c r="J1091" s="8">
        <v>2.72</v>
      </c>
      <c r="K1091" s="8">
        <v>2.09</v>
      </c>
      <c r="L1091" s="8">
        <v>2.2999999999999998</v>
      </c>
      <c r="M1091" s="47" t="str">
        <f>INDEX(DNBDetails[], MATCH(ZACKS_Screener[Ticker], DNBDetails[Ticker],0), 6)</f>
        <v>Transportation and Warehousing</v>
      </c>
      <c r="N1091" s="6" t="str">
        <f>INDEX(DNBDetails[], MATCH(ZACKS_Screener[Ticker], DNBDetails[Ticker],0), 7)</f>
        <v>Pipeline Transportation of Crude Oil</v>
      </c>
      <c r="O10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-0.23161764705882365</v>
      </c>
      <c r="P10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0.10047846889952151</v>
      </c>
      <c r="Q1091" s="17">
        <f>IFERROR(ZACKS_Screener[[#This Row],[Price]]/ZACKS_Screener[[#This Row],[EPS1]], "")</f>
        <v>14.928229665071772</v>
      </c>
      <c r="R1091" s="17">
        <f>IFERROR(ZACKS_Screener[[#This Row],[Price]]/ZACKS_Screener[[#This Row],[EPS2]], "")</f>
        <v>13.565217391304349</v>
      </c>
      <c r="S1091" s="17">
        <f>IFERROR(ZACKS_Screener[[#This Row],[PE1]]/(ZACKS_Screener[[#This Row],[EG1]]*100), "")</f>
        <v>-0.6445203918888126</v>
      </c>
      <c r="T1091" s="17">
        <f>IFERROR(ZACKS_Screener[[#This Row],[PE2]]/(ZACKS_Screener[[#This Row],[EG2]]*100), "")</f>
        <v>1.3500621118012426</v>
      </c>
      <c r="U1091"/>
    </row>
    <row r="1092" spans="1:21" hidden="1" x14ac:dyDescent="0.25">
      <c r="A1092" s="20" t="s">
        <v>1884</v>
      </c>
      <c r="B1092" s="20">
        <v>5427.26</v>
      </c>
      <c r="C1092" s="33" t="s">
        <v>1883</v>
      </c>
      <c r="D1092" s="6" t="s">
        <v>12</v>
      </c>
      <c r="E1092" s="6" t="s">
        <v>32</v>
      </c>
      <c r="F1092" s="6" t="s">
        <v>183</v>
      </c>
      <c r="G1092">
        <v>12</v>
      </c>
      <c r="H1092">
        <v>202212</v>
      </c>
      <c r="I1092" s="8">
        <v>44.07</v>
      </c>
      <c r="J1092" s="8">
        <v>7.32</v>
      </c>
      <c r="K1092" s="8">
        <v>5.61</v>
      </c>
      <c r="L1092" s="8">
        <v>7.64</v>
      </c>
      <c r="M1092" s="47" t="str">
        <f>INDEX(DNBDetails[], MATCH(ZACKS_Screener[Ticker], DNBDetails[Ticker],0), 6)</f>
        <v>Finance and Insurance</v>
      </c>
      <c r="N1092" s="6" t="str">
        <f>INDEX(DNBDetails[], MATCH(ZACKS_Screener[Ticker], DNBDetails[Ticker],0), 7)</f>
        <v>Agencies, Brokerages, and Other Insurance Related Activities</v>
      </c>
      <c r="O10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-0.23360655737704916</v>
      </c>
      <c r="P10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0.36185383244206759</v>
      </c>
      <c r="Q1092" s="17">
        <f>IFERROR(ZACKS_Screener[[#This Row],[Price]]/ZACKS_Screener[[#This Row],[EPS1]], "")</f>
        <v>7.855614973262032</v>
      </c>
      <c r="R1092" s="17">
        <f>IFERROR(ZACKS_Screener[[#This Row],[Price]]/ZACKS_Screener[[#This Row],[EPS2]], "")</f>
        <v>5.7683246073298431</v>
      </c>
      <c r="S1092" s="17">
        <f>IFERROR(ZACKS_Screener[[#This Row],[PE1]]/(ZACKS_Screener[[#This Row],[EG1]]*100), "")</f>
        <v>-0.33627544797823439</v>
      </c>
      <c r="T1092" s="17">
        <f>IFERROR(ZACKS_Screener[[#This Row],[PE2]]/(ZACKS_Screener[[#This Row],[EG2]]*100), "")</f>
        <v>0.15941034998581494</v>
      </c>
      <c r="U1092"/>
    </row>
    <row r="1093" spans="1:21" hidden="1" x14ac:dyDescent="0.25">
      <c r="A1093" s="20" t="s">
        <v>2074</v>
      </c>
      <c r="B1093" s="20">
        <v>4631.03</v>
      </c>
      <c r="C1093" s="33" t="s">
        <v>2073</v>
      </c>
      <c r="D1093" s="6" t="s">
        <v>12</v>
      </c>
      <c r="E1093" s="6" t="s">
        <v>21</v>
      </c>
      <c r="F1093" s="6" t="s">
        <v>162</v>
      </c>
      <c r="G1093">
        <v>12</v>
      </c>
      <c r="H1093">
        <v>202212</v>
      </c>
      <c r="I1093" s="8">
        <v>101.85</v>
      </c>
      <c r="J1093" s="8">
        <v>16.37</v>
      </c>
      <c r="K1093" s="8">
        <v>12.45</v>
      </c>
      <c r="L1093" s="8">
        <v>11.21</v>
      </c>
      <c r="M1093" s="47" t="str">
        <f>INDEX(DNBDetails[], MATCH(ZACKS_Screener[Ticker], DNBDetails[Ticker],0), 6)</f>
        <v>Transportation and Warehousing</v>
      </c>
      <c r="N1093" s="6" t="str">
        <f>INDEX(DNBDetails[], MATCH(ZACKS_Screener[Ticker], DNBDetails[Ticker],0), 7)</f>
        <v>General Freight Trucking</v>
      </c>
      <c r="O10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-0.23946243127672581</v>
      </c>
      <c r="P10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-9.9598393574297076E-2</v>
      </c>
      <c r="Q1093" s="17">
        <f>IFERROR(ZACKS_Screener[[#This Row],[Price]]/ZACKS_Screener[[#This Row],[EPS1]], "")</f>
        <v>8.1807228915662655</v>
      </c>
      <c r="R1093" s="17">
        <f>IFERROR(ZACKS_Screener[[#This Row],[Price]]/ZACKS_Screener[[#This Row],[EPS2]], "")</f>
        <v>9.0856378233719877</v>
      </c>
      <c r="S1093" s="17">
        <f>IFERROR(ZACKS_Screener[[#This Row],[PE1]]/(ZACKS_Screener[[#This Row],[EG1]]*100), "")</f>
        <v>-0.34162865748709109</v>
      </c>
      <c r="T1093" s="17">
        <f>IFERROR(ZACKS_Screener[[#This Row],[PE2]]/(ZACKS_Screener[[#This Row],[EG2]]*100), "")</f>
        <v>-0.91222734597565625</v>
      </c>
      <c r="U1093"/>
    </row>
    <row r="1094" spans="1:21" hidden="1" x14ac:dyDescent="0.25">
      <c r="A1094" s="20" t="s">
        <v>6189</v>
      </c>
      <c r="B1094" s="20">
        <v>17236.2</v>
      </c>
      <c r="C1094" s="33" t="s">
        <v>6188</v>
      </c>
      <c r="D1094" s="6" t="s">
        <v>12</v>
      </c>
      <c r="E1094" s="6" t="s">
        <v>102</v>
      </c>
      <c r="F1094" s="6" t="s">
        <v>103</v>
      </c>
      <c r="G1094">
        <v>12</v>
      </c>
      <c r="H1094">
        <v>202212</v>
      </c>
      <c r="I1094" s="8">
        <v>7.52</v>
      </c>
      <c r="J1094" s="8">
        <v>0.25</v>
      </c>
      <c r="K1094" s="8">
        <v>0.19</v>
      </c>
      <c r="L1094" s="8">
        <v>0.56000000000000005</v>
      </c>
      <c r="M1094" s="47" t="str">
        <f>INDEX(DNBDetails[], MATCH(ZACKS_Screener[Ticker], DNBDetails[Ticker],0), 6)</f>
        <v>Utilities</v>
      </c>
      <c r="N1094" s="6" t="str">
        <f>INDEX(DNBDetails[], MATCH(ZACKS_Screener[Ticker], DNBDetails[Ticker],0), 7)</f>
        <v>Electric Power Generation, Transmission and Distribution</v>
      </c>
      <c r="O10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v>
      </c>
      <c r="P10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1.9473684210526319</v>
      </c>
      <c r="Q1094" s="17">
        <f>IFERROR(ZACKS_Screener[[#This Row],[Price]]/ZACKS_Screener[[#This Row],[EPS1]], "")</f>
        <v>39.578947368421048</v>
      </c>
      <c r="R1094" s="17">
        <f>IFERROR(ZACKS_Screener[[#This Row],[Price]]/ZACKS_Screener[[#This Row],[EPS2]], "")</f>
        <v>13.428571428571427</v>
      </c>
      <c r="S1094" s="17">
        <f>IFERROR(ZACKS_Screener[[#This Row],[PE1]]/(ZACKS_Screener[[#This Row],[EG1]]*100), "")</f>
        <v>-1.6491228070175437</v>
      </c>
      <c r="T1094" s="17">
        <f>IFERROR(ZACKS_Screener[[#This Row],[PE2]]/(ZACKS_Screener[[#This Row],[EG2]]*100), "")</f>
        <v>6.8957528957528949E-2</v>
      </c>
      <c r="U1094"/>
    </row>
    <row r="1095" spans="1:21" hidden="1" x14ac:dyDescent="0.25">
      <c r="A1095" s="20" t="s">
        <v>2616</v>
      </c>
      <c r="B1095" s="20">
        <v>5733.6</v>
      </c>
      <c r="C1095" s="33" t="s">
        <v>2615</v>
      </c>
      <c r="D1095" s="6" t="s">
        <v>12</v>
      </c>
      <c r="E1095" s="6" t="s">
        <v>32</v>
      </c>
      <c r="F1095" s="6" t="s">
        <v>692</v>
      </c>
      <c r="G1095">
        <v>12</v>
      </c>
      <c r="H1095">
        <v>202212</v>
      </c>
      <c r="I1095" s="8">
        <v>51.1</v>
      </c>
      <c r="J1095" s="8">
        <v>9.6999999999999993</v>
      </c>
      <c r="K1095" s="8">
        <v>7.34</v>
      </c>
      <c r="L1095" s="8">
        <v>8.14</v>
      </c>
      <c r="M1095" s="47" t="str">
        <f>INDEX(DNBDetails[], MATCH(ZACKS_Screener[Ticker], DNBDetails[Ticker],0), 6)</f>
        <v>Finance and Insurance</v>
      </c>
      <c r="N1095" s="6" t="str">
        <f>INDEX(DNBDetails[], MATCH(ZACKS_Screener[Ticker], DNBDetails[Ticker],0), 7)</f>
        <v>Depository Credit Intermediation</v>
      </c>
      <c r="O10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-0.24329896907216492</v>
      </c>
      <c r="P10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0.10899182561307912</v>
      </c>
      <c r="Q1095" s="17">
        <f>IFERROR(ZACKS_Screener[[#This Row],[Price]]/ZACKS_Screener[[#This Row],[EPS1]], "")</f>
        <v>6.9618528610354229</v>
      </c>
      <c r="R1095" s="17">
        <f>IFERROR(ZACKS_Screener[[#This Row],[Price]]/ZACKS_Screener[[#This Row],[EPS2]], "")</f>
        <v>6.2776412776412771</v>
      </c>
      <c r="S1095" s="17">
        <f>IFERROR(ZACKS_Screener[[#This Row],[PE1]]/(ZACKS_Screener[[#This Row],[EG1]]*100), "")</f>
        <v>-0.28614395233916784</v>
      </c>
      <c r="T1095" s="17">
        <f>IFERROR(ZACKS_Screener[[#This Row],[PE2]]/(ZACKS_Screener[[#This Row],[EG2]]*100), "")</f>
        <v>0.5759735872235866</v>
      </c>
      <c r="U1095"/>
    </row>
    <row r="1096" spans="1:21" hidden="1" x14ac:dyDescent="0.25">
      <c r="A1096" s="20" t="s">
        <v>563</v>
      </c>
      <c r="B1096" s="20">
        <v>5459.6</v>
      </c>
      <c r="C1096" s="33" t="s">
        <v>562</v>
      </c>
      <c r="D1096" s="6" t="s">
        <v>12</v>
      </c>
      <c r="E1096" s="6" t="s">
        <v>114</v>
      </c>
      <c r="F1096" s="6" t="s">
        <v>164</v>
      </c>
      <c r="G1096">
        <v>12</v>
      </c>
      <c r="H1096">
        <v>202212</v>
      </c>
      <c r="I1096" s="8">
        <v>35.6</v>
      </c>
      <c r="J1096" s="8">
        <v>4.66</v>
      </c>
      <c r="K1096" s="8">
        <v>3.52</v>
      </c>
      <c r="L1096" s="8">
        <v>4.0599999999999996</v>
      </c>
      <c r="M1096" s="47" t="str">
        <f>INDEX(DNBDetails[], MATCH(ZACKS_Screener[Ticker], DNBDetails[Ticker],0), 6)</f>
        <v>Chemical Manufacturing</v>
      </c>
      <c r="N1096" s="6" t="str">
        <f>INDEX(DNBDetails[], MATCH(ZACKS_Screener[Ticker], DNBDetails[Ticker],0), 7)</f>
        <v>Other Chemical Product and Preparation Manufacturing</v>
      </c>
      <c r="O10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-0.24463519313304724</v>
      </c>
      <c r="P10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0.1534090909090908</v>
      </c>
      <c r="Q1096" s="17">
        <f>IFERROR(ZACKS_Screener[[#This Row],[Price]]/ZACKS_Screener[[#This Row],[EPS1]], "")</f>
        <v>10.113636363636363</v>
      </c>
      <c r="R1096" s="17">
        <f>IFERROR(ZACKS_Screener[[#This Row],[Price]]/ZACKS_Screener[[#This Row],[EPS2]], "")</f>
        <v>8.7684729064039413</v>
      </c>
      <c r="S1096" s="17">
        <f>IFERROR(ZACKS_Screener[[#This Row],[PE1]]/(ZACKS_Screener[[#This Row],[EG1]]*100), "")</f>
        <v>-0.41341706539074957</v>
      </c>
      <c r="T1096" s="17">
        <f>IFERROR(ZACKS_Screener[[#This Row],[PE2]]/(ZACKS_Screener[[#This Row],[EG2]]*100), "")</f>
        <v>0.57157453019522031</v>
      </c>
      <c r="U1096"/>
    </row>
    <row r="1097" spans="1:21" x14ac:dyDescent="0.25">
      <c r="A1097" s="20" t="s">
        <v>2446</v>
      </c>
      <c r="B1097" s="20">
        <v>5375</v>
      </c>
      <c r="C1097" s="33" t="s">
        <v>2445</v>
      </c>
      <c r="D1097" s="6" t="s">
        <v>12</v>
      </c>
      <c r="E1097" s="6" t="s">
        <v>24</v>
      </c>
      <c r="F1097" s="6" t="s">
        <v>823</v>
      </c>
      <c r="G1097">
        <v>12</v>
      </c>
      <c r="H1097">
        <v>202212</v>
      </c>
      <c r="I1097" s="8">
        <v>48.46</v>
      </c>
      <c r="J1097" s="8">
        <v>9.35</v>
      </c>
      <c r="K1097" s="8">
        <v>7.05</v>
      </c>
      <c r="L1097" s="8">
        <v>7.44</v>
      </c>
      <c r="M1097" s="47" t="str">
        <f>INDEX(DNBDetails[], MATCH(ZACKS_Screener[Ticker], DNBDetails[Ticker],0), 6)</f>
        <v>Construction</v>
      </c>
      <c r="N1097" s="6" t="str">
        <f>INDEX(DNBDetails[], MATCH(ZACKS_Screener[Ticker], DNBDetails[Ticker],0), 7)</f>
        <v>Residential Building Construction</v>
      </c>
      <c r="O10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-0.24598930481283421</v>
      </c>
      <c r="P10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5.5319148936170293E-2</v>
      </c>
      <c r="Q1097" s="17">
        <f>IFERROR(ZACKS_Screener[[#This Row],[Price]]/ZACKS_Screener[[#This Row],[EPS1]], "")</f>
        <v>6.8737588652482273</v>
      </c>
      <c r="R1097" s="17">
        <f>IFERROR(ZACKS_Screener[[#This Row],[Price]]/ZACKS_Screener[[#This Row],[EPS2]], "")</f>
        <v>6.513440860215054</v>
      </c>
      <c r="S1097" s="17">
        <f>IFERROR(ZACKS_Screener[[#This Row],[PE1]]/(ZACKS_Screener[[#This Row],[EG1]]*100), "")</f>
        <v>-0.27943324082639537</v>
      </c>
      <c r="T1097" s="17">
        <f>IFERROR(ZACKS_Screener[[#This Row],[PE2]]/(ZACKS_Screener[[#This Row],[EG2]]*100), "")</f>
        <v>1.1774296939619502</v>
      </c>
      <c r="U1097"/>
    </row>
    <row r="1098" spans="1:21" hidden="1" x14ac:dyDescent="0.25">
      <c r="A1098" s="20" t="s">
        <v>15806</v>
      </c>
      <c r="B1098" s="20">
        <v>2008.65</v>
      </c>
      <c r="C1098" s="33" t="s">
        <v>15807</v>
      </c>
      <c r="D1098" s="6" t="s">
        <v>12</v>
      </c>
      <c r="E1098" s="6" t="s">
        <v>114</v>
      </c>
      <c r="F1098" s="6" t="s">
        <v>277</v>
      </c>
      <c r="G1098">
        <v>12</v>
      </c>
      <c r="H1098">
        <v>202212</v>
      </c>
      <c r="I1098" s="8">
        <v>53.96</v>
      </c>
      <c r="J1098" s="8">
        <v>6.01</v>
      </c>
      <c r="K1098" s="8">
        <v>4.53</v>
      </c>
      <c r="L1098" s="8">
        <v>5.77</v>
      </c>
      <c r="M1098" s="47" t="e">
        <f>INDEX(DNBDetails[], MATCH(ZACKS_Screener[Ticker], DNBDetails[Ticker],0), 6)</f>
        <v>#N/A</v>
      </c>
      <c r="N1098" s="6" t="e">
        <f>INDEX(DNBDetails[], MATCH(ZACKS_Screener[Ticker], DNBDetails[Ticker],0), 7)</f>
        <v>#N/A</v>
      </c>
      <c r="O10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-0.24625623960066548</v>
      </c>
      <c r="P10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0.27373068432671066</v>
      </c>
      <c r="Q1098" s="17">
        <f>IFERROR(ZACKS_Screener[[#This Row],[Price]]/ZACKS_Screener[[#This Row],[EPS1]], "")</f>
        <v>11.911699779249448</v>
      </c>
      <c r="R1098" s="17">
        <f>IFERROR(ZACKS_Screener[[#This Row],[Price]]/ZACKS_Screener[[#This Row],[EPS2]], "")</f>
        <v>9.3518197573656856</v>
      </c>
      <c r="S1098" s="17">
        <f>IFERROR(ZACKS_Screener[[#This Row],[PE1]]/(ZACKS_Screener[[#This Row],[EG1]]*100), "")</f>
        <v>-0.48371159238708922</v>
      </c>
      <c r="T1098" s="17">
        <f>IFERROR(ZACKS_Screener[[#This Row],[PE2]]/(ZACKS_Screener[[#This Row],[EG2]]*100), "")</f>
        <v>0.34164309274892402</v>
      </c>
      <c r="U1098"/>
    </row>
    <row r="1099" spans="1:21" hidden="1" x14ac:dyDescent="0.25">
      <c r="A1099" s="20" t="s">
        <v>2525</v>
      </c>
      <c r="B1099" s="20">
        <v>6288.26</v>
      </c>
      <c r="C1099" s="33" t="s">
        <v>2524</v>
      </c>
      <c r="D1099" s="6" t="s">
        <v>20</v>
      </c>
      <c r="E1099" s="6" t="s">
        <v>24</v>
      </c>
      <c r="F1099" s="6" t="s">
        <v>377</v>
      </c>
      <c r="G1099">
        <v>12</v>
      </c>
      <c r="H1099">
        <v>202212</v>
      </c>
      <c r="I1099" s="8">
        <v>101.41</v>
      </c>
      <c r="J1099" s="8">
        <v>10.97</v>
      </c>
      <c r="K1099" s="8">
        <v>8.26</v>
      </c>
      <c r="L1099" s="8">
        <v>8.5299999999999994</v>
      </c>
      <c r="M1099" s="47" t="str">
        <f>INDEX(DNBDetails[], MATCH(ZACKS_Screener[Ticker], DNBDetails[Ticker],0), 6)</f>
        <v>Wood Product Manufacturing</v>
      </c>
      <c r="N1099" s="6" t="str">
        <f>INDEX(DNBDetails[], MATCH(ZACKS_Screener[Ticker], DNBDetails[Ticker],0), 7)</f>
        <v>Other Wood Product Manufacturing</v>
      </c>
      <c r="O10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-0.24703737465815867</v>
      </c>
      <c r="P10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3.2687651331719081E-2</v>
      </c>
      <c r="Q1099" s="17">
        <f>IFERROR(ZACKS_Screener[[#This Row],[Price]]/ZACKS_Screener[[#This Row],[EPS1]], "")</f>
        <v>12.2772397094431</v>
      </c>
      <c r="R1099" s="17">
        <f>IFERROR(ZACKS_Screener[[#This Row],[Price]]/ZACKS_Screener[[#This Row],[EPS2]], "")</f>
        <v>11.88862837045721</v>
      </c>
      <c r="S1099" s="17">
        <f>IFERROR(ZACKS_Screener[[#This Row],[PE1]]/(ZACKS_Screener[[#This Row],[EG1]]*100), "")</f>
        <v>-0.49697903916085157</v>
      </c>
      <c r="T1099" s="17">
        <f>IFERROR(ZACKS_Screener[[#This Row],[PE2]]/(ZACKS_Screener[[#This Row],[EG2]]*100), "")</f>
        <v>3.6370396422213589</v>
      </c>
      <c r="U1099"/>
    </row>
    <row r="1100" spans="1:21" hidden="1" x14ac:dyDescent="0.25">
      <c r="A1100" s="20" t="s">
        <v>3468</v>
      </c>
      <c r="B1100" s="20">
        <v>2502.39</v>
      </c>
      <c r="C1100" s="33" t="s">
        <v>3467</v>
      </c>
      <c r="D1100" s="6" t="s">
        <v>20</v>
      </c>
      <c r="E1100" s="6" t="s">
        <v>35</v>
      </c>
      <c r="F1100" s="6" t="s">
        <v>60</v>
      </c>
      <c r="G1100">
        <v>12</v>
      </c>
      <c r="H1100">
        <v>202212</v>
      </c>
      <c r="I1100" s="8">
        <v>43.52</v>
      </c>
      <c r="J1100" s="8">
        <v>-1.65</v>
      </c>
      <c r="K1100" s="8">
        <v>-2.06</v>
      </c>
      <c r="L1100" s="8">
        <v>-2.61</v>
      </c>
      <c r="M1100" s="47" t="str">
        <f>INDEX(DNBDetails[], MATCH(ZACKS_Screener[Ticker], DNBDetails[Ticker],0), 6)</f>
        <v>Chemical Manufacturing</v>
      </c>
      <c r="N1100" s="6" t="str">
        <f>INDEX(DNBDetails[], MATCH(ZACKS_Screener[Ticker], DNBDetails[Ticker],0), 7)</f>
        <v>Pharmaceutical and Medicine Manufacturing</v>
      </c>
      <c r="O11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-0.24848484848484859</v>
      </c>
      <c r="P11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-0.2669902912621358</v>
      </c>
      <c r="Q1100" s="17">
        <f>IFERROR(ZACKS_Screener[[#This Row],[Price]]/ZACKS_Screener[[#This Row],[EPS1]], "")</f>
        <v>-21.126213592233011</v>
      </c>
      <c r="R1100" s="17">
        <f>IFERROR(ZACKS_Screener[[#This Row],[Price]]/ZACKS_Screener[[#This Row],[EPS2]], "")</f>
        <v>-16.674329501915711</v>
      </c>
      <c r="S1100" s="17">
        <f>IFERROR(ZACKS_Screener[[#This Row],[PE1]]/(ZACKS_Screener[[#This Row],[EG1]]*100), "")</f>
        <v>0.85020127871181594</v>
      </c>
      <c r="T1100" s="17">
        <f>IFERROR(ZACKS_Screener[[#This Row],[PE2]]/(ZACKS_Screener[[#This Row],[EG2]]*100), "")</f>
        <v>0.62452943225357049</v>
      </c>
      <c r="U1100"/>
    </row>
    <row r="1101" spans="1:21" hidden="1" x14ac:dyDescent="0.25">
      <c r="A1101" s="20" t="s">
        <v>1545</v>
      </c>
      <c r="B1101" s="20">
        <v>6379.69</v>
      </c>
      <c r="C1101" s="33" t="s">
        <v>1544</v>
      </c>
      <c r="D1101" s="6" t="s">
        <v>20</v>
      </c>
      <c r="E1101" s="6" t="s">
        <v>13</v>
      </c>
      <c r="F1101" s="6" t="s">
        <v>517</v>
      </c>
      <c r="G1101">
        <v>12</v>
      </c>
      <c r="H1101">
        <v>202212</v>
      </c>
      <c r="I1101" s="8">
        <v>261.27</v>
      </c>
      <c r="J1101" s="8">
        <v>16.87</v>
      </c>
      <c r="K1101" s="8">
        <v>12.63</v>
      </c>
      <c r="L1101" s="8">
        <v>13.96</v>
      </c>
      <c r="M1101" s="47" t="str">
        <f>INDEX(DNBDetails[], MATCH(ZACKS_Screener[Ticker], DNBDetails[Ticker],0), 6)</f>
        <v>Electrical Equipment, Appliance, and Component Manufacturing</v>
      </c>
      <c r="N1101" s="6" t="str">
        <f>INDEX(DNBDetails[], MATCH(ZACKS_Screener[Ticker], DNBDetails[Ticker],0), 7)</f>
        <v>Electrical Equipment Manufacturing</v>
      </c>
      <c r="O11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-0.25133372851215174</v>
      </c>
      <c r="P11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0.10530482977038796</v>
      </c>
      <c r="Q1101" s="17">
        <f>IFERROR(ZACKS_Screener[[#This Row],[Price]]/ZACKS_Screener[[#This Row],[EPS1]], "")</f>
        <v>20.686460807600948</v>
      </c>
      <c r="R1101" s="17">
        <f>IFERROR(ZACKS_Screener[[#This Row],[Price]]/ZACKS_Screener[[#This Row],[EPS2]], "")</f>
        <v>18.71561604584527</v>
      </c>
      <c r="S1101" s="17">
        <f>IFERROR(ZACKS_Screener[[#This Row],[PE1]]/(ZACKS_Screener[[#This Row],[EG1]]*100), "")</f>
        <v>-0.82306743826468864</v>
      </c>
      <c r="T1101" s="17">
        <f>IFERROR(ZACKS_Screener[[#This Row],[PE2]]/(ZACKS_Screener[[#This Row],[EG2]]*100), "")</f>
        <v>1.7772799297671111</v>
      </c>
      <c r="U1101"/>
    </row>
    <row r="1102" spans="1:21" hidden="1" x14ac:dyDescent="0.25">
      <c r="A1102" s="20" t="s">
        <v>1454</v>
      </c>
      <c r="B1102" s="20">
        <v>8346.76</v>
      </c>
      <c r="C1102" s="33" t="s">
        <v>1453</v>
      </c>
      <c r="D1102" s="6" t="s">
        <v>12</v>
      </c>
      <c r="E1102" s="6" t="s">
        <v>32</v>
      </c>
      <c r="F1102" s="6" t="s">
        <v>397</v>
      </c>
      <c r="G1102">
        <v>12</v>
      </c>
      <c r="H1102">
        <v>202212</v>
      </c>
      <c r="I1102" s="8">
        <v>172.1</v>
      </c>
      <c r="J1102" s="8">
        <v>15.71</v>
      </c>
      <c r="K1102" s="8">
        <v>11.76</v>
      </c>
      <c r="L1102" s="8">
        <v>16.600000000000001</v>
      </c>
      <c r="M1102" s="47" t="str">
        <f>INDEX(DNBDetails[], MATCH(ZACKS_Screener[Ticker], DNBDetails[Ticker],0), 6)</f>
        <v>Real Estate and Rental and Leasing</v>
      </c>
      <c r="N1102" s="6" t="str">
        <f>INDEX(DNBDetails[], MATCH(ZACKS_Screener[Ticker], DNBDetails[Ticker],0), 7)</f>
        <v>Offices of Real Estate Agents and Brokers</v>
      </c>
      <c r="O11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-0.25143220878421391</v>
      </c>
      <c r="P11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0.41156462585034026</v>
      </c>
      <c r="Q1102" s="17">
        <f>IFERROR(ZACKS_Screener[[#This Row],[Price]]/ZACKS_Screener[[#This Row],[EPS1]], "")</f>
        <v>14.634353741496598</v>
      </c>
      <c r="R1102" s="17">
        <f>IFERROR(ZACKS_Screener[[#This Row],[Price]]/ZACKS_Screener[[#This Row],[EPS2]], "")</f>
        <v>10.367469879518071</v>
      </c>
      <c r="S1102" s="17">
        <f>IFERROR(ZACKS_Screener[[#This Row],[PE1]]/(ZACKS_Screener[[#This Row],[EG1]]*100), "")</f>
        <v>-0.5820397399466114</v>
      </c>
      <c r="T1102" s="17">
        <f>IFERROR(ZACKS_Screener[[#This Row],[PE2]]/(ZACKS_Screener[[#This Row],[EG2]]*100), "")</f>
        <v>0.25190381360151337</v>
      </c>
      <c r="U1102"/>
    </row>
    <row r="1103" spans="1:21" hidden="1" x14ac:dyDescent="0.25">
      <c r="A1103" s="20" t="s">
        <v>1541</v>
      </c>
      <c r="B1103" s="20">
        <v>5708.03</v>
      </c>
      <c r="C1103" s="33" t="s">
        <v>1540</v>
      </c>
      <c r="D1103" s="6" t="s">
        <v>12</v>
      </c>
      <c r="E1103" s="6" t="s">
        <v>27</v>
      </c>
      <c r="F1103" s="6" t="s">
        <v>717</v>
      </c>
      <c r="G1103">
        <v>11</v>
      </c>
      <c r="H1103">
        <v>202211</v>
      </c>
      <c r="I1103" s="8">
        <v>14.42</v>
      </c>
      <c r="J1103" s="8">
        <v>1.5</v>
      </c>
      <c r="K1103" s="8">
        <v>1.1200000000000001</v>
      </c>
      <c r="L1103" s="8">
        <v>1.36</v>
      </c>
      <c r="M1103" s="47" t="str">
        <f>INDEX(DNBDetails[], MATCH(ZACKS_Screener[Ticker], DNBDetails[Ticker],0), 6)</f>
        <v>Apparel Manufacturing</v>
      </c>
      <c r="N1103" s="6" t="str">
        <f>INDEX(DNBDetails[], MATCH(ZACKS_Screener[Ticker], DNBDetails[Ticker],0), 7)</f>
        <v>Cut and Sew Apparel Manufacturing</v>
      </c>
      <c r="O11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-0.25333333333333324</v>
      </c>
      <c r="P11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0.21428571428571425</v>
      </c>
      <c r="Q1103" s="17">
        <f>IFERROR(ZACKS_Screener[[#This Row],[Price]]/ZACKS_Screener[[#This Row],[EPS1]], "")</f>
        <v>12.874999999999998</v>
      </c>
      <c r="R1103" s="17">
        <f>IFERROR(ZACKS_Screener[[#This Row],[Price]]/ZACKS_Screener[[#This Row],[EPS2]], "")</f>
        <v>10.602941176470587</v>
      </c>
      <c r="S1103" s="17">
        <f>IFERROR(ZACKS_Screener[[#This Row],[PE1]]/(ZACKS_Screener[[#This Row],[EG1]]*100), "")</f>
        <v>-0.50822368421052644</v>
      </c>
      <c r="T1103" s="17">
        <f>IFERROR(ZACKS_Screener[[#This Row],[PE2]]/(ZACKS_Screener[[#This Row],[EG2]]*100), "")</f>
        <v>0.49480392156862751</v>
      </c>
      <c r="U1103"/>
    </row>
    <row r="1104" spans="1:21" hidden="1" x14ac:dyDescent="0.25">
      <c r="A1104" s="20" t="s">
        <v>1741</v>
      </c>
      <c r="B1104" s="20">
        <v>6512.28</v>
      </c>
      <c r="C1104" s="33" t="s">
        <v>1740</v>
      </c>
      <c r="D1104" s="6" t="s">
        <v>12</v>
      </c>
      <c r="E1104" s="6" t="s">
        <v>194</v>
      </c>
      <c r="F1104" s="6" t="s">
        <v>941</v>
      </c>
      <c r="G1104">
        <v>12</v>
      </c>
      <c r="H1104">
        <v>202212</v>
      </c>
      <c r="I1104" s="8">
        <v>307.95999999999998</v>
      </c>
      <c r="J1104" s="8">
        <v>28.1</v>
      </c>
      <c r="K1104" s="8">
        <v>20.98</v>
      </c>
      <c r="L1104" s="8">
        <v>20.39</v>
      </c>
      <c r="M1104" s="47" t="str">
        <f>INDEX(DNBDetails[], MATCH(ZACKS_Screener[Ticker], DNBDetails[Ticker],0), 6)</f>
        <v>Retail Trade</v>
      </c>
      <c r="N1104" s="6" t="str">
        <f>INDEX(DNBDetails[], MATCH(ZACKS_Screener[Ticker], DNBDetails[Ticker],0), 7)</f>
        <v>Automotive Parts, Accessories, and Tire Retailers</v>
      </c>
      <c r="O11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-0.25338078291814947</v>
      </c>
      <c r="P11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-2.8122020972354615E-2</v>
      </c>
      <c r="Q1104" s="17">
        <f>IFERROR(ZACKS_Screener[[#This Row],[Price]]/ZACKS_Screener[[#This Row],[EPS1]], "")</f>
        <v>14.678741658722592</v>
      </c>
      <c r="R1104" s="17">
        <f>IFERROR(ZACKS_Screener[[#This Row],[Price]]/ZACKS_Screener[[#This Row],[EPS2]], "")</f>
        <v>15.103482099068168</v>
      </c>
      <c r="S1104" s="17">
        <f>IFERROR(ZACKS_Screener[[#This Row],[PE1]]/(ZACKS_Screener[[#This Row],[EG1]]*100), "")</f>
        <v>-0.57931550647486629</v>
      </c>
      <c r="T1104" s="17">
        <f>IFERROR(ZACKS_Screener[[#This Row],[PE2]]/(ZACKS_Screener[[#This Row],[EG2]]*100), "")</f>
        <v>-5.3706958379398353</v>
      </c>
      <c r="U1104"/>
    </row>
    <row r="1105" spans="1:21" hidden="1" x14ac:dyDescent="0.25">
      <c r="A1105" s="20" t="s">
        <v>2279</v>
      </c>
      <c r="B1105" s="20">
        <v>5484.61</v>
      </c>
      <c r="C1105" s="33" t="s">
        <v>2278</v>
      </c>
      <c r="D1105" s="6" t="s">
        <v>12</v>
      </c>
      <c r="E1105" s="6" t="s">
        <v>21</v>
      </c>
      <c r="F1105" s="6" t="s">
        <v>288</v>
      </c>
      <c r="G1105">
        <v>12</v>
      </c>
      <c r="H1105">
        <v>202212</v>
      </c>
      <c r="I1105" s="8">
        <v>30.48</v>
      </c>
      <c r="J1105" s="8">
        <v>2.64</v>
      </c>
      <c r="K1105" s="8">
        <v>1.97</v>
      </c>
      <c r="L1105" s="8">
        <v>2.3199999999999998</v>
      </c>
      <c r="M1105" s="47" t="str">
        <f>INDEX(DNBDetails[], MATCH(ZACKS_Screener[Ticker], DNBDetails[Ticker],0), 6)</f>
        <v>Transportation and Warehousing</v>
      </c>
      <c r="N1105" s="6" t="str">
        <f>INDEX(DNBDetails[], MATCH(ZACKS_Screener[Ticker], DNBDetails[Ticker],0), 7)</f>
        <v>General Freight Trucking</v>
      </c>
      <c r="O11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-0.25378787878787884</v>
      </c>
      <c r="P11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0.17766497461928926</v>
      </c>
      <c r="Q1105" s="17">
        <f>IFERROR(ZACKS_Screener[[#This Row],[Price]]/ZACKS_Screener[[#This Row],[EPS1]], "")</f>
        <v>15.472081218274113</v>
      </c>
      <c r="R1105" s="17">
        <f>IFERROR(ZACKS_Screener[[#This Row],[Price]]/ZACKS_Screener[[#This Row],[EPS2]], "")</f>
        <v>13.13793103448276</v>
      </c>
      <c r="S1105" s="17">
        <f>IFERROR(ZACKS_Screener[[#This Row],[PE1]]/(ZACKS_Screener[[#This Row],[EG1]]*100), "")</f>
        <v>-0.60964618531706938</v>
      </c>
      <c r="T1105" s="17">
        <f>IFERROR(ZACKS_Screener[[#This Row],[PE2]]/(ZACKS_Screener[[#This Row],[EG2]]*100), "")</f>
        <v>0.73947783251231569</v>
      </c>
      <c r="U1105"/>
    </row>
    <row r="1106" spans="1:21" hidden="1" x14ac:dyDescent="0.25">
      <c r="A1106" s="20" t="s">
        <v>2728</v>
      </c>
      <c r="B1106" s="20">
        <v>5636.17</v>
      </c>
      <c r="C1106" s="33" t="s">
        <v>2727</v>
      </c>
      <c r="D1106" s="6" t="s">
        <v>12</v>
      </c>
      <c r="E1106" s="6" t="s">
        <v>194</v>
      </c>
      <c r="F1106" s="6" t="s">
        <v>353</v>
      </c>
      <c r="G1106">
        <v>12</v>
      </c>
      <c r="H1106">
        <v>202212</v>
      </c>
      <c r="I1106" s="8">
        <v>14.33</v>
      </c>
      <c r="J1106" s="8">
        <v>5.89</v>
      </c>
      <c r="K1106" s="8">
        <v>4.3899999999999997</v>
      </c>
      <c r="L1106" s="8">
        <v>4.16</v>
      </c>
      <c r="M1106" s="47" t="e">
        <f>INDEX(DNBDetails[], MATCH(ZACKS_Screener[Ticker], DNBDetails[Ticker],0), 6)</f>
        <v>#N/A</v>
      </c>
      <c r="N1106" s="6" t="e">
        <f>INDEX(DNBDetails[], MATCH(ZACKS_Screener[Ticker], DNBDetails[Ticker],0), 7)</f>
        <v>#N/A</v>
      </c>
      <c r="O11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-0.25466893039049238</v>
      </c>
      <c r="P11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-5.2391799544419033E-2</v>
      </c>
      <c r="Q1106" s="17">
        <f>IFERROR(ZACKS_Screener[[#This Row],[Price]]/ZACKS_Screener[[#This Row],[EPS1]], "")</f>
        <v>3.2642369020501141</v>
      </c>
      <c r="R1106" s="17">
        <f>IFERROR(ZACKS_Screener[[#This Row],[Price]]/ZACKS_Screener[[#This Row],[EPS2]], "")</f>
        <v>3.4447115384615383</v>
      </c>
      <c r="S1106" s="17">
        <f>IFERROR(ZACKS_Screener[[#This Row],[PE1]]/(ZACKS_Screener[[#This Row],[EG1]]*100), "")</f>
        <v>-0.12817570235383446</v>
      </c>
      <c r="T1106" s="17">
        <f>IFERROR(ZACKS_Screener[[#This Row],[PE2]]/(ZACKS_Screener[[#This Row],[EG2]]*100), "")</f>
        <v>-0.65749059364548623</v>
      </c>
      <c r="U1106"/>
    </row>
    <row r="1107" spans="1:21" hidden="1" x14ac:dyDescent="0.25">
      <c r="A1107" s="20" t="s">
        <v>3036</v>
      </c>
      <c r="B1107" s="20">
        <v>2578.86</v>
      </c>
      <c r="C1107" s="33" t="s">
        <v>3035</v>
      </c>
      <c r="D1107" s="6" t="s">
        <v>20</v>
      </c>
      <c r="E1107" s="6" t="s">
        <v>24</v>
      </c>
      <c r="F1107" s="6" t="s">
        <v>2253</v>
      </c>
      <c r="G1107">
        <v>3</v>
      </c>
      <c r="H1107">
        <v>202303</v>
      </c>
      <c r="I1107" s="8">
        <v>295.5</v>
      </c>
      <c r="J1107" s="8">
        <v>26.95</v>
      </c>
      <c r="K1107" s="8">
        <v>20.05</v>
      </c>
      <c r="L1107" s="8">
        <v>24.51</v>
      </c>
      <c r="M1107" s="47" t="str">
        <f>INDEX(DNBDetails[], MATCH(ZACKS_Screener[Ticker], DNBDetails[Ticker],0), 6)</f>
        <v>Wood Product Manufacturing</v>
      </c>
      <c r="N1107" s="6" t="str">
        <f>INDEX(DNBDetails[], MATCH(ZACKS_Screener[Ticker], DNBDetails[Ticker],0), 7)</f>
        <v>Other Wood Product Manufacturing</v>
      </c>
      <c r="O11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-0.25602968460111314</v>
      </c>
      <c r="P11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0.22244389027431424</v>
      </c>
      <c r="Q1107" s="17">
        <f>IFERROR(ZACKS_Screener[[#This Row],[Price]]/ZACKS_Screener[[#This Row],[EPS1]], "")</f>
        <v>14.738154613466333</v>
      </c>
      <c r="R1107" s="17">
        <f>IFERROR(ZACKS_Screener[[#This Row],[Price]]/ZACKS_Screener[[#This Row],[EPS2]], "")</f>
        <v>12.056303549571602</v>
      </c>
      <c r="S1107" s="17">
        <f>IFERROR(ZACKS_Screener[[#This Row],[PE1]]/(ZACKS_Screener[[#This Row],[EG1]]*100), "")</f>
        <v>-0.57564241569988084</v>
      </c>
      <c r="T1107" s="17">
        <f>IFERROR(ZACKS_Screener[[#This Row],[PE2]]/(ZACKS_Screener[[#This Row],[EG2]]*100), "")</f>
        <v>0.54199301831594304</v>
      </c>
      <c r="U1107"/>
    </row>
    <row r="1108" spans="1:21" hidden="1" x14ac:dyDescent="0.25">
      <c r="A1108" s="20" t="s">
        <v>2601</v>
      </c>
      <c r="B1108" s="20">
        <v>3739.29</v>
      </c>
      <c r="C1108" s="33" t="s">
        <v>2600</v>
      </c>
      <c r="D1108" s="6" t="s">
        <v>12</v>
      </c>
      <c r="E1108" s="6" t="s">
        <v>13</v>
      </c>
      <c r="F1108" s="6" t="s">
        <v>2602</v>
      </c>
      <c r="G1108">
        <v>12</v>
      </c>
      <c r="H1108">
        <v>202212</v>
      </c>
      <c r="I1108" s="8">
        <v>27</v>
      </c>
      <c r="J1108" s="8">
        <v>3.16</v>
      </c>
      <c r="K1108" s="8">
        <v>2.35</v>
      </c>
      <c r="L1108" s="8">
        <v>2.17</v>
      </c>
      <c r="M1108" s="47" t="str">
        <f>INDEX(DNBDetails[], MATCH(ZACKS_Screener[Ticker], DNBDetails[Ticker],0), 6)</f>
        <v>Computer and Electronic Product Manufacturing</v>
      </c>
      <c r="N1108" s="6" t="str">
        <f>INDEX(DNBDetails[], MATCH(ZACKS_Screener[Ticker], DNBDetails[Ticker],0), 7)</f>
        <v>Semiconductor and Other Electronic Component Manufacturing</v>
      </c>
      <c r="O11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-0.25632911392405061</v>
      </c>
      <c r="P11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-7.6595744680851133E-2</v>
      </c>
      <c r="Q1108" s="17">
        <f>IFERROR(ZACKS_Screener[[#This Row],[Price]]/ZACKS_Screener[[#This Row],[EPS1]], "")</f>
        <v>11.48936170212766</v>
      </c>
      <c r="R1108" s="17">
        <f>IFERROR(ZACKS_Screener[[#This Row],[Price]]/ZACKS_Screener[[#This Row],[EPS2]], "")</f>
        <v>12.442396313364055</v>
      </c>
      <c r="S1108" s="17">
        <f>IFERROR(ZACKS_Screener[[#This Row],[PE1]]/(ZACKS_Screener[[#This Row],[EG1]]*100), "")</f>
        <v>-0.44822695035461002</v>
      </c>
      <c r="T1108" s="17">
        <f>IFERROR(ZACKS_Screener[[#This Row],[PE2]]/(ZACKS_Screener[[#This Row],[EG2]]*100), "")</f>
        <v>-1.6244239631336392</v>
      </c>
      <c r="U1108"/>
    </row>
    <row r="1109" spans="1:21" hidden="1" x14ac:dyDescent="0.25">
      <c r="A1109" s="20" t="s">
        <v>2247</v>
      </c>
      <c r="B1109" s="20">
        <v>7341.37</v>
      </c>
      <c r="C1109" s="33" t="s">
        <v>2246</v>
      </c>
      <c r="D1109" s="6" t="s">
        <v>12</v>
      </c>
      <c r="E1109" s="6" t="s">
        <v>17</v>
      </c>
      <c r="F1109" s="6" t="s">
        <v>1230</v>
      </c>
      <c r="G1109">
        <v>12</v>
      </c>
      <c r="H1109">
        <v>202212</v>
      </c>
      <c r="I1109" s="8">
        <v>161.84</v>
      </c>
      <c r="J1109" s="8">
        <v>5.36</v>
      </c>
      <c r="K1109" s="8">
        <v>3.98</v>
      </c>
      <c r="L1109" s="8">
        <v>5.0599999999999996</v>
      </c>
      <c r="M1109" s="47" t="str">
        <f>INDEX(DNBDetails[], MATCH(ZACKS_Screener[Ticker], DNBDetails[Ticker],0), 6)</f>
        <v>Wholesale Trade</v>
      </c>
      <c r="N1109" s="6" t="str">
        <f>INDEX(DNBDetails[], MATCH(ZACKS_Screener[Ticker], DNBDetails[Ticker],0), 7)</f>
        <v>Machinery, Equipment, and Supplies Merchant Wholesalers</v>
      </c>
      <c r="O11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-0.2574626865671642</v>
      </c>
      <c r="P11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0.27135678391959789</v>
      </c>
      <c r="Q1109" s="17">
        <f>IFERROR(ZACKS_Screener[[#This Row],[Price]]/ZACKS_Screener[[#This Row],[EPS1]], "")</f>
        <v>40.663316582914575</v>
      </c>
      <c r="R1109" s="17">
        <f>IFERROR(ZACKS_Screener[[#This Row],[Price]]/ZACKS_Screener[[#This Row],[EPS2]], "")</f>
        <v>31.98418972332016</v>
      </c>
      <c r="S1109" s="17">
        <f>IFERROR(ZACKS_Screener[[#This Row],[PE1]]/(ZACKS_Screener[[#This Row],[EG1]]*100), "")</f>
        <v>-1.5793867890175515</v>
      </c>
      <c r="T1109" s="17">
        <f>IFERROR(ZACKS_Screener[[#This Row],[PE2]]/(ZACKS_Screener[[#This Row],[EG2]]*100), "")</f>
        <v>1.1786766212853175</v>
      </c>
      <c r="U1109"/>
    </row>
    <row r="1110" spans="1:21" hidden="1" x14ac:dyDescent="0.25">
      <c r="A1110" s="20" t="s">
        <v>2263</v>
      </c>
      <c r="B1110" s="20">
        <v>4617.43</v>
      </c>
      <c r="C1110" s="33" t="s">
        <v>2262</v>
      </c>
      <c r="D1110" s="6" t="s">
        <v>12</v>
      </c>
      <c r="E1110" s="6" t="s">
        <v>194</v>
      </c>
      <c r="F1110" s="6" t="s">
        <v>229</v>
      </c>
      <c r="G1110">
        <v>12</v>
      </c>
      <c r="H1110">
        <v>202212</v>
      </c>
      <c r="I1110" s="8">
        <v>39.799999999999997</v>
      </c>
      <c r="J1110" s="8">
        <v>7.29</v>
      </c>
      <c r="K1110" s="8">
        <v>5.41</v>
      </c>
      <c r="L1110" s="8">
        <v>6.28</v>
      </c>
      <c r="M1110" s="47" t="str">
        <f>INDEX(DNBDetails[], MATCH(ZACKS_Screener[Ticker], DNBDetails[Ticker],0), 6)</f>
        <v>Mining, Quarrying, and Oil and Gas Extraction</v>
      </c>
      <c r="N1110" s="6" t="str">
        <f>INDEX(DNBDetails[], MATCH(ZACKS_Screener[Ticker], DNBDetails[Ticker],0), 7)</f>
        <v>Oil and Gas Extraction</v>
      </c>
      <c r="O11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-0.25788751714677638</v>
      </c>
      <c r="P11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0.16081330868761554</v>
      </c>
      <c r="Q1110" s="17">
        <f>IFERROR(ZACKS_Screener[[#This Row],[Price]]/ZACKS_Screener[[#This Row],[EPS1]], "")</f>
        <v>7.3567467652495369</v>
      </c>
      <c r="R1110" s="17">
        <f>IFERROR(ZACKS_Screener[[#This Row],[Price]]/ZACKS_Screener[[#This Row],[EPS2]], "")</f>
        <v>6.3375796178343942</v>
      </c>
      <c r="S1110" s="17">
        <f>IFERROR(ZACKS_Screener[[#This Row],[PE1]]/(ZACKS_Screener[[#This Row],[EG1]]*100), "")</f>
        <v>-0.28526959531206986</v>
      </c>
      <c r="T1110" s="17">
        <f>IFERROR(ZACKS_Screener[[#This Row],[PE2]]/(ZACKS_Screener[[#This Row],[EG2]]*100), "")</f>
        <v>0.39409546818947205</v>
      </c>
      <c r="U1110"/>
    </row>
    <row r="1111" spans="1:21" hidden="1" x14ac:dyDescent="0.25">
      <c r="A1111" s="20" t="s">
        <v>3170</v>
      </c>
      <c r="B1111" s="20">
        <v>3456.5</v>
      </c>
      <c r="C1111" s="33" t="s">
        <v>3169</v>
      </c>
      <c r="D1111" s="6" t="s">
        <v>12</v>
      </c>
      <c r="E1111" s="6" t="s">
        <v>17</v>
      </c>
      <c r="F1111" s="6" t="s">
        <v>200</v>
      </c>
      <c r="G1111">
        <v>10</v>
      </c>
      <c r="H1111">
        <v>202210</v>
      </c>
      <c r="I1111" s="8">
        <v>73.989999999999995</v>
      </c>
      <c r="J1111" s="8">
        <v>7.87</v>
      </c>
      <c r="K1111" s="8">
        <v>5.84</v>
      </c>
      <c r="L1111" s="8">
        <v>5.84</v>
      </c>
      <c r="M1111" s="47" t="str">
        <f>INDEX(DNBDetails[], MATCH(ZACKS_Screener[Ticker], DNBDetails[Ticker],0), 6)</f>
        <v>Wood Product Manufacturing</v>
      </c>
      <c r="N1111" s="6" t="str">
        <f>INDEX(DNBDetails[], MATCH(ZACKS_Screener[Ticker], DNBDetails[Ticker],0), 7)</f>
        <v>Other Wood Product Manufacturing</v>
      </c>
      <c r="O11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-0.25794155019059722</v>
      </c>
      <c r="P11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111" s="17">
        <f>IFERROR(ZACKS_Screener[[#This Row],[Price]]/ZACKS_Screener[[#This Row],[EPS1]], "")</f>
        <v>12.669520547945204</v>
      </c>
      <c r="R1111" s="17">
        <f>IFERROR(ZACKS_Screener[[#This Row],[Price]]/ZACKS_Screener[[#This Row],[EPS2]], "")</f>
        <v>12.669520547945204</v>
      </c>
      <c r="S1111" s="17">
        <f>IFERROR(ZACKS_Screener[[#This Row],[PE1]]/(ZACKS_Screener[[#This Row],[EG1]]*100), "")</f>
        <v>-0.49117796410014164</v>
      </c>
      <c r="T1111" s="17" t="str">
        <f>IFERROR(ZACKS_Screener[[#This Row],[PE2]]/(ZACKS_Screener[[#This Row],[EG2]]*100), "")</f>
        <v/>
      </c>
      <c r="U1111"/>
    </row>
    <row r="1112" spans="1:21" hidden="1" x14ac:dyDescent="0.25">
      <c r="A1112" s="20" t="s">
        <v>15786</v>
      </c>
      <c r="B1112" s="20">
        <v>2017.67</v>
      </c>
      <c r="C1112" s="33" t="s">
        <v>15787</v>
      </c>
      <c r="D1112" s="6" t="s">
        <v>12</v>
      </c>
      <c r="E1112" s="6" t="s">
        <v>194</v>
      </c>
      <c r="F1112" s="6" t="s">
        <v>229</v>
      </c>
      <c r="G1112">
        <v>12</v>
      </c>
      <c r="H1112">
        <v>202212</v>
      </c>
      <c r="I1112" s="8">
        <v>112.59</v>
      </c>
      <c r="J1112" s="8">
        <v>21.56</v>
      </c>
      <c r="K1112" s="8">
        <v>15.98</v>
      </c>
      <c r="L1112" s="8">
        <v>26.02</v>
      </c>
      <c r="M1112" s="47" t="e">
        <f>INDEX(DNBDetails[], MATCH(ZACKS_Screener[Ticker], DNBDetails[Ticker],0), 6)</f>
        <v>#N/A</v>
      </c>
      <c r="N1112" s="6" t="e">
        <f>INDEX(DNBDetails[], MATCH(ZACKS_Screener[Ticker], DNBDetails[Ticker],0), 7)</f>
        <v>#N/A</v>
      </c>
      <c r="O11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-0.25881261595547306</v>
      </c>
      <c r="P11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0.62828535669586971</v>
      </c>
      <c r="Q1112" s="17">
        <f>IFERROR(ZACKS_Screener[[#This Row],[Price]]/ZACKS_Screener[[#This Row],[EPS1]], "")</f>
        <v>7.0456821026282856</v>
      </c>
      <c r="R1112" s="17">
        <f>IFERROR(ZACKS_Screener[[#This Row],[Price]]/ZACKS_Screener[[#This Row],[EPS2]], "")</f>
        <v>4.3270561106840892</v>
      </c>
      <c r="S1112" s="17">
        <f>IFERROR(ZACKS_Screener[[#This Row],[PE1]]/(ZACKS_Screener[[#This Row],[EG1]]*100), "")</f>
        <v>-0.27223101457467003</v>
      </c>
      <c r="T1112" s="17">
        <f>IFERROR(ZACKS_Screener[[#This Row],[PE2]]/(ZACKS_Screener[[#This Row],[EG2]]*100), "")</f>
        <v>6.8870873156107335E-2</v>
      </c>
      <c r="U1112"/>
    </row>
    <row r="1113" spans="1:21" hidden="1" x14ac:dyDescent="0.25">
      <c r="A1113" s="20" t="s">
        <v>3313</v>
      </c>
      <c r="B1113" s="20">
        <v>2745.76</v>
      </c>
      <c r="C1113" s="33" t="s">
        <v>3312</v>
      </c>
      <c r="D1113" s="6" t="s">
        <v>12</v>
      </c>
      <c r="E1113" s="6" t="s">
        <v>76</v>
      </c>
      <c r="F1113" s="6" t="s">
        <v>1607</v>
      </c>
      <c r="G1113">
        <v>4</v>
      </c>
      <c r="H1113">
        <v>202304</v>
      </c>
      <c r="I1113" s="8">
        <v>52.7</v>
      </c>
      <c r="J1113" s="8">
        <v>4.9400000000000004</v>
      </c>
      <c r="K1113" s="8">
        <v>3.66</v>
      </c>
      <c r="L1113" s="8">
        <v>4.25</v>
      </c>
      <c r="M1113" s="47" t="str">
        <f>INDEX(DNBDetails[], MATCH(ZACKS_Screener[Ticker], DNBDetails[Ticker],0), 6)</f>
        <v>Administrative and Support and Waste Management and Remediation Services</v>
      </c>
      <c r="N1113" s="6" t="str">
        <f>INDEX(DNBDetails[], MATCH(ZACKS_Screener[Ticker], DNBDetails[Ticker],0), 7)</f>
        <v>Business Support Services</v>
      </c>
      <c r="O11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-0.25910931174089069</v>
      </c>
      <c r="P11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0.16120218579234968</v>
      </c>
      <c r="Q1113" s="17">
        <f>IFERROR(ZACKS_Screener[[#This Row],[Price]]/ZACKS_Screener[[#This Row],[EPS1]], "")</f>
        <v>14.398907103825136</v>
      </c>
      <c r="R1113" s="17">
        <f>IFERROR(ZACKS_Screener[[#This Row],[Price]]/ZACKS_Screener[[#This Row],[EPS2]], "")</f>
        <v>12.4</v>
      </c>
      <c r="S1113" s="17">
        <f>IFERROR(ZACKS_Screener[[#This Row],[PE1]]/(ZACKS_Screener[[#This Row],[EG1]]*100), "")</f>
        <v>-0.55570782103825134</v>
      </c>
      <c r="T1113" s="17">
        <f>IFERROR(ZACKS_Screener[[#This Row],[PE2]]/(ZACKS_Screener[[#This Row],[EG2]]*100), "")</f>
        <v>0.76922033898305109</v>
      </c>
      <c r="U1113"/>
    </row>
    <row r="1114" spans="1:21" hidden="1" x14ac:dyDescent="0.25">
      <c r="A1114" s="20" t="s">
        <v>2486</v>
      </c>
      <c r="B1114" s="20">
        <v>490064.25</v>
      </c>
      <c r="C1114" s="33" t="s">
        <v>2485</v>
      </c>
      <c r="D1114" s="6" t="s">
        <v>12</v>
      </c>
      <c r="E1114" s="6" t="s">
        <v>13</v>
      </c>
      <c r="F1114" s="6" t="s">
        <v>2487</v>
      </c>
      <c r="G1114">
        <v>12</v>
      </c>
      <c r="H1114">
        <v>202212</v>
      </c>
      <c r="I1114" s="8">
        <v>93.98</v>
      </c>
      <c r="J1114" s="8">
        <v>6.57</v>
      </c>
      <c r="K1114" s="8">
        <v>4.8600000000000003</v>
      </c>
      <c r="L1114" s="8">
        <v>5.88</v>
      </c>
      <c r="M1114" s="47" t="str">
        <f>INDEX(DNBDetails[], MATCH(ZACKS_Screener[Ticker], DNBDetails[Ticker],0), 6)</f>
        <v>Computer and Electronic Product Manufacturing</v>
      </c>
      <c r="N1114" s="6" t="str">
        <f>INDEX(DNBDetails[], MATCH(ZACKS_Screener[Ticker], DNBDetails[Ticker],0), 7)</f>
        <v>Semiconductor and Other Electronic Component Manufacturing</v>
      </c>
      <c r="O11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-0.26027397260273971</v>
      </c>
      <c r="P11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0.20987654320987645</v>
      </c>
      <c r="Q1114" s="17">
        <f>IFERROR(ZACKS_Screener[[#This Row],[Price]]/ZACKS_Screener[[#This Row],[EPS1]], "")</f>
        <v>19.337448559670783</v>
      </c>
      <c r="R1114" s="17">
        <f>IFERROR(ZACKS_Screener[[#This Row],[Price]]/ZACKS_Screener[[#This Row],[EPS2]], "")</f>
        <v>15.982993197278912</v>
      </c>
      <c r="S1114" s="17">
        <f>IFERROR(ZACKS_Screener[[#This Row],[PE1]]/(ZACKS_Screener[[#This Row],[EG1]]*100), "")</f>
        <v>-0.74296512887156163</v>
      </c>
      <c r="T1114" s="17">
        <f>IFERROR(ZACKS_Screener[[#This Row],[PE2]]/(ZACKS_Screener[[#This Row],[EG2]]*100), "")</f>
        <v>0.76154261704681914</v>
      </c>
      <c r="U1114"/>
    </row>
    <row r="1115" spans="1:21" hidden="1" x14ac:dyDescent="0.25">
      <c r="A1115" s="20" t="s">
        <v>2585</v>
      </c>
      <c r="B1115" s="20">
        <v>4783.97</v>
      </c>
      <c r="C1115" s="33" t="s">
        <v>2584</v>
      </c>
      <c r="D1115" s="6" t="s">
        <v>20</v>
      </c>
      <c r="E1115" s="6" t="s">
        <v>194</v>
      </c>
      <c r="F1115" s="6" t="s">
        <v>229</v>
      </c>
      <c r="G1115">
        <v>12</v>
      </c>
      <c r="H1115">
        <v>202212</v>
      </c>
      <c r="I1115" s="8">
        <v>29.16</v>
      </c>
      <c r="J1115" s="8">
        <v>1.92</v>
      </c>
      <c r="K1115" s="8">
        <v>1.42</v>
      </c>
      <c r="L1115" s="8">
        <v>1.56</v>
      </c>
      <c r="M1115" s="47" t="str">
        <f>INDEX(DNBDetails[], MATCH(ZACKS_Screener[Ticker], DNBDetails[Ticker],0), 6)</f>
        <v>Mining, Quarrying, and Oil and Gas Extraction</v>
      </c>
      <c r="N1115" s="6" t="str">
        <f>INDEX(DNBDetails[], MATCH(ZACKS_Screener[Ticker], DNBDetails[Ticker],0), 7)</f>
        <v>Oil and Gas Extraction</v>
      </c>
      <c r="O11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-0.26041666666666669</v>
      </c>
      <c r="P11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9.8591549295774739E-2</v>
      </c>
      <c r="Q1115" s="17">
        <f>IFERROR(ZACKS_Screener[[#This Row],[Price]]/ZACKS_Screener[[#This Row],[EPS1]], "")</f>
        <v>20.535211267605636</v>
      </c>
      <c r="R1115" s="17">
        <f>IFERROR(ZACKS_Screener[[#This Row],[Price]]/ZACKS_Screener[[#This Row],[EPS2]], "")</f>
        <v>18.692307692307693</v>
      </c>
      <c r="S1115" s="17">
        <f>IFERROR(ZACKS_Screener[[#This Row],[PE1]]/(ZACKS_Screener[[#This Row],[EG1]]*100), "")</f>
        <v>-0.7885521126760564</v>
      </c>
      <c r="T1115" s="17">
        <f>IFERROR(ZACKS_Screener[[#This Row],[PE2]]/(ZACKS_Screener[[#This Row],[EG2]]*100), "")</f>
        <v>1.8959340659340642</v>
      </c>
      <c r="U1115"/>
    </row>
    <row r="1116" spans="1:21" hidden="1" x14ac:dyDescent="0.25">
      <c r="A1116" s="20" t="s">
        <v>2156</v>
      </c>
      <c r="B1116" s="20">
        <v>16651.87</v>
      </c>
      <c r="C1116" s="33" t="s">
        <v>2155</v>
      </c>
      <c r="D1116" s="6" t="s">
        <v>12</v>
      </c>
      <c r="E1116" s="6" t="s">
        <v>17</v>
      </c>
      <c r="F1116" s="6" t="s">
        <v>18</v>
      </c>
      <c r="G1116">
        <v>12</v>
      </c>
      <c r="H1116">
        <v>202212</v>
      </c>
      <c r="I1116" s="8">
        <v>281.81</v>
      </c>
      <c r="J1116" s="8">
        <v>30.03</v>
      </c>
      <c r="K1116" s="8">
        <v>22.19</v>
      </c>
      <c r="L1116" s="8">
        <v>18.46</v>
      </c>
      <c r="M1116" s="47" t="str">
        <f>INDEX(DNBDetails[], MATCH(ZACKS_Screener[Ticker], DNBDetails[Ticker],0), 6)</f>
        <v>Wholesale Trade</v>
      </c>
      <c r="N1116" s="6" t="str">
        <f>INDEX(DNBDetails[], MATCH(ZACKS_Screener[Ticker], DNBDetails[Ticker],0), 7)</f>
        <v>Metal and Mineral (except Petroleum) Merchant Wholesalers</v>
      </c>
      <c r="O11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-0.26107226107226106</v>
      </c>
      <c r="P11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-0.16809373591707977</v>
      </c>
      <c r="Q1116" s="17">
        <f>IFERROR(ZACKS_Screener[[#This Row],[Price]]/ZACKS_Screener[[#This Row],[EPS1]], "")</f>
        <v>12.699864803965749</v>
      </c>
      <c r="R1116" s="17">
        <f>IFERROR(ZACKS_Screener[[#This Row],[Price]]/ZACKS_Screener[[#This Row],[EPS2]], "")</f>
        <v>15.265980498374864</v>
      </c>
      <c r="S1116" s="17">
        <f>IFERROR(ZACKS_Screener[[#This Row],[PE1]]/(ZACKS_Screener[[#This Row],[EG1]]*100), "")</f>
        <v>-0.48645017865190238</v>
      </c>
      <c r="T1116" s="17">
        <f>IFERROR(ZACKS_Screener[[#This Row],[PE2]]/(ZACKS_Screener[[#This Row],[EG2]]*100), "")</f>
        <v>-0.90818259318750194</v>
      </c>
      <c r="U1116"/>
    </row>
    <row r="1117" spans="1:21" hidden="1" x14ac:dyDescent="0.25">
      <c r="A1117" s="20" t="s">
        <v>920</v>
      </c>
      <c r="B1117" s="20">
        <v>6138.74</v>
      </c>
      <c r="C1117" s="33" t="s">
        <v>919</v>
      </c>
      <c r="D1117" s="6" t="s">
        <v>12</v>
      </c>
      <c r="E1117" s="6" t="s">
        <v>35</v>
      </c>
      <c r="F1117" s="6" t="s">
        <v>611</v>
      </c>
      <c r="G1117">
        <v>12</v>
      </c>
      <c r="H1117">
        <v>202212</v>
      </c>
      <c r="I1117" s="8">
        <v>12.27</v>
      </c>
      <c r="J1117" s="8">
        <v>1.1100000000000001</v>
      </c>
      <c r="K1117" s="8">
        <v>0.82</v>
      </c>
      <c r="L1117" s="8">
        <v>0.88</v>
      </c>
      <c r="M1117" s="47" t="str">
        <f>INDEX(DNBDetails[], MATCH(ZACKS_Screener[Ticker], DNBDetails[Ticker],0), 6)</f>
        <v>Chemical Manufacturing</v>
      </c>
      <c r="N1117" s="6" t="str">
        <f>INDEX(DNBDetails[], MATCH(ZACKS_Screener[Ticker], DNBDetails[Ticker],0), 7)</f>
        <v>Pharmaceutical and Medicine Manufacturing</v>
      </c>
      <c r="O11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-0.26126126126126137</v>
      </c>
      <c r="P11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7.3170731707317138E-2</v>
      </c>
      <c r="Q1117" s="17">
        <f>IFERROR(ZACKS_Screener[[#This Row],[Price]]/ZACKS_Screener[[#This Row],[EPS1]], "")</f>
        <v>14.963414634146341</v>
      </c>
      <c r="R1117" s="17">
        <f>IFERROR(ZACKS_Screener[[#This Row],[Price]]/ZACKS_Screener[[#This Row],[EPS2]], "")</f>
        <v>13.943181818181818</v>
      </c>
      <c r="S1117" s="17">
        <f>IFERROR(ZACKS_Screener[[#This Row],[PE1]]/(ZACKS_Screener[[#This Row],[EG1]]*100), "")</f>
        <v>-0.57273759461732521</v>
      </c>
      <c r="T1117" s="17">
        <f>IFERROR(ZACKS_Screener[[#This Row],[PE2]]/(ZACKS_Screener[[#This Row],[EG2]]*100), "")</f>
        <v>1.9055681818181802</v>
      </c>
      <c r="U1117"/>
    </row>
    <row r="1118" spans="1:21" hidden="1" x14ac:dyDescent="0.25">
      <c r="A1118" s="20" t="s">
        <v>2456</v>
      </c>
      <c r="B1118" s="20">
        <v>8538.6</v>
      </c>
      <c r="C1118" s="33" t="s">
        <v>2455</v>
      </c>
      <c r="D1118" s="6" t="s">
        <v>20</v>
      </c>
      <c r="E1118" s="6" t="s">
        <v>32</v>
      </c>
      <c r="F1118" s="6" t="s">
        <v>33</v>
      </c>
      <c r="G1118">
        <v>12</v>
      </c>
      <c r="H1118">
        <v>202212</v>
      </c>
      <c r="I1118" s="8">
        <v>27.47</v>
      </c>
      <c r="J1118" s="8">
        <v>1.87</v>
      </c>
      <c r="K1118" s="8">
        <v>1.38</v>
      </c>
      <c r="L1118" s="8">
        <v>2.17</v>
      </c>
      <c r="M1118" s="47" t="str">
        <f>INDEX(DNBDetails[], MATCH(ZACKS_Screener[Ticker], DNBDetails[Ticker],0), 6)</f>
        <v>Finance and Insurance</v>
      </c>
      <c r="N1118" s="6" t="str">
        <f>INDEX(DNBDetails[], MATCH(ZACKS_Screener[Ticker], DNBDetails[Ticker],0), 7)</f>
        <v>Other Financial Investment Activities</v>
      </c>
      <c r="O11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-0.26203208556149743</v>
      </c>
      <c r="P11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0.57246376811594213</v>
      </c>
      <c r="Q1118" s="17">
        <f>IFERROR(ZACKS_Screener[[#This Row],[Price]]/ZACKS_Screener[[#This Row],[EPS1]], "")</f>
        <v>19.905797101449277</v>
      </c>
      <c r="R1118" s="17">
        <f>IFERROR(ZACKS_Screener[[#This Row],[Price]]/ZACKS_Screener[[#This Row],[EPS2]], "")</f>
        <v>12.658986175115206</v>
      </c>
      <c r="S1118" s="17">
        <f>IFERROR(ZACKS_Screener[[#This Row],[PE1]]/(ZACKS_Screener[[#This Row],[EG1]]*100), "")</f>
        <v>-0.75967021591245165</v>
      </c>
      <c r="T1118" s="17">
        <f>IFERROR(ZACKS_Screener[[#This Row],[PE2]]/(ZACKS_Screener[[#This Row],[EG2]]*100), "")</f>
        <v>0.22113165723618966</v>
      </c>
      <c r="U1118"/>
    </row>
    <row r="1119" spans="1:21" hidden="1" x14ac:dyDescent="0.25">
      <c r="A1119" s="20" t="s">
        <v>3661</v>
      </c>
      <c r="B1119" s="20">
        <v>2269.31</v>
      </c>
      <c r="C1119" s="33" t="s">
        <v>3660</v>
      </c>
      <c r="D1119" s="6" t="s">
        <v>20</v>
      </c>
      <c r="E1119" s="6" t="s">
        <v>35</v>
      </c>
      <c r="F1119" s="6" t="s">
        <v>38</v>
      </c>
      <c r="G1119">
        <v>12</v>
      </c>
      <c r="H1119">
        <v>202212</v>
      </c>
      <c r="I1119" s="8">
        <v>45.43</v>
      </c>
      <c r="J1119" s="8">
        <v>1.22</v>
      </c>
      <c r="K1119" s="8">
        <v>0.9</v>
      </c>
      <c r="L1119" s="8">
        <v>1.29</v>
      </c>
      <c r="M1119" s="47" t="str">
        <f>INDEX(DNBDetails[], MATCH(ZACKS_Screener[Ticker], DNBDetails[Ticker],0), 6)</f>
        <v>Miscellaneous Manufacturing</v>
      </c>
      <c r="N1119" s="6" t="str">
        <f>INDEX(DNBDetails[], MATCH(ZACKS_Screener[Ticker], DNBDetails[Ticker],0), 7)</f>
        <v>Medical Equipment and Supplies Manufacturing</v>
      </c>
      <c r="O11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-0.26229508196721307</v>
      </c>
      <c r="P11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0.43333333333333335</v>
      </c>
      <c r="Q1119" s="17">
        <f>IFERROR(ZACKS_Screener[[#This Row],[Price]]/ZACKS_Screener[[#This Row],[EPS1]], "")</f>
        <v>50.477777777777774</v>
      </c>
      <c r="R1119" s="17">
        <f>IFERROR(ZACKS_Screener[[#This Row],[Price]]/ZACKS_Screener[[#This Row],[EPS2]], "")</f>
        <v>35.217054263565892</v>
      </c>
      <c r="S1119" s="17">
        <f>IFERROR(ZACKS_Screener[[#This Row],[PE1]]/(ZACKS_Screener[[#This Row],[EG1]]*100), "")</f>
        <v>-1.9244652777777778</v>
      </c>
      <c r="T1119" s="17">
        <f>IFERROR(ZACKS_Screener[[#This Row],[PE2]]/(ZACKS_Screener[[#This Row],[EG2]]*100), "")</f>
        <v>0.81270125223613587</v>
      </c>
      <c r="U1119"/>
    </row>
    <row r="1120" spans="1:21" hidden="1" x14ac:dyDescent="0.25">
      <c r="A1120" s="20" t="s">
        <v>2665</v>
      </c>
      <c r="B1120" s="20">
        <v>16882.689999999999</v>
      </c>
      <c r="C1120" s="33" t="s">
        <v>2664</v>
      </c>
      <c r="D1120" s="6" t="s">
        <v>20</v>
      </c>
      <c r="E1120" s="6" t="s">
        <v>284</v>
      </c>
      <c r="F1120" s="6" t="s">
        <v>1400</v>
      </c>
      <c r="G1120">
        <v>9</v>
      </c>
      <c r="H1120">
        <v>202209</v>
      </c>
      <c r="I1120" s="8">
        <v>33.07</v>
      </c>
      <c r="J1120" s="8">
        <v>1.06</v>
      </c>
      <c r="K1120" s="8">
        <v>0.78</v>
      </c>
      <c r="L1120" s="8">
        <v>1.18</v>
      </c>
      <c r="M1120" s="47" t="str">
        <f>INDEX(DNBDetails[], MATCH(ZACKS_Screener[Ticker], DNBDetails[Ticker],0), 6)</f>
        <v>Information</v>
      </c>
      <c r="N1120" s="6" t="str">
        <f>INDEX(DNBDetails[], MATCH(ZACKS_Screener[Ticker], DNBDetails[Ticker],0), 7)</f>
        <v>Sound Recording Industries</v>
      </c>
      <c r="O11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-0.26415094339622641</v>
      </c>
      <c r="P11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0.51282051282051266</v>
      </c>
      <c r="Q1120" s="17">
        <f>IFERROR(ZACKS_Screener[[#This Row],[Price]]/ZACKS_Screener[[#This Row],[EPS1]], "")</f>
        <v>42.397435897435898</v>
      </c>
      <c r="R1120" s="17">
        <f>IFERROR(ZACKS_Screener[[#This Row],[Price]]/ZACKS_Screener[[#This Row],[EPS2]], "")</f>
        <v>28.025423728813561</v>
      </c>
      <c r="S1120" s="17">
        <f>IFERROR(ZACKS_Screener[[#This Row],[PE1]]/(ZACKS_Screener[[#This Row],[EG1]]*100), "")</f>
        <v>-1.6050457875457875</v>
      </c>
      <c r="T1120" s="17">
        <f>IFERROR(ZACKS_Screener[[#This Row],[PE2]]/(ZACKS_Screener[[#This Row],[EG2]]*100), "")</f>
        <v>0.54649576271186462</v>
      </c>
      <c r="U1120"/>
    </row>
    <row r="1121" spans="1:21" hidden="1" x14ac:dyDescent="0.25">
      <c r="A1121" s="20" t="s">
        <v>107</v>
      </c>
      <c r="B1121" s="20">
        <v>4331</v>
      </c>
      <c r="C1121" s="33" t="s">
        <v>106</v>
      </c>
      <c r="D1121" s="6" t="s">
        <v>20</v>
      </c>
      <c r="E1121" s="6" t="s">
        <v>13</v>
      </c>
      <c r="F1121" s="6" t="s">
        <v>108</v>
      </c>
      <c r="G1121">
        <v>12</v>
      </c>
      <c r="H1121">
        <v>202212</v>
      </c>
      <c r="I1121" s="8">
        <v>113.83</v>
      </c>
      <c r="J1121" s="8">
        <v>6.49</v>
      </c>
      <c r="K1121" s="8">
        <v>4.7699999999999996</v>
      </c>
      <c r="L1121" s="8">
        <v>5.89</v>
      </c>
      <c r="M1121" s="47" t="str">
        <f>INDEX(DNBDetails[], MATCH(ZACKS_Screener[Ticker], DNBDetails[Ticker],0), 6)</f>
        <v>Computer and Electronic Product Manufacturing</v>
      </c>
      <c r="N1121" s="6" t="str">
        <f>INDEX(DNBDetails[], MATCH(ZACKS_Screener[Ticker], DNBDetails[Ticker],0), 7)</f>
        <v>Semiconductor and Other Electronic Component Manufacturing</v>
      </c>
      <c r="O11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-0.26502311248073968</v>
      </c>
      <c r="P11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0.23480083857442352</v>
      </c>
      <c r="Q1121" s="17">
        <f>IFERROR(ZACKS_Screener[[#This Row],[Price]]/ZACKS_Screener[[#This Row],[EPS1]], "")</f>
        <v>23.863731656184488</v>
      </c>
      <c r="R1121" s="17">
        <f>IFERROR(ZACKS_Screener[[#This Row],[Price]]/ZACKS_Screener[[#This Row],[EPS2]], "")</f>
        <v>19.32597623089983</v>
      </c>
      <c r="S1121" s="17">
        <f>IFERROR(ZACKS_Screener[[#This Row],[PE1]]/(ZACKS_Screener[[#This Row],[EG1]]*100), "")</f>
        <v>-0.9004396421432399</v>
      </c>
      <c r="T1121" s="17">
        <f>IFERROR(ZACKS_Screener[[#This Row],[PE2]]/(ZACKS_Screener[[#This Row],[EG2]]*100), "")</f>
        <v>0.82307952340528723</v>
      </c>
      <c r="U1121"/>
    </row>
    <row r="1122" spans="1:21" hidden="1" x14ac:dyDescent="0.25">
      <c r="A1122" s="20" t="s">
        <v>15749</v>
      </c>
      <c r="B1122" s="20">
        <v>2189.79</v>
      </c>
      <c r="C1122" s="33" t="s">
        <v>15750</v>
      </c>
      <c r="D1122" s="6" t="s">
        <v>12</v>
      </c>
      <c r="E1122" s="6" t="s">
        <v>32</v>
      </c>
      <c r="F1122" s="6" t="s">
        <v>692</v>
      </c>
      <c r="G1122">
        <v>12</v>
      </c>
      <c r="H1122">
        <v>202212</v>
      </c>
      <c r="I1122" s="8">
        <v>54.78</v>
      </c>
      <c r="J1122" s="8">
        <v>5.48</v>
      </c>
      <c r="K1122" s="8">
        <v>4.01</v>
      </c>
      <c r="L1122" s="8">
        <v>3.68</v>
      </c>
      <c r="M1122" s="47" t="str">
        <f>INDEX(DNBDetails[], MATCH(ZACKS_Screener[Ticker], DNBDetails[Ticker],0), 6)</f>
        <v>Finance and Insurance</v>
      </c>
      <c r="N1122" s="6" t="str">
        <f>INDEX(DNBDetails[], MATCH(ZACKS_Screener[Ticker], DNBDetails[Ticker],0), 7)</f>
        <v>Depository Credit Intermediation</v>
      </c>
      <c r="O11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-0.26824817518248184</v>
      </c>
      <c r="P11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-8.2294264339152032E-2</v>
      </c>
      <c r="Q1122" s="17">
        <f>IFERROR(ZACKS_Screener[[#This Row],[Price]]/ZACKS_Screener[[#This Row],[EPS1]], "")</f>
        <v>13.660847880299253</v>
      </c>
      <c r="R1122" s="17">
        <f>IFERROR(ZACKS_Screener[[#This Row],[Price]]/ZACKS_Screener[[#This Row],[EPS2]], "")</f>
        <v>14.885869565217391</v>
      </c>
      <c r="S1122" s="17">
        <f>IFERROR(ZACKS_Screener[[#This Row],[PE1]]/(ZACKS_Screener[[#This Row],[EG1]]*100), "")</f>
        <v>-0.50926154002748214</v>
      </c>
      <c r="T1122" s="17">
        <f>IFERROR(ZACKS_Screener[[#This Row],[PE2]]/(ZACKS_Screener[[#This Row],[EG2]]*100), "")</f>
        <v>-1.8088586956521759</v>
      </c>
      <c r="U1122"/>
    </row>
    <row r="1123" spans="1:21" hidden="1" x14ac:dyDescent="0.25">
      <c r="A1123" s="20" t="s">
        <v>2193</v>
      </c>
      <c r="B1123" s="20">
        <v>4627.9799999999996</v>
      </c>
      <c r="C1123" s="33" t="s">
        <v>2192</v>
      </c>
      <c r="D1123" s="6" t="s">
        <v>12</v>
      </c>
      <c r="E1123" s="6" t="s">
        <v>114</v>
      </c>
      <c r="F1123" s="6" t="s">
        <v>416</v>
      </c>
      <c r="G1123">
        <v>12</v>
      </c>
      <c r="H1123">
        <v>202212</v>
      </c>
      <c r="I1123" s="8">
        <v>6.55</v>
      </c>
      <c r="J1123" s="8">
        <v>1.6</v>
      </c>
      <c r="K1123" s="8">
        <v>1.17</v>
      </c>
      <c r="L1123" s="8">
        <v>1.6</v>
      </c>
      <c r="M1123" s="47" t="str">
        <f>INDEX(DNBDetails[], MATCH(ZACKS_Screener[Ticker], DNBDetails[Ticker],0), 6)</f>
        <v>Mining, Quarrying, and Oil and Gas Extraction</v>
      </c>
      <c r="N1123" s="6" t="str">
        <f>INDEX(DNBDetails[], MATCH(ZACKS_Screener[Ticker], DNBDetails[Ticker],0), 7)</f>
        <v>Metal Ore Mining</v>
      </c>
      <c r="O11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-0.2687500000000001</v>
      </c>
      <c r="P11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0.36752136752136766</v>
      </c>
      <c r="Q1123" s="17">
        <f>IFERROR(ZACKS_Screener[[#This Row],[Price]]/ZACKS_Screener[[#This Row],[EPS1]], "")</f>
        <v>5.5982905982905988</v>
      </c>
      <c r="R1123" s="17">
        <f>IFERROR(ZACKS_Screener[[#This Row],[Price]]/ZACKS_Screener[[#This Row],[EPS2]], "")</f>
        <v>4.09375</v>
      </c>
      <c r="S1123" s="17">
        <f>IFERROR(ZACKS_Screener[[#This Row],[PE1]]/(ZACKS_Screener[[#This Row],[EG1]]*100), "")</f>
        <v>-0.20830848737825475</v>
      </c>
      <c r="T1123" s="17">
        <f>IFERROR(ZACKS_Screener[[#This Row],[PE2]]/(ZACKS_Screener[[#This Row],[EG2]]*100), "")</f>
        <v>0.11138808139534881</v>
      </c>
      <c r="U1123"/>
    </row>
    <row r="1124" spans="1:21" hidden="1" x14ac:dyDescent="0.25">
      <c r="A1124" s="20" t="s">
        <v>3132</v>
      </c>
      <c r="B1124" s="20">
        <v>3045.69</v>
      </c>
      <c r="C1124" s="33" t="s">
        <v>3131</v>
      </c>
      <c r="D1124" s="6" t="s">
        <v>20</v>
      </c>
      <c r="E1124" s="6" t="s">
        <v>32</v>
      </c>
      <c r="F1124" s="6" t="s">
        <v>559</v>
      </c>
      <c r="G1124">
        <v>12</v>
      </c>
      <c r="H1124">
        <v>202212</v>
      </c>
      <c r="I1124" s="8">
        <v>28.78</v>
      </c>
      <c r="J1124" s="8">
        <v>3.52</v>
      </c>
      <c r="K1124" s="8">
        <v>2.57</v>
      </c>
      <c r="L1124" s="8">
        <v>2.63</v>
      </c>
      <c r="M1124" s="47" t="str">
        <f>INDEX(DNBDetails[], MATCH(ZACKS_Screener[Ticker], DNBDetails[Ticker],0), 6)</f>
        <v>Finance and Insurance</v>
      </c>
      <c r="N1124" s="6" t="str">
        <f>INDEX(DNBDetails[], MATCH(ZACKS_Screener[Ticker], DNBDetails[Ticker],0), 7)</f>
        <v>Depository Credit Intermediation</v>
      </c>
      <c r="O11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-0.2698863636363637</v>
      </c>
      <c r="P11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2.3346303501945546E-2</v>
      </c>
      <c r="Q1124" s="17">
        <f>IFERROR(ZACKS_Screener[[#This Row],[Price]]/ZACKS_Screener[[#This Row],[EPS1]], "")</f>
        <v>11.198443579766538</v>
      </c>
      <c r="R1124" s="17">
        <f>IFERROR(ZACKS_Screener[[#This Row],[Price]]/ZACKS_Screener[[#This Row],[EPS2]], "")</f>
        <v>10.942965779467681</v>
      </c>
      <c r="S1124" s="17">
        <f>IFERROR(ZACKS_Screener[[#This Row],[PE1]]/(ZACKS_Screener[[#This Row],[EG1]]*100), "")</f>
        <v>-0.41493180421871795</v>
      </c>
      <c r="T1124" s="17">
        <f>IFERROR(ZACKS_Screener[[#This Row],[PE2]]/(ZACKS_Screener[[#This Row],[EG2]]*100), "")</f>
        <v>4.6872370088719864</v>
      </c>
      <c r="U1124"/>
    </row>
    <row r="1125" spans="1:21" hidden="1" x14ac:dyDescent="0.25">
      <c r="A1125" s="20" t="s">
        <v>1500</v>
      </c>
      <c r="B1125" s="20">
        <v>6711.66</v>
      </c>
      <c r="C1125" s="33" t="s">
        <v>1499</v>
      </c>
      <c r="D1125" s="6" t="s">
        <v>20</v>
      </c>
      <c r="E1125" s="6" t="s">
        <v>35</v>
      </c>
      <c r="F1125" s="6" t="s">
        <v>60</v>
      </c>
      <c r="G1125">
        <v>12</v>
      </c>
      <c r="H1125">
        <v>202212</v>
      </c>
      <c r="I1125" s="8">
        <v>180.33</v>
      </c>
      <c r="J1125" s="8">
        <v>-8.74</v>
      </c>
      <c r="K1125" s="8">
        <v>-11.1</v>
      </c>
      <c r="L1125" s="8">
        <v>-10.74</v>
      </c>
      <c r="M1125" s="47" t="str">
        <f>INDEX(DNBDetails[], MATCH(ZACKS_Screener[Ticker], DNBDetails[Ticker],0), 6)</f>
        <v>Chemical Manufacturing</v>
      </c>
      <c r="N1125" s="6" t="str">
        <f>INDEX(DNBDetails[], MATCH(ZACKS_Screener[Ticker], DNBDetails[Ticker],0), 7)</f>
        <v>Pharmaceutical and Medicine Manufacturing</v>
      </c>
      <c r="O11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-0.27002288329519442</v>
      </c>
      <c r="P11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3.2432432432432386E-2</v>
      </c>
      <c r="Q1125" s="17">
        <f>IFERROR(ZACKS_Screener[[#This Row],[Price]]/ZACKS_Screener[[#This Row],[EPS1]], "")</f>
        <v>-16.245945945945948</v>
      </c>
      <c r="R1125" s="17">
        <f>IFERROR(ZACKS_Screener[[#This Row],[Price]]/ZACKS_Screener[[#This Row],[EPS2]], "")</f>
        <v>-16.790502793296092</v>
      </c>
      <c r="S1125" s="17">
        <f>IFERROR(ZACKS_Screener[[#This Row],[PE1]]/(ZACKS_Screener[[#This Row],[EG1]]*100), "")</f>
        <v>0.60165071003206627</v>
      </c>
      <c r="T1125" s="17">
        <f>IFERROR(ZACKS_Screener[[#This Row],[PE2]]/(ZACKS_Screener[[#This Row],[EG2]]*100), "")</f>
        <v>-5.1770716945996362</v>
      </c>
      <c r="U1125"/>
    </row>
    <row r="1126" spans="1:21" hidden="1" x14ac:dyDescent="0.25">
      <c r="A1126" s="20" t="s">
        <v>813</v>
      </c>
      <c r="B1126" s="20">
        <v>41874.68</v>
      </c>
      <c r="C1126" s="33" t="s">
        <v>812</v>
      </c>
      <c r="D1126" s="6" t="s">
        <v>12</v>
      </c>
      <c r="E1126" s="6" t="s">
        <v>13</v>
      </c>
      <c r="F1126" s="6" t="s">
        <v>145</v>
      </c>
      <c r="G1126">
        <v>1</v>
      </c>
      <c r="H1126">
        <v>202301</v>
      </c>
      <c r="I1126" s="8">
        <v>56.57</v>
      </c>
      <c r="J1126" s="8">
        <v>7.61</v>
      </c>
      <c r="K1126" s="8">
        <v>5.55</v>
      </c>
      <c r="L1126" s="8">
        <v>6.12</v>
      </c>
      <c r="M1126" s="47" t="str">
        <f>INDEX(DNBDetails[], MATCH(ZACKS_Screener[Ticker], DNBDetails[Ticker],0), 6)</f>
        <v>Computer and Electronic Product Manufacturing</v>
      </c>
      <c r="N1126" s="6" t="str">
        <f>INDEX(DNBDetails[], MATCH(ZACKS_Screener[Ticker], DNBDetails[Ticker],0), 7)</f>
        <v>Computer and Peripheral Equipment Manufacturing</v>
      </c>
      <c r="O11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-0.27069645203679377</v>
      </c>
      <c r="P11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0.10270270270270276</v>
      </c>
      <c r="Q1126" s="17">
        <f>IFERROR(ZACKS_Screener[[#This Row],[Price]]/ZACKS_Screener[[#This Row],[EPS1]], "")</f>
        <v>10.192792792792794</v>
      </c>
      <c r="R1126" s="17">
        <f>IFERROR(ZACKS_Screener[[#This Row],[Price]]/ZACKS_Screener[[#This Row],[EPS2]], "")</f>
        <v>9.2434640522875817</v>
      </c>
      <c r="S1126" s="17">
        <f>IFERROR(ZACKS_Screener[[#This Row],[PE1]]/(ZACKS_Screener[[#This Row],[EG1]]*100), "")</f>
        <v>-0.37653957841336477</v>
      </c>
      <c r="T1126" s="17">
        <f>IFERROR(ZACKS_Screener[[#This Row],[PE2]]/(ZACKS_Screener[[#This Row],[EG2]]*100), "")</f>
        <v>0.90002149982800073</v>
      </c>
      <c r="U1126"/>
    </row>
    <row r="1127" spans="1:21" hidden="1" x14ac:dyDescent="0.25">
      <c r="A1127" s="20" t="s">
        <v>895</v>
      </c>
      <c r="B1127" s="20">
        <v>53983.040000000001</v>
      </c>
      <c r="C1127" s="33" t="s">
        <v>894</v>
      </c>
      <c r="D1127" s="6" t="s">
        <v>12</v>
      </c>
      <c r="E1127" s="6" t="s">
        <v>194</v>
      </c>
      <c r="F1127" s="6" t="s">
        <v>353</v>
      </c>
      <c r="G1127">
        <v>12</v>
      </c>
      <c r="H1127">
        <v>202212</v>
      </c>
      <c r="I1127" s="8">
        <v>30.72</v>
      </c>
      <c r="J1127" s="8">
        <v>7.97</v>
      </c>
      <c r="K1127" s="8">
        <v>5.8</v>
      </c>
      <c r="L1127" s="8">
        <v>5.53</v>
      </c>
      <c r="M1127" s="47" t="str">
        <f>INDEX(DNBDetails[], MATCH(ZACKS_Screener[Ticker], DNBDetails[Ticker],0), 6)</f>
        <v>Petroleum and Coal Products Manufacturing</v>
      </c>
      <c r="N1127" s="6" t="str">
        <f>INDEX(DNBDetails[], MATCH(ZACKS_Screener[Ticker], DNBDetails[Ticker],0), 7)</f>
        <v>Petroleum and Coal Products Manufacturing</v>
      </c>
      <c r="O11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-0.2722710163111669</v>
      </c>
      <c r="P11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-4.6551724137930961E-2</v>
      </c>
      <c r="Q1127" s="17">
        <f>IFERROR(ZACKS_Screener[[#This Row],[Price]]/ZACKS_Screener[[#This Row],[EPS1]], "")</f>
        <v>5.296551724137931</v>
      </c>
      <c r="R1127" s="17">
        <f>IFERROR(ZACKS_Screener[[#This Row],[Price]]/ZACKS_Screener[[#This Row],[EPS2]], "")</f>
        <v>5.5551537070524404</v>
      </c>
      <c r="S1127" s="17">
        <f>IFERROR(ZACKS_Screener[[#This Row],[PE1]]/(ZACKS_Screener[[#This Row],[EG1]]*100), "")</f>
        <v>-0.19453233751787699</v>
      </c>
      <c r="T1127" s="17">
        <f>IFERROR(ZACKS_Screener[[#This Row],[PE2]]/(ZACKS_Screener[[#This Row],[EG2]]*100), "")</f>
        <v>-1.193329314848304</v>
      </c>
      <c r="U1127"/>
    </row>
    <row r="1128" spans="1:21" hidden="1" x14ac:dyDescent="0.25">
      <c r="A1128" s="20" t="s">
        <v>3272</v>
      </c>
      <c r="B1128" s="20">
        <v>3170.79</v>
      </c>
      <c r="C1128" s="33" t="s">
        <v>3271</v>
      </c>
      <c r="D1128" s="6" t="s">
        <v>20</v>
      </c>
      <c r="E1128" s="6" t="s">
        <v>35</v>
      </c>
      <c r="F1128" s="6" t="s">
        <v>60</v>
      </c>
      <c r="G1128">
        <v>12</v>
      </c>
      <c r="H1128">
        <v>202212</v>
      </c>
      <c r="I1128" s="8">
        <v>21.52</v>
      </c>
      <c r="J1128" s="8">
        <v>-3.9</v>
      </c>
      <c r="K1128" s="8">
        <v>-4.97</v>
      </c>
      <c r="L1128" s="8">
        <v>-4.13</v>
      </c>
      <c r="M1128" s="47" t="str">
        <f>INDEX(DNBDetails[], MATCH(ZACKS_Screener[Ticker], DNBDetails[Ticker],0), 6)</f>
        <v>Chemical Manufacturing</v>
      </c>
      <c r="N1128" s="6" t="str">
        <f>INDEX(DNBDetails[], MATCH(ZACKS_Screener[Ticker], DNBDetails[Ticker],0), 7)</f>
        <v>Pharmaceutical and Medicine Manufacturing</v>
      </c>
      <c r="O11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-0.27435897435897433</v>
      </c>
      <c r="P11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0.16901408450704222</v>
      </c>
      <c r="Q1128" s="17">
        <f>IFERROR(ZACKS_Screener[[#This Row],[Price]]/ZACKS_Screener[[#This Row],[EPS1]], "")</f>
        <v>-4.3299798792756539</v>
      </c>
      <c r="R1128" s="17">
        <f>IFERROR(ZACKS_Screener[[#This Row],[Price]]/ZACKS_Screener[[#This Row],[EPS2]], "")</f>
        <v>-5.2106537530266346</v>
      </c>
      <c r="S1128" s="17">
        <f>IFERROR(ZACKS_Screener[[#This Row],[PE1]]/(ZACKS_Screener[[#This Row],[EG1]]*100), "")</f>
        <v>0.15782169653434627</v>
      </c>
      <c r="T1128" s="17">
        <f>IFERROR(ZACKS_Screener[[#This Row],[PE2]]/(ZACKS_Screener[[#This Row],[EG2]]*100), "")</f>
        <v>-0.30829701372074264</v>
      </c>
      <c r="U1128"/>
    </row>
    <row r="1129" spans="1:21" hidden="1" x14ac:dyDescent="0.25">
      <c r="A1129" s="6" t="s">
        <v>604</v>
      </c>
      <c r="B1129" s="20">
        <v>8399.2900000000009</v>
      </c>
      <c r="C1129" s="33" t="s">
        <v>603</v>
      </c>
      <c r="D1129" s="6" t="s">
        <v>20</v>
      </c>
      <c r="E1129" s="6" t="s">
        <v>13</v>
      </c>
      <c r="F1129" s="6" t="s">
        <v>14</v>
      </c>
      <c r="G1129">
        <v>12</v>
      </c>
      <c r="H1129">
        <v>202212</v>
      </c>
      <c r="I1129" s="8">
        <v>48.77</v>
      </c>
      <c r="J1129" s="8">
        <v>1.31</v>
      </c>
      <c r="K1129" s="8">
        <v>0.95</v>
      </c>
      <c r="L1129" s="8">
        <v>1.28</v>
      </c>
      <c r="M1129" s="47" t="str">
        <f>INDEX(DNBDetails[], MATCH(ZACKS_Screener[Ticker], DNBDetails[Ticker],0), 6)</f>
        <v>Computer and Electronic Product Manufacturing</v>
      </c>
      <c r="N1129" s="6" t="str">
        <f>INDEX(DNBDetails[], MATCH(ZACKS_Screener[Ticker], DNBDetails[Ticker],0), 7)</f>
        <v>Navigational, Measuring, Electromedical, and Control Instruments Manufacturing</v>
      </c>
      <c r="O11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-0.27480916030534358</v>
      </c>
      <c r="P11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0.34736842105263166</v>
      </c>
      <c r="Q1129" s="17">
        <f>IFERROR(ZACKS_Screener[[#This Row],[Price]]/ZACKS_Screener[[#This Row],[EPS1]], "")</f>
        <v>51.336842105263166</v>
      </c>
      <c r="R1129" s="17">
        <f>IFERROR(ZACKS_Screener[[#This Row],[Price]]/ZACKS_Screener[[#This Row],[EPS2]], "")</f>
        <v>38.1015625</v>
      </c>
      <c r="S1129" s="17">
        <f>IFERROR(ZACKS_Screener[[#This Row],[PE1]]/(ZACKS_Screener[[#This Row],[EG1]]*100), "")</f>
        <v>-1.8680906432748534</v>
      </c>
      <c r="T1129" s="17">
        <f>IFERROR(ZACKS_Screener[[#This Row],[PE2]]/(ZACKS_Screener[[#This Row],[EG2]]*100), "")</f>
        <v>1.0968631628787877</v>
      </c>
      <c r="U1129"/>
    </row>
    <row r="1130" spans="1:21" hidden="1" x14ac:dyDescent="0.25">
      <c r="A1130" s="20" t="s">
        <v>2255</v>
      </c>
      <c r="B1130" s="20">
        <v>4389.63</v>
      </c>
      <c r="C1130" s="33" t="s">
        <v>2254</v>
      </c>
      <c r="D1130" s="6" t="s">
        <v>20</v>
      </c>
      <c r="E1130" s="6" t="s">
        <v>13</v>
      </c>
      <c r="F1130" s="6" t="s">
        <v>90</v>
      </c>
      <c r="G1130">
        <v>12</v>
      </c>
      <c r="H1130">
        <v>202212</v>
      </c>
      <c r="I1130" s="8">
        <v>136.96</v>
      </c>
      <c r="J1130" s="8">
        <v>4.74</v>
      </c>
      <c r="K1130" s="8">
        <v>3.43</v>
      </c>
      <c r="L1130" s="8">
        <v>3.85</v>
      </c>
      <c r="M1130" s="47" t="str">
        <f>INDEX(DNBDetails[], MATCH(ZACKS_Screener[Ticker], DNBDetails[Ticker],0), 6)</f>
        <v>Computer and Electronic Product Manufacturing</v>
      </c>
      <c r="N1130" s="6" t="str">
        <f>INDEX(DNBDetails[], MATCH(ZACKS_Screener[Ticker], DNBDetails[Ticker],0), 7)</f>
        <v>Semiconductor and Other Electronic Component Manufacturing</v>
      </c>
      <c r="O11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-0.27637130801687765</v>
      </c>
      <c r="P11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0.1224489795918367</v>
      </c>
      <c r="Q1130" s="17">
        <f>IFERROR(ZACKS_Screener[[#This Row],[Price]]/ZACKS_Screener[[#This Row],[EPS1]], "")</f>
        <v>39.930029154518948</v>
      </c>
      <c r="R1130" s="17">
        <f>IFERROR(ZACKS_Screener[[#This Row],[Price]]/ZACKS_Screener[[#This Row],[EPS2]], "")</f>
        <v>35.574025974025979</v>
      </c>
      <c r="S1130" s="17">
        <f>IFERROR(ZACKS_Screener[[#This Row],[PE1]]/(ZACKS_Screener[[#This Row],[EG1]]*100), "")</f>
        <v>-1.4447964747512962</v>
      </c>
      <c r="T1130" s="17">
        <f>IFERROR(ZACKS_Screener[[#This Row],[PE2]]/(ZACKS_Screener[[#This Row],[EG2]]*100), "")</f>
        <v>2.9052121212121222</v>
      </c>
      <c r="U1130"/>
    </row>
    <row r="1131" spans="1:21" hidden="1" x14ac:dyDescent="0.25">
      <c r="A1131" s="20" t="s">
        <v>3745</v>
      </c>
      <c r="B1131" s="20">
        <v>3076.66</v>
      </c>
      <c r="C1131" s="33" t="s">
        <v>3744</v>
      </c>
      <c r="D1131" s="6" t="s">
        <v>20</v>
      </c>
      <c r="E1131" s="6" t="s">
        <v>32</v>
      </c>
      <c r="F1131" s="6" t="s">
        <v>325</v>
      </c>
      <c r="G1131">
        <v>12</v>
      </c>
      <c r="H1131">
        <v>202212</v>
      </c>
      <c r="I1131" s="8">
        <v>18.600000000000001</v>
      </c>
      <c r="J1131" s="8">
        <v>3</v>
      </c>
      <c r="K1131" s="8">
        <v>2.17</v>
      </c>
      <c r="L1131" s="8">
        <v>2.4700000000000002</v>
      </c>
      <c r="M1131" s="47" t="str">
        <f>INDEX(DNBDetails[], MATCH(ZACKS_Screener[Ticker], DNBDetails[Ticker],0), 6)</f>
        <v>Finance and Insurance</v>
      </c>
      <c r="N1131" s="6" t="str">
        <f>INDEX(DNBDetails[], MATCH(ZACKS_Screener[Ticker], DNBDetails[Ticker],0), 7)</f>
        <v>Securities and Commodity Contracts Intermediation and Brokerage</v>
      </c>
      <c r="O11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-0.27666666666666667</v>
      </c>
      <c r="P11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0.1382488479262674</v>
      </c>
      <c r="Q1131" s="17">
        <f>IFERROR(ZACKS_Screener[[#This Row],[Price]]/ZACKS_Screener[[#This Row],[EPS1]], "")</f>
        <v>8.571428571428573</v>
      </c>
      <c r="R1131" s="17">
        <f>IFERROR(ZACKS_Screener[[#This Row],[Price]]/ZACKS_Screener[[#This Row],[EPS2]], "")</f>
        <v>7.5303643724696352</v>
      </c>
      <c r="S1131" s="17">
        <f>IFERROR(ZACKS_Screener[[#This Row],[PE1]]/(ZACKS_Screener[[#This Row],[EG1]]*100), "")</f>
        <v>-0.30981067125645445</v>
      </c>
      <c r="T1131" s="17">
        <f>IFERROR(ZACKS_Screener[[#This Row],[PE2]]/(ZACKS_Screener[[#This Row],[EG2]]*100), "")</f>
        <v>0.54469635627530311</v>
      </c>
      <c r="U1131"/>
    </row>
    <row r="1132" spans="1:21" hidden="1" x14ac:dyDescent="0.25">
      <c r="A1132" s="20" t="s">
        <v>966</v>
      </c>
      <c r="B1132" s="20">
        <v>3588.33</v>
      </c>
      <c r="C1132" s="33" t="s">
        <v>965</v>
      </c>
      <c r="D1132" s="6" t="s">
        <v>12</v>
      </c>
      <c r="E1132" s="6" t="s">
        <v>194</v>
      </c>
      <c r="F1132" s="6" t="s">
        <v>680</v>
      </c>
      <c r="G1132">
        <v>12</v>
      </c>
      <c r="H1132">
        <v>202212</v>
      </c>
      <c r="I1132" s="8">
        <v>17.11</v>
      </c>
      <c r="J1132" s="8">
        <v>2.91</v>
      </c>
      <c r="K1132" s="8">
        <v>2.1</v>
      </c>
      <c r="L1132" s="8">
        <v>2.16</v>
      </c>
      <c r="M1132" s="47" t="str">
        <f>INDEX(DNBDetails[], MATCH(ZACKS_Screener[Ticker], DNBDetails[Ticker],0), 6)</f>
        <v>Mining, Quarrying, and Oil and Gas Extraction</v>
      </c>
      <c r="N1132" s="6" t="str">
        <f>INDEX(DNBDetails[], MATCH(ZACKS_Screener[Ticker], DNBDetails[Ticker],0), 7)</f>
        <v>Oil and Gas Extraction</v>
      </c>
      <c r="O11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-0.27835051546391754</v>
      </c>
      <c r="P11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2.8571428571428595E-2</v>
      </c>
      <c r="Q1132" s="17">
        <f>IFERROR(ZACKS_Screener[[#This Row],[Price]]/ZACKS_Screener[[#This Row],[EPS1]], "")</f>
        <v>8.1476190476190471</v>
      </c>
      <c r="R1132" s="17">
        <f>IFERROR(ZACKS_Screener[[#This Row],[Price]]/ZACKS_Screener[[#This Row],[EPS2]], "")</f>
        <v>7.9212962962962958</v>
      </c>
      <c r="S1132" s="17">
        <f>IFERROR(ZACKS_Screener[[#This Row],[PE1]]/(ZACKS_Screener[[#This Row],[EG1]]*100), "")</f>
        <v>-0.292710758377425</v>
      </c>
      <c r="T1132" s="17">
        <f>IFERROR(ZACKS_Screener[[#This Row],[PE2]]/(ZACKS_Screener[[#This Row],[EG2]]*100), "")</f>
        <v>2.7724537037037011</v>
      </c>
      <c r="U1132"/>
    </row>
    <row r="1133" spans="1:21" hidden="1" x14ac:dyDescent="0.25">
      <c r="A1133" s="20" t="s">
        <v>2139</v>
      </c>
      <c r="B1133" s="20">
        <v>12246.08</v>
      </c>
      <c r="C1133" s="33" t="s">
        <v>2138</v>
      </c>
      <c r="D1133" s="6" t="s">
        <v>20</v>
      </c>
      <c r="E1133" s="6" t="s">
        <v>284</v>
      </c>
      <c r="F1133" s="6" t="s">
        <v>1102</v>
      </c>
      <c r="G1133">
        <v>12</v>
      </c>
      <c r="H1133">
        <v>202212</v>
      </c>
      <c r="I1133" s="8">
        <v>81.64</v>
      </c>
      <c r="J1133" s="8">
        <v>-3.62</v>
      </c>
      <c r="K1133" s="8">
        <v>-4.63</v>
      </c>
      <c r="L1133" s="8">
        <v>-3</v>
      </c>
      <c r="M1133" s="47" t="str">
        <f>INDEX(DNBDetails[], MATCH(ZACKS_Screener[Ticker], DNBDetails[Ticker],0), 6)</f>
        <v>Information</v>
      </c>
      <c r="N1133" s="6" t="str">
        <f>INDEX(DNBDetails[], MATCH(ZACKS_Screener[Ticker], DNBDetails[Ticker],0), 7)</f>
        <v>Media Streaming Distribution Services, Social Networks, and Other Media Networks and Content Providers</v>
      </c>
      <c r="O11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-0.27900552486187841</v>
      </c>
      <c r="P11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0.35205183585313171</v>
      </c>
      <c r="Q1133" s="17">
        <f>IFERROR(ZACKS_Screener[[#This Row],[Price]]/ZACKS_Screener[[#This Row],[EPS1]], "")</f>
        <v>-17.632829373650107</v>
      </c>
      <c r="R1133" s="17">
        <f>IFERROR(ZACKS_Screener[[#This Row],[Price]]/ZACKS_Screener[[#This Row],[EPS2]], "")</f>
        <v>-27.213333333333335</v>
      </c>
      <c r="S1133" s="17">
        <f>IFERROR(ZACKS_Screener[[#This Row],[PE1]]/(ZACKS_Screener[[#This Row],[EG1]]*100), "")</f>
        <v>0.63198853794666732</v>
      </c>
      <c r="T1133" s="17">
        <f>IFERROR(ZACKS_Screener[[#This Row],[PE2]]/(ZACKS_Screener[[#This Row],[EG2]]*100), "")</f>
        <v>-0.77299222903885489</v>
      </c>
      <c r="U1133"/>
    </row>
    <row r="1134" spans="1:21" hidden="1" x14ac:dyDescent="0.25">
      <c r="A1134" s="20" t="s">
        <v>806</v>
      </c>
      <c r="B1134" s="20">
        <v>5546.9</v>
      </c>
      <c r="C1134" s="33" t="s">
        <v>805</v>
      </c>
      <c r="D1134" s="6" t="s">
        <v>12</v>
      </c>
      <c r="E1134" s="6" t="s">
        <v>27</v>
      </c>
      <c r="F1134" s="6" t="s">
        <v>807</v>
      </c>
      <c r="G1134">
        <v>1</v>
      </c>
      <c r="H1134">
        <v>202301</v>
      </c>
      <c r="I1134" s="8">
        <v>336.15</v>
      </c>
      <c r="J1134" s="8">
        <v>48.16</v>
      </c>
      <c r="K1134" s="8">
        <v>34.69</v>
      </c>
      <c r="L1134" s="8">
        <v>33.28</v>
      </c>
      <c r="M1134" s="47" t="str">
        <f>INDEX(DNBDetails[], MATCH(ZACKS_Screener[Ticker], DNBDetails[Ticker],0), 6)</f>
        <v>Retail Trade</v>
      </c>
      <c r="N1134" s="6" t="str">
        <f>INDEX(DNBDetails[], MATCH(ZACKS_Screener[Ticker], DNBDetails[Ticker],0), 7)</f>
        <v>Department Stores</v>
      </c>
      <c r="O11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-0.27969269102990035</v>
      </c>
      <c r="P11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-4.0645719227442971E-2</v>
      </c>
      <c r="Q1134" s="17">
        <f>IFERROR(ZACKS_Screener[[#This Row],[Price]]/ZACKS_Screener[[#This Row],[EPS1]], "")</f>
        <v>9.6901124243297776</v>
      </c>
      <c r="R1134" s="17">
        <f>IFERROR(ZACKS_Screener[[#This Row],[Price]]/ZACKS_Screener[[#This Row],[EPS2]], "")</f>
        <v>10.100661057692307</v>
      </c>
      <c r="S1134" s="17">
        <f>IFERROR(ZACKS_Screener[[#This Row],[PE1]]/(ZACKS_Screener[[#This Row],[EG1]]*100), "")</f>
        <v>-0.34645568994485676</v>
      </c>
      <c r="T1134" s="17">
        <f>IFERROR(ZACKS_Screener[[#This Row],[PE2]]/(ZACKS_Screener[[#This Row],[EG2]]*100), "")</f>
        <v>-2.485049163768418</v>
      </c>
      <c r="U1134"/>
    </row>
    <row r="1135" spans="1:21" hidden="1" x14ac:dyDescent="0.25">
      <c r="A1135" s="20" t="s">
        <v>3082</v>
      </c>
      <c r="B1135" s="20">
        <v>2327.9299999999998</v>
      </c>
      <c r="C1135" s="33" t="s">
        <v>3081</v>
      </c>
      <c r="D1135" s="6" t="s">
        <v>12</v>
      </c>
      <c r="E1135" s="6" t="s">
        <v>194</v>
      </c>
      <c r="F1135" s="6" t="s">
        <v>403</v>
      </c>
      <c r="G1135">
        <v>12</v>
      </c>
      <c r="H1135">
        <v>202212</v>
      </c>
      <c r="I1135" s="8">
        <v>22</v>
      </c>
      <c r="J1135" s="8">
        <v>1.6</v>
      </c>
      <c r="K1135" s="8">
        <v>1.1499999999999999</v>
      </c>
      <c r="L1135" s="8">
        <v>1.1200000000000001</v>
      </c>
      <c r="M1135" s="47" t="str">
        <f>INDEX(DNBDetails[], MATCH(ZACKS_Screener[Ticker], DNBDetails[Ticker],0), 6)</f>
        <v>Utilities</v>
      </c>
      <c r="N1135" s="6" t="str">
        <f>INDEX(DNBDetails[], MATCH(ZACKS_Screener[Ticker], DNBDetails[Ticker],0), 7)</f>
        <v>Natural Gas Distribution</v>
      </c>
      <c r="O11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-0.28125000000000011</v>
      </c>
      <c r="P11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-2.6086956521738962E-2</v>
      </c>
      <c r="Q1135" s="17">
        <f>IFERROR(ZACKS_Screener[[#This Row],[Price]]/ZACKS_Screener[[#This Row],[EPS1]], "")</f>
        <v>19.130434782608699</v>
      </c>
      <c r="R1135" s="17">
        <f>IFERROR(ZACKS_Screener[[#This Row],[Price]]/ZACKS_Screener[[#This Row],[EPS2]], "")</f>
        <v>19.642857142857142</v>
      </c>
      <c r="S1135" s="17">
        <f>IFERROR(ZACKS_Screener[[#This Row],[PE1]]/(ZACKS_Screener[[#This Row],[EG1]]*100), "")</f>
        <v>-0.68019323671497567</v>
      </c>
      <c r="T1135" s="17">
        <f>IFERROR(ZACKS_Screener[[#This Row],[PE2]]/(ZACKS_Screener[[#This Row],[EG2]]*100), "")</f>
        <v>-7.5297619047619531</v>
      </c>
      <c r="U1135"/>
    </row>
    <row r="1136" spans="1:21" hidden="1" x14ac:dyDescent="0.25">
      <c r="A1136" s="20" t="s">
        <v>2391</v>
      </c>
      <c r="B1136" s="20">
        <v>4414.08</v>
      </c>
      <c r="C1136" s="33" t="s">
        <v>2390</v>
      </c>
      <c r="D1136" s="6" t="s">
        <v>20</v>
      </c>
      <c r="E1136" s="6" t="s">
        <v>35</v>
      </c>
      <c r="F1136" s="6" t="s">
        <v>1154</v>
      </c>
      <c r="G1136">
        <v>12</v>
      </c>
      <c r="H1136">
        <v>202212</v>
      </c>
      <c r="I1136" s="8">
        <v>42.61</v>
      </c>
      <c r="J1136" s="8">
        <v>4.72</v>
      </c>
      <c r="K1136" s="8">
        <v>3.39</v>
      </c>
      <c r="L1136" s="8">
        <v>4.0999999999999996</v>
      </c>
      <c r="M1136" s="47" t="str">
        <f>INDEX(DNBDetails[], MATCH(ZACKS_Screener[Ticker], DNBDetails[Ticker],0), 6)</f>
        <v>Professional, Scientific, and Technical Services</v>
      </c>
      <c r="N1136" s="6" t="str">
        <f>INDEX(DNBDetails[], MATCH(ZACKS_Screener[Ticker], DNBDetails[Ticker],0), 7)</f>
        <v>Scientific Research and Development Services</v>
      </c>
      <c r="O11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-0.28177966101694907</v>
      </c>
      <c r="P11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0.20943952802359866</v>
      </c>
      <c r="Q1136" s="17">
        <f>IFERROR(ZACKS_Screener[[#This Row],[Price]]/ZACKS_Screener[[#This Row],[EPS1]], "")</f>
        <v>12.569321533923302</v>
      </c>
      <c r="R1136" s="17">
        <f>IFERROR(ZACKS_Screener[[#This Row],[Price]]/ZACKS_Screener[[#This Row],[EPS2]], "")</f>
        <v>10.392682926829268</v>
      </c>
      <c r="S1136" s="17">
        <f>IFERROR(ZACKS_Screener[[#This Row],[PE1]]/(ZACKS_Screener[[#This Row],[EG1]]*100), "")</f>
        <v>-0.4460691551888572</v>
      </c>
      <c r="T1136" s="17">
        <f>IFERROR(ZACKS_Screener[[#This Row],[PE2]]/(ZACKS_Screener[[#This Row],[EG2]]*100), "")</f>
        <v>0.4962140158021302</v>
      </c>
      <c r="U1136"/>
    </row>
    <row r="1137" spans="1:21" hidden="1" x14ac:dyDescent="0.25">
      <c r="A1137" s="20" t="s">
        <v>641</v>
      </c>
      <c r="B1137" s="20">
        <v>7282.39</v>
      </c>
      <c r="C1137" s="33" t="s">
        <v>640</v>
      </c>
      <c r="D1137" s="6" t="s">
        <v>12</v>
      </c>
      <c r="E1137" s="6" t="s">
        <v>194</v>
      </c>
      <c r="F1137" s="6" t="s">
        <v>229</v>
      </c>
      <c r="G1137">
        <v>12</v>
      </c>
      <c r="H1137">
        <v>202212</v>
      </c>
      <c r="I1137" s="8">
        <v>77.86</v>
      </c>
      <c r="J1137" s="8">
        <v>13.18</v>
      </c>
      <c r="K1137" s="8">
        <v>9.4600000000000009</v>
      </c>
      <c r="L1137" s="8">
        <v>13.74</v>
      </c>
      <c r="M1137" s="47" t="str">
        <f>INDEX(DNBDetails[], MATCH(ZACKS_Screener[Ticker], DNBDetails[Ticker],0), 6)</f>
        <v>Mining, Quarrying, and Oil and Gas Extraction</v>
      </c>
      <c r="N1137" s="6" t="str">
        <f>INDEX(DNBDetails[], MATCH(ZACKS_Screener[Ticker], DNBDetails[Ticker],0), 7)</f>
        <v>Support Activities for Mining</v>
      </c>
      <c r="O11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-0.28224582701062206</v>
      </c>
      <c r="P11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0.45243128964059187</v>
      </c>
      <c r="Q1137" s="17">
        <f>IFERROR(ZACKS_Screener[[#This Row],[Price]]/ZACKS_Screener[[#This Row],[EPS1]], "")</f>
        <v>8.2304439746300204</v>
      </c>
      <c r="R1137" s="17">
        <f>IFERROR(ZACKS_Screener[[#This Row],[Price]]/ZACKS_Screener[[#This Row],[EPS2]], "")</f>
        <v>5.666666666666667</v>
      </c>
      <c r="S1137" s="17">
        <f>IFERROR(ZACKS_Screener[[#This Row],[PE1]]/(ZACKS_Screener[[#This Row],[EG1]]*100), "")</f>
        <v>-0.2916055150151175</v>
      </c>
      <c r="T1137" s="17">
        <f>IFERROR(ZACKS_Screener[[#This Row],[PE2]]/(ZACKS_Screener[[#This Row],[EG2]]*100), "")</f>
        <v>0.12524922118380066</v>
      </c>
      <c r="U1137"/>
    </row>
    <row r="1138" spans="1:21" hidden="1" x14ac:dyDescent="0.25">
      <c r="A1138" s="20" t="s">
        <v>267</v>
      </c>
      <c r="B1138" s="20">
        <v>7097.54</v>
      </c>
      <c r="C1138" s="33" t="s">
        <v>266</v>
      </c>
      <c r="D1138" s="6" t="s">
        <v>12</v>
      </c>
      <c r="E1138" s="6" t="s">
        <v>13</v>
      </c>
      <c r="F1138" s="6" t="s">
        <v>268</v>
      </c>
      <c r="G1138">
        <v>12</v>
      </c>
      <c r="H1138">
        <v>202212</v>
      </c>
      <c r="I1138" s="8">
        <v>126.66</v>
      </c>
      <c r="J1138" s="8">
        <v>22.38</v>
      </c>
      <c r="K1138" s="8">
        <v>16.03</v>
      </c>
      <c r="L1138" s="8">
        <v>14.79</v>
      </c>
      <c r="M1138" s="47" t="str">
        <f>INDEX(DNBDetails[], MATCH(ZACKS_Screener[Ticker], DNBDetails[Ticker],0), 6)</f>
        <v>Wholesale Trade</v>
      </c>
      <c r="N1138" s="6" t="str">
        <f>INDEX(DNBDetails[], MATCH(ZACKS_Screener[Ticker], DNBDetails[Ticker],0), 7)</f>
        <v>Professional and Commercial Equipment and Supplies Merchant Wholesalers</v>
      </c>
      <c r="O11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-0.28373547810545119</v>
      </c>
      <c r="P11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-7.7354959451029437E-2</v>
      </c>
      <c r="Q1138" s="17">
        <f>IFERROR(ZACKS_Screener[[#This Row],[Price]]/ZACKS_Screener[[#This Row],[EPS1]], "")</f>
        <v>7.9014348097317519</v>
      </c>
      <c r="R1138" s="17">
        <f>IFERROR(ZACKS_Screener[[#This Row],[Price]]/ZACKS_Screener[[#This Row],[EPS2]], "")</f>
        <v>8.5638945233265726</v>
      </c>
      <c r="S1138" s="17">
        <f>IFERROR(ZACKS_Screener[[#This Row],[PE1]]/(ZACKS_Screener[[#This Row],[EG1]]*100), "")</f>
        <v>-0.27847891502645145</v>
      </c>
      <c r="T1138" s="17">
        <f>IFERROR(ZACKS_Screener[[#This Row],[PE2]]/(ZACKS_Screener[[#This Row],[EG2]]*100), "")</f>
        <v>-1.10709055813649</v>
      </c>
      <c r="U1138"/>
    </row>
    <row r="1139" spans="1:21" hidden="1" x14ac:dyDescent="0.25">
      <c r="A1139" s="20" t="s">
        <v>2919</v>
      </c>
      <c r="B1139" s="20">
        <v>2474.9499999999998</v>
      </c>
      <c r="C1139" s="33" t="s">
        <v>2918</v>
      </c>
      <c r="D1139" s="6" t="s">
        <v>20</v>
      </c>
      <c r="E1139" s="6" t="s">
        <v>13</v>
      </c>
      <c r="F1139" s="6" t="s">
        <v>175</v>
      </c>
      <c r="G1139">
        <v>12</v>
      </c>
      <c r="H1139">
        <v>202212</v>
      </c>
      <c r="I1139" s="8">
        <v>16.61</v>
      </c>
      <c r="J1139" s="8">
        <v>0.35</v>
      </c>
      <c r="K1139" s="8">
        <v>0.25</v>
      </c>
      <c r="L1139" s="8">
        <v>0.51</v>
      </c>
      <c r="M1139" s="47" t="str">
        <f>INDEX(DNBDetails[], MATCH(ZACKS_Screener[Ticker], DNBDetails[Ticker],0), 6)</f>
        <v>Professional, Scientific, and Technical Services</v>
      </c>
      <c r="N1139" s="6" t="str">
        <f>INDEX(DNBDetails[], MATCH(ZACKS_Screener[Ticker], DNBDetails[Ticker],0), 7)</f>
        <v>Computer Systems Design and Related Services</v>
      </c>
      <c r="O11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-0.28571428571428564</v>
      </c>
      <c r="P11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1.04</v>
      </c>
      <c r="Q1139" s="17">
        <f>IFERROR(ZACKS_Screener[[#This Row],[Price]]/ZACKS_Screener[[#This Row],[EPS1]], "")</f>
        <v>66.44</v>
      </c>
      <c r="R1139" s="17">
        <f>IFERROR(ZACKS_Screener[[#This Row],[Price]]/ZACKS_Screener[[#This Row],[EPS2]], "")</f>
        <v>32.568627450980394</v>
      </c>
      <c r="S1139" s="17">
        <f>IFERROR(ZACKS_Screener[[#This Row],[PE1]]/(ZACKS_Screener[[#This Row],[EG1]]*100), "")</f>
        <v>-2.3254000000000006</v>
      </c>
      <c r="T1139" s="17">
        <f>IFERROR(ZACKS_Screener[[#This Row],[PE2]]/(ZACKS_Screener[[#This Row],[EG2]]*100), "")</f>
        <v>0.31315987933634992</v>
      </c>
      <c r="U1139"/>
    </row>
    <row r="1140" spans="1:21" hidden="1" x14ac:dyDescent="0.25">
      <c r="A1140" s="20" t="s">
        <v>1084</v>
      </c>
      <c r="B1140" s="20">
        <v>15228.16</v>
      </c>
      <c r="C1140" s="33" t="s">
        <v>1083</v>
      </c>
      <c r="D1140" s="6" t="s">
        <v>12</v>
      </c>
      <c r="E1140" s="6" t="s">
        <v>35</v>
      </c>
      <c r="F1140" s="6" t="s">
        <v>41</v>
      </c>
      <c r="G1140">
        <v>12</v>
      </c>
      <c r="H1140">
        <v>202212</v>
      </c>
      <c r="I1140" s="8">
        <v>25.92</v>
      </c>
      <c r="J1140" s="8">
        <v>1.64</v>
      </c>
      <c r="K1140" s="8">
        <v>1.17</v>
      </c>
      <c r="L1140" s="8">
        <v>1.48</v>
      </c>
      <c r="M1140" s="47" t="str">
        <f>INDEX(DNBDetails[], MATCH(ZACKS_Screener[Ticker], DNBDetails[Ticker],0), 6)</f>
        <v>Wholesale Trade</v>
      </c>
      <c r="N1140" s="6" t="str">
        <f>INDEX(DNBDetails[], MATCH(ZACKS_Screener[Ticker], DNBDetails[Ticker],0), 7)</f>
        <v>Professional and Commercial Equipment and Supplies Merchant Wholesalers</v>
      </c>
      <c r="O11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-0.28658536585365851</v>
      </c>
      <c r="P11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0.26495726495726502</v>
      </c>
      <c r="Q1140" s="17">
        <f>IFERROR(ZACKS_Screener[[#This Row],[Price]]/ZACKS_Screener[[#This Row],[EPS1]], "")</f>
        <v>22.153846153846157</v>
      </c>
      <c r="R1140" s="17">
        <f>IFERROR(ZACKS_Screener[[#This Row],[Price]]/ZACKS_Screener[[#This Row],[EPS2]], "")</f>
        <v>17.513513513513516</v>
      </c>
      <c r="S1140" s="17">
        <f>IFERROR(ZACKS_Screener[[#This Row],[PE1]]/(ZACKS_Screener[[#This Row],[EG1]]*100), "")</f>
        <v>-0.77302782324058938</v>
      </c>
      <c r="T1140" s="17">
        <f>IFERROR(ZACKS_Screener[[#This Row],[PE2]]/(ZACKS_Screener[[#This Row],[EG2]]*100), "")</f>
        <v>0.66099389712292933</v>
      </c>
      <c r="U1140"/>
    </row>
    <row r="1141" spans="1:21" hidden="1" x14ac:dyDescent="0.25">
      <c r="A1141" s="20" t="s">
        <v>1703</v>
      </c>
      <c r="B1141" s="20">
        <v>53285.599999999999</v>
      </c>
      <c r="C1141" s="33" t="s">
        <v>1702</v>
      </c>
      <c r="D1141" s="6" t="s">
        <v>20</v>
      </c>
      <c r="E1141" s="6" t="s">
        <v>76</v>
      </c>
      <c r="F1141" s="6" t="s">
        <v>242</v>
      </c>
      <c r="G1141">
        <v>1</v>
      </c>
      <c r="H1141">
        <v>202301</v>
      </c>
      <c r="I1141" s="8">
        <v>59.94</v>
      </c>
      <c r="J1141" s="8">
        <v>2.12</v>
      </c>
      <c r="K1141" s="8">
        <v>1.51</v>
      </c>
      <c r="L1141" s="8">
        <v>2.2599999999999998</v>
      </c>
      <c r="M1141" s="47" t="str">
        <f>INDEX(DNBDetails[], MATCH(ZACKS_Screener[Ticker], DNBDetails[Ticker],0), 6)</f>
        <v>Computer and Electronic Product Manufacturing</v>
      </c>
      <c r="N1141" s="6" t="str">
        <f>INDEX(DNBDetails[], MATCH(ZACKS_Screener[Ticker], DNBDetails[Ticker],0), 7)</f>
        <v>Semiconductor and Other Electronic Component Manufacturing</v>
      </c>
      <c r="O11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-0.28773584905660382</v>
      </c>
      <c r="P11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0.49668874172185418</v>
      </c>
      <c r="Q1141" s="17">
        <f>IFERROR(ZACKS_Screener[[#This Row],[Price]]/ZACKS_Screener[[#This Row],[EPS1]], "")</f>
        <v>39.695364238410598</v>
      </c>
      <c r="R1141" s="17">
        <f>IFERROR(ZACKS_Screener[[#This Row],[Price]]/ZACKS_Screener[[#This Row],[EPS2]], "")</f>
        <v>26.522123893805311</v>
      </c>
      <c r="S1141" s="17">
        <f>IFERROR(ZACKS_Screener[[#This Row],[PE1]]/(ZACKS_Screener[[#This Row],[EG1]]*100), "")</f>
        <v>-1.379576593203778</v>
      </c>
      <c r="T1141" s="17">
        <f>IFERROR(ZACKS_Screener[[#This Row],[PE2]]/(ZACKS_Screener[[#This Row],[EG2]]*100), "")</f>
        <v>0.53397876106194708</v>
      </c>
      <c r="U1141"/>
    </row>
    <row r="1142" spans="1:21" hidden="1" x14ac:dyDescent="0.25">
      <c r="A1142" s="20" t="s">
        <v>1632</v>
      </c>
      <c r="B1142" s="20">
        <v>4357.8599999999997</v>
      </c>
      <c r="C1142" s="33" t="s">
        <v>1631</v>
      </c>
      <c r="D1142" s="6" t="s">
        <v>12</v>
      </c>
      <c r="E1142" s="6" t="s">
        <v>102</v>
      </c>
      <c r="F1142" s="6" t="s">
        <v>300</v>
      </c>
      <c r="G1142">
        <v>12</v>
      </c>
      <c r="H1142">
        <v>202212</v>
      </c>
      <c r="I1142" s="8">
        <v>21.31</v>
      </c>
      <c r="J1142" s="8">
        <v>1.87</v>
      </c>
      <c r="K1142" s="8">
        <v>1.33</v>
      </c>
      <c r="L1142" s="8">
        <v>1.43</v>
      </c>
      <c r="M1142" s="47" t="str">
        <f>INDEX(DNBDetails[], MATCH(ZACKS_Screener[Ticker], DNBDetails[Ticker],0), 6)</f>
        <v>Utilities</v>
      </c>
      <c r="N1142" s="6" t="str">
        <f>INDEX(DNBDetails[], MATCH(ZACKS_Screener[Ticker], DNBDetails[Ticker],0), 7)</f>
        <v>Electric Power Generation, Transmission and Distribution</v>
      </c>
      <c r="O11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-0.28877005347593582</v>
      </c>
      <c r="P11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7.5187969924811929E-2</v>
      </c>
      <c r="Q1142" s="17">
        <f>IFERROR(ZACKS_Screener[[#This Row],[Price]]/ZACKS_Screener[[#This Row],[EPS1]], "")</f>
        <v>16.022556390977442</v>
      </c>
      <c r="R1142" s="17">
        <f>IFERROR(ZACKS_Screener[[#This Row],[Price]]/ZACKS_Screener[[#This Row],[EPS2]], "")</f>
        <v>14.902097902097902</v>
      </c>
      <c r="S1142" s="17">
        <f>IFERROR(ZACKS_Screener[[#This Row],[PE1]]/(ZACKS_Screener[[#This Row],[EG1]]*100), "")</f>
        <v>-0.55485519353940405</v>
      </c>
      <c r="T1142" s="17">
        <f>IFERROR(ZACKS_Screener[[#This Row],[PE2]]/(ZACKS_Screener[[#This Row],[EG2]]*100), "")</f>
        <v>1.9819790209790236</v>
      </c>
      <c r="U1142"/>
    </row>
    <row r="1143" spans="1:21" hidden="1" x14ac:dyDescent="0.25">
      <c r="A1143" s="20" t="s">
        <v>2495</v>
      </c>
      <c r="B1143" s="20">
        <v>149359.19</v>
      </c>
      <c r="C1143" s="33" t="s">
        <v>2494</v>
      </c>
      <c r="D1143" s="6" t="s">
        <v>12</v>
      </c>
      <c r="E1143" s="6" t="s">
        <v>194</v>
      </c>
      <c r="F1143" s="6" t="s">
        <v>941</v>
      </c>
      <c r="G1143">
        <v>12</v>
      </c>
      <c r="H1143">
        <v>202212</v>
      </c>
      <c r="I1143" s="8">
        <v>62.54</v>
      </c>
      <c r="J1143" s="8">
        <v>13.94</v>
      </c>
      <c r="K1143" s="8">
        <v>9.91</v>
      </c>
      <c r="L1143" s="8">
        <v>9.99</v>
      </c>
      <c r="M1143" s="47" t="str">
        <f>INDEX(DNBDetails[], MATCH(ZACKS_Screener[Ticker], DNBDetails[Ticker],0), 6)</f>
        <v>Wholesale Trade</v>
      </c>
      <c r="N1143" s="6" t="str">
        <f>INDEX(DNBDetails[], MATCH(ZACKS_Screener[Ticker], DNBDetails[Ticker],0), 7)</f>
        <v>Petroleum and Petroleum Products Merchant Wholesalers</v>
      </c>
      <c r="O11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-0.28909612625538017</v>
      </c>
      <c r="P11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8.0726538849646891E-3</v>
      </c>
      <c r="Q1143" s="17">
        <f>IFERROR(ZACKS_Screener[[#This Row],[Price]]/ZACKS_Screener[[#This Row],[EPS1]], "")</f>
        <v>6.3107971745711398</v>
      </c>
      <c r="R1143" s="17">
        <f>IFERROR(ZACKS_Screener[[#This Row],[Price]]/ZACKS_Screener[[#This Row],[EPS2]], "")</f>
        <v>6.2602602602602602</v>
      </c>
      <c r="S1143" s="17">
        <f>IFERROR(ZACKS_Screener[[#This Row],[PE1]]/(ZACKS_Screener[[#This Row],[EG1]]*100), "")</f>
        <v>-0.21829407596407369</v>
      </c>
      <c r="T1143" s="17">
        <f>IFERROR(ZACKS_Screener[[#This Row],[PE2]]/(ZACKS_Screener[[#This Row],[EG2]]*100), "")</f>
        <v>7.7548973973973911</v>
      </c>
      <c r="U1143"/>
    </row>
    <row r="1144" spans="1:21" hidden="1" x14ac:dyDescent="0.25">
      <c r="A1144" s="20" t="s">
        <v>2088</v>
      </c>
      <c r="B1144" s="20">
        <v>4412.6499999999996</v>
      </c>
      <c r="C1144" s="33" t="s">
        <v>2087</v>
      </c>
      <c r="D1144" s="6" t="s">
        <v>12</v>
      </c>
      <c r="E1144" s="6" t="s">
        <v>32</v>
      </c>
      <c r="F1144" s="6" t="s">
        <v>80</v>
      </c>
      <c r="G1144">
        <v>12</v>
      </c>
      <c r="H1144">
        <v>202212</v>
      </c>
      <c r="I1144" s="8">
        <v>28.09</v>
      </c>
      <c r="J1144" s="8">
        <v>4.87</v>
      </c>
      <c r="K1144" s="8">
        <v>3.46</v>
      </c>
      <c r="L1144" s="8">
        <v>3.36</v>
      </c>
      <c r="M1144" s="47" t="str">
        <f>INDEX(DNBDetails[], MATCH(ZACKS_Screener[Ticker], DNBDetails[Ticker],0), 6)</f>
        <v>Finance and Insurance</v>
      </c>
      <c r="N1144" s="6" t="str">
        <f>INDEX(DNBDetails[], MATCH(ZACKS_Screener[Ticker], DNBDetails[Ticker],0), 7)</f>
        <v>Insurance Carriers</v>
      </c>
      <c r="O11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-0.28952772073921973</v>
      </c>
      <c r="P11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-2.890173410404627E-2</v>
      </c>
      <c r="Q1144" s="17">
        <f>IFERROR(ZACKS_Screener[[#This Row],[Price]]/ZACKS_Screener[[#This Row],[EPS1]], "")</f>
        <v>8.1184971098265901</v>
      </c>
      <c r="R1144" s="17">
        <f>IFERROR(ZACKS_Screener[[#This Row],[Price]]/ZACKS_Screener[[#This Row],[EPS2]], "")</f>
        <v>8.3601190476190474</v>
      </c>
      <c r="S1144" s="17">
        <f>IFERROR(ZACKS_Screener[[#This Row],[PE1]]/(ZACKS_Screener[[#This Row],[EG1]]*100), "")</f>
        <v>-0.28040482925429427</v>
      </c>
      <c r="T1144" s="17">
        <f>IFERROR(ZACKS_Screener[[#This Row],[PE2]]/(ZACKS_Screener[[#This Row],[EG2]]*100), "")</f>
        <v>-2.8926011904761877</v>
      </c>
      <c r="U1144"/>
    </row>
    <row r="1145" spans="1:21" hidden="1" x14ac:dyDescent="0.25">
      <c r="A1145" s="20" t="s">
        <v>3511</v>
      </c>
      <c r="B1145" s="20">
        <v>2626.56</v>
      </c>
      <c r="C1145" s="33" t="s">
        <v>3510</v>
      </c>
      <c r="D1145" s="6" t="s">
        <v>12</v>
      </c>
      <c r="E1145" s="6" t="s">
        <v>32</v>
      </c>
      <c r="F1145" s="6" t="s">
        <v>1003</v>
      </c>
      <c r="G1145">
        <v>12</v>
      </c>
      <c r="H1145">
        <v>202212</v>
      </c>
      <c r="I1145" s="8">
        <v>146.35</v>
      </c>
      <c r="J1145" s="8">
        <v>11.26</v>
      </c>
      <c r="K1145" s="8">
        <v>7.97</v>
      </c>
      <c r="M1145" s="47" t="str">
        <f>INDEX(DNBDetails[], MATCH(ZACKS_Screener[Ticker], DNBDetails[Ticker],0), 6)</f>
        <v>Finance and Insurance</v>
      </c>
      <c r="N1145" s="6" t="str">
        <f>INDEX(DNBDetails[], MATCH(ZACKS_Screener[Ticker], DNBDetails[Ticker],0), 7)</f>
        <v>Securities and Commodity Contracts Intermediation and Brokerage</v>
      </c>
      <c r="O11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-0.29218472468916518</v>
      </c>
      <c r="P11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145" s="17">
        <f>IFERROR(ZACKS_Screener[[#This Row],[Price]]/ZACKS_Screener[[#This Row],[EPS1]], "")</f>
        <v>18.362609786700126</v>
      </c>
      <c r="R1145" s="17" t="str">
        <f>IFERROR(ZACKS_Screener[[#This Row],[Price]]/ZACKS_Screener[[#This Row],[EPS2]], "")</f>
        <v/>
      </c>
      <c r="S1145" s="17">
        <f>IFERROR(ZACKS_Screener[[#This Row],[PE1]]/(ZACKS_Screener[[#This Row],[EG1]]*100), "")</f>
        <v>-0.62845892461472175</v>
      </c>
      <c r="T1145" s="17" t="str">
        <f>IFERROR(ZACKS_Screener[[#This Row],[PE2]]/(ZACKS_Screener[[#This Row],[EG2]]*100), "")</f>
        <v/>
      </c>
      <c r="U1145"/>
    </row>
    <row r="1146" spans="1:21" hidden="1" x14ac:dyDescent="0.25">
      <c r="A1146" s="20" t="s">
        <v>622</v>
      </c>
      <c r="B1146" s="20">
        <v>6724.24</v>
      </c>
      <c r="C1146" s="33" t="s">
        <v>621</v>
      </c>
      <c r="D1146" s="6" t="s">
        <v>20</v>
      </c>
      <c r="E1146" s="6" t="s">
        <v>194</v>
      </c>
      <c r="F1146" s="6" t="s">
        <v>229</v>
      </c>
      <c r="G1146">
        <v>12</v>
      </c>
      <c r="H1146">
        <v>202212</v>
      </c>
      <c r="I1146" s="8">
        <v>159.29</v>
      </c>
      <c r="J1146" s="8">
        <v>27.03</v>
      </c>
      <c r="K1146" s="8">
        <v>19.07</v>
      </c>
      <c r="L1146" s="8">
        <v>27.19</v>
      </c>
      <c r="M1146" s="47" t="str">
        <f>INDEX(DNBDetails[], MATCH(ZACKS_Screener[Ticker], DNBDetails[Ticker],0), 6)</f>
        <v>Mining, Quarrying, and Oil and Gas Extraction</v>
      </c>
      <c r="N1146" s="6" t="str">
        <f>INDEX(DNBDetails[], MATCH(ZACKS_Screener[Ticker], DNBDetails[Ticker],0), 7)</f>
        <v>Oil and Gas Extraction</v>
      </c>
      <c r="O11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-0.29448760636330007</v>
      </c>
      <c r="P11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0.42579968536969065</v>
      </c>
      <c r="Q1146" s="17">
        <f>IFERROR(ZACKS_Screener[[#This Row],[Price]]/ZACKS_Screener[[#This Row],[EPS1]], "")</f>
        <v>8.3529103303618246</v>
      </c>
      <c r="R1146" s="17">
        <f>IFERROR(ZACKS_Screener[[#This Row],[Price]]/ZACKS_Screener[[#This Row],[EPS2]], "")</f>
        <v>5.8584038249356372</v>
      </c>
      <c r="S1146" s="17">
        <f>IFERROR(ZACKS_Screener[[#This Row],[PE1]]/(ZACKS_Screener[[#This Row],[EG1]]*100), "")</f>
        <v>-0.28364216863025138</v>
      </c>
      <c r="T1146" s="17">
        <f>IFERROR(ZACKS_Screener[[#This Row],[PE2]]/(ZACKS_Screener[[#This Row],[EG2]]*100), "")</f>
        <v>0.13758591248955984</v>
      </c>
      <c r="U1146"/>
    </row>
    <row r="1147" spans="1:21" hidden="1" x14ac:dyDescent="0.25">
      <c r="A1147" s="20" t="s">
        <v>1348</v>
      </c>
      <c r="B1147" s="20">
        <v>9254.14</v>
      </c>
      <c r="C1147" s="33" t="s">
        <v>1347</v>
      </c>
      <c r="D1147" s="6" t="s">
        <v>20</v>
      </c>
      <c r="E1147" s="6" t="s">
        <v>745</v>
      </c>
      <c r="F1147" s="6" t="s">
        <v>746</v>
      </c>
      <c r="G1147">
        <v>12</v>
      </c>
      <c r="H1147">
        <v>202212</v>
      </c>
      <c r="I1147" s="8">
        <v>23.75</v>
      </c>
      <c r="J1147" s="8">
        <v>-0.56999999999999995</v>
      </c>
      <c r="K1147" s="8">
        <v>-0.74</v>
      </c>
      <c r="L1147" s="8">
        <v>1.41</v>
      </c>
      <c r="M1147" s="47" t="str">
        <f>INDEX(DNBDetails[], MATCH(ZACKS_Screener[Ticker], DNBDetails[Ticker],0), 6)</f>
        <v>Finance and Insurance</v>
      </c>
      <c r="N1147" s="6" t="str">
        <f>INDEX(DNBDetails[], MATCH(ZACKS_Screener[Ticker], DNBDetails[Ticker],0), 7)</f>
        <v>Other Investment Pools and Funds</v>
      </c>
      <c r="O11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-0.29824561403508781</v>
      </c>
      <c r="P11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147" s="17">
        <f>IFERROR(ZACKS_Screener[[#This Row],[Price]]/ZACKS_Screener[[#This Row],[EPS1]], "")</f>
        <v>-32.094594594594597</v>
      </c>
      <c r="R1147" s="17">
        <f>IFERROR(ZACKS_Screener[[#This Row],[Price]]/ZACKS_Screener[[#This Row],[EPS2]], "")</f>
        <v>16.843971631205676</v>
      </c>
      <c r="S1147" s="17">
        <f>IFERROR(ZACKS_Screener[[#This Row],[PE1]]/(ZACKS_Screener[[#This Row],[EG1]]*100), "")</f>
        <v>1.0761128775834656</v>
      </c>
      <c r="T1147" s="17">
        <f>IFERROR(ZACKS_Screener[[#This Row],[PE2]]/(ZACKS_Screener[[#This Row],[EG2]]*100), "")</f>
        <v>0.16843971631205676</v>
      </c>
      <c r="U1147"/>
    </row>
    <row r="1148" spans="1:21" hidden="1" x14ac:dyDescent="0.25">
      <c r="A1148" s="6" t="s">
        <v>3242</v>
      </c>
      <c r="B1148" s="20">
        <v>2384.2199999999998</v>
      </c>
      <c r="C1148" s="33" t="s">
        <v>3241</v>
      </c>
      <c r="D1148" s="6" t="s">
        <v>20</v>
      </c>
      <c r="E1148" s="6" t="s">
        <v>76</v>
      </c>
      <c r="F1148" s="6" t="s">
        <v>1394</v>
      </c>
      <c r="G1148">
        <v>12</v>
      </c>
      <c r="H1148">
        <v>202212</v>
      </c>
      <c r="I1148" s="8">
        <v>14.62</v>
      </c>
      <c r="J1148" s="8">
        <v>0.1</v>
      </c>
      <c r="K1148" s="8">
        <v>7.0000000000000007E-2</v>
      </c>
      <c r="L1148" s="8">
        <v>0.28999999999999998</v>
      </c>
      <c r="M1148" s="47" t="str">
        <f>INDEX(DNBDetails[], MATCH(ZACKS_Screener[Ticker], DNBDetails[Ticker],0), 6)</f>
        <v>Professional, Scientific, and Technical Services</v>
      </c>
      <c r="N1148" s="6" t="str">
        <f>INDEX(DNBDetails[], MATCH(ZACKS_Screener[Ticker], DNBDetails[Ticker],0), 7)</f>
        <v>Advertising, Public Relations, and Related Services</v>
      </c>
      <c r="O11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v>
      </c>
      <c r="P11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3.1428571428571423</v>
      </c>
      <c r="Q1148" s="17">
        <f>IFERROR(ZACKS_Screener[[#This Row],[Price]]/ZACKS_Screener[[#This Row],[EPS1]], "")</f>
        <v>208.85714285714283</v>
      </c>
      <c r="R1148" s="17">
        <f>IFERROR(ZACKS_Screener[[#This Row],[Price]]/ZACKS_Screener[[#This Row],[EPS2]], "")</f>
        <v>50.413793103448278</v>
      </c>
      <c r="S1148" s="17">
        <f>IFERROR(ZACKS_Screener[[#This Row],[PE1]]/(ZACKS_Screener[[#This Row],[EG1]]*100), "")</f>
        <v>-6.9619047619047612</v>
      </c>
      <c r="T1148" s="17">
        <f>IFERROR(ZACKS_Screener[[#This Row],[PE2]]/(ZACKS_Screener[[#This Row],[EG2]]*100), "")</f>
        <v>0.16040752351097182</v>
      </c>
      <c r="U1148"/>
    </row>
    <row r="1149" spans="1:21" hidden="1" x14ac:dyDescent="0.25">
      <c r="A1149" s="20" t="s">
        <v>1161</v>
      </c>
      <c r="B1149" s="20">
        <v>32936.51</v>
      </c>
      <c r="C1149" s="33" t="s">
        <v>1160</v>
      </c>
      <c r="D1149" s="6" t="s">
        <v>20</v>
      </c>
      <c r="E1149" s="6" t="s">
        <v>13</v>
      </c>
      <c r="F1149" s="6" t="s">
        <v>171</v>
      </c>
      <c r="G1149">
        <v>12</v>
      </c>
      <c r="H1149">
        <v>202212</v>
      </c>
      <c r="I1149" s="8">
        <v>59.21</v>
      </c>
      <c r="J1149" s="8">
        <v>3.11</v>
      </c>
      <c r="K1149" s="8">
        <v>2.17</v>
      </c>
      <c r="L1149" s="8">
        <v>2.9</v>
      </c>
      <c r="M1149" s="47" t="str">
        <f>INDEX(DNBDetails[], MATCH(ZACKS_Screener[Ticker], DNBDetails[Ticker],0), 6)</f>
        <v>Computer and Electronic Product Manufacturing</v>
      </c>
      <c r="N1149" s="6" t="str">
        <f>INDEX(DNBDetails[], MATCH(ZACKS_Screener[Ticker], DNBDetails[Ticker],0), 7)</f>
        <v>Semiconductor and Other Electronic Component Manufacturing</v>
      </c>
      <c r="O11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-0.30225080385852088</v>
      </c>
      <c r="P11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0.33640552995391704</v>
      </c>
      <c r="Q1149" s="17">
        <f>IFERROR(ZACKS_Screener[[#This Row],[Price]]/ZACKS_Screener[[#This Row],[EPS1]], "")</f>
        <v>27.285714285714288</v>
      </c>
      <c r="R1149" s="17">
        <f>IFERROR(ZACKS_Screener[[#This Row],[Price]]/ZACKS_Screener[[#This Row],[EPS2]], "")</f>
        <v>20.417241379310347</v>
      </c>
      <c r="S1149" s="17">
        <f>IFERROR(ZACKS_Screener[[#This Row],[PE1]]/(ZACKS_Screener[[#This Row],[EG1]]*100), "")</f>
        <v>-0.90275075987841957</v>
      </c>
      <c r="T1149" s="17">
        <f>IFERROR(ZACKS_Screener[[#This Row],[PE2]]/(ZACKS_Screener[[#This Row],[EG2]]*100), "")</f>
        <v>0.60692347661785562</v>
      </c>
      <c r="U1149"/>
    </row>
    <row r="1150" spans="1:21" hidden="1" x14ac:dyDescent="0.25">
      <c r="A1150" s="20" t="s">
        <v>1783</v>
      </c>
      <c r="B1150" s="20">
        <v>9892.98</v>
      </c>
      <c r="C1150" s="33" t="s">
        <v>1782</v>
      </c>
      <c r="D1150" s="6" t="s">
        <v>12</v>
      </c>
      <c r="E1150" s="6" t="s">
        <v>32</v>
      </c>
      <c r="F1150" s="6" t="s">
        <v>138</v>
      </c>
      <c r="G1150">
        <v>12</v>
      </c>
      <c r="H1150">
        <v>202212</v>
      </c>
      <c r="I1150" s="8">
        <v>19.97</v>
      </c>
      <c r="J1150" s="8">
        <v>4.22</v>
      </c>
      <c r="K1150" s="8">
        <v>2.94</v>
      </c>
      <c r="L1150" s="8">
        <v>2.91</v>
      </c>
      <c r="M1150" s="47" t="str">
        <f>INDEX(DNBDetails[], MATCH(ZACKS_Screener[Ticker], DNBDetails[Ticker],0), 6)</f>
        <v>Finance and Insurance</v>
      </c>
      <c r="N1150" s="6" t="str">
        <f>INDEX(DNBDetails[], MATCH(ZACKS_Screener[Ticker], DNBDetails[Ticker],0), 7)</f>
        <v>Other Investment Pools and Funds</v>
      </c>
      <c r="O11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-0.30331753554502366</v>
      </c>
      <c r="P11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-1.0204081632652994E-2</v>
      </c>
      <c r="Q1150" s="17">
        <f>IFERROR(ZACKS_Screener[[#This Row],[Price]]/ZACKS_Screener[[#This Row],[EPS1]], "")</f>
        <v>6.7925170068027212</v>
      </c>
      <c r="R1150" s="17">
        <f>IFERROR(ZACKS_Screener[[#This Row],[Price]]/ZACKS_Screener[[#This Row],[EPS2]], "")</f>
        <v>6.8625429553264601</v>
      </c>
      <c r="S1150" s="17">
        <f>IFERROR(ZACKS_Screener[[#This Row],[PE1]]/(ZACKS_Screener[[#This Row],[EG1]]*100), "")</f>
        <v>-0.22394079506802725</v>
      </c>
      <c r="T1150" s="17">
        <f>IFERROR(ZACKS_Screener[[#This Row],[PE2]]/(ZACKS_Screener[[#This Row],[EG2]]*100), "")</f>
        <v>-6.7252920962199747</v>
      </c>
      <c r="U1150"/>
    </row>
    <row r="1151" spans="1:21" hidden="1" x14ac:dyDescent="0.25">
      <c r="A1151" s="20" t="s">
        <v>1909</v>
      </c>
      <c r="B1151" s="20">
        <v>3857.39</v>
      </c>
      <c r="C1151" s="33" t="s">
        <v>1908</v>
      </c>
      <c r="D1151" s="6" t="s">
        <v>20</v>
      </c>
      <c r="E1151" s="6" t="s">
        <v>102</v>
      </c>
      <c r="F1151" s="6" t="s">
        <v>103</v>
      </c>
      <c r="G1151">
        <v>12</v>
      </c>
      <c r="H1151">
        <v>202212</v>
      </c>
      <c r="I1151" s="8">
        <v>90.95</v>
      </c>
      <c r="J1151" s="8">
        <v>6.78</v>
      </c>
      <c r="K1151" s="8">
        <v>4.71</v>
      </c>
      <c r="L1151" s="8">
        <v>3.28</v>
      </c>
      <c r="M1151" s="47" t="str">
        <f>INDEX(DNBDetails[], MATCH(ZACKS_Screener[Ticker], DNBDetails[Ticker],0), 6)</f>
        <v>Utilities</v>
      </c>
      <c r="N1151" s="6" t="str">
        <f>INDEX(DNBDetails[], MATCH(ZACKS_Screener[Ticker], DNBDetails[Ticker],0), 7)</f>
        <v>Electric Power Generation, Transmission and Distribution</v>
      </c>
      <c r="O11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-0.30530973451327437</v>
      </c>
      <c r="P11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-0.30360934182590238</v>
      </c>
      <c r="Q1151" s="17">
        <f>IFERROR(ZACKS_Screener[[#This Row],[Price]]/ZACKS_Screener[[#This Row],[EPS1]], "")</f>
        <v>19.309978768577494</v>
      </c>
      <c r="R1151" s="17">
        <f>IFERROR(ZACKS_Screener[[#This Row],[Price]]/ZACKS_Screener[[#This Row],[EPS2]], "")</f>
        <v>27.728658536585368</v>
      </c>
      <c r="S1151" s="17">
        <f>IFERROR(ZACKS_Screener[[#This Row],[PE1]]/(ZACKS_Screener[[#This Row],[EG1]]*100), "")</f>
        <v>-0.63247176836210339</v>
      </c>
      <c r="T1151" s="17">
        <f>IFERROR(ZACKS_Screener[[#This Row],[PE2]]/(ZACKS_Screener[[#This Row],[EG2]]*100), "")</f>
        <v>-0.91330057137983955</v>
      </c>
      <c r="U1151"/>
    </row>
    <row r="1152" spans="1:21" hidden="1" x14ac:dyDescent="0.25">
      <c r="A1152" s="20" t="s">
        <v>1029</v>
      </c>
      <c r="B1152" s="20">
        <v>6440.84</v>
      </c>
      <c r="C1152" s="33" t="s">
        <v>1028</v>
      </c>
      <c r="D1152" s="6" t="s">
        <v>12</v>
      </c>
      <c r="E1152" s="6" t="s">
        <v>32</v>
      </c>
      <c r="F1152" s="6" t="s">
        <v>62</v>
      </c>
      <c r="G1152">
        <v>12</v>
      </c>
      <c r="H1152">
        <v>202212</v>
      </c>
      <c r="I1152" s="8">
        <v>63</v>
      </c>
      <c r="J1152" s="8">
        <v>6.09</v>
      </c>
      <c r="K1152" s="8">
        <v>4.2300000000000004</v>
      </c>
      <c r="L1152" s="8">
        <v>5.4</v>
      </c>
      <c r="M1152" s="47" t="str">
        <f>INDEX(DNBDetails[], MATCH(ZACKS_Screener[Ticker], DNBDetails[Ticker],0), 6)</f>
        <v>Finance and Insurance</v>
      </c>
      <c r="N1152" s="6" t="str">
        <f>INDEX(DNBDetails[], MATCH(ZACKS_Screener[Ticker], DNBDetails[Ticker],0), 7)</f>
        <v>Insurance Carriers</v>
      </c>
      <c r="O11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-0.30541871921182256</v>
      </c>
      <c r="P11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0.27659574468085102</v>
      </c>
      <c r="Q1152" s="17">
        <f>IFERROR(ZACKS_Screener[[#This Row],[Price]]/ZACKS_Screener[[#This Row],[EPS1]], "")</f>
        <v>14.893617021276594</v>
      </c>
      <c r="R1152" s="17">
        <f>IFERROR(ZACKS_Screener[[#This Row],[Price]]/ZACKS_Screener[[#This Row],[EPS2]], "")</f>
        <v>11.666666666666666</v>
      </c>
      <c r="S1152" s="17">
        <f>IFERROR(ZACKS_Screener[[#This Row],[PE1]]/(ZACKS_Screener[[#This Row],[EG1]]*100), "")</f>
        <v>-0.48764584763212088</v>
      </c>
      <c r="T1152" s="17">
        <f>IFERROR(ZACKS_Screener[[#This Row],[PE2]]/(ZACKS_Screener[[#This Row],[EG2]]*100), "")</f>
        <v>0.42179487179487185</v>
      </c>
      <c r="U1152"/>
    </row>
    <row r="1153" spans="1:21" hidden="1" x14ac:dyDescent="0.25">
      <c r="A1153" s="20" t="s">
        <v>940</v>
      </c>
      <c r="B1153" s="20">
        <v>5680.41</v>
      </c>
      <c r="C1153" s="33" t="s">
        <v>939</v>
      </c>
      <c r="D1153" s="6" t="s">
        <v>12</v>
      </c>
      <c r="E1153" s="6" t="s">
        <v>194</v>
      </c>
      <c r="F1153" s="6" t="s">
        <v>941</v>
      </c>
      <c r="G1153">
        <v>12</v>
      </c>
      <c r="H1153">
        <v>202212</v>
      </c>
      <c r="I1153" s="8">
        <v>12.09</v>
      </c>
      <c r="J1153" s="8">
        <v>0.75</v>
      </c>
      <c r="K1153" s="8">
        <v>0.52</v>
      </c>
      <c r="L1153" s="8">
        <v>0.67</v>
      </c>
      <c r="M1153" s="47" t="str">
        <f>INDEX(DNBDetails[], MATCH(ZACKS_Screener[Ticker], DNBDetails[Ticker],0), 6)</f>
        <v>Transportation and Warehousing</v>
      </c>
      <c r="N1153" s="6" t="str">
        <f>INDEX(DNBDetails[], MATCH(ZACKS_Screener[Ticker], DNBDetails[Ticker],0), 7)</f>
        <v>Pipeline Transportation of Natural Gas</v>
      </c>
      <c r="O11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-0.30666666666666664</v>
      </c>
      <c r="P11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0.28846153846153849</v>
      </c>
      <c r="Q1153" s="17">
        <f>IFERROR(ZACKS_Screener[[#This Row],[Price]]/ZACKS_Screener[[#This Row],[EPS1]], "")</f>
        <v>23.25</v>
      </c>
      <c r="R1153" s="17">
        <f>IFERROR(ZACKS_Screener[[#This Row],[Price]]/ZACKS_Screener[[#This Row],[EPS2]], "")</f>
        <v>18.044776119402982</v>
      </c>
      <c r="S1153" s="17">
        <f>IFERROR(ZACKS_Screener[[#This Row],[PE1]]/(ZACKS_Screener[[#This Row],[EG1]]*100), "")</f>
        <v>-0.75815217391304357</v>
      </c>
      <c r="T1153" s="17">
        <f>IFERROR(ZACKS_Screener[[#This Row],[PE2]]/(ZACKS_Screener[[#This Row],[EG2]]*100), "")</f>
        <v>0.62555223880597</v>
      </c>
      <c r="U1153"/>
    </row>
    <row r="1154" spans="1:21" hidden="1" x14ac:dyDescent="0.25">
      <c r="A1154" s="20" t="s">
        <v>899</v>
      </c>
      <c r="B1154" s="20">
        <v>23806.57</v>
      </c>
      <c r="C1154" s="33" t="s">
        <v>898</v>
      </c>
      <c r="D1154" s="6" t="s">
        <v>12</v>
      </c>
      <c r="E1154" s="6" t="s">
        <v>194</v>
      </c>
      <c r="F1154" s="6" t="s">
        <v>900</v>
      </c>
      <c r="G1154">
        <v>12</v>
      </c>
      <c r="H1154">
        <v>202212</v>
      </c>
      <c r="I1154" s="8">
        <v>11.26</v>
      </c>
      <c r="J1154" s="8">
        <v>3.64</v>
      </c>
      <c r="K1154" s="8">
        <v>2.52</v>
      </c>
      <c r="L1154" s="8">
        <v>2.4</v>
      </c>
      <c r="M1154" s="47" t="str">
        <f>INDEX(DNBDetails[], MATCH(ZACKS_Screener[Ticker], DNBDetails[Ticker],0), 6)</f>
        <v>Mining, Quarrying, and Oil and Gas Extraction</v>
      </c>
      <c r="N1154" s="6" t="str">
        <f>INDEX(DNBDetails[], MATCH(ZACKS_Screener[Ticker], DNBDetails[Ticker],0), 7)</f>
        <v>Oil and Gas Extraction</v>
      </c>
      <c r="O11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-0.30769230769230771</v>
      </c>
      <c r="P11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-4.7619047619047658E-2</v>
      </c>
      <c r="Q1154" s="17">
        <f>IFERROR(ZACKS_Screener[[#This Row],[Price]]/ZACKS_Screener[[#This Row],[EPS1]], "")</f>
        <v>4.4682539682539684</v>
      </c>
      <c r="R1154" s="17">
        <f>IFERROR(ZACKS_Screener[[#This Row],[Price]]/ZACKS_Screener[[#This Row],[EPS2]], "")</f>
        <v>4.6916666666666664</v>
      </c>
      <c r="S1154" s="17">
        <f>IFERROR(ZACKS_Screener[[#This Row],[PE1]]/(ZACKS_Screener[[#This Row],[EG1]]*100), "")</f>
        <v>-0.14521825396825397</v>
      </c>
      <c r="T1154" s="17">
        <f>IFERROR(ZACKS_Screener[[#This Row],[PE2]]/(ZACKS_Screener[[#This Row],[EG2]]*100), "")</f>
        <v>-0.98524999999999918</v>
      </c>
      <c r="U1154"/>
    </row>
    <row r="1155" spans="1:21" hidden="1" x14ac:dyDescent="0.25">
      <c r="A1155" s="20" t="s">
        <v>949</v>
      </c>
      <c r="B1155" s="20">
        <v>15249.5</v>
      </c>
      <c r="C1155" s="33" t="s">
        <v>948</v>
      </c>
      <c r="D1155" s="6" t="s">
        <v>20</v>
      </c>
      <c r="E1155" s="6" t="s">
        <v>13</v>
      </c>
      <c r="F1155" s="6" t="s">
        <v>71</v>
      </c>
      <c r="G1155">
        <v>12</v>
      </c>
      <c r="H1155">
        <v>202212</v>
      </c>
      <c r="I1155" s="8">
        <v>99.93</v>
      </c>
      <c r="J1155" s="8">
        <v>3.73</v>
      </c>
      <c r="K1155" s="8">
        <v>2.58</v>
      </c>
      <c r="L1155" s="8">
        <v>3.48</v>
      </c>
      <c r="M1155" s="47" t="str">
        <f>INDEX(DNBDetails[], MATCH(ZACKS_Screener[Ticker], DNBDetails[Ticker],0), 6)</f>
        <v>Plastics and Rubber Products Manufacturing</v>
      </c>
      <c r="N1155" s="6" t="str">
        <f>INDEX(DNBDetails[], MATCH(ZACKS_Screener[Ticker], DNBDetails[Ticker],0), 7)</f>
        <v>Plastics Product Manufacturing</v>
      </c>
      <c r="O11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-0.30831099195710454</v>
      </c>
      <c r="P11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0.34883720930232553</v>
      </c>
      <c r="Q1155" s="17">
        <f>IFERROR(ZACKS_Screener[[#This Row],[Price]]/ZACKS_Screener[[#This Row],[EPS1]], "")</f>
        <v>38.732558139534888</v>
      </c>
      <c r="R1155" s="17">
        <f>IFERROR(ZACKS_Screener[[#This Row],[Price]]/ZACKS_Screener[[#This Row],[EPS2]], "")</f>
        <v>28.715517241379313</v>
      </c>
      <c r="S1155" s="17">
        <f>IFERROR(ZACKS_Screener[[#This Row],[PE1]]/(ZACKS_Screener[[#This Row],[EG1]]*100), "")</f>
        <v>-1.2562821031344795</v>
      </c>
      <c r="T1155" s="17">
        <f>IFERROR(ZACKS_Screener[[#This Row],[PE2]]/(ZACKS_Screener[[#This Row],[EG2]]*100), "")</f>
        <v>0.82317816091954032</v>
      </c>
      <c r="U1155"/>
    </row>
    <row r="1156" spans="1:21" hidden="1" x14ac:dyDescent="0.25">
      <c r="A1156" s="20" t="s">
        <v>1092</v>
      </c>
      <c r="B1156" s="20">
        <v>10792.38</v>
      </c>
      <c r="C1156" s="33" t="s">
        <v>1091</v>
      </c>
      <c r="D1156" s="6" t="s">
        <v>12</v>
      </c>
      <c r="E1156" s="6" t="s">
        <v>32</v>
      </c>
      <c r="F1156" s="6" t="s">
        <v>62</v>
      </c>
      <c r="G1156">
        <v>12</v>
      </c>
      <c r="H1156">
        <v>202212</v>
      </c>
      <c r="I1156" s="8">
        <v>40.770000000000003</v>
      </c>
      <c r="J1156" s="8">
        <v>5.36</v>
      </c>
      <c r="K1156" s="8">
        <v>3.7</v>
      </c>
      <c r="L1156" s="8">
        <v>4.95</v>
      </c>
      <c r="M1156" s="47" t="str">
        <f>INDEX(DNBDetails[], MATCH(ZACKS_Screener[Ticker], DNBDetails[Ticker],0), 6)</f>
        <v>Finance and Insurance</v>
      </c>
      <c r="N1156" s="6" t="str">
        <f>INDEX(DNBDetails[], MATCH(ZACKS_Screener[Ticker], DNBDetails[Ticker],0), 7)</f>
        <v>Insurance Carriers</v>
      </c>
      <c r="O11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-0.30970149253731344</v>
      </c>
      <c r="P11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0.33783783783783783</v>
      </c>
      <c r="Q1156" s="17">
        <f>IFERROR(ZACKS_Screener[[#This Row],[Price]]/ZACKS_Screener[[#This Row],[EPS1]], "")</f>
        <v>11.018918918918919</v>
      </c>
      <c r="R1156" s="17">
        <f>IFERROR(ZACKS_Screener[[#This Row],[Price]]/ZACKS_Screener[[#This Row],[EPS2]], "")</f>
        <v>8.2363636363636363</v>
      </c>
      <c r="S1156" s="17">
        <f>IFERROR(ZACKS_Screener[[#This Row],[PE1]]/(ZACKS_Screener[[#This Row],[EG1]]*100), "")</f>
        <v>-0.35579159882774342</v>
      </c>
      <c r="T1156" s="17">
        <f>IFERROR(ZACKS_Screener[[#This Row],[PE2]]/(ZACKS_Screener[[#This Row],[EG2]]*100), "")</f>
        <v>0.24379636363636364</v>
      </c>
      <c r="U1156"/>
    </row>
    <row r="1157" spans="1:21" x14ac:dyDescent="0.25">
      <c r="A1157" s="20" t="s">
        <v>1465</v>
      </c>
      <c r="B1157" s="20">
        <v>4419.04</v>
      </c>
      <c r="C1157" s="33" t="s">
        <v>1464</v>
      </c>
      <c r="D1157" s="6" t="s">
        <v>12</v>
      </c>
      <c r="E1157" s="6" t="s">
        <v>24</v>
      </c>
      <c r="F1157" s="6" t="s">
        <v>823</v>
      </c>
      <c r="G1157">
        <v>11</v>
      </c>
      <c r="H1157">
        <v>202211</v>
      </c>
      <c r="I1157" s="8">
        <v>54.02</v>
      </c>
      <c r="J1157" s="8">
        <v>9.1199999999999992</v>
      </c>
      <c r="K1157" s="8">
        <v>6.29</v>
      </c>
      <c r="L1157" s="8">
        <v>6.85</v>
      </c>
      <c r="M1157" s="47" t="str">
        <f>INDEX(DNBDetails[], MATCH(ZACKS_Screener[Ticker], DNBDetails[Ticker],0), 6)</f>
        <v>Construction</v>
      </c>
      <c r="N1157" s="6" t="str">
        <f>INDEX(DNBDetails[], MATCH(ZACKS_Screener[Ticker], DNBDetails[Ticker],0), 7)</f>
        <v>Residential Building Construction</v>
      </c>
      <c r="O11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-0.31030701754385959</v>
      </c>
      <c r="P11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8.9030206677265439E-2</v>
      </c>
      <c r="Q1157" s="17">
        <f>IFERROR(ZACKS_Screener[[#This Row],[Price]]/ZACKS_Screener[[#This Row],[EPS1]], "")</f>
        <v>8.5882352941176467</v>
      </c>
      <c r="R1157" s="17">
        <f>IFERROR(ZACKS_Screener[[#This Row],[Price]]/ZACKS_Screener[[#This Row],[EPS2]], "")</f>
        <v>7.8861313868613143</v>
      </c>
      <c r="S1157" s="17">
        <f>IFERROR(ZACKS_Screener[[#This Row],[PE1]]/(ZACKS_Screener[[#This Row],[EG1]]*100), "")</f>
        <v>-0.27676574516732494</v>
      </c>
      <c r="T1157" s="17">
        <f>IFERROR(ZACKS_Screener[[#This Row],[PE2]]/(ZACKS_Screener[[#This Row],[EG2]]*100), "")</f>
        <v>0.88578154327424463</v>
      </c>
      <c r="U1157"/>
    </row>
    <row r="1158" spans="1:21" hidden="1" x14ac:dyDescent="0.25">
      <c r="A1158" s="20" t="s">
        <v>2374</v>
      </c>
      <c r="B1158" s="20">
        <v>8065.98</v>
      </c>
      <c r="C1158" s="33" t="s">
        <v>2373</v>
      </c>
      <c r="D1158" s="6" t="s">
        <v>20</v>
      </c>
      <c r="E1158" s="6" t="s">
        <v>35</v>
      </c>
      <c r="F1158" s="6" t="s">
        <v>41</v>
      </c>
      <c r="G1158">
        <v>12</v>
      </c>
      <c r="H1158">
        <v>202212</v>
      </c>
      <c r="I1158" s="8">
        <v>229.84</v>
      </c>
      <c r="J1158" s="8">
        <v>5.7</v>
      </c>
      <c r="K1158" s="8">
        <v>3.93</v>
      </c>
      <c r="L1158" s="8">
        <v>5.01</v>
      </c>
      <c r="M1158" s="47" t="str">
        <f>INDEX(DNBDetails[], MATCH(ZACKS_Screener[Ticker], DNBDetails[Ticker],0), 6)</f>
        <v>Miscellaneous Manufacturing</v>
      </c>
      <c r="N1158" s="6" t="str">
        <f>INDEX(DNBDetails[], MATCH(ZACKS_Screener[Ticker], DNBDetails[Ticker],0), 7)</f>
        <v>Medical Equipment and Supplies Manufacturing</v>
      </c>
      <c r="O11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-0.31052631578947365</v>
      </c>
      <c r="P11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0.27480916030534341</v>
      </c>
      <c r="Q1158" s="17">
        <f>IFERROR(ZACKS_Screener[[#This Row],[Price]]/ZACKS_Screener[[#This Row],[EPS1]], "")</f>
        <v>58.483460559796434</v>
      </c>
      <c r="R1158" s="17">
        <f>IFERROR(ZACKS_Screener[[#This Row],[Price]]/ZACKS_Screener[[#This Row],[EPS2]], "")</f>
        <v>45.876247504990026</v>
      </c>
      <c r="S1158" s="17">
        <f>IFERROR(ZACKS_Screener[[#This Row],[PE1]]/(ZACKS_Screener[[#This Row],[EG1]]*100), "")</f>
        <v>-1.8833656790442921</v>
      </c>
      <c r="T1158" s="17">
        <f>IFERROR(ZACKS_Screener[[#This Row],[PE2]]/(ZACKS_Screener[[#This Row],[EG2]]*100), "")</f>
        <v>1.6693856730982488</v>
      </c>
      <c r="U1158"/>
    </row>
    <row r="1159" spans="1:21" hidden="1" x14ac:dyDescent="0.25">
      <c r="A1159" s="20" t="s">
        <v>3766</v>
      </c>
      <c r="B1159" s="20">
        <v>2879.21</v>
      </c>
      <c r="C1159" s="33" t="s">
        <v>3765</v>
      </c>
      <c r="D1159" s="6" t="s">
        <v>20</v>
      </c>
      <c r="E1159" s="6" t="s">
        <v>21</v>
      </c>
      <c r="F1159" s="6" t="s">
        <v>1436</v>
      </c>
      <c r="G1159">
        <v>12</v>
      </c>
      <c r="H1159">
        <v>202212</v>
      </c>
      <c r="I1159" s="8">
        <v>45.2</v>
      </c>
      <c r="J1159" s="8">
        <v>3.7</v>
      </c>
      <c r="K1159" s="8">
        <v>2.5299999999999998</v>
      </c>
      <c r="L1159" s="8">
        <v>3.14</v>
      </c>
      <c r="M1159" s="47" t="str">
        <f>INDEX(DNBDetails[], MATCH(ZACKS_Screener[Ticker], DNBDetails[Ticker],0), 6)</f>
        <v>Transportation and Warehousing</v>
      </c>
      <c r="N1159" s="6" t="str">
        <f>INDEX(DNBDetails[], MATCH(ZACKS_Screener[Ticker], DNBDetails[Ticker],0), 7)</f>
        <v>General Freight Trucking</v>
      </c>
      <c r="O11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-0.31621621621621632</v>
      </c>
      <c r="P11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0.24110671936758907</v>
      </c>
      <c r="Q1159" s="17">
        <f>IFERROR(ZACKS_Screener[[#This Row],[Price]]/ZACKS_Screener[[#This Row],[EPS1]], "")</f>
        <v>17.865612648221347</v>
      </c>
      <c r="R1159" s="17">
        <f>IFERROR(ZACKS_Screener[[#This Row],[Price]]/ZACKS_Screener[[#This Row],[EPS2]], "")</f>
        <v>14.394904458598726</v>
      </c>
      <c r="S1159" s="17">
        <f>IFERROR(ZACKS_Screener[[#This Row],[PE1]]/(ZACKS_Screener[[#This Row],[EG1]]*100), "")</f>
        <v>-0.56498091280699969</v>
      </c>
      <c r="T1159" s="17">
        <f>IFERROR(ZACKS_Screener[[#This Row],[PE2]]/(ZACKS_Screener[[#This Row],[EG2]]*100), "")</f>
        <v>0.59703456197138949</v>
      </c>
      <c r="U1159"/>
    </row>
    <row r="1160" spans="1:21" hidden="1" x14ac:dyDescent="0.25">
      <c r="A1160" s="20" t="s">
        <v>1533</v>
      </c>
      <c r="B1160" s="20">
        <v>3925.47</v>
      </c>
      <c r="C1160" s="33" t="s">
        <v>1532</v>
      </c>
      <c r="D1160" s="6" t="s">
        <v>12</v>
      </c>
      <c r="E1160" s="6" t="s">
        <v>284</v>
      </c>
      <c r="F1160" s="6" t="s">
        <v>1534</v>
      </c>
      <c r="G1160">
        <v>12</v>
      </c>
      <c r="H1160">
        <v>202212</v>
      </c>
      <c r="I1160" s="8">
        <v>29.59</v>
      </c>
      <c r="J1160" s="8">
        <v>2.27</v>
      </c>
      <c r="K1160" s="8">
        <v>1.55</v>
      </c>
      <c r="L1160" s="8">
        <v>1.66</v>
      </c>
      <c r="M1160" s="47" t="str">
        <f>INDEX(DNBDetails[], MATCH(ZACKS_Screener[Ticker], DNBDetails[Ticker],0), 6)</f>
        <v>Furniture and Related Product Manufacturing</v>
      </c>
      <c r="N1160" s="6" t="str">
        <f>INDEX(DNBDetails[], MATCH(ZACKS_Screener[Ticker], DNBDetails[Ticker],0), 7)</f>
        <v>Other Furniture Related Product Manufacturing</v>
      </c>
      <c r="O11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-0.31718061674008807</v>
      </c>
      <c r="P11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7.0967741935483789E-2</v>
      </c>
      <c r="Q1160" s="17">
        <f>IFERROR(ZACKS_Screener[[#This Row],[Price]]/ZACKS_Screener[[#This Row],[EPS1]], "")</f>
        <v>19.090322580645161</v>
      </c>
      <c r="R1160" s="17">
        <f>IFERROR(ZACKS_Screener[[#This Row],[Price]]/ZACKS_Screener[[#This Row],[EPS2]], "")</f>
        <v>17.825301204819279</v>
      </c>
      <c r="S1160" s="17">
        <f>IFERROR(ZACKS_Screener[[#This Row],[PE1]]/(ZACKS_Screener[[#This Row],[EG1]]*100), "")</f>
        <v>-0.60187544802867388</v>
      </c>
      <c r="T1160" s="17">
        <f>IFERROR(ZACKS_Screener[[#This Row],[PE2]]/(ZACKS_Screener[[#This Row],[EG2]]*100), "")</f>
        <v>2.5117469879518106</v>
      </c>
      <c r="U1160"/>
    </row>
    <row r="1161" spans="1:21" hidden="1" x14ac:dyDescent="0.25">
      <c r="A1161" s="20" t="s">
        <v>1143</v>
      </c>
      <c r="B1161" s="20">
        <v>3737.6</v>
      </c>
      <c r="C1161" s="33" t="s">
        <v>1142</v>
      </c>
      <c r="D1161" s="6" t="s">
        <v>12</v>
      </c>
      <c r="E1161" s="6" t="s">
        <v>32</v>
      </c>
      <c r="F1161" s="6" t="s">
        <v>692</v>
      </c>
      <c r="G1161">
        <v>12</v>
      </c>
      <c r="H1161">
        <v>202212</v>
      </c>
      <c r="I1161" s="8">
        <v>33.51</v>
      </c>
      <c r="J1161" s="8">
        <v>2.74</v>
      </c>
      <c r="K1161" s="8">
        <v>1.87</v>
      </c>
      <c r="L1161" s="8">
        <v>1.79</v>
      </c>
      <c r="M1161" s="47" t="str">
        <f>INDEX(DNBDetails[], MATCH(ZACKS_Screener[Ticker], DNBDetails[Ticker],0), 6)</f>
        <v>Finance and Insurance</v>
      </c>
      <c r="N1161" s="6" t="str">
        <f>INDEX(DNBDetails[], MATCH(ZACKS_Screener[Ticker], DNBDetails[Ticker],0), 7)</f>
        <v>Depository Credit Intermediation</v>
      </c>
      <c r="O11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-0.31751824817518248</v>
      </c>
      <c r="P11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-4.2780748663101636E-2</v>
      </c>
      <c r="Q1161" s="17">
        <f>IFERROR(ZACKS_Screener[[#This Row],[Price]]/ZACKS_Screener[[#This Row],[EPS1]], "")</f>
        <v>17.919786096256683</v>
      </c>
      <c r="R1161" s="17">
        <f>IFERROR(ZACKS_Screener[[#This Row],[Price]]/ZACKS_Screener[[#This Row],[EPS2]], "")</f>
        <v>18.72067039106145</v>
      </c>
      <c r="S1161" s="17">
        <f>IFERROR(ZACKS_Screener[[#This Row],[PE1]]/(ZACKS_Screener[[#This Row],[EG1]]*100), "")</f>
        <v>-0.56437027475567025</v>
      </c>
      <c r="T1161" s="17">
        <f>IFERROR(ZACKS_Screener[[#This Row],[PE2]]/(ZACKS_Screener[[#This Row],[EG2]]*100), "")</f>
        <v>-4.3759567039106111</v>
      </c>
      <c r="U1161"/>
    </row>
    <row r="1162" spans="1:21" hidden="1" x14ac:dyDescent="0.25">
      <c r="A1162" s="20" t="s">
        <v>211</v>
      </c>
      <c r="B1162" s="20">
        <v>3407.16</v>
      </c>
      <c r="C1162" s="33" t="s">
        <v>210</v>
      </c>
      <c r="D1162" s="6" t="s">
        <v>12</v>
      </c>
      <c r="E1162" s="6" t="s">
        <v>35</v>
      </c>
      <c r="F1162" s="6" t="s">
        <v>135</v>
      </c>
      <c r="G1162">
        <v>12</v>
      </c>
      <c r="H1162">
        <v>202212</v>
      </c>
      <c r="I1162" s="8">
        <v>91.93</v>
      </c>
      <c r="J1162" s="8">
        <v>11.9</v>
      </c>
      <c r="K1162" s="8">
        <v>8.1199999999999992</v>
      </c>
      <c r="L1162" s="8">
        <v>6.86</v>
      </c>
      <c r="M1162" s="47" t="str">
        <f>INDEX(DNBDetails[], MATCH(ZACKS_Screener[Ticker], DNBDetails[Ticker],0), 6)</f>
        <v>Administrative and Support and Waste Management and Remediation Services</v>
      </c>
      <c r="N1162" s="6" t="str">
        <f>INDEX(DNBDetails[], MATCH(ZACKS_Screener[Ticker], DNBDetails[Ticker],0), 7)</f>
        <v>Employment Services</v>
      </c>
      <c r="O11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-0.3176470588235295</v>
      </c>
      <c r="P11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-0.15517241379310331</v>
      </c>
      <c r="Q1162" s="17">
        <f>IFERROR(ZACKS_Screener[[#This Row],[Price]]/ZACKS_Screener[[#This Row],[EPS1]], "")</f>
        <v>11.321428571428573</v>
      </c>
      <c r="R1162" s="17">
        <f>IFERROR(ZACKS_Screener[[#This Row],[Price]]/ZACKS_Screener[[#This Row],[EPS2]], "")</f>
        <v>13.400874635568513</v>
      </c>
      <c r="S1162" s="17">
        <f>IFERROR(ZACKS_Screener[[#This Row],[PE1]]/(ZACKS_Screener[[#This Row],[EG1]]*100), "")</f>
        <v>-0.35641534391534385</v>
      </c>
      <c r="T1162" s="17">
        <f>IFERROR(ZACKS_Screener[[#This Row],[PE2]]/(ZACKS_Screener[[#This Row],[EG2]]*100), "")</f>
        <v>-0.86361192095886052</v>
      </c>
      <c r="U1162"/>
    </row>
    <row r="1163" spans="1:21" hidden="1" x14ac:dyDescent="0.25">
      <c r="A1163" s="20" t="s">
        <v>15782</v>
      </c>
      <c r="B1163" s="20">
        <v>2276.58</v>
      </c>
      <c r="C1163" s="33" t="s">
        <v>15783</v>
      </c>
      <c r="D1163" s="6" t="s">
        <v>12</v>
      </c>
      <c r="E1163" s="6" t="s">
        <v>194</v>
      </c>
      <c r="F1163" s="6" t="s">
        <v>229</v>
      </c>
      <c r="G1163">
        <v>12</v>
      </c>
      <c r="H1163">
        <v>202212</v>
      </c>
      <c r="I1163" s="8">
        <v>16.28</v>
      </c>
      <c r="J1163" s="8">
        <v>4.49</v>
      </c>
      <c r="K1163" s="8">
        <v>3.06</v>
      </c>
      <c r="L1163" s="8">
        <v>4.18</v>
      </c>
      <c r="M1163" s="47" t="str">
        <f>INDEX(DNBDetails[], MATCH(ZACKS_Screener[Ticker], DNBDetails[Ticker],0), 6)</f>
        <v>Mining, Quarrying, and Oil and Gas Extraction</v>
      </c>
      <c r="N1163" s="6" t="str">
        <f>INDEX(DNBDetails[], MATCH(ZACKS_Screener[Ticker], DNBDetails[Ticker],0), 7)</f>
        <v>Support Activities for Mining</v>
      </c>
      <c r="O11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-0.31848552338530067</v>
      </c>
      <c r="P11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0.3660130718954247</v>
      </c>
      <c r="Q1163" s="17">
        <f>IFERROR(ZACKS_Screener[[#This Row],[Price]]/ZACKS_Screener[[#This Row],[EPS1]], "")</f>
        <v>5.3202614379084974</v>
      </c>
      <c r="R1163" s="17">
        <f>IFERROR(ZACKS_Screener[[#This Row],[Price]]/ZACKS_Screener[[#This Row],[EPS2]], "")</f>
        <v>3.8947368421052637</v>
      </c>
      <c r="S1163" s="17">
        <f>IFERROR(ZACKS_Screener[[#This Row],[PE1]]/(ZACKS_Screener[[#This Row],[EG1]]*100), "")</f>
        <v>-0.16704876822523884</v>
      </c>
      <c r="T1163" s="17">
        <f>IFERROR(ZACKS_Screener[[#This Row],[PE2]]/(ZACKS_Screener[[#This Row],[EG2]]*100), "")</f>
        <v>0.10640977443609029</v>
      </c>
      <c r="U1163"/>
    </row>
    <row r="1164" spans="1:21" hidden="1" x14ac:dyDescent="0.25">
      <c r="A1164" s="20" t="s">
        <v>1606</v>
      </c>
      <c r="B1164" s="20">
        <v>3862.37</v>
      </c>
      <c r="C1164" s="33" t="s">
        <v>1605</v>
      </c>
      <c r="D1164" s="6" t="s">
        <v>12</v>
      </c>
      <c r="E1164" s="6" t="s">
        <v>76</v>
      </c>
      <c r="F1164" s="6" t="s">
        <v>1607</v>
      </c>
      <c r="G1164">
        <v>12</v>
      </c>
      <c r="H1164">
        <v>202212</v>
      </c>
      <c r="I1164" s="8">
        <v>77.27</v>
      </c>
      <c r="J1164" s="8">
        <v>8.52</v>
      </c>
      <c r="K1164" s="8">
        <v>5.8</v>
      </c>
      <c r="L1164" s="8">
        <v>6.81</v>
      </c>
      <c r="M1164" s="47" t="str">
        <f>INDEX(DNBDetails[], MATCH(ZACKS_Screener[Ticker], DNBDetails[Ticker],0), 6)</f>
        <v>Professional, Scientific, and Technical Services</v>
      </c>
      <c r="N1164" s="6" t="str">
        <f>INDEX(DNBDetails[], MATCH(ZACKS_Screener[Ticker], DNBDetails[Ticker],0), 7)</f>
        <v>Management, Scientific, and Technical Consulting Services</v>
      </c>
      <c r="O11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-0.31924882629107981</v>
      </c>
      <c r="P11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0.17413793103448272</v>
      </c>
      <c r="Q1164" s="17">
        <f>IFERROR(ZACKS_Screener[[#This Row],[Price]]/ZACKS_Screener[[#This Row],[EPS1]], "")</f>
        <v>13.322413793103449</v>
      </c>
      <c r="R1164" s="17">
        <f>IFERROR(ZACKS_Screener[[#This Row],[Price]]/ZACKS_Screener[[#This Row],[EPS2]], "")</f>
        <v>11.34654919236417</v>
      </c>
      <c r="S1164" s="17">
        <f>IFERROR(ZACKS_Screener[[#This Row],[PE1]]/(ZACKS_Screener[[#This Row],[EG1]]*100), "")</f>
        <v>-0.4173050202839757</v>
      </c>
      <c r="T1164" s="17">
        <f>IFERROR(ZACKS_Screener[[#This Row],[PE2]]/(ZACKS_Screener[[#This Row],[EG2]]*100), "")</f>
        <v>0.65158401302685354</v>
      </c>
      <c r="U1164"/>
    </row>
    <row r="1165" spans="1:21" hidden="1" x14ac:dyDescent="0.25">
      <c r="A1165" s="20" t="s">
        <v>721</v>
      </c>
      <c r="B1165" s="20">
        <v>23949.96</v>
      </c>
      <c r="C1165" s="33" t="s">
        <v>720</v>
      </c>
      <c r="D1165" s="6" t="s">
        <v>505</v>
      </c>
      <c r="E1165" s="6" t="s">
        <v>194</v>
      </c>
      <c r="F1165" s="6" t="s">
        <v>722</v>
      </c>
      <c r="G1165">
        <v>12</v>
      </c>
      <c r="H1165">
        <v>202212</v>
      </c>
      <c r="I1165" s="8">
        <v>49.45</v>
      </c>
      <c r="J1165" s="8">
        <v>5.45</v>
      </c>
      <c r="K1165" s="8">
        <v>3.69</v>
      </c>
      <c r="L1165" s="8">
        <v>3.38</v>
      </c>
      <c r="M1165" s="47" t="str">
        <f>INDEX(DNBDetails[], MATCH(ZACKS_Screener[Ticker], DNBDetails[Ticker],0), 6)</f>
        <v>Utilities</v>
      </c>
      <c r="N1165" s="6" t="str">
        <f>INDEX(DNBDetails[], MATCH(ZACKS_Screener[Ticker], DNBDetails[Ticker],0), 7)</f>
        <v>Natural Gas Distribution</v>
      </c>
      <c r="O11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-0.32293577981651378</v>
      </c>
      <c r="P11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-8.4010840108401097E-2</v>
      </c>
      <c r="Q1165" s="17">
        <f>IFERROR(ZACKS_Screener[[#This Row],[Price]]/ZACKS_Screener[[#This Row],[EPS1]], "")</f>
        <v>13.40108401084011</v>
      </c>
      <c r="R1165" s="17">
        <f>IFERROR(ZACKS_Screener[[#This Row],[Price]]/ZACKS_Screener[[#This Row],[EPS2]], "")</f>
        <v>14.630177514792901</v>
      </c>
      <c r="S1165" s="17">
        <f>IFERROR(ZACKS_Screener[[#This Row],[PE1]]/(ZACKS_Screener[[#This Row],[EG1]]*100), "")</f>
        <v>-0.41497674919931016</v>
      </c>
      <c r="T1165" s="17">
        <f>IFERROR(ZACKS_Screener[[#This Row],[PE2]]/(ZACKS_Screener[[#This Row],[EG2]]*100), "")</f>
        <v>-1.7414630654705094</v>
      </c>
      <c r="U1165"/>
    </row>
    <row r="1166" spans="1:21" hidden="1" x14ac:dyDescent="0.25">
      <c r="A1166" s="20" t="s">
        <v>450</v>
      </c>
      <c r="B1166" s="20">
        <v>18968.060000000001</v>
      </c>
      <c r="C1166" s="33" t="s">
        <v>449</v>
      </c>
      <c r="D1166" s="6" t="s">
        <v>12</v>
      </c>
      <c r="E1166" s="6" t="s">
        <v>27</v>
      </c>
      <c r="F1166" s="6" t="s">
        <v>394</v>
      </c>
      <c r="G1166">
        <v>12</v>
      </c>
      <c r="H1166">
        <v>202212</v>
      </c>
      <c r="I1166" s="8">
        <v>150.12</v>
      </c>
      <c r="J1166" s="8">
        <v>18.71</v>
      </c>
      <c r="K1166" s="8">
        <v>12.66</v>
      </c>
      <c r="L1166" s="8">
        <v>12.33</v>
      </c>
      <c r="M1166" s="47" t="str">
        <f>INDEX(DNBDetails[], MATCH(ZACKS_Screener[Ticker], DNBDetails[Ticker],0), 6)</f>
        <v>Wood Product Manufacturing</v>
      </c>
      <c r="N1166" s="6" t="str">
        <f>INDEX(DNBDetails[], MATCH(ZACKS_Screener[Ticker], DNBDetails[Ticker],0), 7)</f>
        <v>Other Wood Product Manufacturing</v>
      </c>
      <c r="O11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-0.32335649385355425</v>
      </c>
      <c r="P11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-2.6066350710900479E-2</v>
      </c>
      <c r="Q1166" s="17">
        <f>IFERROR(ZACKS_Screener[[#This Row],[Price]]/ZACKS_Screener[[#This Row],[EPS1]], "")</f>
        <v>11.857819905213271</v>
      </c>
      <c r="R1166" s="17">
        <f>IFERROR(ZACKS_Screener[[#This Row],[Price]]/ZACKS_Screener[[#This Row],[EPS2]], "")</f>
        <v>12.175182481751825</v>
      </c>
      <c r="S1166" s="17">
        <f>IFERROR(ZACKS_Screener[[#This Row],[PE1]]/(ZACKS_Screener[[#This Row],[EG1]]*100), "")</f>
        <v>-0.3667104304570914</v>
      </c>
      <c r="T1166" s="17">
        <f>IFERROR(ZACKS_Screener[[#This Row],[PE2]]/(ZACKS_Screener[[#This Row],[EG2]]*100), "")</f>
        <v>-4.6708427339084269</v>
      </c>
      <c r="U1166"/>
    </row>
    <row r="1167" spans="1:21" hidden="1" x14ac:dyDescent="0.25">
      <c r="A1167" s="20" t="s">
        <v>2098</v>
      </c>
      <c r="B1167" s="20">
        <v>6277.1</v>
      </c>
      <c r="C1167" s="33" t="s">
        <v>2097</v>
      </c>
      <c r="D1167" s="6" t="s">
        <v>20</v>
      </c>
      <c r="E1167" s="6" t="s">
        <v>35</v>
      </c>
      <c r="F1167" s="6" t="s">
        <v>60</v>
      </c>
      <c r="G1167">
        <v>12</v>
      </c>
      <c r="H1167">
        <v>202212</v>
      </c>
      <c r="I1167" s="8">
        <v>167.11</v>
      </c>
      <c r="J1167" s="8">
        <v>-8.19</v>
      </c>
      <c r="K1167" s="8">
        <v>-10.84</v>
      </c>
      <c r="L1167" s="8">
        <v>-4.0999999999999996</v>
      </c>
      <c r="M1167" s="47" t="str">
        <f>INDEX(DNBDetails[], MATCH(ZACKS_Screener[Ticker], DNBDetails[Ticker],0), 6)</f>
        <v>Chemical Manufacturing</v>
      </c>
      <c r="N1167" s="6" t="str">
        <f>INDEX(DNBDetails[], MATCH(ZACKS_Screener[Ticker], DNBDetails[Ticker],0), 7)</f>
        <v>Pharmaceutical and Medicine Manufacturing</v>
      </c>
      <c r="O11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-0.32356532356532364</v>
      </c>
      <c r="P11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0.62177121771217714</v>
      </c>
      <c r="Q1167" s="17">
        <f>IFERROR(ZACKS_Screener[[#This Row],[Price]]/ZACKS_Screener[[#This Row],[EPS1]], "")</f>
        <v>-15.416051660516606</v>
      </c>
      <c r="R1167" s="17">
        <f>IFERROR(ZACKS_Screener[[#This Row],[Price]]/ZACKS_Screener[[#This Row],[EPS2]], "")</f>
        <v>-40.75853658536586</v>
      </c>
      <c r="S1167" s="17">
        <f>IFERROR(ZACKS_Screener[[#This Row],[PE1]]/(ZACKS_Screener[[#This Row],[EG1]]*100), "")</f>
        <v>0.47644325697973955</v>
      </c>
      <c r="T1167" s="17">
        <f>IFERROR(ZACKS_Screener[[#This Row],[PE2]]/(ZACKS_Screener[[#This Row],[EG2]]*100), "")</f>
        <v>-0.65552305131359923</v>
      </c>
      <c r="U1167"/>
    </row>
    <row r="1168" spans="1:21" hidden="1" x14ac:dyDescent="0.25">
      <c r="A1168" s="20" t="s">
        <v>3160</v>
      </c>
      <c r="B1168" s="20">
        <v>2826.53</v>
      </c>
      <c r="C1168" s="33" t="s">
        <v>3159</v>
      </c>
      <c r="D1168" s="6" t="s">
        <v>20</v>
      </c>
      <c r="E1168" s="6" t="s">
        <v>21</v>
      </c>
      <c r="F1168" s="6" t="s">
        <v>1436</v>
      </c>
      <c r="G1168">
        <v>12</v>
      </c>
      <c r="H1168">
        <v>202212</v>
      </c>
      <c r="I1168" s="8">
        <v>110</v>
      </c>
      <c r="J1168" s="8">
        <v>7.18</v>
      </c>
      <c r="K1168" s="8">
        <v>4.84</v>
      </c>
      <c r="L1168" s="8">
        <v>6.07</v>
      </c>
      <c r="M1168" s="47" t="str">
        <f>INDEX(DNBDetails[], MATCH(ZACKS_Screener[Ticker], DNBDetails[Ticker],0), 6)</f>
        <v>Transportation and Warehousing</v>
      </c>
      <c r="N1168" s="6" t="str">
        <f>INDEX(DNBDetails[], MATCH(ZACKS_Screener[Ticker], DNBDetails[Ticker],0), 7)</f>
        <v>Freight Transportation Arrangement</v>
      </c>
      <c r="O11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-0.32590529247910865</v>
      </c>
      <c r="P11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0.25413223140495877</v>
      </c>
      <c r="Q1168" s="17">
        <f>IFERROR(ZACKS_Screener[[#This Row],[Price]]/ZACKS_Screener[[#This Row],[EPS1]], "")</f>
        <v>22.727272727272727</v>
      </c>
      <c r="R1168" s="17">
        <f>IFERROR(ZACKS_Screener[[#This Row],[Price]]/ZACKS_Screener[[#This Row],[EPS2]], "")</f>
        <v>18.121911037891266</v>
      </c>
      <c r="S1168" s="17">
        <f>IFERROR(ZACKS_Screener[[#This Row],[PE1]]/(ZACKS_Screener[[#This Row],[EG1]]*100), "")</f>
        <v>-0.69735819735819726</v>
      </c>
      <c r="T1168" s="17">
        <f>IFERROR(ZACKS_Screener[[#This Row],[PE2]]/(ZACKS_Screener[[#This Row],[EG2]]*100), "")</f>
        <v>0.71308983271051785</v>
      </c>
      <c r="U1168"/>
    </row>
    <row r="1169" spans="1:21" hidden="1" x14ac:dyDescent="0.25">
      <c r="A1169" s="20" t="s">
        <v>15816</v>
      </c>
      <c r="B1169" s="20">
        <v>2303.16</v>
      </c>
      <c r="C1169" s="33" t="s">
        <v>15817</v>
      </c>
      <c r="D1169" s="6" t="s">
        <v>20</v>
      </c>
      <c r="E1169" s="6" t="s">
        <v>76</v>
      </c>
      <c r="F1169" s="6" t="s">
        <v>242</v>
      </c>
      <c r="G1169">
        <v>12</v>
      </c>
      <c r="H1169">
        <v>202212</v>
      </c>
      <c r="I1169" s="8">
        <v>3.42</v>
      </c>
      <c r="J1169" s="8">
        <v>-0.92</v>
      </c>
      <c r="K1169" s="8">
        <v>-1.22</v>
      </c>
      <c r="L1169" s="8">
        <v>-0.54</v>
      </c>
      <c r="M1169" s="47" t="str">
        <f>INDEX(DNBDetails[], MATCH(ZACKS_Screener[Ticker], DNBDetails[Ticker],0), 6)</f>
        <v>Real Estate and Rental and Leasing</v>
      </c>
      <c r="N1169" s="6" t="str">
        <f>INDEX(DNBDetails[], MATCH(ZACKS_Screener[Ticker], DNBDetails[Ticker],0), 7)</f>
        <v>Offices of Real Estate Agents and Brokers</v>
      </c>
      <c r="O11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-0.32608695652173902</v>
      </c>
      <c r="P11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0.55737704918032782</v>
      </c>
      <c r="Q1169" s="17">
        <f>IFERROR(ZACKS_Screener[[#This Row],[Price]]/ZACKS_Screener[[#This Row],[EPS1]], "")</f>
        <v>-2.8032786885245899</v>
      </c>
      <c r="R1169" s="17">
        <f>IFERROR(ZACKS_Screener[[#This Row],[Price]]/ZACKS_Screener[[#This Row],[EPS2]], "")</f>
        <v>-6.333333333333333</v>
      </c>
      <c r="S1169" s="17">
        <f>IFERROR(ZACKS_Screener[[#This Row],[PE1]]/(ZACKS_Screener[[#This Row],[EG1]]*100), "")</f>
        <v>8.5967213114754124E-2</v>
      </c>
      <c r="T1169" s="17">
        <f>IFERROR(ZACKS_Screener[[#This Row],[PE2]]/(ZACKS_Screener[[#This Row],[EG2]]*100), "")</f>
        <v>-0.11362745098039216</v>
      </c>
      <c r="U1169"/>
    </row>
    <row r="1170" spans="1:21" hidden="1" x14ac:dyDescent="0.25">
      <c r="A1170" s="20" t="s">
        <v>602</v>
      </c>
      <c r="B1170" s="20">
        <v>11554.46</v>
      </c>
      <c r="C1170" s="33" t="s">
        <v>601</v>
      </c>
      <c r="D1170" s="6" t="s">
        <v>20</v>
      </c>
      <c r="E1170" s="6" t="s">
        <v>32</v>
      </c>
      <c r="F1170" s="6" t="s">
        <v>83</v>
      </c>
      <c r="G1170">
        <v>12</v>
      </c>
      <c r="H1170">
        <v>202212</v>
      </c>
      <c r="I1170" s="8">
        <v>31.82</v>
      </c>
      <c r="J1170" s="8">
        <v>4.34</v>
      </c>
      <c r="K1170" s="8">
        <v>2.92</v>
      </c>
      <c r="L1170" s="8">
        <v>3.86</v>
      </c>
      <c r="M1170" s="47" t="str">
        <f>INDEX(DNBDetails[], MATCH(ZACKS_Screener[Ticker], DNBDetails[Ticker],0), 6)</f>
        <v>Administrative and Support and Waste Management and Remediation Services</v>
      </c>
      <c r="N1170" s="6" t="str">
        <f>INDEX(DNBDetails[], MATCH(ZACKS_Screener[Ticker], DNBDetails[Ticker],0), 7)</f>
        <v>Employment Services</v>
      </c>
      <c r="O11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-0.32718894009216587</v>
      </c>
      <c r="P11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0.32191780821917809</v>
      </c>
      <c r="Q1170" s="17">
        <f>IFERROR(ZACKS_Screener[[#This Row],[Price]]/ZACKS_Screener[[#This Row],[EPS1]], "")</f>
        <v>10.897260273972604</v>
      </c>
      <c r="R1170" s="17">
        <f>IFERROR(ZACKS_Screener[[#This Row],[Price]]/ZACKS_Screener[[#This Row],[EPS2]], "")</f>
        <v>8.243523316062177</v>
      </c>
      <c r="S1170" s="17">
        <f>IFERROR(ZACKS_Screener[[#This Row],[PE1]]/(ZACKS_Screener[[#This Row],[EG1]]*100), "")</f>
        <v>-0.33305710978197967</v>
      </c>
      <c r="T1170" s="17">
        <f>IFERROR(ZACKS_Screener[[#This Row],[PE2]]/(ZACKS_Screener[[#This Row],[EG2]]*100), "")</f>
        <v>0.25607540513725058</v>
      </c>
      <c r="U1170"/>
    </row>
    <row r="1171" spans="1:21" hidden="1" x14ac:dyDescent="0.25">
      <c r="A1171" s="20" t="s">
        <v>2904</v>
      </c>
      <c r="B1171" s="20">
        <v>2000.71</v>
      </c>
      <c r="C1171" s="33" t="s">
        <v>2903</v>
      </c>
      <c r="D1171" s="6" t="s">
        <v>20</v>
      </c>
      <c r="E1171" s="6" t="s">
        <v>35</v>
      </c>
      <c r="F1171" s="6" t="s">
        <v>60</v>
      </c>
      <c r="G1171">
        <v>12</v>
      </c>
      <c r="H1171">
        <v>202212</v>
      </c>
      <c r="I1171" s="8">
        <v>26.11</v>
      </c>
      <c r="J1171" s="8">
        <v>-4.13</v>
      </c>
      <c r="K1171" s="8">
        <v>-5.5</v>
      </c>
      <c r="L1171" s="8">
        <v>-5.9</v>
      </c>
      <c r="M1171" s="47" t="e">
        <f>INDEX(DNBDetails[], MATCH(ZACKS_Screener[Ticker], DNBDetails[Ticker],0), 6)</f>
        <v>#N/A</v>
      </c>
      <c r="N1171" s="6" t="e">
        <f>INDEX(DNBDetails[], MATCH(ZACKS_Screener[Ticker], DNBDetails[Ticker],0), 7)</f>
        <v>#N/A</v>
      </c>
      <c r="O11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-0.33171912832929784</v>
      </c>
      <c r="P11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-7.2727272727272793E-2</v>
      </c>
      <c r="Q1171" s="17">
        <f>IFERROR(ZACKS_Screener[[#This Row],[Price]]/ZACKS_Screener[[#This Row],[EPS1]], "")</f>
        <v>-4.7472727272727271</v>
      </c>
      <c r="R1171" s="17">
        <f>IFERROR(ZACKS_Screener[[#This Row],[Price]]/ZACKS_Screener[[#This Row],[EPS2]], "")</f>
        <v>-4.4254237288135592</v>
      </c>
      <c r="S1171" s="17">
        <f>IFERROR(ZACKS_Screener[[#This Row],[PE1]]/(ZACKS_Screener[[#This Row],[EG1]]*100), "")</f>
        <v>0.14311121433311214</v>
      </c>
      <c r="T1171" s="17">
        <f>IFERROR(ZACKS_Screener[[#This Row],[PE2]]/(ZACKS_Screener[[#This Row],[EG2]]*100), "")</f>
        <v>0.60849576271186379</v>
      </c>
      <c r="U1171"/>
    </row>
    <row r="1172" spans="1:21" hidden="1" x14ac:dyDescent="0.25">
      <c r="A1172" s="20" t="s">
        <v>2372</v>
      </c>
      <c r="B1172" s="20">
        <v>13816.83</v>
      </c>
      <c r="C1172" s="33" t="s">
        <v>2371</v>
      </c>
      <c r="D1172" s="6" t="s">
        <v>12</v>
      </c>
      <c r="E1172" s="6" t="s">
        <v>114</v>
      </c>
      <c r="F1172" s="6" t="s">
        <v>1390</v>
      </c>
      <c r="G1172">
        <v>12</v>
      </c>
      <c r="H1172">
        <v>202212</v>
      </c>
      <c r="I1172" s="8">
        <v>10.039999999999999</v>
      </c>
      <c r="J1172" s="8">
        <v>3.4</v>
      </c>
      <c r="K1172" s="8">
        <v>2.27</v>
      </c>
      <c r="L1172" s="8">
        <v>1.7</v>
      </c>
      <c r="M1172" s="47" t="str">
        <f>INDEX(DNBDetails[], MATCH(ZACKS_Screener[Ticker], DNBDetails[Ticker],0), 6)</f>
        <v>Paper Manufacturing</v>
      </c>
      <c r="N1172" s="6" t="str">
        <f>INDEX(DNBDetails[], MATCH(ZACKS_Screener[Ticker], DNBDetails[Ticker],0), 7)</f>
        <v>Pulp, Paper, and Paperboard Mills</v>
      </c>
      <c r="O11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-0.33235294117647057</v>
      </c>
      <c r="P11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-0.25110132158590309</v>
      </c>
      <c r="Q1172" s="17">
        <f>IFERROR(ZACKS_Screener[[#This Row],[Price]]/ZACKS_Screener[[#This Row],[EPS1]], "")</f>
        <v>4.4229074889867839</v>
      </c>
      <c r="R1172" s="17">
        <f>IFERROR(ZACKS_Screener[[#This Row],[Price]]/ZACKS_Screener[[#This Row],[EPS2]], "")</f>
        <v>5.9058823529411759</v>
      </c>
      <c r="S1172" s="17">
        <f>IFERROR(ZACKS_Screener[[#This Row],[PE1]]/(ZACKS_Screener[[#This Row],[EG1]]*100), "")</f>
        <v>-0.13307863241199172</v>
      </c>
      <c r="T1172" s="17">
        <f>IFERROR(ZACKS_Screener[[#This Row],[PE2]]/(ZACKS_Screener[[#This Row],[EG2]]*100), "")</f>
        <v>-0.23519917440660471</v>
      </c>
      <c r="U1172"/>
    </row>
    <row r="1173" spans="1:21" hidden="1" x14ac:dyDescent="0.25">
      <c r="A1173" s="20" t="s">
        <v>6221</v>
      </c>
      <c r="B1173" s="20">
        <v>2329.69</v>
      </c>
      <c r="C1173" s="33" t="s">
        <v>6220</v>
      </c>
      <c r="D1173" s="6" t="s">
        <v>12</v>
      </c>
      <c r="E1173" s="6" t="s">
        <v>194</v>
      </c>
      <c r="F1173" s="6" t="s">
        <v>3202</v>
      </c>
      <c r="G1173">
        <v>12</v>
      </c>
      <c r="H1173">
        <v>202212</v>
      </c>
      <c r="I1173" s="8">
        <v>15</v>
      </c>
      <c r="J1173" s="8">
        <v>4.3499999999999996</v>
      </c>
      <c r="K1173" s="8">
        <v>2.88</v>
      </c>
      <c r="L1173" s="8">
        <v>2.14</v>
      </c>
      <c r="M1173" s="47" t="str">
        <f>INDEX(DNBDetails[], MATCH(ZACKS_Screener[Ticker], DNBDetails[Ticker],0), 6)</f>
        <v>Mining, Quarrying, and Oil and Gas Extraction</v>
      </c>
      <c r="N1173" s="6" t="str">
        <f>INDEX(DNBDetails[], MATCH(ZACKS_Screener[Ticker], DNBDetails[Ticker],0), 7)</f>
        <v>Support Activities for Mining</v>
      </c>
      <c r="O11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-0.33793103448275857</v>
      </c>
      <c r="P11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-0.25694444444444436</v>
      </c>
      <c r="Q1173" s="17">
        <f>IFERROR(ZACKS_Screener[[#This Row],[Price]]/ZACKS_Screener[[#This Row],[EPS1]], "")</f>
        <v>5.2083333333333339</v>
      </c>
      <c r="R1173" s="17">
        <f>IFERROR(ZACKS_Screener[[#This Row],[Price]]/ZACKS_Screener[[#This Row],[EPS2]], "")</f>
        <v>7.009345794392523</v>
      </c>
      <c r="S1173" s="17">
        <f>IFERROR(ZACKS_Screener[[#This Row],[PE1]]/(ZACKS_Screener[[#This Row],[EG1]]*100), "")</f>
        <v>-0.15412414965986398</v>
      </c>
      <c r="T1173" s="17">
        <f>IFERROR(ZACKS_Screener[[#This Row],[PE2]]/(ZACKS_Screener[[#This Row],[EG2]]*100), "")</f>
        <v>-0.27279616064662804</v>
      </c>
      <c r="U1173"/>
    </row>
    <row r="1174" spans="1:21" hidden="1" x14ac:dyDescent="0.25">
      <c r="A1174" s="20" t="s">
        <v>1945</v>
      </c>
      <c r="B1174" s="20">
        <v>87983.13</v>
      </c>
      <c r="C1174" s="33" t="s">
        <v>1944</v>
      </c>
      <c r="D1174" s="6" t="s">
        <v>12</v>
      </c>
      <c r="E1174" s="6" t="s">
        <v>194</v>
      </c>
      <c r="F1174" s="6" t="s">
        <v>900</v>
      </c>
      <c r="G1174">
        <v>12</v>
      </c>
      <c r="H1174">
        <v>202212</v>
      </c>
      <c r="I1174" s="8">
        <v>13.6</v>
      </c>
      <c r="J1174" s="8">
        <v>5.29</v>
      </c>
      <c r="K1174" s="8">
        <v>3.49</v>
      </c>
      <c r="L1174" s="8">
        <v>3.18</v>
      </c>
      <c r="M1174" s="47" t="str">
        <f>INDEX(DNBDetails[], MATCH(ZACKS_Screener[Ticker], DNBDetails[Ticker],0), 6)</f>
        <v>Petroleum and Coal Products Manufacturing</v>
      </c>
      <c r="N1174" s="6" t="str">
        <f>INDEX(DNBDetails[], MATCH(ZACKS_Screener[Ticker], DNBDetails[Ticker],0), 7)</f>
        <v>Petroleum and Coal Products Manufacturing</v>
      </c>
      <c r="O11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-0.34026465028355385</v>
      </c>
      <c r="P11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-8.8825214899713484E-2</v>
      </c>
      <c r="Q1174" s="17">
        <f>IFERROR(ZACKS_Screener[[#This Row],[Price]]/ZACKS_Screener[[#This Row],[EPS1]], "")</f>
        <v>3.8968481375358164</v>
      </c>
      <c r="R1174" s="17">
        <f>IFERROR(ZACKS_Screener[[#This Row],[Price]]/ZACKS_Screener[[#This Row],[EPS2]], "")</f>
        <v>4.2767295597484276</v>
      </c>
      <c r="S1174" s="17">
        <f>IFERROR(ZACKS_Screener[[#This Row],[PE1]]/(ZACKS_Screener[[#This Row],[EG1]]*100), "")</f>
        <v>-0.11452403693091373</v>
      </c>
      <c r="T1174" s="17">
        <f>IFERROR(ZACKS_Screener[[#This Row],[PE2]]/(ZACKS_Screener[[#This Row],[EG2]]*100), "")</f>
        <v>-0.48147697301683906</v>
      </c>
      <c r="U1174"/>
    </row>
    <row r="1175" spans="1:21" hidden="1" x14ac:dyDescent="0.25">
      <c r="A1175" s="20" t="s">
        <v>1891</v>
      </c>
      <c r="B1175" s="20">
        <v>5880.23</v>
      </c>
      <c r="C1175" s="33" t="s">
        <v>1890</v>
      </c>
      <c r="D1175" s="6" t="s">
        <v>12</v>
      </c>
      <c r="E1175" s="6" t="s">
        <v>13</v>
      </c>
      <c r="F1175" s="6" t="s">
        <v>1892</v>
      </c>
      <c r="G1175">
        <v>12</v>
      </c>
      <c r="H1175">
        <v>202212</v>
      </c>
      <c r="I1175" s="8">
        <v>118.54</v>
      </c>
      <c r="J1175" s="8">
        <v>5.52</v>
      </c>
      <c r="K1175" s="8">
        <v>3.64</v>
      </c>
      <c r="L1175" s="8">
        <v>4.33</v>
      </c>
      <c r="M1175" s="47" t="str">
        <f>INDEX(DNBDetails[], MATCH(ZACKS_Screener[Ticker], DNBDetails[Ticker],0), 6)</f>
        <v>Computer and Electronic Product Manufacturing</v>
      </c>
      <c r="N1175" s="6" t="str">
        <f>INDEX(DNBDetails[], MATCH(ZACKS_Screener[Ticker], DNBDetails[Ticker],0), 7)</f>
        <v>Navigational, Measuring, Electromedical, and Control Instruments Manufacturing</v>
      </c>
      <c r="O11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-0.34057971014492744</v>
      </c>
      <c r="P11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0.18956043956043955</v>
      </c>
      <c r="Q1175" s="17">
        <f>IFERROR(ZACKS_Screener[[#This Row],[Price]]/ZACKS_Screener[[#This Row],[EPS1]], "")</f>
        <v>32.565934065934066</v>
      </c>
      <c r="R1175" s="17">
        <f>IFERROR(ZACKS_Screener[[#This Row],[Price]]/ZACKS_Screener[[#This Row],[EPS2]], "")</f>
        <v>27.376443418013857</v>
      </c>
      <c r="S1175" s="17">
        <f>IFERROR(ZACKS_Screener[[#This Row],[PE1]]/(ZACKS_Screener[[#This Row],[EG1]]*100), "")</f>
        <v>-0.95619125555295792</v>
      </c>
      <c r="T1175" s="17">
        <f>IFERROR(ZACKS_Screener[[#This Row],[PE2]]/(ZACKS_Screener[[#This Row],[EG2]]*100), "")</f>
        <v>1.444206580312615</v>
      </c>
      <c r="U1175"/>
    </row>
    <row r="1176" spans="1:21" hidden="1" x14ac:dyDescent="0.25">
      <c r="A1176" s="20" t="s">
        <v>3602</v>
      </c>
      <c r="B1176" s="20">
        <v>2457.0500000000002</v>
      </c>
      <c r="C1176" s="33" t="s">
        <v>3601</v>
      </c>
      <c r="D1176" s="6" t="s">
        <v>20</v>
      </c>
      <c r="E1176" s="6" t="s">
        <v>32</v>
      </c>
      <c r="F1176" s="6" t="s">
        <v>478</v>
      </c>
      <c r="G1176">
        <v>12</v>
      </c>
      <c r="H1176">
        <v>202212</v>
      </c>
      <c r="I1176" s="8">
        <v>19.25</v>
      </c>
      <c r="J1176" s="8">
        <v>2.4</v>
      </c>
      <c r="K1176" s="8">
        <v>1.58</v>
      </c>
      <c r="L1176" s="8">
        <v>1.61</v>
      </c>
      <c r="M1176" s="47" t="str">
        <f>INDEX(DNBDetails[], MATCH(ZACKS_Screener[Ticker], DNBDetails[Ticker],0), 6)</f>
        <v>Finance and Insurance</v>
      </c>
      <c r="N1176" s="6" t="str">
        <f>INDEX(DNBDetails[], MATCH(ZACKS_Screener[Ticker], DNBDetails[Ticker],0), 7)</f>
        <v>Depository Credit Intermediation</v>
      </c>
      <c r="O11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-0.34166666666666662</v>
      </c>
      <c r="P11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1.8987341772151913E-2</v>
      </c>
      <c r="Q1176" s="17">
        <f>IFERROR(ZACKS_Screener[[#This Row],[Price]]/ZACKS_Screener[[#This Row],[EPS1]], "")</f>
        <v>12.183544303797468</v>
      </c>
      <c r="R1176" s="17">
        <f>IFERROR(ZACKS_Screener[[#This Row],[Price]]/ZACKS_Screener[[#This Row],[EPS2]], "")</f>
        <v>11.956521739130434</v>
      </c>
      <c r="S1176" s="17">
        <f>IFERROR(ZACKS_Screener[[#This Row],[PE1]]/(ZACKS_Screener[[#This Row],[EG1]]*100), "")</f>
        <v>-0.35659154059895032</v>
      </c>
      <c r="T1176" s="17">
        <f>IFERROR(ZACKS_Screener[[#This Row],[PE2]]/(ZACKS_Screener[[#This Row],[EG2]]*100), "")</f>
        <v>6.297101449275357</v>
      </c>
      <c r="U1176"/>
    </row>
    <row r="1177" spans="1:21" hidden="1" x14ac:dyDescent="0.25">
      <c r="A1177" s="20" t="s">
        <v>2717</v>
      </c>
      <c r="B1177" s="20">
        <v>8472.56</v>
      </c>
      <c r="C1177" s="33" t="s">
        <v>2716</v>
      </c>
      <c r="D1177" s="6" t="s">
        <v>12</v>
      </c>
      <c r="E1177" s="6" t="s">
        <v>21</v>
      </c>
      <c r="F1177" s="6" t="s">
        <v>1436</v>
      </c>
      <c r="G1177">
        <v>12</v>
      </c>
      <c r="H1177">
        <v>202212</v>
      </c>
      <c r="I1177" s="8">
        <v>73.739999999999995</v>
      </c>
      <c r="J1177" s="8">
        <v>3.53</v>
      </c>
      <c r="K1177" s="8">
        <v>2.3199999999999998</v>
      </c>
      <c r="L1177" s="8">
        <v>3.04</v>
      </c>
      <c r="M1177" s="47" t="str">
        <f>INDEX(DNBDetails[], MATCH(ZACKS_Screener[Ticker], DNBDetails[Ticker],0), 6)</f>
        <v>Transportation and Warehousing</v>
      </c>
      <c r="N1177" s="6" t="str">
        <f>INDEX(DNBDetails[], MATCH(ZACKS_Screener[Ticker], DNBDetails[Ticker],0), 7)</f>
        <v>Freight Transportation Arrangement</v>
      </c>
      <c r="O11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-0.34277620396600567</v>
      </c>
      <c r="P11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0.31034482758620702</v>
      </c>
      <c r="Q1177" s="17">
        <f>IFERROR(ZACKS_Screener[[#This Row],[Price]]/ZACKS_Screener[[#This Row],[EPS1]], "")</f>
        <v>31.78448275862069</v>
      </c>
      <c r="R1177" s="17">
        <f>IFERROR(ZACKS_Screener[[#This Row],[Price]]/ZACKS_Screener[[#This Row],[EPS2]], "")</f>
        <v>24.256578947368418</v>
      </c>
      <c r="S1177" s="17">
        <f>IFERROR(ZACKS_Screener[[#This Row],[PE1]]/(ZACKS_Screener[[#This Row],[EG1]]*100), "")</f>
        <v>-0.92726631518951264</v>
      </c>
      <c r="T1177" s="17">
        <f>IFERROR(ZACKS_Screener[[#This Row],[PE2]]/(ZACKS_Screener[[#This Row],[EG2]]*100), "")</f>
        <v>0.7816008771929821</v>
      </c>
      <c r="U1177"/>
    </row>
    <row r="1178" spans="1:21" hidden="1" x14ac:dyDescent="0.25">
      <c r="A1178" s="20" t="s">
        <v>1583</v>
      </c>
      <c r="B1178" s="20">
        <v>7099.07</v>
      </c>
      <c r="C1178" s="33" t="s">
        <v>1582</v>
      </c>
      <c r="D1178" s="6" t="s">
        <v>20</v>
      </c>
      <c r="E1178" s="6" t="s">
        <v>21</v>
      </c>
      <c r="F1178" s="6" t="s">
        <v>1436</v>
      </c>
      <c r="G1178">
        <v>12</v>
      </c>
      <c r="H1178">
        <v>202212</v>
      </c>
      <c r="I1178" s="8">
        <v>196.77</v>
      </c>
      <c r="J1178" s="8">
        <v>11.76</v>
      </c>
      <c r="K1178" s="8">
        <v>7.72</v>
      </c>
      <c r="L1178" s="8">
        <v>8.84</v>
      </c>
      <c r="M1178" s="47" t="str">
        <f>INDEX(DNBDetails[], MATCH(ZACKS_Screener[Ticker], DNBDetails[Ticker],0), 6)</f>
        <v>Transportation and Warehousing</v>
      </c>
      <c r="N1178" s="6" t="str">
        <f>INDEX(DNBDetails[], MATCH(ZACKS_Screener[Ticker], DNBDetails[Ticker],0), 7)</f>
        <v>Warehousing and Storage</v>
      </c>
      <c r="O11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-0.34353741496598639</v>
      </c>
      <c r="P11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0.1450777202072539</v>
      </c>
      <c r="Q1178" s="17">
        <f>IFERROR(ZACKS_Screener[[#This Row],[Price]]/ZACKS_Screener[[#This Row],[EPS1]], "")</f>
        <v>25.488341968911918</v>
      </c>
      <c r="R1178" s="17">
        <f>IFERROR(ZACKS_Screener[[#This Row],[Price]]/ZACKS_Screener[[#This Row],[EPS2]], "")</f>
        <v>22.259049773755656</v>
      </c>
      <c r="S1178" s="17">
        <f>IFERROR(ZACKS_Screener[[#This Row],[PE1]]/(ZACKS_Screener[[#This Row],[EG1]]*100), "")</f>
        <v>-0.7419378751346638</v>
      </c>
      <c r="T1178" s="17">
        <f>IFERROR(ZACKS_Screener[[#This Row],[PE2]]/(ZACKS_Screener[[#This Row],[EG2]]*100), "")</f>
        <v>1.5342845022624432</v>
      </c>
      <c r="U1178"/>
    </row>
    <row r="1179" spans="1:21" hidden="1" x14ac:dyDescent="0.25">
      <c r="A1179" s="20" t="s">
        <v>2300</v>
      </c>
      <c r="B1179" s="20">
        <v>3074.92</v>
      </c>
      <c r="C1179" s="33" t="s">
        <v>2299</v>
      </c>
      <c r="D1179" s="6" t="s">
        <v>12</v>
      </c>
      <c r="E1179" s="6" t="s">
        <v>284</v>
      </c>
      <c r="F1179" s="6" t="s">
        <v>2103</v>
      </c>
      <c r="G1179">
        <v>9</v>
      </c>
      <c r="H1179">
        <v>202209</v>
      </c>
      <c r="I1179" s="8">
        <v>75.31</v>
      </c>
      <c r="J1179" s="8">
        <v>1.36</v>
      </c>
      <c r="K1179" s="8">
        <v>0.89</v>
      </c>
      <c r="L1179" s="8">
        <v>3.38</v>
      </c>
      <c r="M1179" s="47" t="str">
        <f>INDEX(DNBDetails[], MATCH(ZACKS_Screener[Ticker], DNBDetails[Ticker],0), 6)</f>
        <v>Electrical Equipment, Appliance, and Component Manufacturing</v>
      </c>
      <c r="N1179" s="6" t="str">
        <f>INDEX(DNBDetails[], MATCH(ZACKS_Screener[Ticker], DNBDetails[Ticker],0), 7)</f>
        <v>Household Appliance Manufacturing</v>
      </c>
      <c r="O11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-0.3455882352941177</v>
      </c>
      <c r="P11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2.7977528089887636</v>
      </c>
      <c r="Q1179" s="17">
        <f>IFERROR(ZACKS_Screener[[#This Row],[Price]]/ZACKS_Screener[[#This Row],[EPS1]], "")</f>
        <v>84.617977528089895</v>
      </c>
      <c r="R1179" s="17">
        <f>IFERROR(ZACKS_Screener[[#This Row],[Price]]/ZACKS_Screener[[#This Row],[EPS2]], "")</f>
        <v>22.281065088757398</v>
      </c>
      <c r="S1179" s="17">
        <f>IFERROR(ZACKS_Screener[[#This Row],[PE1]]/(ZACKS_Screener[[#This Row],[EG1]]*100), "")</f>
        <v>-2.4485202008128137</v>
      </c>
      <c r="T1179" s="17">
        <f>IFERROR(ZACKS_Screener[[#This Row],[PE2]]/(ZACKS_Screener[[#This Row],[EG2]]*100), "")</f>
        <v>7.9639148309213204E-2</v>
      </c>
      <c r="U1179"/>
    </row>
    <row r="1180" spans="1:21" hidden="1" x14ac:dyDescent="0.25">
      <c r="A1180" s="20" t="s">
        <v>446</v>
      </c>
      <c r="B1180" s="20">
        <v>6523.04</v>
      </c>
      <c r="C1180" s="33" t="s">
        <v>445</v>
      </c>
      <c r="D1180" s="6" t="s">
        <v>12</v>
      </c>
      <c r="E1180" s="6" t="s">
        <v>35</v>
      </c>
      <c r="F1180" s="6" t="s">
        <v>135</v>
      </c>
      <c r="G1180">
        <v>12</v>
      </c>
      <c r="H1180">
        <v>202212</v>
      </c>
      <c r="I1180" s="8">
        <v>18.25</v>
      </c>
      <c r="J1180" s="8">
        <v>1.07</v>
      </c>
      <c r="K1180" s="8">
        <v>0.7</v>
      </c>
      <c r="L1180" s="8">
        <v>1.08</v>
      </c>
      <c r="M1180" s="47" t="str">
        <f>INDEX(DNBDetails[], MATCH(ZACKS_Screener[Ticker], DNBDetails[Ticker],0), 6)</f>
        <v>Wholesale Trade</v>
      </c>
      <c r="N1180" s="6" t="str">
        <f>INDEX(DNBDetails[], MATCH(ZACKS_Screener[Ticker], DNBDetails[Ticker],0), 7)</f>
        <v>Professional and Commercial Equipment and Supplies Merchant Wholesalers</v>
      </c>
      <c r="O11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-0.34579439252336458</v>
      </c>
      <c r="P11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0.54285714285714304</v>
      </c>
      <c r="Q1180" s="17">
        <f>IFERROR(ZACKS_Screener[[#This Row],[Price]]/ZACKS_Screener[[#This Row],[EPS1]], "")</f>
        <v>26.071428571428573</v>
      </c>
      <c r="R1180" s="17">
        <f>IFERROR(ZACKS_Screener[[#This Row],[Price]]/ZACKS_Screener[[#This Row],[EPS2]], "")</f>
        <v>16.898148148148149</v>
      </c>
      <c r="S1180" s="17">
        <f>IFERROR(ZACKS_Screener[[#This Row],[PE1]]/(ZACKS_Screener[[#This Row],[EG1]]*100), "")</f>
        <v>-0.75395752895752888</v>
      </c>
      <c r="T1180" s="17">
        <f>IFERROR(ZACKS_Screener[[#This Row],[PE2]]/(ZACKS_Screener[[#This Row],[EG2]]*100), "")</f>
        <v>0.31128167641325527</v>
      </c>
      <c r="U1180"/>
    </row>
    <row r="1181" spans="1:21" hidden="1" x14ac:dyDescent="0.25">
      <c r="A1181" s="20" t="s">
        <v>15778</v>
      </c>
      <c r="B1181" s="20">
        <v>96343.14</v>
      </c>
      <c r="C1181" s="33" t="s">
        <v>15779</v>
      </c>
      <c r="D1181" s="6" t="s">
        <v>12</v>
      </c>
      <c r="E1181" s="6" t="s">
        <v>194</v>
      </c>
      <c r="F1181" s="6" t="s">
        <v>941</v>
      </c>
      <c r="G1181">
        <v>12</v>
      </c>
      <c r="H1181">
        <v>202212</v>
      </c>
      <c r="I1181" s="8">
        <v>32.549999999999997</v>
      </c>
      <c r="J1181" s="8">
        <v>7.13</v>
      </c>
      <c r="K1181" s="8">
        <v>4.66</v>
      </c>
      <c r="L1181" s="8">
        <v>5.24</v>
      </c>
      <c r="M1181" s="47" t="str">
        <f>INDEX(DNBDetails[], MATCH(ZACKS_Screener[Ticker], DNBDetails[Ticker],0), 6)</f>
        <v>Mining, Quarrying, and Oil and Gas Extraction</v>
      </c>
      <c r="N1181" s="6" t="str">
        <f>INDEX(DNBDetails[], MATCH(ZACKS_Screener[Ticker], DNBDetails[Ticker],0), 7)</f>
        <v>Oil and Gas Extraction</v>
      </c>
      <c r="O11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-0.34642356241234218</v>
      </c>
      <c r="P11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0.12446351931330474</v>
      </c>
      <c r="Q1181" s="17">
        <f>IFERROR(ZACKS_Screener[[#This Row],[Price]]/ZACKS_Screener[[#This Row],[EPS1]], "")</f>
        <v>6.9849785407725316</v>
      </c>
      <c r="R1181" s="17">
        <f>IFERROR(ZACKS_Screener[[#This Row],[Price]]/ZACKS_Screener[[#This Row],[EPS2]], "")</f>
        <v>6.2118320610687014</v>
      </c>
      <c r="S1181" s="17">
        <f>IFERROR(ZACKS_Screener[[#This Row],[PE1]]/(ZACKS_Screener[[#This Row],[EG1]]*100), "")</f>
        <v>-0.20163116192594394</v>
      </c>
      <c r="T1181" s="17">
        <f>IFERROR(ZACKS_Screener[[#This Row],[PE2]]/(ZACKS_Screener[[#This Row],[EG2]]*100), "")</f>
        <v>0.49908857594103695</v>
      </c>
      <c r="U1181"/>
    </row>
    <row r="1182" spans="1:21" hidden="1" x14ac:dyDescent="0.25">
      <c r="A1182" s="20" t="s">
        <v>3068</v>
      </c>
      <c r="B1182" s="20">
        <v>2851.12</v>
      </c>
      <c r="C1182" s="33" t="s">
        <v>3067</v>
      </c>
      <c r="D1182" s="6" t="s">
        <v>12</v>
      </c>
      <c r="E1182" s="6" t="s">
        <v>114</v>
      </c>
      <c r="F1182" s="6" t="s">
        <v>277</v>
      </c>
      <c r="G1182">
        <v>12</v>
      </c>
      <c r="H1182">
        <v>202212</v>
      </c>
      <c r="I1182" s="8">
        <v>38.340000000000003</v>
      </c>
      <c r="J1182" s="8">
        <v>23.86</v>
      </c>
      <c r="K1182" s="8">
        <v>15.57</v>
      </c>
      <c r="L1182" s="8">
        <v>10.199999999999999</v>
      </c>
      <c r="M1182" s="47" t="str">
        <f>INDEX(DNBDetails[], MATCH(ZACKS_Screener[Ticker], DNBDetails[Ticker],0), 6)</f>
        <v>Computer and Electronic Product Manufacturing</v>
      </c>
      <c r="N1182" s="6" t="str">
        <f>INDEX(DNBDetails[], MATCH(ZACKS_Screener[Ticker], DNBDetails[Ticker],0), 7)</f>
        <v>Semiconductor and Other Electronic Component Manufacturing</v>
      </c>
      <c r="O11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-0.34744341994970662</v>
      </c>
      <c r="P11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-0.34489402697495186</v>
      </c>
      <c r="Q1182" s="17">
        <f>IFERROR(ZACKS_Screener[[#This Row],[Price]]/ZACKS_Screener[[#This Row],[EPS1]], "")</f>
        <v>2.4624277456647401</v>
      </c>
      <c r="R1182" s="17">
        <f>IFERROR(ZACKS_Screener[[#This Row],[Price]]/ZACKS_Screener[[#This Row],[EPS2]], "")</f>
        <v>3.7588235294117651</v>
      </c>
      <c r="S1182" s="17">
        <f>IFERROR(ZACKS_Screener[[#This Row],[PE1]]/(ZACKS_Screener[[#This Row],[EG1]]*100), "")</f>
        <v>-7.0872769615875394E-2</v>
      </c>
      <c r="T1182" s="17">
        <f>IFERROR(ZACKS_Screener[[#This Row],[PE2]]/(ZACKS_Screener[[#This Row],[EG2]]*100), "")</f>
        <v>-0.10898488333881039</v>
      </c>
      <c r="U1182"/>
    </row>
    <row r="1183" spans="1:21" hidden="1" x14ac:dyDescent="0.25">
      <c r="A1183" s="20" t="s">
        <v>2411</v>
      </c>
      <c r="B1183" s="20">
        <v>21413.68</v>
      </c>
      <c r="C1183" s="33" t="s">
        <v>2410</v>
      </c>
      <c r="D1183" s="6" t="s">
        <v>12</v>
      </c>
      <c r="E1183" s="6" t="s">
        <v>114</v>
      </c>
      <c r="F1183" s="6" t="s">
        <v>416</v>
      </c>
      <c r="G1183">
        <v>12</v>
      </c>
      <c r="H1183">
        <v>202212</v>
      </c>
      <c r="I1183" s="8">
        <v>41.5</v>
      </c>
      <c r="J1183" s="8">
        <v>6.99</v>
      </c>
      <c r="K1183" s="8">
        <v>4.5599999999999996</v>
      </c>
      <c r="L1183" s="8">
        <v>4.3899999999999997</v>
      </c>
      <c r="M1183" s="47" t="str">
        <f>INDEX(DNBDetails[], MATCH(ZACKS_Screener[Ticker], DNBDetails[Ticker],0), 6)</f>
        <v>Mining, Quarrying, and Oil and Gas Extraction</v>
      </c>
      <c r="N1183" s="6" t="str">
        <f>INDEX(DNBDetails[], MATCH(ZACKS_Screener[Ticker], DNBDetails[Ticker],0), 7)</f>
        <v>Metal Ore Mining</v>
      </c>
      <c r="O11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-0.34763948497854086</v>
      </c>
      <c r="P11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-3.7280701754385956E-2</v>
      </c>
      <c r="Q1183" s="17">
        <f>IFERROR(ZACKS_Screener[[#This Row],[Price]]/ZACKS_Screener[[#This Row],[EPS1]], "")</f>
        <v>9.1008771929824572</v>
      </c>
      <c r="R1183" s="17">
        <f>IFERROR(ZACKS_Screener[[#This Row],[Price]]/ZACKS_Screener[[#This Row],[EPS2]], "")</f>
        <v>9.453302961275627</v>
      </c>
      <c r="S1183" s="17">
        <f>IFERROR(ZACKS_Screener[[#This Row],[PE1]]/(ZACKS_Screener[[#This Row],[EG1]]*100), "")</f>
        <v>-0.26179066493393977</v>
      </c>
      <c r="T1183" s="17">
        <f>IFERROR(ZACKS_Screener[[#This Row],[PE2]]/(ZACKS_Screener[[#This Row],[EG2]]*100), "")</f>
        <v>-2.5357095002009924</v>
      </c>
      <c r="U1183"/>
    </row>
    <row r="1184" spans="1:21" hidden="1" x14ac:dyDescent="0.25">
      <c r="A1184" s="20" t="s">
        <v>473</v>
      </c>
      <c r="B1184" s="20">
        <v>107579.56</v>
      </c>
      <c r="C1184" s="33" t="s">
        <v>473</v>
      </c>
      <c r="D1184" s="6" t="s">
        <v>12</v>
      </c>
      <c r="E1184" s="6" t="s">
        <v>194</v>
      </c>
      <c r="F1184" s="6" t="s">
        <v>353</v>
      </c>
      <c r="G1184">
        <v>12</v>
      </c>
      <c r="H1184">
        <v>202212</v>
      </c>
      <c r="I1184" s="8">
        <v>37.42</v>
      </c>
      <c r="J1184" s="8">
        <v>8.74</v>
      </c>
      <c r="K1184" s="8">
        <v>5.7</v>
      </c>
      <c r="L1184" s="8">
        <v>5.74</v>
      </c>
      <c r="M1184" s="47" t="str">
        <f>INDEX(DNBDetails[], MATCH(ZACKS_Screener[Ticker], DNBDetails[Ticker],0), 6)</f>
        <v>Petroleum and Coal Products Manufacturing</v>
      </c>
      <c r="N1184" s="6" t="str">
        <f>INDEX(DNBDetails[], MATCH(ZACKS_Screener[Ticker], DNBDetails[Ticker],0), 7)</f>
        <v>Petroleum and Coal Products Manufacturing</v>
      </c>
      <c r="O11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-0.34782608695652173</v>
      </c>
      <c r="P11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7.017543859649129E-3</v>
      </c>
      <c r="Q1184" s="17">
        <f>IFERROR(ZACKS_Screener[[#This Row],[Price]]/ZACKS_Screener[[#This Row],[EPS1]], "")</f>
        <v>6.5649122807017548</v>
      </c>
      <c r="R1184" s="17">
        <f>IFERROR(ZACKS_Screener[[#This Row],[Price]]/ZACKS_Screener[[#This Row],[EPS2]], "")</f>
        <v>6.519163763066202</v>
      </c>
      <c r="S1184" s="17">
        <f>IFERROR(ZACKS_Screener[[#This Row],[PE1]]/(ZACKS_Screener[[#This Row],[EG1]]*100), "")</f>
        <v>-0.18874122807017546</v>
      </c>
      <c r="T1184" s="17">
        <f>IFERROR(ZACKS_Screener[[#This Row],[PE2]]/(ZACKS_Screener[[#This Row],[EG2]]*100), "")</f>
        <v>9.2898083623693299</v>
      </c>
      <c r="U1184"/>
    </row>
    <row r="1185" spans="1:21" hidden="1" x14ac:dyDescent="0.25">
      <c r="A1185" s="20" t="s">
        <v>1600</v>
      </c>
      <c r="B1185" s="20">
        <v>4341.3999999999996</v>
      </c>
      <c r="C1185" s="33" t="s">
        <v>1599</v>
      </c>
      <c r="D1185" s="6" t="s">
        <v>12</v>
      </c>
      <c r="E1185" s="6" t="s">
        <v>27</v>
      </c>
      <c r="F1185" s="6" t="s">
        <v>807</v>
      </c>
      <c r="G1185">
        <v>1</v>
      </c>
      <c r="H1185">
        <v>202301</v>
      </c>
      <c r="I1185" s="8">
        <v>15.69</v>
      </c>
      <c r="J1185" s="8">
        <v>4.4800000000000004</v>
      </c>
      <c r="K1185" s="8">
        <v>2.92</v>
      </c>
      <c r="L1185" s="8">
        <v>3.1</v>
      </c>
      <c r="M1185" s="47" t="str">
        <f>INDEX(DNBDetails[], MATCH(ZACKS_Screener[Ticker], DNBDetails[Ticker],0), 6)</f>
        <v>Retail Trade</v>
      </c>
      <c r="N1185" s="6" t="str">
        <f>INDEX(DNBDetails[], MATCH(ZACKS_Screener[Ticker], DNBDetails[Ticker],0), 7)</f>
        <v>Department Stores</v>
      </c>
      <c r="O11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-0.34821428571428581</v>
      </c>
      <c r="P11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6.1643835616438415E-2</v>
      </c>
      <c r="Q1185" s="17">
        <f>IFERROR(ZACKS_Screener[[#This Row],[Price]]/ZACKS_Screener[[#This Row],[EPS1]], "")</f>
        <v>5.3732876712328768</v>
      </c>
      <c r="R1185" s="17">
        <f>IFERROR(ZACKS_Screener[[#This Row],[Price]]/ZACKS_Screener[[#This Row],[EPS2]], "")</f>
        <v>5.0612903225806445</v>
      </c>
      <c r="S1185" s="17">
        <f>IFERROR(ZACKS_Screener[[#This Row],[PE1]]/(ZACKS_Screener[[#This Row],[EG1]]*100), "")</f>
        <v>-0.1543097997892518</v>
      </c>
      <c r="T1185" s="17">
        <f>IFERROR(ZACKS_Screener[[#This Row],[PE2]]/(ZACKS_Screener[[#This Row],[EG2]]*100), "")</f>
        <v>0.82105376344085934</v>
      </c>
      <c r="U1185"/>
    </row>
    <row r="1186" spans="1:21" hidden="1" x14ac:dyDescent="0.25">
      <c r="A1186" s="20" t="s">
        <v>545</v>
      </c>
      <c r="B1186" s="20">
        <v>8714.33</v>
      </c>
      <c r="C1186" s="33" t="s">
        <v>544</v>
      </c>
      <c r="D1186" s="6" t="s">
        <v>20</v>
      </c>
      <c r="E1186" s="6" t="s">
        <v>76</v>
      </c>
      <c r="F1186" s="6" t="s">
        <v>127</v>
      </c>
      <c r="G1186">
        <v>12</v>
      </c>
      <c r="H1186">
        <v>202212</v>
      </c>
      <c r="I1186" s="8">
        <v>223.44</v>
      </c>
      <c r="J1186" s="8">
        <v>58.05</v>
      </c>
      <c r="K1186" s="8">
        <v>37.83</v>
      </c>
      <c r="L1186" s="8">
        <v>25.44</v>
      </c>
      <c r="M1186" s="47" t="str">
        <f>INDEX(DNBDetails[], MATCH(ZACKS_Screener[Ticker], DNBDetails[Ticker],0), 6)</f>
        <v>Real Estate and Rental and Leasing</v>
      </c>
      <c r="N1186" s="6" t="str">
        <f>INDEX(DNBDetails[], MATCH(ZACKS_Screener[Ticker], DNBDetails[Ticker],0), 7)</f>
        <v>Automotive Equipment Rental and Leasing</v>
      </c>
      <c r="O11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-0.34832041343669251</v>
      </c>
      <c r="P11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-0.32751784298176045</v>
      </c>
      <c r="Q1186" s="17">
        <f>IFERROR(ZACKS_Screener[[#This Row],[Price]]/ZACKS_Screener[[#This Row],[EPS1]], "")</f>
        <v>5.906423473433783</v>
      </c>
      <c r="R1186" s="17">
        <f>IFERROR(ZACKS_Screener[[#This Row],[Price]]/ZACKS_Screener[[#This Row],[EPS2]], "")</f>
        <v>8.7830188679245271</v>
      </c>
      <c r="S1186" s="17">
        <f>IFERROR(ZACKS_Screener[[#This Row],[PE1]]/(ZACKS_Screener[[#This Row],[EG1]]*100), "")</f>
        <v>-0.16956868577291348</v>
      </c>
      <c r="T1186" s="17">
        <f>IFERROR(ZACKS_Screener[[#This Row],[PE2]]/(ZACKS_Screener[[#This Row],[EG2]]*100), "")</f>
        <v>-0.26816917173009275</v>
      </c>
      <c r="U1186"/>
    </row>
    <row r="1187" spans="1:21" hidden="1" x14ac:dyDescent="0.25">
      <c r="A1187" s="20" t="s">
        <v>3785</v>
      </c>
      <c r="B1187" s="20">
        <v>2246.9299999999998</v>
      </c>
      <c r="C1187" s="33" t="s">
        <v>3784</v>
      </c>
      <c r="D1187" s="6" t="s">
        <v>20</v>
      </c>
      <c r="E1187" s="6" t="s">
        <v>35</v>
      </c>
      <c r="F1187" s="6" t="s">
        <v>60</v>
      </c>
      <c r="G1187">
        <v>12</v>
      </c>
      <c r="H1187">
        <v>202212</v>
      </c>
      <c r="I1187" s="8">
        <v>35.450000000000003</v>
      </c>
      <c r="J1187" s="8">
        <v>-2.06</v>
      </c>
      <c r="K1187" s="8">
        <v>-2.78</v>
      </c>
      <c r="L1187" s="8">
        <v>-3.21</v>
      </c>
      <c r="M1187" s="47" t="str">
        <f>INDEX(DNBDetails[], MATCH(ZACKS_Screener[Ticker], DNBDetails[Ticker],0), 6)</f>
        <v>Professional, Scientific, and Technical Services</v>
      </c>
      <c r="N1187" s="6" t="str">
        <f>INDEX(DNBDetails[], MATCH(ZACKS_Screener[Ticker], DNBDetails[Ticker],0), 7)</f>
        <v>Scientific Research and Development Services</v>
      </c>
      <c r="O11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-0.34951456310679596</v>
      </c>
      <c r="P11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-0.15467625899280582</v>
      </c>
      <c r="Q1187" s="17">
        <f>IFERROR(ZACKS_Screener[[#This Row],[Price]]/ZACKS_Screener[[#This Row],[EPS1]], "")</f>
        <v>-12.75179856115108</v>
      </c>
      <c r="R1187" s="17">
        <f>IFERROR(ZACKS_Screener[[#This Row],[Price]]/ZACKS_Screener[[#This Row],[EPS2]], "")</f>
        <v>-11.043613707165109</v>
      </c>
      <c r="S1187" s="17">
        <f>IFERROR(ZACKS_Screener[[#This Row],[PE1]]/(ZACKS_Screener[[#This Row],[EG1]]*100), "")</f>
        <v>0.36484312549960052</v>
      </c>
      <c r="T1187" s="17">
        <f>IFERROR(ZACKS_Screener[[#This Row],[PE2]]/(ZACKS_Screener[[#This Row],[EG2]]*100), "")</f>
        <v>0.71398246757951145</v>
      </c>
      <c r="U1187"/>
    </row>
    <row r="1188" spans="1:21" hidden="1" x14ac:dyDescent="0.25">
      <c r="A1188" s="20" t="s">
        <v>2538</v>
      </c>
      <c r="B1188" s="20">
        <v>17781.75</v>
      </c>
      <c r="C1188" s="33" t="s">
        <v>2537</v>
      </c>
      <c r="D1188" s="6" t="s">
        <v>12</v>
      </c>
      <c r="E1188" s="6" t="s">
        <v>13</v>
      </c>
      <c r="F1188" s="6" t="s">
        <v>171</v>
      </c>
      <c r="G1188">
        <v>12</v>
      </c>
      <c r="H1188">
        <v>202212</v>
      </c>
      <c r="I1188" s="8">
        <v>7.08</v>
      </c>
      <c r="J1188" s="8">
        <v>1.1599999999999999</v>
      </c>
      <c r="K1188" s="8">
        <v>0.75</v>
      </c>
      <c r="L1188" s="8">
        <v>0.84</v>
      </c>
      <c r="M1188" s="47" t="str">
        <f>INDEX(DNBDetails[], MATCH(ZACKS_Screener[Ticker], DNBDetails[Ticker],0), 6)</f>
        <v>Computer and Electronic Product Manufacturing</v>
      </c>
      <c r="N1188" s="6" t="str">
        <f>INDEX(DNBDetails[], MATCH(ZACKS_Screener[Ticker], DNBDetails[Ticker],0), 7)</f>
        <v>Semiconductor and Other Electronic Component Manufacturing</v>
      </c>
      <c r="O11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-0.35344827586206889</v>
      </c>
      <c r="P11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0.11999999999999995</v>
      </c>
      <c r="Q1188" s="17">
        <f>IFERROR(ZACKS_Screener[[#This Row],[Price]]/ZACKS_Screener[[#This Row],[EPS1]], "")</f>
        <v>9.44</v>
      </c>
      <c r="R1188" s="17">
        <f>IFERROR(ZACKS_Screener[[#This Row],[Price]]/ZACKS_Screener[[#This Row],[EPS2]], "")</f>
        <v>8.4285714285714288</v>
      </c>
      <c r="S1188" s="17">
        <f>IFERROR(ZACKS_Screener[[#This Row],[PE1]]/(ZACKS_Screener[[#This Row],[EG1]]*100), "")</f>
        <v>-0.26708292682926832</v>
      </c>
      <c r="T1188" s="17">
        <f>IFERROR(ZACKS_Screener[[#This Row],[PE2]]/(ZACKS_Screener[[#This Row],[EG2]]*100), "")</f>
        <v>0.70238095238095266</v>
      </c>
      <c r="U1188"/>
    </row>
    <row r="1189" spans="1:21" hidden="1" x14ac:dyDescent="0.25">
      <c r="A1189" s="20" t="s">
        <v>760</v>
      </c>
      <c r="B1189" s="20">
        <v>36543.660000000003</v>
      </c>
      <c r="C1189" s="33" t="s">
        <v>759</v>
      </c>
      <c r="D1189" s="6" t="s">
        <v>12</v>
      </c>
      <c r="E1189" s="6" t="s">
        <v>194</v>
      </c>
      <c r="F1189" s="6" t="s">
        <v>761</v>
      </c>
      <c r="G1189">
        <v>12</v>
      </c>
      <c r="H1189">
        <v>202212</v>
      </c>
      <c r="I1189" s="8">
        <v>19.36</v>
      </c>
      <c r="J1189" s="8">
        <v>2.46</v>
      </c>
      <c r="K1189" s="8">
        <v>1.59</v>
      </c>
      <c r="L1189" s="8">
        <v>2.19</v>
      </c>
      <c r="M1189" s="47" t="str">
        <f>INDEX(DNBDetails[], MATCH(ZACKS_Screener[Ticker], DNBDetails[Ticker],0), 6)</f>
        <v>Mining, Quarrying, and Oil and Gas Extraction</v>
      </c>
      <c r="N1189" s="6" t="str">
        <f>INDEX(DNBDetails[], MATCH(ZACKS_Screener[Ticker], DNBDetails[Ticker],0), 7)</f>
        <v>Support Activities for Mining</v>
      </c>
      <c r="O11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-0.35365853658536583</v>
      </c>
      <c r="P11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0.37735849056603765</v>
      </c>
      <c r="Q1189" s="17">
        <f>IFERROR(ZACKS_Screener[[#This Row],[Price]]/ZACKS_Screener[[#This Row],[EPS1]], "")</f>
        <v>12.176100628930817</v>
      </c>
      <c r="R1189" s="17">
        <f>IFERROR(ZACKS_Screener[[#This Row],[Price]]/ZACKS_Screener[[#This Row],[EPS2]], "")</f>
        <v>8.8401826484018269</v>
      </c>
      <c r="S1189" s="17">
        <f>IFERROR(ZACKS_Screener[[#This Row],[PE1]]/(ZACKS_Screener[[#This Row],[EG1]]*100), "")</f>
        <v>-0.34428974192149203</v>
      </c>
      <c r="T1189" s="17">
        <f>IFERROR(ZACKS_Screener[[#This Row],[PE2]]/(ZACKS_Screener[[#This Row],[EG2]]*100), "")</f>
        <v>0.23426484018264845</v>
      </c>
      <c r="U1189"/>
    </row>
    <row r="1190" spans="1:21" hidden="1" x14ac:dyDescent="0.25">
      <c r="A1190" s="20" t="s">
        <v>685</v>
      </c>
      <c r="B1190" s="20">
        <v>6956.35</v>
      </c>
      <c r="C1190" s="33" t="s">
        <v>684</v>
      </c>
      <c r="D1190" s="6" t="s">
        <v>12</v>
      </c>
      <c r="E1190" s="6" t="s">
        <v>76</v>
      </c>
      <c r="F1190" s="6" t="s">
        <v>242</v>
      </c>
      <c r="G1190">
        <v>6</v>
      </c>
      <c r="H1190">
        <v>202306</v>
      </c>
      <c r="I1190" s="8">
        <v>47.21</v>
      </c>
      <c r="J1190" s="8">
        <v>3.72</v>
      </c>
      <c r="K1190" s="8">
        <v>2.4</v>
      </c>
      <c r="L1190" s="8">
        <v>3.85</v>
      </c>
      <c r="M1190" s="47" t="str">
        <f>INDEX(DNBDetails[], MATCH(ZACKS_Screener[Ticker], DNBDetails[Ticker],0), 6)</f>
        <v>Machinery Manufacturing</v>
      </c>
      <c r="N1190" s="6" t="str">
        <f>INDEX(DNBDetails[], MATCH(ZACKS_Screener[Ticker], DNBDetails[Ticker],0), 7)</f>
        <v>Commercial and Service Industry Machinery Manufacturing</v>
      </c>
      <c r="O11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-0.35483870967741943</v>
      </c>
      <c r="P11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0.60416666666666674</v>
      </c>
      <c r="Q1190" s="17">
        <f>IFERROR(ZACKS_Screener[[#This Row],[Price]]/ZACKS_Screener[[#This Row],[EPS1]], "")</f>
        <v>19.670833333333334</v>
      </c>
      <c r="R1190" s="17">
        <f>IFERROR(ZACKS_Screener[[#This Row],[Price]]/ZACKS_Screener[[#This Row],[EPS2]], "")</f>
        <v>12.262337662337663</v>
      </c>
      <c r="S1190" s="17">
        <f>IFERROR(ZACKS_Screener[[#This Row],[PE1]]/(ZACKS_Screener[[#This Row],[EG1]]*100), "")</f>
        <v>-0.55435984848484843</v>
      </c>
      <c r="T1190" s="17">
        <f>IFERROR(ZACKS_Screener[[#This Row],[PE2]]/(ZACKS_Screener[[#This Row],[EG2]]*100), "")</f>
        <v>0.20296283027317508</v>
      </c>
      <c r="U1190"/>
    </row>
    <row r="1191" spans="1:21" hidden="1" x14ac:dyDescent="0.25">
      <c r="A1191" s="20" t="s">
        <v>1305</v>
      </c>
      <c r="B1191" s="20">
        <v>5135.75</v>
      </c>
      <c r="C1191" s="33" t="s">
        <v>1304</v>
      </c>
      <c r="D1191" s="6" t="s">
        <v>20</v>
      </c>
      <c r="E1191" s="6" t="s">
        <v>21</v>
      </c>
      <c r="F1191" s="6" t="s">
        <v>288</v>
      </c>
      <c r="G1191">
        <v>12</v>
      </c>
      <c r="H1191">
        <v>202212</v>
      </c>
      <c r="I1191" s="8">
        <v>16.48</v>
      </c>
      <c r="J1191" s="8">
        <v>3.74</v>
      </c>
      <c r="K1191" s="8">
        <v>2.41</v>
      </c>
      <c r="L1191" s="8">
        <v>1.91</v>
      </c>
      <c r="M1191" s="47" t="str">
        <f>INDEX(DNBDetails[], MATCH(ZACKS_Screener[Ticker], DNBDetails[Ticker],0), 6)</f>
        <v>Real Estate and Rental and Leasing</v>
      </c>
      <c r="N1191" s="6" t="str">
        <f>INDEX(DNBDetails[], MATCH(ZACKS_Screener[Ticker], DNBDetails[Ticker],0), 7)</f>
        <v>Automotive Equipment Rental and Leasing</v>
      </c>
      <c r="O11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-0.35561497326203206</v>
      </c>
      <c r="P11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-0.20746887966804986</v>
      </c>
      <c r="Q1191" s="17">
        <f>IFERROR(ZACKS_Screener[[#This Row],[Price]]/ZACKS_Screener[[#This Row],[EPS1]], "")</f>
        <v>6.8381742738589208</v>
      </c>
      <c r="R1191" s="17">
        <f>IFERROR(ZACKS_Screener[[#This Row],[Price]]/ZACKS_Screener[[#This Row],[EPS2]], "")</f>
        <v>8.6282722513089016</v>
      </c>
      <c r="S1191" s="17">
        <f>IFERROR(ZACKS_Screener[[#This Row],[PE1]]/(ZACKS_Screener[[#This Row],[EG1]]*100), "")</f>
        <v>-0.19229151717467943</v>
      </c>
      <c r="T1191" s="17">
        <f>IFERROR(ZACKS_Screener[[#This Row],[PE2]]/(ZACKS_Screener[[#This Row],[EG2]]*100), "")</f>
        <v>-0.41588272251308889</v>
      </c>
      <c r="U1191"/>
    </row>
    <row r="1192" spans="1:21" hidden="1" x14ac:dyDescent="0.25">
      <c r="A1192" s="20" t="s">
        <v>851</v>
      </c>
      <c r="B1192" s="20">
        <v>3535.84</v>
      </c>
      <c r="C1192" s="33" t="s">
        <v>850</v>
      </c>
      <c r="D1192" s="6" t="s">
        <v>20</v>
      </c>
      <c r="E1192" s="6" t="s">
        <v>35</v>
      </c>
      <c r="F1192" s="6" t="s">
        <v>60</v>
      </c>
      <c r="G1192">
        <v>12</v>
      </c>
      <c r="H1192">
        <v>202212</v>
      </c>
      <c r="I1192" s="8">
        <v>24.73</v>
      </c>
      <c r="J1192" s="8">
        <v>-2.6</v>
      </c>
      <c r="K1192" s="8">
        <v>-3.53</v>
      </c>
      <c r="L1192" s="8">
        <v>-3.55</v>
      </c>
      <c r="M1192" s="47" t="str">
        <f>INDEX(DNBDetails[], MATCH(ZACKS_Screener[Ticker], DNBDetails[Ticker],0), 6)</f>
        <v>Chemical Manufacturing</v>
      </c>
      <c r="N1192" s="6" t="str">
        <f>INDEX(DNBDetails[], MATCH(ZACKS_Screener[Ticker], DNBDetails[Ticker],0), 7)</f>
        <v>Pharmaceutical and Medicine Manufacturing</v>
      </c>
      <c r="O11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-0.35769230769230759</v>
      </c>
      <c r="P11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-5.6657223796034049E-3</v>
      </c>
      <c r="Q1192" s="17">
        <f>IFERROR(ZACKS_Screener[[#This Row],[Price]]/ZACKS_Screener[[#This Row],[EPS1]], "")</f>
        <v>-7.0056657223796037</v>
      </c>
      <c r="R1192" s="17">
        <f>IFERROR(ZACKS_Screener[[#This Row],[Price]]/ZACKS_Screener[[#This Row],[EPS2]], "")</f>
        <v>-6.9661971830985916</v>
      </c>
      <c r="S1192" s="17">
        <f>IFERROR(ZACKS_Screener[[#This Row],[PE1]]/(ZACKS_Screener[[#This Row],[EG1]]*100), "")</f>
        <v>0.19585732127082769</v>
      </c>
      <c r="T1192" s="17">
        <f>IFERROR(ZACKS_Screener[[#This Row],[PE2]]/(ZACKS_Screener[[#This Row],[EG2]]*100), "")</f>
        <v>12.295338028169002</v>
      </c>
      <c r="U1192"/>
    </row>
    <row r="1193" spans="1:21" hidden="1" x14ac:dyDescent="0.25">
      <c r="A1193" s="20" t="s">
        <v>3741</v>
      </c>
      <c r="B1193" s="20">
        <v>2415.8000000000002</v>
      </c>
      <c r="C1193" s="33" t="s">
        <v>3740</v>
      </c>
      <c r="D1193" s="6" t="s">
        <v>20</v>
      </c>
      <c r="E1193" s="6" t="s">
        <v>13</v>
      </c>
      <c r="F1193" s="6" t="s">
        <v>223</v>
      </c>
      <c r="G1193">
        <v>6</v>
      </c>
      <c r="H1193">
        <v>202306</v>
      </c>
      <c r="I1193" s="8">
        <v>10.75</v>
      </c>
      <c r="J1193" s="8">
        <v>0.95</v>
      </c>
      <c r="K1193" s="8">
        <v>0.61</v>
      </c>
      <c r="L1193" s="8">
        <v>0.9</v>
      </c>
      <c r="M1193" s="47" t="str">
        <f>INDEX(DNBDetails[], MATCH(ZACKS_Screener[Ticker], DNBDetails[Ticker],0), 6)</f>
        <v>Computer and Electronic Product Manufacturing</v>
      </c>
      <c r="N1193" s="6" t="str">
        <f>INDEX(DNBDetails[], MATCH(ZACKS_Screener[Ticker], DNBDetails[Ticker],0), 7)</f>
        <v>Navigational, Measuring, Electromedical, and Control Instruments Manufacturing</v>
      </c>
      <c r="O11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-0.35789473684210527</v>
      </c>
      <c r="P11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0.47540983606557385</v>
      </c>
      <c r="Q1193" s="17">
        <f>IFERROR(ZACKS_Screener[[#This Row],[Price]]/ZACKS_Screener[[#This Row],[EPS1]], "")</f>
        <v>17.622950819672131</v>
      </c>
      <c r="R1193" s="17">
        <f>IFERROR(ZACKS_Screener[[#This Row],[Price]]/ZACKS_Screener[[#This Row],[EPS2]], "")</f>
        <v>11.944444444444445</v>
      </c>
      <c r="S1193" s="17">
        <f>IFERROR(ZACKS_Screener[[#This Row],[PE1]]/(ZACKS_Screener[[#This Row],[EG1]]*100), "")</f>
        <v>-0.49240597878495657</v>
      </c>
      <c r="T1193" s="17">
        <f>IFERROR(ZACKS_Screener[[#This Row],[PE2]]/(ZACKS_Screener[[#This Row],[EG2]]*100), "")</f>
        <v>0.25124521072796935</v>
      </c>
      <c r="U1193"/>
    </row>
    <row r="1194" spans="1:21" hidden="1" x14ac:dyDescent="0.25">
      <c r="A1194" s="20" t="s">
        <v>2590</v>
      </c>
      <c r="B1194" s="20">
        <v>25105.17</v>
      </c>
      <c r="C1194" s="33" t="s">
        <v>2589</v>
      </c>
      <c r="D1194" s="6" t="s">
        <v>20</v>
      </c>
      <c r="E1194" s="6" t="s">
        <v>13</v>
      </c>
      <c r="F1194" s="6" t="s">
        <v>217</v>
      </c>
      <c r="G1194">
        <v>3</v>
      </c>
      <c r="H1194">
        <v>202303</v>
      </c>
      <c r="I1194" s="8">
        <v>9.3000000000000007</v>
      </c>
      <c r="J1194" s="8">
        <v>1.36</v>
      </c>
      <c r="K1194" s="8">
        <v>0.87</v>
      </c>
      <c r="L1194" s="8">
        <v>1.04</v>
      </c>
      <c r="M1194" s="47" t="str">
        <f>INDEX(DNBDetails[], MATCH(ZACKS_Screener[Ticker], DNBDetails[Ticker],0), 6)</f>
        <v>Information</v>
      </c>
      <c r="N1194" s="6" t="str">
        <f>INDEX(DNBDetails[], MATCH(ZACKS_Screener[Ticker], DNBDetails[Ticker],0), 7)</f>
        <v>All Other Telecommunications</v>
      </c>
      <c r="O11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-0.36029411764705888</v>
      </c>
      <c r="P11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0.19540229885057475</v>
      </c>
      <c r="Q1194" s="17">
        <f>IFERROR(ZACKS_Screener[[#This Row],[Price]]/ZACKS_Screener[[#This Row],[EPS1]], "")</f>
        <v>10.689655172413794</v>
      </c>
      <c r="R1194" s="17">
        <f>IFERROR(ZACKS_Screener[[#This Row],[Price]]/ZACKS_Screener[[#This Row],[EPS2]], "")</f>
        <v>8.9423076923076934</v>
      </c>
      <c r="S1194" s="17">
        <f>IFERROR(ZACKS_Screener[[#This Row],[PE1]]/(ZACKS_Screener[[#This Row],[EG1]]*100), "")</f>
        <v>-0.29669247009148486</v>
      </c>
      <c r="T1194" s="17">
        <f>IFERROR(ZACKS_Screener[[#This Row],[PE2]]/(ZACKS_Screener[[#This Row],[EG2]]*100), "")</f>
        <v>0.45763574660633483</v>
      </c>
      <c r="U1194"/>
    </row>
    <row r="1195" spans="1:21" hidden="1" x14ac:dyDescent="0.25">
      <c r="A1195" s="20" t="s">
        <v>15790</v>
      </c>
      <c r="B1195" s="20">
        <v>2081.7600000000002</v>
      </c>
      <c r="C1195" s="33" t="s">
        <v>15791</v>
      </c>
      <c r="D1195" s="6" t="s">
        <v>12</v>
      </c>
      <c r="E1195" s="6" t="s">
        <v>194</v>
      </c>
      <c r="F1195" s="6" t="s">
        <v>2839</v>
      </c>
      <c r="G1195">
        <v>12</v>
      </c>
      <c r="H1195">
        <v>202212</v>
      </c>
      <c r="I1195" s="8">
        <v>40.42</v>
      </c>
      <c r="J1195" s="8">
        <v>12.88</v>
      </c>
      <c r="K1195" s="8">
        <v>8.2200000000000006</v>
      </c>
      <c r="L1195" s="8">
        <v>4.66</v>
      </c>
      <c r="M1195" s="47" t="str">
        <f>INDEX(DNBDetails[], MATCH(ZACKS_Screener[Ticker], DNBDetails[Ticker],0), 6)</f>
        <v>Mining, Quarrying, and Oil and Gas Extraction</v>
      </c>
      <c r="N1195" s="6" t="str">
        <f>INDEX(DNBDetails[], MATCH(ZACKS_Screener[Ticker], DNBDetails[Ticker],0), 7)</f>
        <v>Coal Mining</v>
      </c>
      <c r="O11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-0.36180124223602483</v>
      </c>
      <c r="P11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-0.43309002433090027</v>
      </c>
      <c r="Q1195" s="17">
        <f>IFERROR(ZACKS_Screener[[#This Row],[Price]]/ZACKS_Screener[[#This Row],[EPS1]], "")</f>
        <v>4.9172749391727493</v>
      </c>
      <c r="R1195" s="17">
        <f>IFERROR(ZACKS_Screener[[#This Row],[Price]]/ZACKS_Screener[[#This Row],[EPS2]], "")</f>
        <v>8.67381974248927</v>
      </c>
      <c r="S1195" s="17">
        <f>IFERROR(ZACKS_Screener[[#This Row],[PE1]]/(ZACKS_Screener[[#This Row],[EG1]]*100), "")</f>
        <v>-0.13591094681662019</v>
      </c>
      <c r="T1195" s="17">
        <f>IFERROR(ZACKS_Screener[[#This Row],[PE2]]/(ZACKS_Screener[[#This Row],[EG2]]*100), "")</f>
        <v>-0.2002775232675893</v>
      </c>
      <c r="U1195"/>
    </row>
    <row r="1196" spans="1:21" x14ac:dyDescent="0.25">
      <c r="A1196" s="20" t="s">
        <v>1727</v>
      </c>
      <c r="B1196" s="20">
        <v>5486.85</v>
      </c>
      <c r="C1196" s="33" t="s">
        <v>1726</v>
      </c>
      <c r="D1196" s="6" t="s">
        <v>12</v>
      </c>
      <c r="E1196" s="6" t="s">
        <v>24</v>
      </c>
      <c r="F1196" s="6" t="s">
        <v>823</v>
      </c>
      <c r="G1196">
        <v>12</v>
      </c>
      <c r="H1196">
        <v>202212</v>
      </c>
      <c r="I1196" s="8">
        <v>147.44</v>
      </c>
      <c r="J1196" s="8">
        <v>26.74</v>
      </c>
      <c r="K1196" s="8">
        <v>16.940000000000001</v>
      </c>
      <c r="L1196" s="8">
        <v>18.29</v>
      </c>
      <c r="M1196" s="47" t="str">
        <f>INDEX(DNBDetails[], MATCH(ZACKS_Screener[Ticker], DNBDetails[Ticker],0), 6)</f>
        <v>Construction</v>
      </c>
      <c r="N1196" s="6" t="str">
        <f>INDEX(DNBDetails[], MATCH(ZACKS_Screener[Ticker], DNBDetails[Ticker],0), 7)</f>
        <v>Residential Building Construction</v>
      </c>
      <c r="O11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-0.36649214659685858</v>
      </c>
      <c r="P11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7.9693034238488655E-2</v>
      </c>
      <c r="Q1196" s="17">
        <f>IFERROR(ZACKS_Screener[[#This Row],[Price]]/ZACKS_Screener[[#This Row],[EPS1]], "")</f>
        <v>8.7036599763872484</v>
      </c>
      <c r="R1196" s="17">
        <f>IFERROR(ZACKS_Screener[[#This Row],[Price]]/ZACKS_Screener[[#This Row],[EPS2]], "")</f>
        <v>8.0612356478950247</v>
      </c>
      <c r="S1196" s="17">
        <f>IFERROR(ZACKS_Screener[[#This Row],[PE1]]/(ZACKS_Screener[[#This Row],[EG1]]*100), "")</f>
        <v>-0.23748557935570924</v>
      </c>
      <c r="T1196" s="17">
        <f>IFERROR(ZACKS_Screener[[#This Row],[PE2]]/(ZACKS_Screener[[#This Row],[EG2]]*100), "")</f>
        <v>1.0115357916691996</v>
      </c>
      <c r="U1196"/>
    </row>
    <row r="1197" spans="1:21" hidden="1" x14ac:dyDescent="0.25">
      <c r="A1197" s="20" t="s">
        <v>2813</v>
      </c>
      <c r="B1197" s="20">
        <v>2085.58</v>
      </c>
      <c r="C1197" s="33" t="s">
        <v>2812</v>
      </c>
      <c r="D1197" s="6" t="s">
        <v>12</v>
      </c>
      <c r="E1197" s="6" t="s">
        <v>76</v>
      </c>
      <c r="F1197" s="6" t="s">
        <v>647</v>
      </c>
      <c r="G1197">
        <v>12</v>
      </c>
      <c r="H1197">
        <v>202212</v>
      </c>
      <c r="I1197" s="8">
        <v>3.47</v>
      </c>
      <c r="J1197" s="8">
        <v>0.3</v>
      </c>
      <c r="K1197" s="8">
        <v>0.19</v>
      </c>
      <c r="L1197" s="8">
        <v>0.25</v>
      </c>
      <c r="M1197" s="47" t="e">
        <f>INDEX(DNBDetails[], MATCH(ZACKS_Screener[Ticker], DNBDetails[Ticker],0), 6)</f>
        <v>#N/A</v>
      </c>
      <c r="N1197" s="6" t="e">
        <f>INDEX(DNBDetails[], MATCH(ZACKS_Screener[Ticker], DNBDetails[Ticker],0), 7)</f>
        <v>#N/A</v>
      </c>
      <c r="O11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-0.36666666666666664</v>
      </c>
      <c r="P11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0.31578947368421051</v>
      </c>
      <c r="Q1197" s="17">
        <f>IFERROR(ZACKS_Screener[[#This Row],[Price]]/ZACKS_Screener[[#This Row],[EPS1]], "")</f>
        <v>18.263157894736842</v>
      </c>
      <c r="R1197" s="17">
        <f>IFERROR(ZACKS_Screener[[#This Row],[Price]]/ZACKS_Screener[[#This Row],[EPS2]], "")</f>
        <v>13.88</v>
      </c>
      <c r="S1197" s="17">
        <f>IFERROR(ZACKS_Screener[[#This Row],[PE1]]/(ZACKS_Screener[[#This Row],[EG1]]*100), "")</f>
        <v>-0.49808612440191391</v>
      </c>
      <c r="T1197" s="17">
        <f>IFERROR(ZACKS_Screener[[#This Row],[PE2]]/(ZACKS_Screener[[#This Row],[EG2]]*100), "")</f>
        <v>0.43953333333333339</v>
      </c>
      <c r="U1197"/>
    </row>
    <row r="1198" spans="1:21" hidden="1" x14ac:dyDescent="0.25">
      <c r="A1198" s="20" t="s">
        <v>1219</v>
      </c>
      <c r="B1198" s="20">
        <v>3642.68</v>
      </c>
      <c r="C1198" s="33" t="s">
        <v>1218</v>
      </c>
      <c r="D1198" s="6" t="s">
        <v>20</v>
      </c>
      <c r="E1198" s="6" t="s">
        <v>94</v>
      </c>
      <c r="F1198" s="6" t="s">
        <v>1220</v>
      </c>
      <c r="G1198">
        <v>12</v>
      </c>
      <c r="H1198">
        <v>202212</v>
      </c>
      <c r="I1198" s="8">
        <v>13.37</v>
      </c>
      <c r="J1198" s="8">
        <v>1.3</v>
      </c>
      <c r="K1198" s="8">
        <v>0.82</v>
      </c>
      <c r="L1198" s="8">
        <v>1.6</v>
      </c>
      <c r="M1198" s="47" t="str">
        <f>INDEX(DNBDetails[], MATCH(ZACKS_Screener[Ticker], DNBDetails[Ticker],0), 6)</f>
        <v>Plastics and Rubber Products Manufacturing</v>
      </c>
      <c r="N1198" s="6" t="str">
        <f>INDEX(DNBDetails[], MATCH(ZACKS_Screener[Ticker], DNBDetails[Ticker],0), 7)</f>
        <v>Rubber Product Manufacturing</v>
      </c>
      <c r="O11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-0.36923076923076931</v>
      </c>
      <c r="P11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0.95121951219512213</v>
      </c>
      <c r="Q1198" s="17">
        <f>IFERROR(ZACKS_Screener[[#This Row],[Price]]/ZACKS_Screener[[#This Row],[EPS1]], "")</f>
        <v>16.304878048780488</v>
      </c>
      <c r="R1198" s="17">
        <f>IFERROR(ZACKS_Screener[[#This Row],[Price]]/ZACKS_Screener[[#This Row],[EPS2]], "")</f>
        <v>8.3562499999999993</v>
      </c>
      <c r="S1198" s="17">
        <f>IFERROR(ZACKS_Screener[[#This Row],[PE1]]/(ZACKS_Screener[[#This Row],[EG1]]*100), "")</f>
        <v>-0.44159044715447143</v>
      </c>
      <c r="T1198" s="17">
        <f>IFERROR(ZACKS_Screener[[#This Row],[PE2]]/(ZACKS_Screener[[#This Row],[EG2]]*100), "")</f>
        <v>8.7847756410256383E-2</v>
      </c>
      <c r="U1198"/>
    </row>
    <row r="1199" spans="1:21" hidden="1" x14ac:dyDescent="0.25">
      <c r="A1199" s="20" t="s">
        <v>335</v>
      </c>
      <c r="B1199" s="20">
        <v>4718.1499999999996</v>
      </c>
      <c r="C1199" s="33" t="s">
        <v>335</v>
      </c>
      <c r="D1199" s="6" t="s">
        <v>12</v>
      </c>
      <c r="E1199" s="6" t="s">
        <v>24</v>
      </c>
      <c r="F1199" s="6" t="s">
        <v>25</v>
      </c>
      <c r="G1199">
        <v>9</v>
      </c>
      <c r="H1199">
        <v>202209</v>
      </c>
      <c r="I1199" s="8">
        <v>33.24</v>
      </c>
      <c r="J1199" s="8">
        <v>0.97</v>
      </c>
      <c r="K1199" s="8">
        <v>0.6</v>
      </c>
      <c r="L1199" s="8">
        <v>0.91</v>
      </c>
      <c r="M1199" s="47" t="str">
        <f>INDEX(DNBDetails[], MATCH(ZACKS_Screener[Ticker], DNBDetails[Ticker],0), 6)</f>
        <v>Plastics and Rubber Products Manufacturing</v>
      </c>
      <c r="N1199" s="6" t="str">
        <f>INDEX(DNBDetails[], MATCH(ZACKS_Screener[Ticker], DNBDetails[Ticker],0), 7)</f>
        <v>Plastics Product Manufacturing</v>
      </c>
      <c r="O11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-0.3814432989690722</v>
      </c>
      <c r="P11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0.51666666666666683</v>
      </c>
      <c r="Q1199" s="17">
        <f>IFERROR(ZACKS_Screener[[#This Row],[Price]]/ZACKS_Screener[[#This Row],[EPS1]], "")</f>
        <v>55.400000000000006</v>
      </c>
      <c r="R1199" s="17">
        <f>IFERROR(ZACKS_Screener[[#This Row],[Price]]/ZACKS_Screener[[#This Row],[EPS2]], "")</f>
        <v>36.527472527472526</v>
      </c>
      <c r="S1199" s="17">
        <f>IFERROR(ZACKS_Screener[[#This Row],[PE1]]/(ZACKS_Screener[[#This Row],[EG1]]*100), "")</f>
        <v>-1.4523783783783784</v>
      </c>
      <c r="T1199" s="17">
        <f>IFERROR(ZACKS_Screener[[#This Row],[PE2]]/(ZACKS_Screener[[#This Row],[EG2]]*100), "")</f>
        <v>0.70698333924140344</v>
      </c>
      <c r="U1199"/>
    </row>
    <row r="1200" spans="1:21" hidden="1" x14ac:dyDescent="0.25">
      <c r="A1200" s="20" t="s">
        <v>3200</v>
      </c>
      <c r="B1200" s="20">
        <v>3188.24</v>
      </c>
      <c r="C1200" s="33" t="s">
        <v>3199</v>
      </c>
      <c r="D1200" s="6" t="s">
        <v>12</v>
      </c>
      <c r="E1200" s="6" t="s">
        <v>13</v>
      </c>
      <c r="F1200" s="6" t="s">
        <v>547</v>
      </c>
      <c r="G1200">
        <v>12</v>
      </c>
      <c r="H1200">
        <v>202212</v>
      </c>
      <c r="I1200" s="8">
        <v>14.76</v>
      </c>
      <c r="J1200" s="8">
        <v>0.98</v>
      </c>
      <c r="K1200" s="8">
        <v>0.6</v>
      </c>
      <c r="L1200" s="8">
        <v>0.72</v>
      </c>
      <c r="M1200" s="47" t="str">
        <f>INDEX(DNBDetails[], MATCH(ZACKS_Screener[Ticker], DNBDetails[Ticker],0), 6)</f>
        <v>Machinery Manufacturing</v>
      </c>
      <c r="N1200" s="6" t="str">
        <f>INDEX(DNBDetails[], MATCH(ZACKS_Screener[Ticker], DNBDetails[Ticker],0), 7)</f>
        <v>Other General Purpose Machinery Manufacturing</v>
      </c>
      <c r="O12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-0.38775510204081631</v>
      </c>
      <c r="P12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v>
      </c>
      <c r="Q1200" s="17">
        <f>IFERROR(ZACKS_Screener[[#This Row],[Price]]/ZACKS_Screener[[#This Row],[EPS1]], "")</f>
        <v>24.6</v>
      </c>
      <c r="R1200" s="17">
        <f>IFERROR(ZACKS_Screener[[#This Row],[Price]]/ZACKS_Screener[[#This Row],[EPS2]], "")</f>
        <v>20.5</v>
      </c>
      <c r="S1200" s="17">
        <f>IFERROR(ZACKS_Screener[[#This Row],[PE1]]/(ZACKS_Screener[[#This Row],[EG1]]*100), "")</f>
        <v>-0.634421052631579</v>
      </c>
      <c r="T1200" s="17">
        <f>IFERROR(ZACKS_Screener[[#This Row],[PE2]]/(ZACKS_Screener[[#This Row],[EG2]]*100), "")</f>
        <v>1.0249999999999999</v>
      </c>
      <c r="U1200"/>
    </row>
    <row r="1201" spans="1:21" hidden="1" x14ac:dyDescent="0.25">
      <c r="A1201" s="20" t="s">
        <v>2389</v>
      </c>
      <c r="B1201" s="20">
        <v>3703.92</v>
      </c>
      <c r="C1201" s="33" t="s">
        <v>2388</v>
      </c>
      <c r="D1201" s="6" t="s">
        <v>20</v>
      </c>
      <c r="E1201" s="6" t="s">
        <v>13</v>
      </c>
      <c r="F1201" s="6" t="s">
        <v>171</v>
      </c>
      <c r="G1201">
        <v>6</v>
      </c>
      <c r="H1201">
        <v>202306</v>
      </c>
      <c r="I1201" s="8">
        <v>92.48</v>
      </c>
      <c r="J1201" s="8">
        <v>8.1199999999999992</v>
      </c>
      <c r="K1201" s="8">
        <v>4.96</v>
      </c>
      <c r="L1201" s="8">
        <v>8.93</v>
      </c>
      <c r="M1201" s="47" t="str">
        <f>INDEX(DNBDetails[], MATCH(ZACKS_Screener[Ticker], DNBDetails[Ticker],0), 6)</f>
        <v>Computer and Electronic Product Manufacturing</v>
      </c>
      <c r="N1201" s="6" t="str">
        <f>INDEX(DNBDetails[], MATCH(ZACKS_Screener[Ticker], DNBDetails[Ticker],0), 7)</f>
        <v>Computer and Peripheral Equipment Manufacturing</v>
      </c>
      <c r="O12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-0.38916256157635465</v>
      </c>
      <c r="P12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0.80040322580645162</v>
      </c>
      <c r="Q1201" s="17">
        <f>IFERROR(ZACKS_Screener[[#This Row],[Price]]/ZACKS_Screener[[#This Row],[EPS1]], "")</f>
        <v>18.64516129032258</v>
      </c>
      <c r="R1201" s="17">
        <f>IFERROR(ZACKS_Screener[[#This Row],[Price]]/ZACKS_Screener[[#This Row],[EPS2]], "")</f>
        <v>10.356103023516239</v>
      </c>
      <c r="S1201" s="17">
        <f>IFERROR(ZACKS_Screener[[#This Row],[PE1]]/(ZACKS_Screener[[#This Row],[EG1]]*100), "")</f>
        <v>-0.47910984075132707</v>
      </c>
      <c r="T1201" s="17">
        <f>IFERROR(ZACKS_Screener[[#This Row],[PE2]]/(ZACKS_Screener[[#This Row],[EG2]]*100), "")</f>
        <v>0.12938607303939684</v>
      </c>
      <c r="U1201"/>
    </row>
    <row r="1202" spans="1:21" hidden="1" x14ac:dyDescent="0.25">
      <c r="A1202" s="20" t="s">
        <v>1367</v>
      </c>
      <c r="B1202" s="20">
        <v>31550.1</v>
      </c>
      <c r="C1202" s="33" t="s">
        <v>1366</v>
      </c>
      <c r="D1202" s="6" t="s">
        <v>505</v>
      </c>
      <c r="E1202" s="6" t="s">
        <v>194</v>
      </c>
      <c r="F1202" s="6" t="s">
        <v>761</v>
      </c>
      <c r="G1202">
        <v>12</v>
      </c>
      <c r="H1202">
        <v>202212</v>
      </c>
      <c r="I1202" s="8">
        <v>54.21</v>
      </c>
      <c r="J1202" s="8">
        <v>8.8000000000000007</v>
      </c>
      <c r="K1202" s="8">
        <v>5.35</v>
      </c>
      <c r="L1202" s="8">
        <v>5.64</v>
      </c>
      <c r="M1202" s="47" t="str">
        <f>INDEX(DNBDetails[], MATCH(ZACKS_Screener[Ticker], DNBDetails[Ticker],0), 6)</f>
        <v>Petroleum and Coal Products Manufacturing</v>
      </c>
      <c r="N1202" s="6" t="str">
        <f>INDEX(DNBDetails[], MATCH(ZACKS_Screener[Ticker], DNBDetails[Ticker],0), 7)</f>
        <v>Petroleum and Coal Products Manufacturing</v>
      </c>
      <c r="O12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-0.39204545454545464</v>
      </c>
      <c r="P12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5.4205607476635526E-2</v>
      </c>
      <c r="Q1202" s="17">
        <f>IFERROR(ZACKS_Screener[[#This Row],[Price]]/ZACKS_Screener[[#This Row],[EPS1]], "")</f>
        <v>10.132710280373832</v>
      </c>
      <c r="R1202" s="17">
        <f>IFERROR(ZACKS_Screener[[#This Row],[Price]]/ZACKS_Screener[[#This Row],[EPS2]], "")</f>
        <v>9.6117021276595747</v>
      </c>
      <c r="S1202" s="17">
        <f>IFERROR(ZACKS_Screener[[#This Row],[PE1]]/(ZACKS_Screener[[#This Row],[EG1]]*100), "")</f>
        <v>-0.25845753758634693</v>
      </c>
      <c r="T1202" s="17">
        <f>IFERROR(ZACKS_Screener[[#This Row],[PE2]]/(ZACKS_Screener[[#This Row],[EG2]]*100), "")</f>
        <v>1.7731933235509902</v>
      </c>
      <c r="U1202"/>
    </row>
    <row r="1203" spans="1:21" hidden="1" x14ac:dyDescent="0.25">
      <c r="A1203" s="20" t="s">
        <v>2021</v>
      </c>
      <c r="B1203" s="20">
        <v>4871.6000000000004</v>
      </c>
      <c r="C1203" s="33" t="s">
        <v>2020</v>
      </c>
      <c r="D1203" s="6" t="s">
        <v>20</v>
      </c>
      <c r="E1203" s="6" t="s">
        <v>13</v>
      </c>
      <c r="F1203" s="6" t="s">
        <v>2022</v>
      </c>
      <c r="G1203">
        <v>12</v>
      </c>
      <c r="H1203">
        <v>202212</v>
      </c>
      <c r="I1203" s="8">
        <v>85.12</v>
      </c>
      <c r="J1203" s="8">
        <v>3.29</v>
      </c>
      <c r="K1203" s="8">
        <v>2</v>
      </c>
      <c r="L1203" s="8">
        <v>2.85</v>
      </c>
      <c r="M1203" s="47" t="str">
        <f>INDEX(DNBDetails[], MATCH(ZACKS_Screener[Ticker], DNBDetails[Ticker],0), 6)</f>
        <v>Computer and Electronic Product Manufacturing</v>
      </c>
      <c r="N1203" s="6" t="str">
        <f>INDEX(DNBDetails[], MATCH(ZACKS_Screener[Ticker], DNBDetails[Ticker],0), 7)</f>
        <v>Semiconductor and Other Electronic Component Manufacturing</v>
      </c>
      <c r="O12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-0.39209726443769</v>
      </c>
      <c r="P12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0.42500000000000004</v>
      </c>
      <c r="Q1203" s="17">
        <f>IFERROR(ZACKS_Screener[[#This Row],[Price]]/ZACKS_Screener[[#This Row],[EPS1]], "")</f>
        <v>42.56</v>
      </c>
      <c r="R1203" s="17">
        <f>IFERROR(ZACKS_Screener[[#This Row],[Price]]/ZACKS_Screener[[#This Row],[EPS2]], "")</f>
        <v>29.866666666666667</v>
      </c>
      <c r="S1203" s="17">
        <f>IFERROR(ZACKS_Screener[[#This Row],[PE1]]/(ZACKS_Screener[[#This Row],[EG1]]*100), "")</f>
        <v>-1.0854449612403101</v>
      </c>
      <c r="T1203" s="17">
        <f>IFERROR(ZACKS_Screener[[#This Row],[PE2]]/(ZACKS_Screener[[#This Row],[EG2]]*100), "")</f>
        <v>0.70274509803921559</v>
      </c>
      <c r="U1203"/>
    </row>
    <row r="1204" spans="1:21" hidden="1" x14ac:dyDescent="0.25">
      <c r="A1204" s="20" t="s">
        <v>1860</v>
      </c>
      <c r="B1204" s="20">
        <v>6915.92</v>
      </c>
      <c r="C1204" s="33" t="s">
        <v>1859</v>
      </c>
      <c r="D1204" s="6" t="s">
        <v>12</v>
      </c>
      <c r="E1204" s="6" t="s">
        <v>102</v>
      </c>
      <c r="F1204" s="6" t="s">
        <v>103</v>
      </c>
      <c r="G1204">
        <v>12</v>
      </c>
      <c r="H1204">
        <v>202212</v>
      </c>
      <c r="I1204" s="8">
        <v>34.53</v>
      </c>
      <c r="J1204" s="8">
        <v>3.32</v>
      </c>
      <c r="K1204" s="8">
        <v>2.0099999999999998</v>
      </c>
      <c r="L1204" s="8">
        <v>2.12</v>
      </c>
      <c r="M1204" s="47" t="str">
        <f>INDEX(DNBDetails[], MATCH(ZACKS_Screener[Ticker], DNBDetails[Ticker],0), 6)</f>
        <v>Utilities</v>
      </c>
      <c r="N1204" s="6" t="str">
        <f>INDEX(DNBDetails[], MATCH(ZACKS_Screener[Ticker], DNBDetails[Ticker],0), 7)</f>
        <v>Electric Power Generation, Transmission and Distribution</v>
      </c>
      <c r="O12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-0.39457831325301207</v>
      </c>
      <c r="P12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5.4726368159204147E-2</v>
      </c>
      <c r="Q1204" s="17">
        <f>IFERROR(ZACKS_Screener[[#This Row],[Price]]/ZACKS_Screener[[#This Row],[EPS1]], "")</f>
        <v>17.179104477611943</v>
      </c>
      <c r="R1204" s="17">
        <f>IFERROR(ZACKS_Screener[[#This Row],[Price]]/ZACKS_Screener[[#This Row],[EPS2]], "")</f>
        <v>16.287735849056602</v>
      </c>
      <c r="S1204" s="17">
        <f>IFERROR(ZACKS_Screener[[#This Row],[PE1]]/(ZACKS_Screener[[#This Row],[EG1]]*100), "")</f>
        <v>-0.43537883103566144</v>
      </c>
      <c r="T1204" s="17">
        <f>IFERROR(ZACKS_Screener[[#This Row],[PE2]]/(ZACKS_Screener[[#This Row],[EG2]]*100), "")</f>
        <v>2.9762135506003338</v>
      </c>
      <c r="U1204"/>
    </row>
    <row r="1205" spans="1:21" hidden="1" x14ac:dyDescent="0.25">
      <c r="A1205" s="20" t="s">
        <v>2430</v>
      </c>
      <c r="B1205" s="20">
        <v>3444.01</v>
      </c>
      <c r="C1205" s="33" t="s">
        <v>2429</v>
      </c>
      <c r="D1205" s="6" t="s">
        <v>12</v>
      </c>
      <c r="E1205" s="6" t="s">
        <v>284</v>
      </c>
      <c r="F1205" s="6" t="s">
        <v>1102</v>
      </c>
      <c r="G1205">
        <v>12</v>
      </c>
      <c r="H1205">
        <v>202212</v>
      </c>
      <c r="I1205" s="8">
        <v>17.11</v>
      </c>
      <c r="J1205" s="8">
        <v>2.83</v>
      </c>
      <c r="K1205" s="8">
        <v>1.71</v>
      </c>
      <c r="L1205" s="8">
        <v>2.92</v>
      </c>
      <c r="M1205" s="47" t="str">
        <f>INDEX(DNBDetails[], MATCH(ZACKS_Screener[Ticker], DNBDetails[Ticker],0), 6)</f>
        <v>Information</v>
      </c>
      <c r="N1205" s="6" t="str">
        <f>INDEX(DNBDetails[], MATCH(ZACKS_Screener[Ticker], DNBDetails[Ticker],0), 7)</f>
        <v>Radio and Television Broadcasting Stations</v>
      </c>
      <c r="O12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-0.39575971731448767</v>
      </c>
      <c r="P12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0.70760233918128657</v>
      </c>
      <c r="Q1205" s="17">
        <f>IFERROR(ZACKS_Screener[[#This Row],[Price]]/ZACKS_Screener[[#This Row],[EPS1]], "")</f>
        <v>10.005847953216374</v>
      </c>
      <c r="R1205" s="17">
        <f>IFERROR(ZACKS_Screener[[#This Row],[Price]]/ZACKS_Screener[[#This Row],[EPS2]], "")</f>
        <v>5.85958904109589</v>
      </c>
      <c r="S1205" s="17">
        <f>IFERROR(ZACKS_Screener[[#This Row],[PE1]]/(ZACKS_Screener[[#This Row],[EG1]]*100), "")</f>
        <v>-0.25282633667502086</v>
      </c>
      <c r="T1205" s="17">
        <f>IFERROR(ZACKS_Screener[[#This Row],[PE2]]/(ZACKS_Screener[[#This Row],[EG2]]*100), "")</f>
        <v>8.2809068266727029E-2</v>
      </c>
      <c r="U1205"/>
    </row>
    <row r="1206" spans="1:21" hidden="1" x14ac:dyDescent="0.25">
      <c r="A1206" s="20" t="s">
        <v>15818</v>
      </c>
      <c r="B1206" s="20">
        <v>2140.0100000000002</v>
      </c>
      <c r="C1206" s="33" t="s">
        <v>15819</v>
      </c>
      <c r="D1206" s="6" t="s">
        <v>12</v>
      </c>
      <c r="E1206" s="6" t="s">
        <v>194</v>
      </c>
      <c r="F1206" s="6" t="s">
        <v>941</v>
      </c>
      <c r="G1206">
        <v>12</v>
      </c>
      <c r="H1206">
        <v>202212</v>
      </c>
      <c r="I1206" s="8">
        <v>36.15</v>
      </c>
      <c r="J1206" s="8">
        <v>7.93</v>
      </c>
      <c r="K1206" s="8">
        <v>4.78</v>
      </c>
      <c r="L1206" s="8">
        <v>3.76</v>
      </c>
      <c r="M1206" s="47" t="e">
        <f>INDEX(DNBDetails[], MATCH(ZACKS_Screener[Ticker], DNBDetails[Ticker],0), 6)</f>
        <v>#N/A</v>
      </c>
      <c r="N1206" s="6" t="e">
        <f>INDEX(DNBDetails[], MATCH(ZACKS_Screener[Ticker], DNBDetails[Ticker],0), 7)</f>
        <v>#N/A</v>
      </c>
      <c r="O12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-0.39722572509457749</v>
      </c>
      <c r="P12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-0.21338912133891222</v>
      </c>
      <c r="Q1206" s="17">
        <f>IFERROR(ZACKS_Screener[[#This Row],[Price]]/ZACKS_Screener[[#This Row],[EPS1]], "")</f>
        <v>7.56276150627615</v>
      </c>
      <c r="R1206" s="17">
        <f>IFERROR(ZACKS_Screener[[#This Row],[Price]]/ZACKS_Screener[[#This Row],[EPS2]], "")</f>
        <v>9.6143617021276597</v>
      </c>
      <c r="S1206" s="17">
        <f>IFERROR(ZACKS_Screener[[#This Row],[PE1]]/(ZACKS_Screener[[#This Row],[EG1]]*100), "")</f>
        <v>-0.19038951982466629</v>
      </c>
      <c r="T1206" s="17">
        <f>IFERROR(ZACKS_Screener[[#This Row],[PE2]]/(ZACKS_Screener[[#This Row],[EG2]]*100), "")</f>
        <v>-0.45055538172715881</v>
      </c>
      <c r="U1206"/>
    </row>
    <row r="1207" spans="1:21" hidden="1" x14ac:dyDescent="0.25">
      <c r="A1207" s="20" t="s">
        <v>3776</v>
      </c>
      <c r="B1207" s="20">
        <v>2222.0100000000002</v>
      </c>
      <c r="C1207" s="33" t="s">
        <v>3775</v>
      </c>
      <c r="D1207" s="6" t="s">
        <v>20</v>
      </c>
      <c r="E1207" s="6" t="s">
        <v>27</v>
      </c>
      <c r="F1207" s="6" t="s">
        <v>370</v>
      </c>
      <c r="G1207">
        <v>1</v>
      </c>
      <c r="H1207">
        <v>202301</v>
      </c>
      <c r="I1207" s="8">
        <v>7.27</v>
      </c>
      <c r="J1207" s="8">
        <v>0.75</v>
      </c>
      <c r="K1207" s="8">
        <v>0.45</v>
      </c>
      <c r="L1207" s="8">
        <v>0.6</v>
      </c>
      <c r="M1207" s="47" t="str">
        <f>INDEX(DNBDetails[], MATCH(ZACKS_Screener[Ticker], DNBDetails[Ticker],0), 6)</f>
        <v>Retail Trade</v>
      </c>
      <c r="N1207" s="6" t="str">
        <f>INDEX(DNBDetails[], MATCH(ZACKS_Screener[Ticker], DNBDetails[Ticker],0), 7)</f>
        <v>Other Miscellaneous Retailers</v>
      </c>
      <c r="O12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-0.39999999999999997</v>
      </c>
      <c r="P12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0.33333333333333326</v>
      </c>
      <c r="Q1207" s="17">
        <f>IFERROR(ZACKS_Screener[[#This Row],[Price]]/ZACKS_Screener[[#This Row],[EPS1]], "")</f>
        <v>16.155555555555555</v>
      </c>
      <c r="R1207" s="17">
        <f>IFERROR(ZACKS_Screener[[#This Row],[Price]]/ZACKS_Screener[[#This Row],[EPS2]], "")</f>
        <v>12.116666666666667</v>
      </c>
      <c r="S1207" s="17">
        <f>IFERROR(ZACKS_Screener[[#This Row],[PE1]]/(ZACKS_Screener[[#This Row],[EG1]]*100), "")</f>
        <v>-0.40388888888888885</v>
      </c>
      <c r="T1207" s="17">
        <f>IFERROR(ZACKS_Screener[[#This Row],[PE2]]/(ZACKS_Screener[[#This Row],[EG2]]*100), "")</f>
        <v>0.36350000000000005</v>
      </c>
      <c r="U1207"/>
    </row>
    <row r="1208" spans="1:21" hidden="1" x14ac:dyDescent="0.25">
      <c r="A1208" s="20" t="s">
        <v>3015</v>
      </c>
      <c r="B1208" s="20">
        <v>2303.2800000000002</v>
      </c>
      <c r="C1208" s="33" t="s">
        <v>3014</v>
      </c>
      <c r="D1208" s="6" t="s">
        <v>20</v>
      </c>
      <c r="E1208" s="6" t="s">
        <v>76</v>
      </c>
      <c r="F1208" s="6" t="s">
        <v>242</v>
      </c>
      <c r="G1208">
        <v>4</v>
      </c>
      <c r="H1208">
        <v>202304</v>
      </c>
      <c r="I1208" s="8">
        <v>14.75</v>
      </c>
      <c r="J1208" s="8">
        <v>0.05</v>
      </c>
      <c r="K1208" s="8">
        <v>0.03</v>
      </c>
      <c r="L1208" s="8">
        <v>0.24</v>
      </c>
      <c r="M1208" s="47" t="str">
        <f>INDEX(DNBDetails[], MATCH(ZACKS_Screener[Ticker], DNBDetails[Ticker],0), 6)</f>
        <v>Computer and Electronic Product Manufacturing</v>
      </c>
      <c r="N1208" s="6" t="str">
        <f>INDEX(DNBDetails[], MATCH(ZACKS_Screener[Ticker], DNBDetails[Ticker],0), 7)</f>
        <v>Semiconductor and Other Electronic Component Manufacturing</v>
      </c>
      <c r="O12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-0.40000000000000008</v>
      </c>
      <c r="P12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v>
      </c>
      <c r="Q1208" s="17">
        <f>IFERROR(ZACKS_Screener[[#This Row],[Price]]/ZACKS_Screener[[#This Row],[EPS1]], "")</f>
        <v>491.66666666666669</v>
      </c>
      <c r="R1208" s="17">
        <f>IFERROR(ZACKS_Screener[[#This Row],[Price]]/ZACKS_Screener[[#This Row],[EPS2]], "")</f>
        <v>61.458333333333336</v>
      </c>
      <c r="S1208" s="17">
        <f>IFERROR(ZACKS_Screener[[#This Row],[PE1]]/(ZACKS_Screener[[#This Row],[EG1]]*100), "")</f>
        <v>-12.291666666666664</v>
      </c>
      <c r="T1208" s="17">
        <f>IFERROR(ZACKS_Screener[[#This Row],[PE2]]/(ZACKS_Screener[[#This Row],[EG2]]*100), "")</f>
        <v>8.7797619047619055E-2</v>
      </c>
      <c r="U1208"/>
    </row>
    <row r="1209" spans="1:21" hidden="1" x14ac:dyDescent="0.25">
      <c r="A1209" s="20" t="s">
        <v>1354</v>
      </c>
      <c r="B1209" s="20">
        <v>6493.95</v>
      </c>
      <c r="C1209" s="33" t="s">
        <v>1353</v>
      </c>
      <c r="D1209" s="6" t="s">
        <v>12</v>
      </c>
      <c r="E1209" s="6" t="s">
        <v>284</v>
      </c>
      <c r="F1209" s="6" t="s">
        <v>527</v>
      </c>
      <c r="G1209">
        <v>12</v>
      </c>
      <c r="H1209">
        <v>202212</v>
      </c>
      <c r="I1209" s="8">
        <v>32.69</v>
      </c>
      <c r="J1209" s="8">
        <v>1.99</v>
      </c>
      <c r="K1209" s="8">
        <v>1.17</v>
      </c>
      <c r="L1209" s="8">
        <v>1.87</v>
      </c>
      <c r="M1209" s="47" t="str">
        <f>INDEX(DNBDetails[], MATCH(ZACKS_Screener[Ticker], DNBDetails[Ticker],0), 6)</f>
        <v>Arts, Entertainment, and Recreation</v>
      </c>
      <c r="N1209" s="6" t="str">
        <f>INDEX(DNBDetails[], MATCH(ZACKS_Screener[Ticker], DNBDetails[Ticker],0), 7)</f>
        <v>Gambling Industries</v>
      </c>
      <c r="O12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-0.4120603015075377</v>
      </c>
      <c r="P12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0.5982905982905985</v>
      </c>
      <c r="Q1209" s="17">
        <f>IFERROR(ZACKS_Screener[[#This Row],[Price]]/ZACKS_Screener[[#This Row],[EPS1]], "")</f>
        <v>27.94017094017094</v>
      </c>
      <c r="R1209" s="17">
        <f>IFERROR(ZACKS_Screener[[#This Row],[Price]]/ZACKS_Screener[[#This Row],[EPS2]], "")</f>
        <v>17.481283422459892</v>
      </c>
      <c r="S1209" s="17">
        <f>IFERROR(ZACKS_Screener[[#This Row],[PE1]]/(ZACKS_Screener[[#This Row],[EG1]]*100), "")</f>
        <v>-0.67806024598707526</v>
      </c>
      <c r="T1209" s="17">
        <f>IFERROR(ZACKS_Screener[[#This Row],[PE2]]/(ZACKS_Screener[[#This Row],[EG2]]*100), "")</f>
        <v>0.29218716577540094</v>
      </c>
      <c r="U1209"/>
    </row>
    <row r="1210" spans="1:21" hidden="1" x14ac:dyDescent="0.25">
      <c r="A1210" s="20" t="s">
        <v>679</v>
      </c>
      <c r="B1210" s="20">
        <v>66618.23</v>
      </c>
      <c r="C1210" s="33" t="s">
        <v>678</v>
      </c>
      <c r="D1210" s="6" t="s">
        <v>12</v>
      </c>
      <c r="E1210" s="6" t="s">
        <v>194</v>
      </c>
      <c r="F1210" s="6" t="s">
        <v>680</v>
      </c>
      <c r="G1210">
        <v>12</v>
      </c>
      <c r="H1210">
        <v>202212</v>
      </c>
      <c r="I1210" s="8">
        <v>61.31</v>
      </c>
      <c r="J1210" s="8">
        <v>8.61</v>
      </c>
      <c r="K1210" s="8">
        <v>5.04</v>
      </c>
      <c r="L1210" s="8">
        <v>5.86</v>
      </c>
      <c r="M1210" s="47" t="str">
        <f>INDEX(DNBDetails[], MATCH(ZACKS_Screener[Ticker], DNBDetails[Ticker],0), 6)</f>
        <v>Mining, Quarrying, and Oil and Gas Extraction</v>
      </c>
      <c r="N1210" s="6" t="str">
        <f>INDEX(DNBDetails[], MATCH(ZACKS_Screener[Ticker], DNBDetails[Ticker],0), 7)</f>
        <v>Oil and Gas Extraction</v>
      </c>
      <c r="O12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12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0.16269841269841276</v>
      </c>
      <c r="Q1210" s="17">
        <f>IFERROR(ZACKS_Screener[[#This Row],[Price]]/ZACKS_Screener[[#This Row],[EPS1]], "")</f>
        <v>12.16468253968254</v>
      </c>
      <c r="R1210" s="17">
        <f>IFERROR(ZACKS_Screener[[#This Row],[Price]]/ZACKS_Screener[[#This Row],[EPS2]], "")</f>
        <v>10.46245733788396</v>
      </c>
      <c r="S1210" s="17">
        <f>IFERROR(ZACKS_Screener[[#This Row],[PE1]]/(ZACKS_Screener[[#This Row],[EG1]]*100), "")</f>
        <v>-0.29338352007469654</v>
      </c>
      <c r="T1210" s="17">
        <f>IFERROR(ZACKS_Screener[[#This Row],[PE2]]/(ZACKS_Screener[[#This Row],[EG2]]*100), "")</f>
        <v>0.6430583534504285</v>
      </c>
      <c r="U1210"/>
    </row>
    <row r="1211" spans="1:21" hidden="1" x14ac:dyDescent="0.25">
      <c r="A1211" s="20" t="s">
        <v>2108</v>
      </c>
      <c r="B1211" s="20">
        <v>9639.15</v>
      </c>
      <c r="C1211" s="33" t="s">
        <v>2107</v>
      </c>
      <c r="D1211" s="6" t="s">
        <v>20</v>
      </c>
      <c r="E1211" s="6" t="s">
        <v>35</v>
      </c>
      <c r="F1211" s="6" t="s">
        <v>60</v>
      </c>
      <c r="G1211">
        <v>12</v>
      </c>
      <c r="H1211">
        <v>202212</v>
      </c>
      <c r="I1211" s="8">
        <v>172.85</v>
      </c>
      <c r="J1211" s="8">
        <v>3.28</v>
      </c>
      <c r="K1211" s="8">
        <v>1.92</v>
      </c>
      <c r="L1211" s="8">
        <v>2.5299999999999998</v>
      </c>
      <c r="M1211" s="47" t="str">
        <f>INDEX(DNBDetails[], MATCH(ZACKS_Screener[Ticker], DNBDetails[Ticker],0), 6)</f>
        <v>Chemical Manufacturing</v>
      </c>
      <c r="N1211" s="6" t="str">
        <f>INDEX(DNBDetails[], MATCH(ZACKS_Screener[Ticker], DNBDetails[Ticker],0), 7)</f>
        <v>Pharmaceutical and Medicine Manufacturing</v>
      </c>
      <c r="O12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-0.41463414634146339</v>
      </c>
      <c r="P12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0.31770833333333326</v>
      </c>
      <c r="Q1211" s="17">
        <f>IFERROR(ZACKS_Screener[[#This Row],[Price]]/ZACKS_Screener[[#This Row],[EPS1]], "")</f>
        <v>90.026041666666671</v>
      </c>
      <c r="R1211" s="17">
        <f>IFERROR(ZACKS_Screener[[#This Row],[Price]]/ZACKS_Screener[[#This Row],[EPS2]], "")</f>
        <v>68.320158102766797</v>
      </c>
      <c r="S1211" s="17">
        <f>IFERROR(ZACKS_Screener[[#This Row],[PE1]]/(ZACKS_Screener[[#This Row],[EG1]]*100), "")</f>
        <v>-2.171216299019608</v>
      </c>
      <c r="T1211" s="17">
        <f>IFERROR(ZACKS_Screener[[#This Row],[PE2]]/(ZACKS_Screener[[#This Row],[EG2]]*100), "")</f>
        <v>2.1504049763493818</v>
      </c>
      <c r="U1211"/>
    </row>
    <row r="1212" spans="1:21" x14ac:dyDescent="0.25">
      <c r="A1212" s="20" t="s">
        <v>3385</v>
      </c>
      <c r="B1212" s="20">
        <v>3839.89</v>
      </c>
      <c r="C1212" s="33" t="s">
        <v>3384</v>
      </c>
      <c r="D1212" s="6" t="s">
        <v>12</v>
      </c>
      <c r="E1212" s="6" t="s">
        <v>24</v>
      </c>
      <c r="F1212" s="6" t="s">
        <v>823</v>
      </c>
      <c r="G1212">
        <v>12</v>
      </c>
      <c r="H1212">
        <v>202212</v>
      </c>
      <c r="I1212" s="8">
        <v>50.83</v>
      </c>
      <c r="J1212" s="8">
        <v>7.67</v>
      </c>
      <c r="K1212" s="8">
        <v>4.46</v>
      </c>
      <c r="L1212" s="8">
        <v>5.08</v>
      </c>
      <c r="M1212" s="47" t="str">
        <f>INDEX(DNBDetails[], MATCH(ZACKS_Screener[Ticker], DNBDetails[Ticker],0), 6)</f>
        <v>Construction</v>
      </c>
      <c r="N1212" s="6" t="str">
        <f>INDEX(DNBDetails[], MATCH(ZACKS_Screener[Ticker], DNBDetails[Ticker],0), 7)</f>
        <v>Residential Building Construction</v>
      </c>
      <c r="O12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-0.41851368970013036</v>
      </c>
      <c r="P12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0.13901345291479822</v>
      </c>
      <c r="Q1212" s="17">
        <f>IFERROR(ZACKS_Screener[[#This Row],[Price]]/ZACKS_Screener[[#This Row],[EPS1]], "")</f>
        <v>11.396860986547084</v>
      </c>
      <c r="R1212" s="17">
        <f>IFERROR(ZACKS_Screener[[#This Row],[Price]]/ZACKS_Screener[[#This Row],[EPS2]], "")</f>
        <v>10.005905511811022</v>
      </c>
      <c r="S1212" s="17">
        <f>IFERROR(ZACKS_Screener[[#This Row],[PE1]]/(ZACKS_Screener[[#This Row],[EG1]]*100), "")</f>
        <v>-0.27231751952279171</v>
      </c>
      <c r="T1212" s="17">
        <f>IFERROR(ZACKS_Screener[[#This Row],[PE2]]/(ZACKS_Screener[[#This Row],[EG2]]*100), "")</f>
        <v>0.71977965455930892</v>
      </c>
      <c r="U1212"/>
    </row>
    <row r="1213" spans="1:21" hidden="1" x14ac:dyDescent="0.25">
      <c r="A1213" s="20" t="s">
        <v>3238</v>
      </c>
      <c r="B1213" s="20">
        <v>2910.35</v>
      </c>
      <c r="C1213" s="33" t="s">
        <v>3237</v>
      </c>
      <c r="D1213" s="6" t="s">
        <v>20</v>
      </c>
      <c r="E1213" s="6" t="s">
        <v>21</v>
      </c>
      <c r="F1213" s="6" t="s">
        <v>288</v>
      </c>
      <c r="G1213">
        <v>12</v>
      </c>
      <c r="H1213">
        <v>202212</v>
      </c>
      <c r="I1213" s="8">
        <v>87.46</v>
      </c>
      <c r="J1213" s="8">
        <v>10.64</v>
      </c>
      <c r="K1213" s="8">
        <v>6.18</v>
      </c>
      <c r="L1213" s="8">
        <v>6.99</v>
      </c>
      <c r="M1213" s="47" t="str">
        <f>INDEX(DNBDetails[], MATCH(ZACKS_Screener[Ticker], DNBDetails[Ticker],0), 6)</f>
        <v>Transportation and Warehousing</v>
      </c>
      <c r="N1213" s="6" t="str">
        <f>INDEX(DNBDetails[], MATCH(ZACKS_Screener[Ticker], DNBDetails[Ticker],0), 7)</f>
        <v>Freight Transportation Arrangement</v>
      </c>
      <c r="O12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-0.41917293233082714</v>
      </c>
      <c r="P12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0.13106796116504862</v>
      </c>
      <c r="Q1213" s="17">
        <f>IFERROR(ZACKS_Screener[[#This Row],[Price]]/ZACKS_Screener[[#This Row],[EPS1]], "")</f>
        <v>14.15210355987055</v>
      </c>
      <c r="R1213" s="17">
        <f>IFERROR(ZACKS_Screener[[#This Row],[Price]]/ZACKS_Screener[[#This Row],[EPS2]], "")</f>
        <v>12.512160228898425</v>
      </c>
      <c r="S1213" s="17">
        <f>IFERROR(ZACKS_Screener[[#This Row],[PE1]]/(ZACKS_Screener[[#This Row],[EG1]]*100), "")</f>
        <v>-0.33761969030722561</v>
      </c>
      <c r="T1213" s="17">
        <f>IFERROR(ZACKS_Screener[[#This Row],[PE2]]/(ZACKS_Screener[[#This Row],[EG2]]*100), "")</f>
        <v>0.95463148413076815</v>
      </c>
      <c r="U1213"/>
    </row>
    <row r="1214" spans="1:21" hidden="1" x14ac:dyDescent="0.25">
      <c r="A1214" s="20" t="s">
        <v>1723</v>
      </c>
      <c r="B1214" s="20">
        <v>7021.41</v>
      </c>
      <c r="C1214" s="33" t="s">
        <v>1722</v>
      </c>
      <c r="D1214" s="6" t="s">
        <v>12</v>
      </c>
      <c r="E1214" s="6" t="s">
        <v>194</v>
      </c>
      <c r="F1214" s="6" t="s">
        <v>229</v>
      </c>
      <c r="G1214">
        <v>12</v>
      </c>
      <c r="H1214">
        <v>202212</v>
      </c>
      <c r="I1214" s="8">
        <v>59.01</v>
      </c>
      <c r="J1214" s="8">
        <v>10.53</v>
      </c>
      <c r="K1214" s="8">
        <v>6.1</v>
      </c>
      <c r="L1214" s="8">
        <v>7.99</v>
      </c>
      <c r="M1214" s="47" t="str">
        <f>INDEX(DNBDetails[], MATCH(ZACKS_Screener[Ticker], DNBDetails[Ticker],0), 6)</f>
        <v>Mining, Quarrying, and Oil and Gas Extraction</v>
      </c>
      <c r="N1214" s="6" t="str">
        <f>INDEX(DNBDetails[], MATCH(ZACKS_Screener[Ticker], DNBDetails[Ticker],0), 7)</f>
        <v>Oil and Gas Extraction</v>
      </c>
      <c r="O12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-0.42070275403608737</v>
      </c>
      <c r="P12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0.30983606557377058</v>
      </c>
      <c r="Q1214" s="17">
        <f>IFERROR(ZACKS_Screener[[#This Row],[Price]]/ZACKS_Screener[[#This Row],[EPS1]], "")</f>
        <v>9.6737704918032783</v>
      </c>
      <c r="R1214" s="17">
        <f>IFERROR(ZACKS_Screener[[#This Row],[Price]]/ZACKS_Screener[[#This Row],[EPS2]], "")</f>
        <v>7.3854818523153938</v>
      </c>
      <c r="S1214" s="17">
        <f>IFERROR(ZACKS_Screener[[#This Row],[PE1]]/(ZACKS_Screener[[#This Row],[EG1]]*100), "")</f>
        <v>-0.22994312252525623</v>
      </c>
      <c r="T1214" s="17">
        <f>IFERROR(ZACKS_Screener[[#This Row],[PE2]]/(ZACKS_Screener[[#This Row],[EG2]]*100), "")</f>
        <v>0.2383674036990682</v>
      </c>
      <c r="U1214"/>
    </row>
    <row r="1215" spans="1:21" hidden="1" x14ac:dyDescent="0.25">
      <c r="A1215" s="20" t="s">
        <v>998</v>
      </c>
      <c r="B1215" s="20">
        <v>3254.97</v>
      </c>
      <c r="C1215" s="33" t="s">
        <v>997</v>
      </c>
      <c r="D1215" s="6" t="s">
        <v>12</v>
      </c>
      <c r="E1215" s="6" t="s">
        <v>13</v>
      </c>
      <c r="F1215" s="6" t="s">
        <v>175</v>
      </c>
      <c r="G1215">
        <v>12</v>
      </c>
      <c r="H1215">
        <v>202212</v>
      </c>
      <c r="I1215" s="8">
        <v>28.2</v>
      </c>
      <c r="J1215" s="8">
        <v>0.95</v>
      </c>
      <c r="K1215" s="8">
        <v>0.55000000000000004</v>
      </c>
      <c r="L1215" s="8">
        <v>1.1599999999999999</v>
      </c>
      <c r="M1215" s="47" t="str">
        <f>INDEX(DNBDetails[], MATCH(ZACKS_Screener[Ticker], DNBDetails[Ticker],0), 6)</f>
        <v>Finance and Insurance</v>
      </c>
      <c r="N1215" s="6" t="str">
        <f>INDEX(DNBDetails[], MATCH(ZACKS_Screener[Ticker], DNBDetails[Ticker],0), 7)</f>
        <v>Insurance Carriers</v>
      </c>
      <c r="O12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-0.42105263157894729</v>
      </c>
      <c r="P12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1.1090909090909087</v>
      </c>
      <c r="Q1215" s="17">
        <f>IFERROR(ZACKS_Screener[[#This Row],[Price]]/ZACKS_Screener[[#This Row],[EPS1]], "")</f>
        <v>51.272727272727266</v>
      </c>
      <c r="R1215" s="17">
        <f>IFERROR(ZACKS_Screener[[#This Row],[Price]]/ZACKS_Screener[[#This Row],[EPS2]], "")</f>
        <v>24.310344827586206</v>
      </c>
      <c r="S1215" s="17">
        <f>IFERROR(ZACKS_Screener[[#This Row],[PE1]]/(ZACKS_Screener[[#This Row],[EG1]]*100), "")</f>
        <v>-1.217727272727273</v>
      </c>
      <c r="T1215" s="17">
        <f>IFERROR(ZACKS_Screener[[#This Row],[PE2]]/(ZACKS_Screener[[#This Row],[EG2]]*100), "")</f>
        <v>0.21919163369135114</v>
      </c>
      <c r="U1215"/>
    </row>
    <row r="1216" spans="1:21" hidden="1" x14ac:dyDescent="0.25">
      <c r="A1216" s="20" t="s">
        <v>3771</v>
      </c>
      <c r="B1216" s="20">
        <v>2849.71</v>
      </c>
      <c r="C1216" s="33" t="s">
        <v>3770</v>
      </c>
      <c r="D1216" s="6" t="s">
        <v>20</v>
      </c>
      <c r="E1216" s="6" t="s">
        <v>17</v>
      </c>
      <c r="F1216" s="6" t="s">
        <v>298</v>
      </c>
      <c r="G1216">
        <v>12</v>
      </c>
      <c r="H1216">
        <v>202212</v>
      </c>
      <c r="I1216" s="8">
        <v>167.03</v>
      </c>
      <c r="J1216" s="8">
        <v>36.909999999999997</v>
      </c>
      <c r="K1216" s="8">
        <v>21.35</v>
      </c>
      <c r="L1216" s="8">
        <v>17.11</v>
      </c>
      <c r="M1216" s="47" t="str">
        <f>INDEX(DNBDetails[], MATCH(ZACKS_Screener[Ticker], DNBDetails[Ticker],0), 6)</f>
        <v>Electrical Equipment, Appliance, and Component Manufacturing</v>
      </c>
      <c r="N1216" s="6" t="str">
        <f>INDEX(DNBDetails[], MATCH(ZACKS_Screener[Ticker], DNBDetails[Ticker],0), 7)</f>
        <v>Other Electrical Equipment and Component Manufacturing</v>
      </c>
      <c r="O12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-0.42156597128149542</v>
      </c>
      <c r="P121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-0.19859484777517572</v>
      </c>
      <c r="Q1216" s="17">
        <f>IFERROR(ZACKS_Screener[[#This Row],[Price]]/ZACKS_Screener[[#This Row],[EPS1]], "")</f>
        <v>7.823419203747072</v>
      </c>
      <c r="R1216" s="17">
        <f>IFERROR(ZACKS_Screener[[#This Row],[Price]]/ZACKS_Screener[[#This Row],[EPS2]], "")</f>
        <v>9.7621274108708356</v>
      </c>
      <c r="S1216" s="17">
        <f>IFERROR(ZACKS_Screener[[#This Row],[PE1]]/(ZACKS_Screener[[#This Row],[EG1]]*100), "")</f>
        <v>-0.18557995039222655</v>
      </c>
      <c r="T1216" s="17">
        <f>IFERROR(ZACKS_Screener[[#This Row],[PE2]]/(ZACKS_Screener[[#This Row],[EG2]]*100), "")</f>
        <v>-0.49155995335399116</v>
      </c>
      <c r="U1216"/>
    </row>
    <row r="1217" spans="1:21" hidden="1" x14ac:dyDescent="0.25">
      <c r="A1217" s="20" t="s">
        <v>3483</v>
      </c>
      <c r="B1217" s="20">
        <v>2113.31</v>
      </c>
      <c r="C1217" s="33" t="s">
        <v>3482</v>
      </c>
      <c r="D1217" s="6" t="s">
        <v>20</v>
      </c>
      <c r="E1217" s="6" t="s">
        <v>44</v>
      </c>
      <c r="F1217" s="6" t="s">
        <v>705</v>
      </c>
      <c r="G1217">
        <v>12</v>
      </c>
      <c r="H1217">
        <v>202212</v>
      </c>
      <c r="I1217" s="8">
        <v>2.8</v>
      </c>
      <c r="J1217" s="8">
        <v>0.45</v>
      </c>
      <c r="K1217" s="8">
        <v>0.26</v>
      </c>
      <c r="L1217" s="8">
        <v>0.32</v>
      </c>
      <c r="M1217" s="47" t="str">
        <f>INDEX(DNBDetails[], MATCH(ZACKS_Screener[Ticker], DNBDetails[Ticker],0), 6)</f>
        <v>Chemical Manufacturing</v>
      </c>
      <c r="N1217" s="6" t="str">
        <f>INDEX(DNBDetails[], MATCH(ZACKS_Screener[Ticker], DNBDetails[Ticker],0), 7)</f>
        <v>Soap, Cleaning Compound, and Toilet Preparation Manufacturing</v>
      </c>
      <c r="O12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-0.42222222222222222</v>
      </c>
      <c r="P121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0.23076923076923075</v>
      </c>
      <c r="Q1217" s="17">
        <f>IFERROR(ZACKS_Screener[[#This Row],[Price]]/ZACKS_Screener[[#This Row],[EPS1]], "")</f>
        <v>10.769230769230768</v>
      </c>
      <c r="R1217" s="17">
        <f>IFERROR(ZACKS_Screener[[#This Row],[Price]]/ZACKS_Screener[[#This Row],[EPS2]], "")</f>
        <v>8.75</v>
      </c>
      <c r="S1217" s="17">
        <f>IFERROR(ZACKS_Screener[[#This Row],[PE1]]/(ZACKS_Screener[[#This Row],[EG1]]*100), "")</f>
        <v>-0.25506072874493924</v>
      </c>
      <c r="T1217" s="17">
        <f>IFERROR(ZACKS_Screener[[#This Row],[PE2]]/(ZACKS_Screener[[#This Row],[EG2]]*100), "")</f>
        <v>0.37916666666666665</v>
      </c>
      <c r="U1217"/>
    </row>
    <row r="1218" spans="1:21" hidden="1" x14ac:dyDescent="0.25">
      <c r="A1218" s="20" t="s">
        <v>1975</v>
      </c>
      <c r="B1218" s="20">
        <v>3783.78</v>
      </c>
      <c r="C1218" s="33" t="s">
        <v>1974</v>
      </c>
      <c r="D1218" s="6" t="s">
        <v>12</v>
      </c>
      <c r="E1218" s="6" t="s">
        <v>32</v>
      </c>
      <c r="F1218" s="6" t="s">
        <v>985</v>
      </c>
      <c r="G1218">
        <v>12</v>
      </c>
      <c r="H1218">
        <v>202212</v>
      </c>
      <c r="I1218" s="8">
        <v>75.33</v>
      </c>
      <c r="J1218" s="8">
        <v>8.67</v>
      </c>
      <c r="K1218" s="8">
        <v>5</v>
      </c>
      <c r="L1218" s="8">
        <v>9.07</v>
      </c>
      <c r="M1218" s="47" t="str">
        <f>INDEX(DNBDetails[], MATCH(ZACKS_Screener[Ticker], DNBDetails[Ticker],0), 6)</f>
        <v>Finance and Insurance</v>
      </c>
      <c r="N1218" s="6" t="str">
        <f>INDEX(DNBDetails[], MATCH(ZACKS_Screener[Ticker], DNBDetails[Ticker],0), 7)</f>
        <v>Nondepository Credit Intermediation</v>
      </c>
      <c r="O12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-0.42329873125720874</v>
      </c>
      <c r="P121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0.81400000000000006</v>
      </c>
      <c r="Q1218" s="17">
        <f>IFERROR(ZACKS_Screener[[#This Row],[Price]]/ZACKS_Screener[[#This Row],[EPS1]], "")</f>
        <v>15.065999999999999</v>
      </c>
      <c r="R1218" s="17">
        <f>IFERROR(ZACKS_Screener[[#This Row],[Price]]/ZACKS_Screener[[#This Row],[EPS2]], "")</f>
        <v>8.3054024255788317</v>
      </c>
      <c r="S1218" s="17">
        <f>IFERROR(ZACKS_Screener[[#This Row],[PE1]]/(ZACKS_Screener[[#This Row],[EG1]]*100), "")</f>
        <v>-0.35591885558583108</v>
      </c>
      <c r="T1218" s="17">
        <f>IFERROR(ZACKS_Screener[[#This Row],[PE2]]/(ZACKS_Screener[[#This Row],[EG2]]*100), "")</f>
        <v>0.10203197083020676</v>
      </c>
      <c r="U1218"/>
    </row>
    <row r="1219" spans="1:21" hidden="1" x14ac:dyDescent="0.25">
      <c r="A1219" s="20" t="s">
        <v>2125</v>
      </c>
      <c r="B1219" s="20">
        <v>22465.8</v>
      </c>
      <c r="C1219" s="33" t="s">
        <v>2124</v>
      </c>
      <c r="D1219" s="6" t="s">
        <v>12</v>
      </c>
      <c r="E1219" s="6" t="s">
        <v>76</v>
      </c>
      <c r="F1219" s="6" t="s">
        <v>242</v>
      </c>
      <c r="G1219">
        <v>12</v>
      </c>
      <c r="H1219">
        <v>202212</v>
      </c>
      <c r="I1219" s="8">
        <v>11.49</v>
      </c>
      <c r="J1219" s="8">
        <v>-7.0000000000000007E-2</v>
      </c>
      <c r="K1219" s="8">
        <v>-0.1</v>
      </c>
      <c r="L1219" s="8">
        <v>0.59</v>
      </c>
      <c r="M1219" s="47" t="str">
        <f>INDEX(DNBDetails[], MATCH(ZACKS_Screener[Ticker], DNBDetails[Ticker],0), 6)</f>
        <v>Finance and Insurance</v>
      </c>
      <c r="N1219" s="6" t="str">
        <f>INDEX(DNBDetails[], MATCH(ZACKS_Screener[Ticker], DNBDetails[Ticker],0), 7)</f>
        <v>Nondepository Credit Intermediation</v>
      </c>
      <c r="O12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-0.42857142857142849</v>
      </c>
      <c r="P121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219" s="17">
        <f>IFERROR(ZACKS_Screener[[#This Row],[Price]]/ZACKS_Screener[[#This Row],[EPS1]], "")</f>
        <v>-114.89999999999999</v>
      </c>
      <c r="R1219" s="17">
        <f>IFERROR(ZACKS_Screener[[#This Row],[Price]]/ZACKS_Screener[[#This Row],[EPS2]], "")</f>
        <v>19.474576271186443</v>
      </c>
      <c r="S1219" s="17">
        <f>IFERROR(ZACKS_Screener[[#This Row],[PE1]]/(ZACKS_Screener[[#This Row],[EG1]]*100), "")</f>
        <v>2.6810000000000005</v>
      </c>
      <c r="T1219" s="17">
        <f>IFERROR(ZACKS_Screener[[#This Row],[PE2]]/(ZACKS_Screener[[#This Row],[EG2]]*100), "")</f>
        <v>0.19474576271186442</v>
      </c>
      <c r="U1219"/>
    </row>
    <row r="1220" spans="1:21" x14ac:dyDescent="0.25">
      <c r="A1220" s="20" t="s">
        <v>3350</v>
      </c>
      <c r="B1220" s="20">
        <v>3219.92</v>
      </c>
      <c r="C1220" s="33" t="s">
        <v>3349</v>
      </c>
      <c r="D1220" s="6" t="s">
        <v>20</v>
      </c>
      <c r="E1220" s="6" t="s">
        <v>32</v>
      </c>
      <c r="F1220" s="6" t="s">
        <v>1258</v>
      </c>
      <c r="G1220">
        <v>12</v>
      </c>
      <c r="H1220">
        <v>202212</v>
      </c>
      <c r="I1220" s="8">
        <v>135.94</v>
      </c>
      <c r="J1220" s="8">
        <v>13.76</v>
      </c>
      <c r="K1220" s="8">
        <v>7.84</v>
      </c>
      <c r="L1220" s="8">
        <v>12.51</v>
      </c>
      <c r="M1220" s="47" t="str">
        <f>INDEX(DNBDetails[], MATCH(ZACKS_Screener[Ticker], DNBDetails[Ticker],0), 6)</f>
        <v>Construction</v>
      </c>
      <c r="N1220" s="6" t="str">
        <f>INDEX(DNBDetails[], MATCH(ZACKS_Screener[Ticker], DNBDetails[Ticker],0), 7)</f>
        <v>Residential Building Construction</v>
      </c>
      <c r="O12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-0.43023255813953487</v>
      </c>
      <c r="P122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0.59566326530612246</v>
      </c>
      <c r="Q1220" s="17">
        <f>IFERROR(ZACKS_Screener[[#This Row],[Price]]/ZACKS_Screener[[#This Row],[EPS1]], "")</f>
        <v>17.339285714285715</v>
      </c>
      <c r="R1220" s="17">
        <f>IFERROR(ZACKS_Screener[[#This Row],[Price]]/ZACKS_Screener[[#This Row],[EPS2]], "")</f>
        <v>10.866506794564348</v>
      </c>
      <c r="S1220" s="17">
        <f>IFERROR(ZACKS_Screener[[#This Row],[PE1]]/(ZACKS_Screener[[#This Row],[EG1]]*100), "")</f>
        <v>-0.40302123552123553</v>
      </c>
      <c r="T1220" s="17">
        <f>IFERROR(ZACKS_Screener[[#This Row],[PE2]]/(ZACKS_Screener[[#This Row],[EG2]]*100), "")</f>
        <v>0.18242700914215093</v>
      </c>
      <c r="U1220"/>
    </row>
    <row r="1221" spans="1:21" hidden="1" x14ac:dyDescent="0.25">
      <c r="A1221" s="20" t="s">
        <v>1002</v>
      </c>
      <c r="B1221" s="20">
        <v>5294.22</v>
      </c>
      <c r="C1221" s="33" t="s">
        <v>1001</v>
      </c>
      <c r="D1221" s="6" t="s">
        <v>12</v>
      </c>
      <c r="E1221" s="6" t="s">
        <v>32</v>
      </c>
      <c r="F1221" s="6" t="s">
        <v>1003</v>
      </c>
      <c r="G1221">
        <v>12</v>
      </c>
      <c r="H1221">
        <v>202212</v>
      </c>
      <c r="I1221" s="8">
        <v>136.81</v>
      </c>
      <c r="J1221" s="8">
        <v>12.01</v>
      </c>
      <c r="K1221" s="8">
        <v>6.84</v>
      </c>
      <c r="L1221" s="8">
        <v>12.19</v>
      </c>
      <c r="M1221" s="47" t="str">
        <f>INDEX(DNBDetails[], MATCH(ZACKS_Screener[Ticker], DNBDetails[Ticker],0), 6)</f>
        <v>Finance and Insurance</v>
      </c>
      <c r="N1221" s="6" t="str">
        <f>INDEX(DNBDetails[], MATCH(ZACKS_Screener[Ticker], DNBDetails[Ticker],0), 7)</f>
        <v>Securities and Commodity Contracts Intermediation and Brokerage</v>
      </c>
      <c r="O12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-0.43047460449625313</v>
      </c>
      <c r="P122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0.78216374269005839</v>
      </c>
      <c r="Q1221" s="17">
        <f>IFERROR(ZACKS_Screener[[#This Row],[Price]]/ZACKS_Screener[[#This Row],[EPS1]], "")</f>
        <v>20.001461988304094</v>
      </c>
      <c r="R1221" s="17">
        <f>IFERROR(ZACKS_Screener[[#This Row],[Price]]/ZACKS_Screener[[#This Row],[EPS2]], "")</f>
        <v>11.223133716160788</v>
      </c>
      <c r="S1221" s="17">
        <f>IFERROR(ZACKS_Screener[[#This Row],[PE1]]/(ZACKS_Screener[[#This Row],[EG1]]*100), "")</f>
        <v>-0.46463744386756706</v>
      </c>
      <c r="T1221" s="17">
        <f>IFERROR(ZACKS_Screener[[#This Row],[PE2]]/(ZACKS_Screener[[#This Row],[EG2]]*100), "")</f>
        <v>0.14348828900661645</v>
      </c>
      <c r="U1221"/>
    </row>
    <row r="1222" spans="1:21" hidden="1" x14ac:dyDescent="0.25">
      <c r="A1222" s="20" t="s">
        <v>3002</v>
      </c>
      <c r="B1222" s="20">
        <v>3455.35</v>
      </c>
      <c r="C1222" s="33" t="s">
        <v>3001</v>
      </c>
      <c r="D1222" s="6" t="s">
        <v>12</v>
      </c>
      <c r="E1222" s="6" t="s">
        <v>194</v>
      </c>
      <c r="F1222" s="6" t="s">
        <v>229</v>
      </c>
      <c r="G1222">
        <v>12</v>
      </c>
      <c r="H1222">
        <v>202212</v>
      </c>
      <c r="I1222" s="8">
        <v>21.52</v>
      </c>
      <c r="J1222" s="8">
        <v>2.81</v>
      </c>
      <c r="K1222" s="8">
        <v>1.59</v>
      </c>
      <c r="L1222" s="8">
        <v>1.87</v>
      </c>
      <c r="M1222" s="47" t="str">
        <f>INDEX(DNBDetails[], MATCH(ZACKS_Screener[Ticker], DNBDetails[Ticker],0), 6)</f>
        <v>Mining, Quarrying, and Oil and Gas Extraction</v>
      </c>
      <c r="N1222" s="6" t="str">
        <f>INDEX(DNBDetails[], MATCH(ZACKS_Screener[Ticker], DNBDetails[Ticker],0), 7)</f>
        <v>Oil and Gas Extraction</v>
      </c>
      <c r="O12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-0.43416370106761565</v>
      </c>
      <c r="P122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0.17610062893081763</v>
      </c>
      <c r="Q1222" s="17">
        <f>IFERROR(ZACKS_Screener[[#This Row],[Price]]/ZACKS_Screener[[#This Row],[EPS1]], "")</f>
        <v>13.534591194968552</v>
      </c>
      <c r="R1222" s="17">
        <f>IFERROR(ZACKS_Screener[[#This Row],[Price]]/ZACKS_Screener[[#This Row],[EPS2]], "")</f>
        <v>11.508021390374331</v>
      </c>
      <c r="S1222" s="17">
        <f>IFERROR(ZACKS_Screener[[#This Row],[PE1]]/(ZACKS_Screener[[#This Row],[EG1]]*100), "")</f>
        <v>-0.31173935457263635</v>
      </c>
      <c r="T1222" s="17">
        <f>IFERROR(ZACKS_Screener[[#This Row],[PE2]]/(ZACKS_Screener[[#This Row],[EG2]]*100), "")</f>
        <v>0.65349121466768512</v>
      </c>
      <c r="U1222"/>
    </row>
    <row r="1223" spans="1:21" hidden="1" x14ac:dyDescent="0.25">
      <c r="A1223" s="20" t="s">
        <v>827</v>
      </c>
      <c r="B1223" s="20">
        <v>10571.79</v>
      </c>
      <c r="C1223" s="33" t="s">
        <v>826</v>
      </c>
      <c r="D1223" s="6" t="s">
        <v>12</v>
      </c>
      <c r="E1223" s="6" t="s">
        <v>194</v>
      </c>
      <c r="F1223" s="6" t="s">
        <v>403</v>
      </c>
      <c r="G1223">
        <v>12</v>
      </c>
      <c r="H1223">
        <v>202212</v>
      </c>
      <c r="I1223" s="8">
        <v>58.71</v>
      </c>
      <c r="J1223" s="8">
        <v>14.73</v>
      </c>
      <c r="K1223" s="8">
        <v>8.31</v>
      </c>
      <c r="L1223" s="8">
        <v>6.07</v>
      </c>
      <c r="M1223" s="47" t="str">
        <f>INDEX(DNBDetails[], MATCH(ZACKS_Screener[Ticker], DNBDetails[Ticker],0), 6)</f>
        <v>Petroleum and Coal Products Manufacturing</v>
      </c>
      <c r="N1223" s="6" t="str">
        <f>INDEX(DNBDetails[], MATCH(ZACKS_Screener[Ticker], DNBDetails[Ticker],0), 7)</f>
        <v>Petroleum and Coal Products Manufacturing</v>
      </c>
      <c r="O12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-0.43584521384928715</v>
      </c>
      <c r="P122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-0.26955475330926593</v>
      </c>
      <c r="Q1223" s="17">
        <f>IFERROR(ZACKS_Screener[[#This Row],[Price]]/ZACKS_Screener[[#This Row],[EPS1]], "")</f>
        <v>7.0649819494584838</v>
      </c>
      <c r="R1223" s="17">
        <f>IFERROR(ZACKS_Screener[[#This Row],[Price]]/ZACKS_Screener[[#This Row],[EPS2]], "")</f>
        <v>9.6721581548599662</v>
      </c>
      <c r="S1223" s="17">
        <f>IFERROR(ZACKS_Screener[[#This Row],[PE1]]/(ZACKS_Screener[[#This Row],[EG1]]*100), "")</f>
        <v>-0.16209841762542598</v>
      </c>
      <c r="T1223" s="17">
        <f>IFERROR(ZACKS_Screener[[#This Row],[PE2]]/(ZACKS_Screener[[#This Row],[EG2]]*100), "")</f>
        <v>-0.35881979583431395</v>
      </c>
      <c r="U1223"/>
    </row>
    <row r="1224" spans="1:21" hidden="1" x14ac:dyDescent="0.25">
      <c r="A1224" s="20" t="s">
        <v>1882</v>
      </c>
      <c r="B1224" s="20">
        <v>2908.04</v>
      </c>
      <c r="C1224" s="33" t="s">
        <v>1881</v>
      </c>
      <c r="D1224" s="6" t="s">
        <v>20</v>
      </c>
      <c r="E1224" s="6" t="s">
        <v>35</v>
      </c>
      <c r="F1224" s="6" t="s">
        <v>1154</v>
      </c>
      <c r="G1224">
        <v>12</v>
      </c>
      <c r="H1224">
        <v>202212</v>
      </c>
      <c r="I1224" s="8">
        <v>65.459999999999994</v>
      </c>
      <c r="J1224" s="8">
        <v>3</v>
      </c>
      <c r="K1224" s="8">
        <v>1.69</v>
      </c>
      <c r="L1224" s="8">
        <v>2.34</v>
      </c>
      <c r="M1224" s="47" t="str">
        <f>INDEX(DNBDetails[], MATCH(ZACKS_Screener[Ticker], DNBDetails[Ticker],0), 6)</f>
        <v>Computer and Electronic Product Manufacturing</v>
      </c>
      <c r="N1224" s="6" t="str">
        <f>INDEX(DNBDetails[], MATCH(ZACKS_Screener[Ticker], DNBDetails[Ticker],0), 7)</f>
        <v>Computer and Peripheral Equipment Manufacturing</v>
      </c>
      <c r="O12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-0.4366666666666667</v>
      </c>
      <c r="P122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0.38461538461538458</v>
      </c>
      <c r="Q1224" s="17">
        <f>IFERROR(ZACKS_Screener[[#This Row],[Price]]/ZACKS_Screener[[#This Row],[EPS1]], "")</f>
        <v>38.733727810650883</v>
      </c>
      <c r="R1224" s="17">
        <f>IFERROR(ZACKS_Screener[[#This Row],[Price]]/ZACKS_Screener[[#This Row],[EPS2]], "")</f>
        <v>27.974358974358974</v>
      </c>
      <c r="S1224" s="17">
        <f>IFERROR(ZACKS_Screener[[#This Row],[PE1]]/(ZACKS_Screener[[#This Row],[EG1]]*100), "")</f>
        <v>-0.88703193459505825</v>
      </c>
      <c r="T1224" s="17">
        <f>IFERROR(ZACKS_Screener[[#This Row],[PE2]]/(ZACKS_Screener[[#This Row],[EG2]]*100), "")</f>
        <v>0.72733333333333339</v>
      </c>
      <c r="U1224"/>
    </row>
    <row r="1225" spans="1:21" hidden="1" x14ac:dyDescent="0.25">
      <c r="A1225" s="20" t="s">
        <v>2659</v>
      </c>
      <c r="B1225" s="20">
        <v>16931.740000000002</v>
      </c>
      <c r="C1225" s="33" t="s">
        <v>2658</v>
      </c>
      <c r="D1225" s="6" t="s">
        <v>12</v>
      </c>
      <c r="E1225" s="6" t="s">
        <v>114</v>
      </c>
      <c r="F1225" s="6" t="s">
        <v>2660</v>
      </c>
      <c r="G1225">
        <v>12</v>
      </c>
      <c r="H1225">
        <v>202212</v>
      </c>
      <c r="I1225" s="8">
        <v>132.77000000000001</v>
      </c>
      <c r="J1225" s="8">
        <v>17.34</v>
      </c>
      <c r="K1225" s="8">
        <v>9.74</v>
      </c>
      <c r="L1225" s="8">
        <v>10.86</v>
      </c>
      <c r="M1225" s="47" t="str">
        <f>INDEX(DNBDetails[], MATCH(ZACKS_Screener[Ticker], DNBDetails[Ticker],0), 6)</f>
        <v>Chemical Manufacturing</v>
      </c>
      <c r="N1225" s="6" t="str">
        <f>INDEX(DNBDetails[], MATCH(ZACKS_Screener[Ticker], DNBDetails[Ticker],0), 7)</f>
        <v>Resin, Synthetic Rubber, and Artificial and Synthetic Fibers and Filaments Manufacturing</v>
      </c>
      <c r="O12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-0.4382929642445213</v>
      </c>
      <c r="P122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0.11498973305954817</v>
      </c>
      <c r="Q1225" s="17">
        <f>IFERROR(ZACKS_Screener[[#This Row],[Price]]/ZACKS_Screener[[#This Row],[EPS1]], "")</f>
        <v>13.631416837782341</v>
      </c>
      <c r="R1225" s="17">
        <f>IFERROR(ZACKS_Screener[[#This Row],[Price]]/ZACKS_Screener[[#This Row],[EPS2]], "")</f>
        <v>12.2255985267035</v>
      </c>
      <c r="S1225" s="17">
        <f>IFERROR(ZACKS_Screener[[#This Row],[PE1]]/(ZACKS_Screener[[#This Row],[EG1]]*100), "")</f>
        <v>-0.31101153679887605</v>
      </c>
      <c r="T1225" s="17">
        <f>IFERROR(ZACKS_Screener[[#This Row],[PE2]]/(ZACKS_Screener[[#This Row],[EG2]]*100), "")</f>
        <v>1.0631904433043946</v>
      </c>
      <c r="U1225"/>
    </row>
    <row r="1226" spans="1:21" x14ac:dyDescent="0.25">
      <c r="A1226" s="20" t="s">
        <v>3706</v>
      </c>
      <c r="B1226" s="20">
        <v>3214.35</v>
      </c>
      <c r="C1226" s="33" t="s">
        <v>3705</v>
      </c>
      <c r="D1226" s="6" t="s">
        <v>12</v>
      </c>
      <c r="E1226" s="6" t="s">
        <v>24</v>
      </c>
      <c r="F1226" s="6" t="s">
        <v>823</v>
      </c>
      <c r="G1226">
        <v>12</v>
      </c>
      <c r="H1226">
        <v>202212</v>
      </c>
      <c r="I1226" s="8">
        <v>32.19</v>
      </c>
      <c r="J1226" s="8">
        <v>5.54</v>
      </c>
      <c r="K1226" s="8">
        <v>3.1</v>
      </c>
      <c r="L1226" s="8">
        <v>3.93</v>
      </c>
      <c r="M1226" s="47" t="str">
        <f>INDEX(DNBDetails[], MATCH(ZACKS_Screener[Ticker], DNBDetails[Ticker],0), 6)</f>
        <v>Construction</v>
      </c>
      <c r="N1226" s="6" t="str">
        <f>INDEX(DNBDetails[], MATCH(ZACKS_Screener[Ticker], DNBDetails[Ticker],0), 7)</f>
        <v>Residential Building Construction</v>
      </c>
      <c r="O12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-0.44043321299638988</v>
      </c>
      <c r="P122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0.26774193548387099</v>
      </c>
      <c r="Q1226" s="17">
        <f>IFERROR(ZACKS_Screener[[#This Row],[Price]]/ZACKS_Screener[[#This Row],[EPS1]], "")</f>
        <v>10.383870967741935</v>
      </c>
      <c r="R1226" s="17">
        <f>IFERROR(ZACKS_Screener[[#This Row],[Price]]/ZACKS_Screener[[#This Row],[EPS2]], "")</f>
        <v>8.1908396946564874</v>
      </c>
      <c r="S1226" s="17">
        <f>IFERROR(ZACKS_Screener[[#This Row],[PE1]]/(ZACKS_Screener[[#This Row],[EG1]]*100), "")</f>
        <v>-0.23576493918561606</v>
      </c>
      <c r="T1226" s="17">
        <f>IFERROR(ZACKS_Screener[[#This Row],[PE2]]/(ZACKS_Screener[[#This Row],[EG2]]*100), "")</f>
        <v>0.30592292835463986</v>
      </c>
      <c r="U1226"/>
    </row>
    <row r="1227" spans="1:21" hidden="1" x14ac:dyDescent="0.25">
      <c r="A1227" s="20" t="s">
        <v>2825</v>
      </c>
      <c r="B1227" s="20">
        <v>2463.88</v>
      </c>
      <c r="C1227" s="33" t="s">
        <v>2824</v>
      </c>
      <c r="D1227" s="6" t="s">
        <v>12</v>
      </c>
      <c r="E1227" s="6" t="s">
        <v>114</v>
      </c>
      <c r="F1227" s="6" t="s">
        <v>416</v>
      </c>
      <c r="G1227">
        <v>12</v>
      </c>
      <c r="H1227">
        <v>202212</v>
      </c>
      <c r="I1227" s="8">
        <v>183.73</v>
      </c>
      <c r="J1227" s="8">
        <v>79.489999999999995</v>
      </c>
      <c r="K1227" s="8">
        <v>44.35</v>
      </c>
      <c r="L1227" s="8">
        <v>15.09</v>
      </c>
      <c r="M1227" s="47" t="str">
        <f>INDEX(DNBDetails[], MATCH(ZACKS_Screener[Ticker], DNBDetails[Ticker],0), 6)</f>
        <v>Mining, Quarrying, and Oil and Gas Extraction</v>
      </c>
      <c r="N1227" s="6" t="str">
        <f>INDEX(DNBDetails[], MATCH(ZACKS_Screener[Ticker], DNBDetails[Ticker],0), 7)</f>
        <v>Coal Mining</v>
      </c>
      <c r="O12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-0.44206818467731784</v>
      </c>
      <c r="P122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-0.65975197294250287</v>
      </c>
      <c r="Q1227" s="17">
        <f>IFERROR(ZACKS_Screener[[#This Row],[Price]]/ZACKS_Screener[[#This Row],[EPS1]], "")</f>
        <v>4.1427282976324689</v>
      </c>
      <c r="R1227" s="17">
        <f>IFERROR(ZACKS_Screener[[#This Row],[Price]]/ZACKS_Screener[[#This Row],[EPS2]], "")</f>
        <v>12.17561298873426</v>
      </c>
      <c r="S1227" s="17">
        <f>IFERROR(ZACKS_Screener[[#This Row],[PE1]]/(ZACKS_Screener[[#This Row],[EG1]]*100), "")</f>
        <v>-9.3712428110075408E-2</v>
      </c>
      <c r="T1227" s="17">
        <f>IFERROR(ZACKS_Screener[[#This Row],[PE2]]/(ZACKS_Screener[[#This Row],[EG2]]*100), "")</f>
        <v>-0.18454833767955037</v>
      </c>
      <c r="U1227"/>
    </row>
    <row r="1228" spans="1:21" hidden="1" x14ac:dyDescent="0.25">
      <c r="A1228" s="20" t="s">
        <v>2435</v>
      </c>
      <c r="B1228" s="20">
        <v>4003.36</v>
      </c>
      <c r="C1228" s="33" t="s">
        <v>2434</v>
      </c>
      <c r="D1228" s="6" t="s">
        <v>12</v>
      </c>
      <c r="E1228" s="6" t="s">
        <v>32</v>
      </c>
      <c r="F1228" s="6" t="s">
        <v>62</v>
      </c>
      <c r="G1228">
        <v>12</v>
      </c>
      <c r="H1228">
        <v>202212</v>
      </c>
      <c r="I1228" s="8">
        <v>110.88</v>
      </c>
      <c r="J1228" s="8">
        <v>5.53</v>
      </c>
      <c r="K1228" s="8">
        <v>3.05</v>
      </c>
      <c r="L1228" s="8">
        <v>11.62</v>
      </c>
      <c r="M1228" s="47" t="str">
        <f>INDEX(DNBDetails[], MATCH(ZACKS_Screener[Ticker], DNBDetails[Ticker],0), 6)</f>
        <v>Finance and Insurance</v>
      </c>
      <c r="N1228" s="6" t="str">
        <f>INDEX(DNBDetails[], MATCH(ZACKS_Screener[Ticker], DNBDetails[Ticker],0), 7)</f>
        <v>Insurance Carriers</v>
      </c>
      <c r="O12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-0.44846292947558775</v>
      </c>
      <c r="P122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2.8098360655737706</v>
      </c>
      <c r="Q1228" s="17">
        <f>IFERROR(ZACKS_Screener[[#This Row],[Price]]/ZACKS_Screener[[#This Row],[EPS1]], "")</f>
        <v>36.35409836065574</v>
      </c>
      <c r="R1228" s="17">
        <f>IFERROR(ZACKS_Screener[[#This Row],[Price]]/ZACKS_Screener[[#This Row],[EPS2]], "")</f>
        <v>9.5421686746987948</v>
      </c>
      <c r="S1228" s="17">
        <f>IFERROR(ZACKS_Screener[[#This Row],[PE1]]/(ZACKS_Screener[[#This Row],[EG1]]*100), "")</f>
        <v>-0.81063775780010583</v>
      </c>
      <c r="T1228" s="17">
        <f>IFERROR(ZACKS_Screener[[#This Row],[PE2]]/(ZACKS_Screener[[#This Row],[EG2]]*100), "")</f>
        <v>3.3959876846944369E-2</v>
      </c>
      <c r="U1228"/>
    </row>
    <row r="1229" spans="1:21" hidden="1" x14ac:dyDescent="0.25">
      <c r="A1229" s="20" t="s">
        <v>2560</v>
      </c>
      <c r="B1229" s="20">
        <v>61642.33</v>
      </c>
      <c r="C1229" s="33" t="s">
        <v>2560</v>
      </c>
      <c r="D1229" s="6" t="s">
        <v>12</v>
      </c>
      <c r="E1229" s="6" t="s">
        <v>114</v>
      </c>
      <c r="F1229" s="6" t="s">
        <v>2561</v>
      </c>
      <c r="G1229">
        <v>12</v>
      </c>
      <c r="H1229">
        <v>202212</v>
      </c>
      <c r="I1229" s="8">
        <v>13.6</v>
      </c>
      <c r="J1229" s="8">
        <v>3.61</v>
      </c>
      <c r="K1229" s="8">
        <v>1.99</v>
      </c>
      <c r="L1229" s="8">
        <v>2.13</v>
      </c>
      <c r="M1229" s="47" t="str">
        <f>INDEX(DNBDetails[], MATCH(ZACKS_Screener[Ticker], DNBDetails[Ticker],0), 6)</f>
        <v>Mining, Quarrying, and Oil and Gas Extraction</v>
      </c>
      <c r="N1229" s="6" t="str">
        <f>INDEX(DNBDetails[], MATCH(ZACKS_Screener[Ticker], DNBDetails[Ticker],0), 7)</f>
        <v>Metal Ore Mining</v>
      </c>
      <c r="O12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-0.44875346260387811</v>
      </c>
      <c r="P122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7.0351758793969807E-2</v>
      </c>
      <c r="Q1229" s="17">
        <f>IFERROR(ZACKS_Screener[[#This Row],[Price]]/ZACKS_Screener[[#This Row],[EPS1]], "")</f>
        <v>6.8341708542713571</v>
      </c>
      <c r="R1229" s="17">
        <f>IFERROR(ZACKS_Screener[[#This Row],[Price]]/ZACKS_Screener[[#This Row],[EPS2]], "")</f>
        <v>6.384976525821596</v>
      </c>
      <c r="S1229" s="17">
        <f>IFERROR(ZACKS_Screener[[#This Row],[PE1]]/(ZACKS_Screener[[#This Row],[EG1]]*100), "")</f>
        <v>-0.15229232582666422</v>
      </c>
      <c r="T1229" s="17">
        <f>IFERROR(ZACKS_Screener[[#This Row],[PE2]]/(ZACKS_Screener[[#This Row],[EG2]]*100), "")</f>
        <v>0.90757880617035602</v>
      </c>
      <c r="U1229"/>
    </row>
    <row r="1230" spans="1:21" hidden="1" x14ac:dyDescent="0.25">
      <c r="A1230" s="20" t="s">
        <v>2177</v>
      </c>
      <c r="B1230" s="20">
        <v>4729.7700000000004</v>
      </c>
      <c r="C1230" s="33" t="s">
        <v>2176</v>
      </c>
      <c r="D1230" s="6" t="s">
        <v>12</v>
      </c>
      <c r="E1230" s="6" t="s">
        <v>24</v>
      </c>
      <c r="F1230" s="6" t="s">
        <v>377</v>
      </c>
      <c r="G1230">
        <v>12</v>
      </c>
      <c r="H1230">
        <v>202212</v>
      </c>
      <c r="I1230" s="8">
        <v>31.96</v>
      </c>
      <c r="J1230" s="8">
        <v>0.62</v>
      </c>
      <c r="K1230" s="8">
        <v>0.34</v>
      </c>
      <c r="L1230" s="8">
        <v>0.51</v>
      </c>
      <c r="M1230" s="47" t="str">
        <f>INDEX(DNBDetails[], MATCH(ZACKS_Screener[Ticker], DNBDetails[Ticker],0), 6)</f>
        <v>Real Estate and Rental and Leasing</v>
      </c>
      <c r="N1230" s="6" t="str">
        <f>INDEX(DNBDetails[], MATCH(ZACKS_Screener[Ticker], DNBDetails[Ticker],0), 7)</f>
        <v>Lessors of Real Estate</v>
      </c>
      <c r="O12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-0.45161290322580638</v>
      </c>
      <c r="P123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0.49999999999999994</v>
      </c>
      <c r="Q1230" s="17">
        <f>IFERROR(ZACKS_Screener[[#This Row],[Price]]/ZACKS_Screener[[#This Row],[EPS1]], "")</f>
        <v>94</v>
      </c>
      <c r="R1230" s="17">
        <f>IFERROR(ZACKS_Screener[[#This Row],[Price]]/ZACKS_Screener[[#This Row],[EPS2]], "")</f>
        <v>62.666666666666664</v>
      </c>
      <c r="S1230" s="17">
        <f>IFERROR(ZACKS_Screener[[#This Row],[PE1]]/(ZACKS_Screener[[#This Row],[EG1]]*100), "")</f>
        <v>-2.0814285714285718</v>
      </c>
      <c r="T1230" s="17">
        <f>IFERROR(ZACKS_Screener[[#This Row],[PE2]]/(ZACKS_Screener[[#This Row],[EG2]]*100), "")</f>
        <v>1.2533333333333334</v>
      </c>
      <c r="U1230"/>
    </row>
    <row r="1231" spans="1:21" hidden="1" x14ac:dyDescent="0.25">
      <c r="A1231" s="20" t="s">
        <v>15875</v>
      </c>
      <c r="B1231" s="20">
        <v>2006.89</v>
      </c>
      <c r="C1231" s="33" t="s">
        <v>15876</v>
      </c>
      <c r="D1231" s="6" t="s">
        <v>12</v>
      </c>
      <c r="E1231" s="6" t="s">
        <v>24</v>
      </c>
      <c r="F1231" s="6" t="s">
        <v>2253</v>
      </c>
      <c r="G1231">
        <v>8</v>
      </c>
      <c r="H1231">
        <v>202208</v>
      </c>
      <c r="I1231" s="8">
        <v>66.47</v>
      </c>
      <c r="J1231" s="8">
        <v>13.81</v>
      </c>
      <c r="K1231" s="8">
        <v>7.55</v>
      </c>
      <c r="L1231" s="8">
        <v>7.33</v>
      </c>
      <c r="M1231" s="47" t="str">
        <f>INDEX(DNBDetails[], MATCH(ZACKS_Screener[Ticker], DNBDetails[Ticker],0), 6)</f>
        <v>Transportation Equipment Manufacturing</v>
      </c>
      <c r="N1231" s="6" t="str">
        <f>INDEX(DNBDetails[], MATCH(ZACKS_Screener[Ticker], DNBDetails[Ticker],0), 7)</f>
        <v>Motor Vehicle Body and Trailer Manufacturing</v>
      </c>
      <c r="O12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-0.45329471397538018</v>
      </c>
      <c r="P123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-2.9139072847682086E-2</v>
      </c>
      <c r="Q1231" s="17">
        <f>IFERROR(ZACKS_Screener[[#This Row],[Price]]/ZACKS_Screener[[#This Row],[EPS1]], "")</f>
        <v>8.8039735099337744</v>
      </c>
      <c r="R1231" s="17">
        <f>IFERROR(ZACKS_Screener[[#This Row],[Price]]/ZACKS_Screener[[#This Row],[EPS2]], "")</f>
        <v>9.0682128240109137</v>
      </c>
      <c r="S1231" s="17">
        <f>IFERROR(ZACKS_Screener[[#This Row],[PE1]]/(ZACKS_Screener[[#This Row],[EG1]]*100), "")</f>
        <v>-0.19422184372553583</v>
      </c>
      <c r="T1231" s="17">
        <f>IFERROR(ZACKS_Screener[[#This Row],[PE2]]/(ZACKS_Screener[[#This Row],[EG2]]*100), "")</f>
        <v>-3.1120457646037489</v>
      </c>
      <c r="U1231"/>
    </row>
    <row r="1232" spans="1:21" hidden="1" x14ac:dyDescent="0.25">
      <c r="A1232" s="20" t="s">
        <v>2034</v>
      </c>
      <c r="B1232" s="20">
        <v>3262.98</v>
      </c>
      <c r="C1232" s="33" t="s">
        <v>2033</v>
      </c>
      <c r="D1232" s="6" t="s">
        <v>20</v>
      </c>
      <c r="E1232" s="6" t="s">
        <v>35</v>
      </c>
      <c r="F1232" s="6" t="s">
        <v>60</v>
      </c>
      <c r="G1232">
        <v>12</v>
      </c>
      <c r="H1232">
        <v>202212</v>
      </c>
      <c r="I1232" s="8">
        <v>61.47</v>
      </c>
      <c r="J1232" s="8">
        <v>-2.4700000000000002</v>
      </c>
      <c r="K1232" s="8">
        <v>-3.59</v>
      </c>
      <c r="L1232" s="8">
        <v>-4.53</v>
      </c>
      <c r="M1232" s="47" t="str">
        <f>INDEX(DNBDetails[], MATCH(ZACKS_Screener[Ticker], DNBDetails[Ticker],0), 6)</f>
        <v>Chemical Manufacturing</v>
      </c>
      <c r="N1232" s="6" t="str">
        <f>INDEX(DNBDetails[], MATCH(ZACKS_Screener[Ticker], DNBDetails[Ticker],0), 7)</f>
        <v>Pharmaceutical and Medicine Manufacturing</v>
      </c>
      <c r="O12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-0.45344129554655854</v>
      </c>
      <c r="P123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-0.26183844011142071</v>
      </c>
      <c r="Q1232" s="17">
        <f>IFERROR(ZACKS_Screener[[#This Row],[Price]]/ZACKS_Screener[[#This Row],[EPS1]], "")</f>
        <v>-17.122562674094709</v>
      </c>
      <c r="R1232" s="17">
        <f>IFERROR(ZACKS_Screener[[#This Row],[Price]]/ZACKS_Screener[[#This Row],[EPS2]], "")</f>
        <v>-13.569536423841059</v>
      </c>
      <c r="S1232" s="17">
        <f>IFERROR(ZACKS_Screener[[#This Row],[PE1]]/(ZACKS_Screener[[#This Row],[EG1]]*100), "")</f>
        <v>0.37761365897333882</v>
      </c>
      <c r="T1232" s="17">
        <f>IFERROR(ZACKS_Screener[[#This Row],[PE2]]/(ZACKS_Screener[[#This Row],[EG2]]*100), "")</f>
        <v>0.51824080597435518</v>
      </c>
      <c r="U1232"/>
    </row>
    <row r="1233" spans="1:21" hidden="1" x14ac:dyDescent="0.25">
      <c r="A1233" s="20" t="s">
        <v>376</v>
      </c>
      <c r="B1233" s="20">
        <v>4388.93</v>
      </c>
      <c r="C1233" s="33" t="s">
        <v>375</v>
      </c>
      <c r="D1233" s="6" t="s">
        <v>12</v>
      </c>
      <c r="E1233" s="6" t="s">
        <v>24</v>
      </c>
      <c r="F1233" s="6" t="s">
        <v>377</v>
      </c>
      <c r="G1233">
        <v>12</v>
      </c>
      <c r="H1233">
        <v>202212</v>
      </c>
      <c r="I1233" s="8">
        <v>109.21</v>
      </c>
      <c r="J1233" s="8">
        <v>21.56</v>
      </c>
      <c r="K1233" s="8">
        <v>11.75</v>
      </c>
      <c r="L1233" s="8">
        <v>10.72</v>
      </c>
      <c r="M1233" s="47" t="str">
        <f>INDEX(DNBDetails[], MATCH(ZACKS_Screener[Ticker], DNBDetails[Ticker],0), 6)</f>
        <v>Wood Product Manufacturing</v>
      </c>
      <c r="N1233" s="6" t="str">
        <f>INDEX(DNBDetails[], MATCH(ZACKS_Screener[Ticker], DNBDetails[Ticker],0), 7)</f>
        <v>Other Wood Product Manufacturing</v>
      </c>
      <c r="O12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-0.45500927643784783</v>
      </c>
      <c r="P123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-8.7659574468085047E-2</v>
      </c>
      <c r="Q1233" s="17">
        <f>IFERROR(ZACKS_Screener[[#This Row],[Price]]/ZACKS_Screener[[#This Row],[EPS1]], "")</f>
        <v>9.2944680851063826</v>
      </c>
      <c r="R1233" s="17">
        <f>IFERROR(ZACKS_Screener[[#This Row],[Price]]/ZACKS_Screener[[#This Row],[EPS2]], "")</f>
        <v>10.187499999999998</v>
      </c>
      <c r="S1233" s="17">
        <f>IFERROR(ZACKS_Screener[[#This Row],[PE1]]/(ZACKS_Screener[[#This Row],[EG1]]*100), "")</f>
        <v>-0.2042698592404624</v>
      </c>
      <c r="T1233" s="17">
        <f>IFERROR(ZACKS_Screener[[#This Row],[PE2]]/(ZACKS_Screener[[#This Row],[EG2]]*100), "")</f>
        <v>-1.1621662621359228</v>
      </c>
      <c r="U1233"/>
    </row>
    <row r="1234" spans="1:21" hidden="1" x14ac:dyDescent="0.25">
      <c r="A1234" s="20" t="s">
        <v>290</v>
      </c>
      <c r="B1234" s="20">
        <v>16595.52</v>
      </c>
      <c r="C1234" s="33" t="s">
        <v>289</v>
      </c>
      <c r="D1234" s="6" t="s">
        <v>12</v>
      </c>
      <c r="E1234" s="6" t="s">
        <v>13</v>
      </c>
      <c r="F1234" s="6" t="s">
        <v>171</v>
      </c>
      <c r="G1234">
        <v>12</v>
      </c>
      <c r="H1234">
        <v>202212</v>
      </c>
      <c r="I1234" s="8">
        <v>7.64</v>
      </c>
      <c r="J1234" s="8">
        <v>0.94</v>
      </c>
      <c r="K1234" s="8">
        <v>0.51</v>
      </c>
      <c r="L1234" s="8">
        <v>0.77</v>
      </c>
      <c r="M1234" s="47" t="str">
        <f>INDEX(DNBDetails[], MATCH(ZACKS_Screener[Ticker], DNBDetails[Ticker],0), 6)</f>
        <v>Finance and Insurance</v>
      </c>
      <c r="N1234" s="6" t="str">
        <f>INDEX(DNBDetails[], MATCH(ZACKS_Screener[Ticker], DNBDetails[Ticker],0), 7)</f>
        <v>Nondepository Credit Intermediation</v>
      </c>
      <c r="O12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-0.45744680851063824</v>
      </c>
      <c r="P12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0.50980392156862742</v>
      </c>
      <c r="Q1234" s="17">
        <f>IFERROR(ZACKS_Screener[[#This Row],[Price]]/ZACKS_Screener[[#This Row],[EPS1]], "")</f>
        <v>14.980392156862743</v>
      </c>
      <c r="R1234" s="17">
        <f>IFERROR(ZACKS_Screener[[#This Row],[Price]]/ZACKS_Screener[[#This Row],[EPS2]], "")</f>
        <v>9.9220779220779214</v>
      </c>
      <c r="S1234" s="17">
        <f>IFERROR(ZACKS_Screener[[#This Row],[PE1]]/(ZACKS_Screener[[#This Row],[EG1]]*100), "")</f>
        <v>-0.32747834017327859</v>
      </c>
      <c r="T1234" s="17">
        <f>IFERROR(ZACKS_Screener[[#This Row],[PE2]]/(ZACKS_Screener[[#This Row],[EG2]]*100), "")</f>
        <v>0.19462537462537463</v>
      </c>
      <c r="U1234"/>
    </row>
    <row r="1235" spans="1:21" hidden="1" x14ac:dyDescent="0.25">
      <c r="A1235" s="20" t="s">
        <v>3263</v>
      </c>
      <c r="B1235" s="20">
        <v>3024.76</v>
      </c>
      <c r="C1235" s="33" t="s">
        <v>3262</v>
      </c>
      <c r="D1235" s="6" t="s">
        <v>20</v>
      </c>
      <c r="E1235" s="6" t="s">
        <v>35</v>
      </c>
      <c r="F1235" s="6" t="s">
        <v>60</v>
      </c>
      <c r="G1235">
        <v>12</v>
      </c>
      <c r="H1235">
        <v>202212</v>
      </c>
      <c r="I1235" s="8">
        <v>64.010000000000005</v>
      </c>
      <c r="J1235" s="8">
        <v>-1.0900000000000001</v>
      </c>
      <c r="K1235" s="8">
        <v>-1.59</v>
      </c>
      <c r="L1235" s="8">
        <v>-1.33</v>
      </c>
      <c r="M1235" s="47" t="str">
        <f>INDEX(DNBDetails[], MATCH(ZACKS_Screener[Ticker], DNBDetails[Ticker],0), 6)</f>
        <v>Professional, Scientific, and Technical Services</v>
      </c>
      <c r="N1235" s="6" t="str">
        <f>INDEX(DNBDetails[], MATCH(ZACKS_Screener[Ticker], DNBDetails[Ticker],0), 7)</f>
        <v>Architectural, Engineering, and Related Services</v>
      </c>
      <c r="O12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-0.4587155963302752</v>
      </c>
      <c r="P123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0.16352201257861634</v>
      </c>
      <c r="Q1235" s="17">
        <f>IFERROR(ZACKS_Screener[[#This Row],[Price]]/ZACKS_Screener[[#This Row],[EPS1]], "")</f>
        <v>-40.257861635220124</v>
      </c>
      <c r="R1235" s="17">
        <f>IFERROR(ZACKS_Screener[[#This Row],[Price]]/ZACKS_Screener[[#This Row],[EPS2]], "")</f>
        <v>-48.127819548872182</v>
      </c>
      <c r="S1235" s="17">
        <f>IFERROR(ZACKS_Screener[[#This Row],[PE1]]/(ZACKS_Screener[[#This Row],[EG1]]*100), "")</f>
        <v>0.87762138364779874</v>
      </c>
      <c r="T1235" s="17">
        <f>IFERROR(ZACKS_Screener[[#This Row],[PE2]]/(ZACKS_Screener[[#This Row],[EG2]]*100), "")</f>
        <v>-2.9432012724117991</v>
      </c>
      <c r="U1235"/>
    </row>
    <row r="1236" spans="1:21" hidden="1" x14ac:dyDescent="0.25">
      <c r="A1236" s="20" t="s">
        <v>477</v>
      </c>
      <c r="B1236" s="20">
        <v>5174.95</v>
      </c>
      <c r="C1236" s="33" t="s">
        <v>476</v>
      </c>
      <c r="D1236" s="6" t="s">
        <v>20</v>
      </c>
      <c r="E1236" s="6" t="s">
        <v>32</v>
      </c>
      <c r="F1236" s="6" t="s">
        <v>478</v>
      </c>
      <c r="G1236">
        <v>12</v>
      </c>
      <c r="H1236">
        <v>202212</v>
      </c>
      <c r="I1236" s="8">
        <v>70.73</v>
      </c>
      <c r="J1236" s="8">
        <v>14.63</v>
      </c>
      <c r="K1236" s="8">
        <v>7.91</v>
      </c>
      <c r="L1236" s="8">
        <v>9.43</v>
      </c>
      <c r="M1236" s="47" t="str">
        <f>INDEX(DNBDetails[], MATCH(ZACKS_Screener[Ticker], DNBDetails[Ticker],0), 6)</f>
        <v>Finance and Insurance</v>
      </c>
      <c r="N1236" s="6" t="str">
        <f>INDEX(DNBDetails[], MATCH(ZACKS_Screener[Ticker], DNBDetails[Ticker],0), 7)</f>
        <v>Depository Credit Intermediation</v>
      </c>
      <c r="O12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-0.45933014354066987</v>
      </c>
      <c r="P12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0.1921618204804045</v>
      </c>
      <c r="Q1236" s="17">
        <f>IFERROR(ZACKS_Screener[[#This Row],[Price]]/ZACKS_Screener[[#This Row],[EPS1]], "")</f>
        <v>8.9418457648546141</v>
      </c>
      <c r="R1236" s="17">
        <f>IFERROR(ZACKS_Screener[[#This Row],[Price]]/ZACKS_Screener[[#This Row],[EPS2]], "")</f>
        <v>7.5005302226935315</v>
      </c>
      <c r="S1236" s="17">
        <f>IFERROR(ZACKS_Screener[[#This Row],[PE1]]/(ZACKS_Screener[[#This Row],[EG1]]*100), "")</f>
        <v>-0.19467143383902233</v>
      </c>
      <c r="T1236" s="17">
        <f>IFERROR(ZACKS_Screener[[#This Row],[PE2]]/(ZACKS_Screener[[#This Row],[EG2]]*100), "")</f>
        <v>0.39032364514148582</v>
      </c>
      <c r="U1236"/>
    </row>
    <row r="1237" spans="1:21" hidden="1" x14ac:dyDescent="0.25">
      <c r="A1237" s="20" t="s">
        <v>182</v>
      </c>
      <c r="B1237" s="20">
        <v>8903.7900000000009</v>
      </c>
      <c r="C1237" s="33" t="s">
        <v>181</v>
      </c>
      <c r="D1237" s="6" t="s">
        <v>12</v>
      </c>
      <c r="E1237" s="6" t="s">
        <v>32</v>
      </c>
      <c r="F1237" s="6" t="s">
        <v>183</v>
      </c>
      <c r="G1237">
        <v>12</v>
      </c>
      <c r="H1237">
        <v>202212</v>
      </c>
      <c r="I1237" s="8">
        <v>28.9</v>
      </c>
      <c r="J1237" s="8">
        <v>6.06</v>
      </c>
      <c r="K1237" s="8">
        <v>3.27</v>
      </c>
      <c r="L1237" s="8">
        <v>4.34</v>
      </c>
      <c r="M1237" s="47" t="str">
        <f>INDEX(DNBDetails[], MATCH(ZACKS_Screener[Ticker], DNBDetails[Ticker],0), 6)</f>
        <v>Finance and Insurance</v>
      </c>
      <c r="N1237" s="6" t="str">
        <f>INDEX(DNBDetails[], MATCH(ZACKS_Screener[Ticker], DNBDetails[Ticker],0), 7)</f>
        <v>Depository Credit Intermediation</v>
      </c>
      <c r="O12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-0.46039603960396036</v>
      </c>
      <c r="P123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0.32721712538226294</v>
      </c>
      <c r="Q1237" s="17">
        <f>IFERROR(ZACKS_Screener[[#This Row],[Price]]/ZACKS_Screener[[#This Row],[EPS1]], "")</f>
        <v>8.8379204892966357</v>
      </c>
      <c r="R1237" s="17">
        <f>IFERROR(ZACKS_Screener[[#This Row],[Price]]/ZACKS_Screener[[#This Row],[EPS2]], "")</f>
        <v>6.6589861751152073</v>
      </c>
      <c r="S1237" s="17">
        <f>IFERROR(ZACKS_Screener[[#This Row],[PE1]]/(ZACKS_Screener[[#This Row],[EG1]]*100), "")</f>
        <v>-0.19196343428364737</v>
      </c>
      <c r="T1237" s="17">
        <f>IFERROR(ZACKS_Screener[[#This Row],[PE2]]/(ZACKS_Screener[[#This Row],[EG2]]*100), "")</f>
        <v>0.2035035961927732</v>
      </c>
      <c r="U1237"/>
    </row>
    <row r="1238" spans="1:21" hidden="1" x14ac:dyDescent="0.25">
      <c r="A1238" s="20" t="s">
        <v>3029</v>
      </c>
      <c r="B1238" s="20">
        <v>2614.75</v>
      </c>
      <c r="C1238" s="33" t="s">
        <v>3028</v>
      </c>
      <c r="D1238" s="6" t="s">
        <v>12</v>
      </c>
      <c r="E1238" s="6" t="s">
        <v>17</v>
      </c>
      <c r="F1238" s="6" t="s">
        <v>18</v>
      </c>
      <c r="G1238">
        <v>12</v>
      </c>
      <c r="H1238">
        <v>202212</v>
      </c>
      <c r="I1238" s="8">
        <v>17.96</v>
      </c>
      <c r="J1238" s="8">
        <v>2.17</v>
      </c>
      <c r="K1238" s="8">
        <v>1.17</v>
      </c>
      <c r="L1238" s="8">
        <v>1.98</v>
      </c>
      <c r="M1238" s="47" t="str">
        <f>INDEX(DNBDetails[], MATCH(ZACKS_Screener[Ticker], DNBDetails[Ticker],0), 6)</f>
        <v>Primary Metal Manufacturing</v>
      </c>
      <c r="N1238" s="6" t="str">
        <f>INDEX(DNBDetails[], MATCH(ZACKS_Screener[Ticker], DNBDetails[Ticker],0), 7)</f>
        <v>Alumina and Aluminum Production and Processing</v>
      </c>
      <c r="O12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-0.46082949308755761</v>
      </c>
      <c r="P123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0.6923076923076924</v>
      </c>
      <c r="Q1238" s="17">
        <f>IFERROR(ZACKS_Screener[[#This Row],[Price]]/ZACKS_Screener[[#This Row],[EPS1]], "")</f>
        <v>15.350427350427353</v>
      </c>
      <c r="R1238" s="17">
        <f>IFERROR(ZACKS_Screener[[#This Row],[Price]]/ZACKS_Screener[[#This Row],[EPS2]], "")</f>
        <v>9.0707070707070709</v>
      </c>
      <c r="S1238" s="17">
        <f>IFERROR(ZACKS_Screener[[#This Row],[PE1]]/(ZACKS_Screener[[#This Row],[EG1]]*100), "")</f>
        <v>-0.33310427350427357</v>
      </c>
      <c r="T1238" s="17">
        <f>IFERROR(ZACKS_Screener[[#This Row],[PE2]]/(ZACKS_Screener[[#This Row],[EG2]]*100), "")</f>
        <v>0.13102132435465766</v>
      </c>
      <c r="U1238"/>
    </row>
    <row r="1239" spans="1:21" hidden="1" x14ac:dyDescent="0.25">
      <c r="A1239" s="20" t="s">
        <v>3139</v>
      </c>
      <c r="B1239" s="20">
        <v>2625.99</v>
      </c>
      <c r="C1239" s="33" t="s">
        <v>3138</v>
      </c>
      <c r="D1239" s="6" t="s">
        <v>20</v>
      </c>
      <c r="E1239" s="6" t="s">
        <v>13</v>
      </c>
      <c r="F1239" s="6" t="s">
        <v>171</v>
      </c>
      <c r="G1239">
        <v>12</v>
      </c>
      <c r="H1239">
        <v>202212</v>
      </c>
      <c r="I1239" s="8">
        <v>33.79</v>
      </c>
      <c r="J1239" s="8">
        <v>1.25</v>
      </c>
      <c r="K1239" s="8">
        <v>0.67</v>
      </c>
      <c r="L1239" s="8">
        <v>1.21</v>
      </c>
      <c r="M1239" s="47" t="str">
        <f>INDEX(DNBDetails[], MATCH(ZACKS_Screener[Ticker], DNBDetails[Ticker],0), 6)</f>
        <v>Computer and Electronic Product Manufacturing</v>
      </c>
      <c r="N1239" s="6" t="str">
        <f>INDEX(DNBDetails[], MATCH(ZACKS_Screener[Ticker], DNBDetails[Ticker],0), 7)</f>
        <v>Semiconductor and Other Electronic Component Manufacturing</v>
      </c>
      <c r="O12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-0.46399999999999997</v>
      </c>
      <c r="P123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0.80597014925373123</v>
      </c>
      <c r="Q1239" s="17">
        <f>IFERROR(ZACKS_Screener[[#This Row],[Price]]/ZACKS_Screener[[#This Row],[EPS1]], "")</f>
        <v>50.432835820895519</v>
      </c>
      <c r="R1239" s="17">
        <f>IFERROR(ZACKS_Screener[[#This Row],[Price]]/ZACKS_Screener[[#This Row],[EPS2]], "")</f>
        <v>27.925619834710744</v>
      </c>
      <c r="S1239" s="17">
        <f>IFERROR(ZACKS_Screener[[#This Row],[PE1]]/(ZACKS_Screener[[#This Row],[EG1]]*100), "")</f>
        <v>-1.086914565105507</v>
      </c>
      <c r="T1239" s="17">
        <f>IFERROR(ZACKS_Screener[[#This Row],[PE2]]/(ZACKS_Screener[[#This Row],[EG2]]*100), "")</f>
        <v>0.34648454239363341</v>
      </c>
      <c r="U1239"/>
    </row>
    <row r="1240" spans="1:21" hidden="1" x14ac:dyDescent="0.25">
      <c r="A1240" s="20" t="s">
        <v>1554</v>
      </c>
      <c r="B1240" s="20">
        <v>3604</v>
      </c>
      <c r="C1240" s="33" t="s">
        <v>1553</v>
      </c>
      <c r="D1240" s="6" t="s">
        <v>20</v>
      </c>
      <c r="E1240" s="6" t="s">
        <v>13</v>
      </c>
      <c r="F1240" s="6" t="s">
        <v>1397</v>
      </c>
      <c r="G1240">
        <v>6</v>
      </c>
      <c r="H1240">
        <v>202306</v>
      </c>
      <c r="I1240" s="8">
        <v>50.32</v>
      </c>
      <c r="J1240" s="8">
        <v>6.05</v>
      </c>
      <c r="K1240" s="8">
        <v>3.23</v>
      </c>
      <c r="L1240" s="8">
        <v>5.18</v>
      </c>
      <c r="M1240" s="47" t="str">
        <f>INDEX(DNBDetails[], MATCH(ZACKS_Screener[Ticker], DNBDetails[Ticker],0), 6)</f>
        <v>Computer and Electronic Product Manufacturing</v>
      </c>
      <c r="N1240" s="6" t="str">
        <f>INDEX(DNBDetails[], MATCH(ZACKS_Screener[Ticker], DNBDetails[Ticker],0), 7)</f>
        <v>Communications Equipment Manufacturing</v>
      </c>
      <c r="O12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-0.46611570247933881</v>
      </c>
      <c r="P12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0.60371517027863775</v>
      </c>
      <c r="Q1240" s="17">
        <f>IFERROR(ZACKS_Screener[[#This Row],[Price]]/ZACKS_Screener[[#This Row],[EPS1]], "")</f>
        <v>15.578947368421053</v>
      </c>
      <c r="R1240" s="17">
        <f>IFERROR(ZACKS_Screener[[#This Row],[Price]]/ZACKS_Screener[[#This Row],[EPS2]], "")</f>
        <v>9.7142857142857153</v>
      </c>
      <c r="S1240" s="17">
        <f>IFERROR(ZACKS_Screener[[#This Row],[PE1]]/(ZACKS_Screener[[#This Row],[EG1]]*100), "")</f>
        <v>-0.33422918999626727</v>
      </c>
      <c r="T1240" s="17">
        <f>IFERROR(ZACKS_Screener[[#This Row],[PE2]]/(ZACKS_Screener[[#This Row],[EG2]]*100), "")</f>
        <v>0.16090842490842494</v>
      </c>
      <c r="U1240"/>
    </row>
    <row r="1241" spans="1:21" hidden="1" x14ac:dyDescent="0.25">
      <c r="A1241" s="20" t="s">
        <v>2609</v>
      </c>
      <c r="B1241" s="20">
        <v>5998.97</v>
      </c>
      <c r="C1241" s="33" t="s">
        <v>2608</v>
      </c>
      <c r="D1241" s="6" t="s">
        <v>12</v>
      </c>
      <c r="E1241" s="6" t="s">
        <v>114</v>
      </c>
      <c r="F1241" s="6" t="s">
        <v>277</v>
      </c>
      <c r="G1241">
        <v>9</v>
      </c>
      <c r="H1241">
        <v>202209</v>
      </c>
      <c r="I1241" s="8">
        <v>35.090000000000003</v>
      </c>
      <c r="J1241" s="8">
        <v>2.12</v>
      </c>
      <c r="K1241" s="8">
        <v>1.1200000000000001</v>
      </c>
      <c r="L1241" s="8">
        <v>1.67</v>
      </c>
      <c r="M1241" s="47" t="str">
        <f>INDEX(DNBDetails[], MATCH(ZACKS_Screener[Ticker], DNBDetails[Ticker],0), 6)</f>
        <v>Other Services (except Public Administration)</v>
      </c>
      <c r="N1241" s="6" t="str">
        <f>INDEX(DNBDetails[], MATCH(ZACKS_Screener[Ticker], DNBDetails[Ticker],0), 7)</f>
        <v>Automotive Repair and Maintenance</v>
      </c>
      <c r="O12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-0.47169811320754712</v>
      </c>
      <c r="P124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0.49107142857142838</v>
      </c>
      <c r="Q1241" s="17">
        <f>IFERROR(ZACKS_Screener[[#This Row],[Price]]/ZACKS_Screener[[#This Row],[EPS1]], "")</f>
        <v>31.330357142857142</v>
      </c>
      <c r="R1241" s="17">
        <f>IFERROR(ZACKS_Screener[[#This Row],[Price]]/ZACKS_Screener[[#This Row],[EPS2]], "")</f>
        <v>21.011976047904195</v>
      </c>
      <c r="S1241" s="17">
        <f>IFERROR(ZACKS_Screener[[#This Row],[PE1]]/(ZACKS_Screener[[#This Row],[EG1]]*100), "")</f>
        <v>-0.66420357142857145</v>
      </c>
      <c r="T1241" s="17">
        <f>IFERROR(ZACKS_Screener[[#This Row],[PE2]]/(ZACKS_Screener[[#This Row],[EG2]]*100), "")</f>
        <v>0.42788023952095833</v>
      </c>
      <c r="U1241"/>
    </row>
    <row r="1242" spans="1:21" hidden="1" x14ac:dyDescent="0.25">
      <c r="A1242" s="20" t="s">
        <v>3095</v>
      </c>
      <c r="B1242" s="20">
        <v>2807.34</v>
      </c>
      <c r="C1242" s="33" t="s">
        <v>3094</v>
      </c>
      <c r="D1242" s="6" t="s">
        <v>20</v>
      </c>
      <c r="E1242" s="6" t="s">
        <v>194</v>
      </c>
      <c r="F1242" s="6" t="s">
        <v>403</v>
      </c>
      <c r="G1242">
        <v>12</v>
      </c>
      <c r="H1242">
        <v>202212</v>
      </c>
      <c r="I1242" s="8">
        <v>17.52</v>
      </c>
      <c r="J1242" s="8">
        <v>-0.59</v>
      </c>
      <c r="K1242" s="8">
        <v>-0.87</v>
      </c>
      <c r="L1242" s="8">
        <v>-0.92</v>
      </c>
      <c r="M1242" s="47" t="str">
        <f>INDEX(DNBDetails[], MATCH(ZACKS_Screener[Ticker], DNBDetails[Ticker],0), 6)</f>
        <v>Electrical Equipment, Appliance, and Component Manufacturing</v>
      </c>
      <c r="N1242" s="6" t="str">
        <f>INDEX(DNBDetails[], MATCH(ZACKS_Screener[Ticker], DNBDetails[Ticker],0), 7)</f>
        <v>Other Electrical Equipment and Component Manufacturing</v>
      </c>
      <c r="O12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-0.47457627118644075</v>
      </c>
      <c r="P124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-5.7471264367816147E-2</v>
      </c>
      <c r="Q1242" s="17">
        <f>IFERROR(ZACKS_Screener[[#This Row],[Price]]/ZACKS_Screener[[#This Row],[EPS1]], "")</f>
        <v>-20.137931034482758</v>
      </c>
      <c r="R1242" s="17">
        <f>IFERROR(ZACKS_Screener[[#This Row],[Price]]/ZACKS_Screener[[#This Row],[EPS2]], "")</f>
        <v>-19.043478260869563</v>
      </c>
      <c r="S1242" s="17">
        <f>IFERROR(ZACKS_Screener[[#This Row],[PE1]]/(ZACKS_Screener[[#This Row],[EG1]]*100), "")</f>
        <v>0.42433497536945802</v>
      </c>
      <c r="T1242" s="17">
        <f>IFERROR(ZACKS_Screener[[#This Row],[PE2]]/(ZACKS_Screener[[#This Row],[EG2]]*100), "")</f>
        <v>3.3135652173913006</v>
      </c>
      <c r="U1242"/>
    </row>
    <row r="1243" spans="1:21" hidden="1" x14ac:dyDescent="0.25">
      <c r="A1243" s="20" t="s">
        <v>2252</v>
      </c>
      <c r="B1243" s="20">
        <v>3871.93</v>
      </c>
      <c r="C1243" s="33" t="s">
        <v>2251</v>
      </c>
      <c r="D1243" s="6" t="s">
        <v>12</v>
      </c>
      <c r="E1243" s="6" t="s">
        <v>24</v>
      </c>
      <c r="F1243" s="6" t="s">
        <v>2253</v>
      </c>
      <c r="G1243">
        <v>3</v>
      </c>
      <c r="H1243">
        <v>202303</v>
      </c>
      <c r="I1243" s="8">
        <v>67.150000000000006</v>
      </c>
      <c r="J1243" s="8">
        <v>7</v>
      </c>
      <c r="K1243" s="8">
        <v>3.67</v>
      </c>
      <c r="L1243" s="8">
        <v>4.16</v>
      </c>
      <c r="M1243" s="47" t="str">
        <f>INDEX(DNBDetails[], MATCH(ZACKS_Screener[Ticker], DNBDetails[Ticker],0), 6)</f>
        <v>Wood Product Manufacturing</v>
      </c>
      <c r="N1243" s="6" t="str">
        <f>INDEX(DNBDetails[], MATCH(ZACKS_Screener[Ticker], DNBDetails[Ticker],0), 7)</f>
        <v>Other Wood Product Manufacturing</v>
      </c>
      <c r="O12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-0.4757142857142857</v>
      </c>
      <c r="P124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0.13351498637602185</v>
      </c>
      <c r="Q1243" s="17">
        <f>IFERROR(ZACKS_Screener[[#This Row],[Price]]/ZACKS_Screener[[#This Row],[EPS1]], "")</f>
        <v>18.297002724795643</v>
      </c>
      <c r="R1243" s="17">
        <f>IFERROR(ZACKS_Screener[[#This Row],[Price]]/ZACKS_Screener[[#This Row],[EPS2]], "")</f>
        <v>16.141826923076923</v>
      </c>
      <c r="S1243" s="17">
        <f>IFERROR(ZACKS_Screener[[#This Row],[PE1]]/(ZACKS_Screener[[#This Row],[EG1]]*100), "")</f>
        <v>-0.38462167889960813</v>
      </c>
      <c r="T1243" s="17">
        <f>IFERROR(ZACKS_Screener[[#This Row],[PE2]]/(ZACKS_Screener[[#This Row],[EG2]]*100), "")</f>
        <v>1.2089898940345365</v>
      </c>
      <c r="U1243"/>
    </row>
    <row r="1244" spans="1:21" hidden="1" x14ac:dyDescent="0.25">
      <c r="A1244" s="20" t="s">
        <v>2939</v>
      </c>
      <c r="B1244" s="20">
        <v>2981.36</v>
      </c>
      <c r="C1244" s="33" t="s">
        <v>2938</v>
      </c>
      <c r="D1244" s="6" t="s">
        <v>12</v>
      </c>
      <c r="E1244" s="6" t="s">
        <v>194</v>
      </c>
      <c r="F1244" s="6" t="s">
        <v>2839</v>
      </c>
      <c r="G1244">
        <v>12</v>
      </c>
      <c r="H1244">
        <v>202212</v>
      </c>
      <c r="I1244" s="8">
        <v>23.69</v>
      </c>
      <c r="J1244" s="8">
        <v>8.89</v>
      </c>
      <c r="K1244" s="8">
        <v>4.63</v>
      </c>
      <c r="L1244" s="8">
        <v>2.34</v>
      </c>
      <c r="M1244" s="47" t="str">
        <f>INDEX(DNBDetails[], MATCH(ZACKS_Screener[Ticker], DNBDetails[Ticker],0), 6)</f>
        <v>Mining, Quarrying, and Oil and Gas Extraction</v>
      </c>
      <c r="N1244" s="6" t="str">
        <f>INDEX(DNBDetails[], MATCH(ZACKS_Screener[Ticker], DNBDetails[Ticker],0), 7)</f>
        <v>Coal Mining</v>
      </c>
      <c r="O12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-0.4791901012373454</v>
      </c>
      <c r="P124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-0.49460043196544279</v>
      </c>
      <c r="Q1244" s="17">
        <f>IFERROR(ZACKS_Screener[[#This Row],[Price]]/ZACKS_Screener[[#This Row],[EPS1]], "")</f>
        <v>5.1166306695464367</v>
      </c>
      <c r="R1244" s="17">
        <f>IFERROR(ZACKS_Screener[[#This Row],[Price]]/ZACKS_Screener[[#This Row],[EPS2]], "")</f>
        <v>10.123931623931625</v>
      </c>
      <c r="S1244" s="17">
        <f>IFERROR(ZACKS_Screener[[#This Row],[PE1]]/(ZACKS_Screener[[#This Row],[EG1]]*100), "")</f>
        <v>-0.10677663533396202</v>
      </c>
      <c r="T1244" s="17">
        <f>IFERROR(ZACKS_Screener[[#This Row],[PE2]]/(ZACKS_Screener[[#This Row],[EG2]]*100), "")</f>
        <v>-0.2046890978987049</v>
      </c>
      <c r="U1244"/>
    </row>
    <row r="1245" spans="1:21" hidden="1" x14ac:dyDescent="0.25">
      <c r="A1245" s="20" t="s">
        <v>2363</v>
      </c>
      <c r="B1245" s="20">
        <v>40508.839999999997</v>
      </c>
      <c r="C1245" s="33" t="s">
        <v>2362</v>
      </c>
      <c r="D1245" s="6" t="s">
        <v>12</v>
      </c>
      <c r="E1245" s="6" t="s">
        <v>194</v>
      </c>
      <c r="F1245" s="6" t="s">
        <v>761</v>
      </c>
      <c r="G1245">
        <v>12</v>
      </c>
      <c r="H1245">
        <v>202212</v>
      </c>
      <c r="I1245" s="8">
        <v>31.72</v>
      </c>
      <c r="J1245" s="8">
        <v>6.42</v>
      </c>
      <c r="K1245" s="8">
        <v>3.33</v>
      </c>
      <c r="L1245" s="8">
        <v>3.69</v>
      </c>
      <c r="M1245" s="47" t="str">
        <f>INDEX(DNBDetails[], MATCH(ZACKS_Screener[Ticker], DNBDetails[Ticker],0), 6)</f>
        <v>Petroleum and Coal Products Manufacturing</v>
      </c>
      <c r="N1245" s="6" t="str">
        <f>INDEX(DNBDetails[], MATCH(ZACKS_Screener[Ticker], DNBDetails[Ticker],0), 7)</f>
        <v>Petroleum and Coal Products Manufacturing</v>
      </c>
      <c r="O12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-0.48130841121495327</v>
      </c>
      <c r="P124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0.10810810810810807</v>
      </c>
      <c r="Q1245" s="17">
        <f>IFERROR(ZACKS_Screener[[#This Row],[Price]]/ZACKS_Screener[[#This Row],[EPS1]], "")</f>
        <v>9.5255255255255253</v>
      </c>
      <c r="R1245" s="17">
        <f>IFERROR(ZACKS_Screener[[#This Row],[Price]]/ZACKS_Screener[[#This Row],[EPS2]], "")</f>
        <v>8.5962059620596207</v>
      </c>
      <c r="S1245" s="17">
        <f>IFERROR(ZACKS_Screener[[#This Row],[PE1]]/(ZACKS_Screener[[#This Row],[EG1]]*100), "")</f>
        <v>-0.19790897693810314</v>
      </c>
      <c r="T1245" s="17">
        <f>IFERROR(ZACKS_Screener[[#This Row],[PE2]]/(ZACKS_Screener[[#This Row],[EG2]]*100), "")</f>
        <v>0.79514905149051518</v>
      </c>
      <c r="U1245"/>
    </row>
    <row r="1246" spans="1:21" hidden="1" x14ac:dyDescent="0.25">
      <c r="A1246" s="20" t="s">
        <v>784</v>
      </c>
      <c r="B1246" s="20">
        <v>3551.51</v>
      </c>
      <c r="C1246" s="33" t="s">
        <v>783</v>
      </c>
      <c r="D1246" s="6" t="s">
        <v>12</v>
      </c>
      <c r="E1246" s="6" t="s">
        <v>76</v>
      </c>
      <c r="F1246" s="6" t="s">
        <v>242</v>
      </c>
      <c r="G1246">
        <v>12</v>
      </c>
      <c r="H1246">
        <v>202212</v>
      </c>
      <c r="I1246" s="8">
        <v>60.6</v>
      </c>
      <c r="J1246" s="8">
        <v>7.88</v>
      </c>
      <c r="K1246" s="8">
        <v>4.0599999999999996</v>
      </c>
      <c r="L1246" s="8">
        <v>4.3499999999999996</v>
      </c>
      <c r="M1246" s="47" t="str">
        <f>INDEX(DNBDetails[], MATCH(ZACKS_Screener[Ticker], DNBDetails[Ticker],0), 6)</f>
        <v>Fabricated Metal Product Manufacturing</v>
      </c>
      <c r="N1246" s="6" t="str">
        <f>INDEX(DNBDetails[], MATCH(ZACKS_Screener[Ticker], DNBDetails[Ticker],0), 7)</f>
        <v>Other Fabricated Metal Product Manufacturing</v>
      </c>
      <c r="O12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-0.48477157360406098</v>
      </c>
      <c r="P124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7.1428571428571438E-2</v>
      </c>
      <c r="Q1246" s="17">
        <f>IFERROR(ZACKS_Screener[[#This Row],[Price]]/ZACKS_Screener[[#This Row],[EPS1]], "")</f>
        <v>14.926108374384238</v>
      </c>
      <c r="R1246" s="17">
        <f>IFERROR(ZACKS_Screener[[#This Row],[Price]]/ZACKS_Screener[[#This Row],[EPS2]], "")</f>
        <v>13.931034482758623</v>
      </c>
      <c r="S1246" s="17">
        <f>IFERROR(ZACKS_Screener[[#This Row],[PE1]]/(ZACKS_Screener[[#This Row],[EG1]]*100), "")</f>
        <v>-0.30789982719933978</v>
      </c>
      <c r="T1246" s="17">
        <f>IFERROR(ZACKS_Screener[[#This Row],[PE2]]/(ZACKS_Screener[[#This Row],[EG2]]*100), "")</f>
        <v>1.9503448275862068</v>
      </c>
      <c r="U1246"/>
    </row>
    <row r="1247" spans="1:21" hidden="1" x14ac:dyDescent="0.25">
      <c r="A1247" s="20" t="s">
        <v>209</v>
      </c>
      <c r="B1247" s="20">
        <v>6787.05</v>
      </c>
      <c r="C1247" s="33" t="s">
        <v>208</v>
      </c>
      <c r="D1247" s="6" t="s">
        <v>20</v>
      </c>
      <c r="E1247" s="6" t="s">
        <v>13</v>
      </c>
      <c r="F1247" s="6" t="s">
        <v>171</v>
      </c>
      <c r="G1247">
        <v>12</v>
      </c>
      <c r="H1247">
        <v>202212</v>
      </c>
      <c r="I1247" s="8">
        <v>27.1</v>
      </c>
      <c r="J1247" s="8">
        <v>3.11</v>
      </c>
      <c r="K1247" s="8">
        <v>1.6</v>
      </c>
      <c r="L1247" s="8">
        <v>2.5499999999999998</v>
      </c>
      <c r="M1247" s="47" t="str">
        <f>INDEX(DNBDetails[], MATCH(ZACKS_Screener[Ticker], DNBDetails[Ticker],0), 6)</f>
        <v>Computer and Electronic Product Manufacturing</v>
      </c>
      <c r="N1247" s="6" t="str">
        <f>INDEX(DNBDetails[], MATCH(ZACKS_Screener[Ticker], DNBDetails[Ticker],0), 7)</f>
        <v>Semiconductor and Other Electronic Component Manufacturing</v>
      </c>
      <c r="O12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-0.48553054662379419</v>
      </c>
      <c r="P124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0.59374999999999978</v>
      </c>
      <c r="Q1247" s="17">
        <f>IFERROR(ZACKS_Screener[[#This Row],[Price]]/ZACKS_Screener[[#This Row],[EPS1]], "")</f>
        <v>16.9375</v>
      </c>
      <c r="R1247" s="17">
        <f>IFERROR(ZACKS_Screener[[#This Row],[Price]]/ZACKS_Screener[[#This Row],[EPS2]], "")</f>
        <v>10.627450980392158</v>
      </c>
      <c r="S1247" s="17">
        <f>IFERROR(ZACKS_Screener[[#This Row],[PE1]]/(ZACKS_Screener[[#This Row],[EG1]]*100), "")</f>
        <v>-0.34884519867549674</v>
      </c>
      <c r="T1247" s="17">
        <f>IFERROR(ZACKS_Screener[[#This Row],[PE2]]/(ZACKS_Screener[[#This Row],[EG2]]*100), "")</f>
        <v>0.17898864809081536</v>
      </c>
      <c r="U1247"/>
    </row>
    <row r="1248" spans="1:21" hidden="1" x14ac:dyDescent="0.25">
      <c r="A1248" s="20" t="s">
        <v>968</v>
      </c>
      <c r="B1248" s="20">
        <v>16620.43</v>
      </c>
      <c r="C1248" s="33" t="s">
        <v>967</v>
      </c>
      <c r="D1248" s="6" t="s">
        <v>20</v>
      </c>
      <c r="E1248" s="6" t="s">
        <v>13</v>
      </c>
      <c r="F1248" s="6" t="s">
        <v>969</v>
      </c>
      <c r="G1248">
        <v>12</v>
      </c>
      <c r="H1248">
        <v>202212</v>
      </c>
      <c r="I1248" s="8">
        <v>5</v>
      </c>
      <c r="J1248" s="8">
        <v>0.61</v>
      </c>
      <c r="K1248" s="8">
        <v>0.31</v>
      </c>
      <c r="L1248" s="8">
        <v>0.5</v>
      </c>
      <c r="M1248" s="47" t="str">
        <f>INDEX(DNBDetails[], MATCH(ZACKS_Screener[Ticker], DNBDetails[Ticker],0), 6)</f>
        <v>Administrative and Support and Waste Management and Remediation Services</v>
      </c>
      <c r="N1248" s="6" t="str">
        <f>INDEX(DNBDetails[], MATCH(ZACKS_Screener[Ticker], DNBDetails[Ticker],0), 7)</f>
        <v>Business Support Services</v>
      </c>
      <c r="O12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-0.49180327868852458</v>
      </c>
      <c r="P124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0.61290322580645162</v>
      </c>
      <c r="Q1248" s="17">
        <f>IFERROR(ZACKS_Screener[[#This Row],[Price]]/ZACKS_Screener[[#This Row],[EPS1]], "")</f>
        <v>16.129032258064516</v>
      </c>
      <c r="R1248" s="17">
        <f>IFERROR(ZACKS_Screener[[#This Row],[Price]]/ZACKS_Screener[[#This Row],[EPS2]], "")</f>
        <v>10</v>
      </c>
      <c r="S1248" s="17">
        <f>IFERROR(ZACKS_Screener[[#This Row],[PE1]]/(ZACKS_Screener[[#This Row],[EG1]]*100), "")</f>
        <v>-0.32795698924731181</v>
      </c>
      <c r="T1248" s="17">
        <f>IFERROR(ZACKS_Screener[[#This Row],[PE2]]/(ZACKS_Screener[[#This Row],[EG2]]*100), "")</f>
        <v>0.16315789473684211</v>
      </c>
      <c r="U1248"/>
    </row>
    <row r="1249" spans="1:21" hidden="1" x14ac:dyDescent="0.25">
      <c r="A1249" s="20" t="s">
        <v>2111</v>
      </c>
      <c r="B1249" s="20">
        <v>8811.4</v>
      </c>
      <c r="C1249" s="33" t="s">
        <v>2111</v>
      </c>
      <c r="D1249" s="6" t="s">
        <v>12</v>
      </c>
      <c r="E1249" s="6" t="s">
        <v>44</v>
      </c>
      <c r="F1249" s="6" t="s">
        <v>68</v>
      </c>
      <c r="G1249">
        <v>1</v>
      </c>
      <c r="H1249">
        <v>202301</v>
      </c>
      <c r="I1249" s="8">
        <v>390.56</v>
      </c>
      <c r="J1249" s="8">
        <v>20.059999999999999</v>
      </c>
      <c r="K1249" s="8">
        <v>10.17</v>
      </c>
      <c r="L1249" s="8">
        <v>14.85</v>
      </c>
      <c r="M1249" s="47" t="str">
        <f>INDEX(DNBDetails[], MATCH(ZACKS_Screener[Ticker], DNBDetails[Ticker],0), 6)</f>
        <v>Nonmetallic Mineral Product Manufacturing</v>
      </c>
      <c r="N1249" s="6" t="str">
        <f>INDEX(DNBDetails[], MATCH(ZACKS_Screener[Ticker], DNBDetails[Ticker],0), 7)</f>
        <v>Clay Product and Refractory Manufacturing</v>
      </c>
      <c r="O12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-0.49302093718843465</v>
      </c>
      <c r="P124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0.46017699115044247</v>
      </c>
      <c r="Q1249" s="17">
        <f>IFERROR(ZACKS_Screener[[#This Row],[Price]]/ZACKS_Screener[[#This Row],[EPS1]], "")</f>
        <v>38.403146509341198</v>
      </c>
      <c r="R1249" s="17">
        <f>IFERROR(ZACKS_Screener[[#This Row],[Price]]/ZACKS_Screener[[#This Row],[EPS2]], "")</f>
        <v>26.3003367003367</v>
      </c>
      <c r="S1249" s="17">
        <f>IFERROR(ZACKS_Screener[[#This Row],[PE1]]/(ZACKS_Screener[[#This Row],[EG1]]*100), "")</f>
        <v>-0.77893540847056064</v>
      </c>
      <c r="T1249" s="17">
        <f>IFERROR(ZACKS_Screener[[#This Row],[PE2]]/(ZACKS_Screener[[#This Row],[EG2]]*100), "")</f>
        <v>0.57152654752654752</v>
      </c>
      <c r="U1249"/>
    </row>
    <row r="1250" spans="1:21" hidden="1" x14ac:dyDescent="0.25">
      <c r="A1250" s="20" t="s">
        <v>15776</v>
      </c>
      <c r="B1250" s="20">
        <v>2348.7399999999998</v>
      </c>
      <c r="C1250" s="33" t="s">
        <v>15777</v>
      </c>
      <c r="D1250" s="6" t="s">
        <v>12</v>
      </c>
      <c r="E1250" s="6" t="s">
        <v>32</v>
      </c>
      <c r="F1250" s="6" t="s">
        <v>397</v>
      </c>
      <c r="G1250">
        <v>12</v>
      </c>
      <c r="H1250">
        <v>202212</v>
      </c>
      <c r="I1250" s="8">
        <v>10.01</v>
      </c>
      <c r="J1250" s="8">
        <v>2</v>
      </c>
      <c r="K1250" s="8">
        <v>1</v>
      </c>
      <c r="L1250" s="8">
        <v>1.44</v>
      </c>
      <c r="M1250" s="47" t="str">
        <f>INDEX(DNBDetails[], MATCH(ZACKS_Screener[Ticker], DNBDetails[Ticker],0), 6)</f>
        <v>Real Estate and Rental and Leasing</v>
      </c>
      <c r="N1250" s="6" t="str">
        <f>INDEX(DNBDetails[], MATCH(ZACKS_Screener[Ticker], DNBDetails[Ticker],0), 7)</f>
        <v>Offices of Real Estate Agents and Brokers</v>
      </c>
      <c r="O12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v>
      </c>
      <c r="P125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0.43999999999999995</v>
      </c>
      <c r="Q1250" s="17">
        <f>IFERROR(ZACKS_Screener[[#This Row],[Price]]/ZACKS_Screener[[#This Row],[EPS1]], "")</f>
        <v>10.01</v>
      </c>
      <c r="R1250" s="17">
        <f>IFERROR(ZACKS_Screener[[#This Row],[Price]]/ZACKS_Screener[[#This Row],[EPS2]], "")</f>
        <v>6.9513888888888893</v>
      </c>
      <c r="S1250" s="17">
        <f>IFERROR(ZACKS_Screener[[#This Row],[PE1]]/(ZACKS_Screener[[#This Row],[EG1]]*100), "")</f>
        <v>-0.20019999999999999</v>
      </c>
      <c r="T1250" s="17">
        <f>IFERROR(ZACKS_Screener[[#This Row],[PE2]]/(ZACKS_Screener[[#This Row],[EG2]]*100), "")</f>
        <v>0.15798611111111113</v>
      </c>
      <c r="U1250"/>
    </row>
    <row r="1251" spans="1:21" hidden="1" x14ac:dyDescent="0.25">
      <c r="A1251" s="20" t="s">
        <v>6178</v>
      </c>
      <c r="B1251" s="20">
        <v>2559.31</v>
      </c>
      <c r="C1251" s="33" t="s">
        <v>6177</v>
      </c>
      <c r="D1251" s="6" t="s">
        <v>12</v>
      </c>
      <c r="E1251" s="6" t="s">
        <v>194</v>
      </c>
      <c r="F1251" s="6" t="s">
        <v>229</v>
      </c>
      <c r="G1251">
        <v>12</v>
      </c>
      <c r="H1251">
        <v>202212</v>
      </c>
      <c r="I1251" s="8">
        <v>37.69</v>
      </c>
      <c r="J1251" s="8">
        <v>14.51</v>
      </c>
      <c r="K1251" s="8">
        <v>7.22</v>
      </c>
      <c r="L1251" s="8">
        <v>8.27</v>
      </c>
      <c r="M1251" s="47" t="str">
        <f>INDEX(DNBDetails[], MATCH(ZACKS_Screener[Ticker], DNBDetails[Ticker],0), 6)</f>
        <v>Mining, Quarrying, and Oil and Gas Extraction</v>
      </c>
      <c r="N1251" s="6" t="str">
        <f>INDEX(DNBDetails[], MATCH(ZACKS_Screener[Ticker], DNBDetails[Ticker],0), 7)</f>
        <v>Oil and Gas Extraction</v>
      </c>
      <c r="O12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-0.50241212956581671</v>
      </c>
      <c r="P125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0.1454293628808864</v>
      </c>
      <c r="Q1251" s="17">
        <f>IFERROR(ZACKS_Screener[[#This Row],[Price]]/ZACKS_Screener[[#This Row],[EPS1]], "")</f>
        <v>5.2202216066481997</v>
      </c>
      <c r="R1251" s="17">
        <f>IFERROR(ZACKS_Screener[[#This Row],[Price]]/ZACKS_Screener[[#This Row],[EPS2]], "")</f>
        <v>4.5574365175332527</v>
      </c>
      <c r="S1251" s="17">
        <f>IFERROR(ZACKS_Screener[[#This Row],[PE1]]/(ZACKS_Screener[[#This Row],[EG1]]*100), "")</f>
        <v>-0.10390317628596073</v>
      </c>
      <c r="T1251" s="17">
        <f>IFERROR(ZACKS_Screener[[#This Row],[PE2]]/(ZACKS_Screener[[#This Row],[EG2]]*100), "")</f>
        <v>0.31337801577704849</v>
      </c>
      <c r="U1251"/>
    </row>
    <row r="1252" spans="1:21" hidden="1" x14ac:dyDescent="0.25">
      <c r="A1252" s="20" t="s">
        <v>15755</v>
      </c>
      <c r="B1252" s="20">
        <v>3500.5</v>
      </c>
      <c r="C1252" s="33" t="s">
        <v>15756</v>
      </c>
      <c r="D1252" s="6" t="s">
        <v>12</v>
      </c>
      <c r="E1252" s="6" t="s">
        <v>194</v>
      </c>
      <c r="F1252" s="6" t="s">
        <v>680</v>
      </c>
      <c r="G1252">
        <v>12</v>
      </c>
      <c r="H1252">
        <v>202212</v>
      </c>
      <c r="I1252" s="8">
        <v>4.16</v>
      </c>
      <c r="J1252" s="8">
        <v>1.0900000000000001</v>
      </c>
      <c r="K1252" s="8">
        <v>0.54</v>
      </c>
      <c r="L1252" s="8">
        <v>0.56999999999999995</v>
      </c>
      <c r="M1252" s="47" t="str">
        <f>INDEX(DNBDetails[], MATCH(ZACKS_Screener[Ticker], DNBDetails[Ticker],0), 6)</f>
        <v>Mining, Quarrying, and Oil and Gas Extraction</v>
      </c>
      <c r="N1252" s="6" t="str">
        <f>INDEX(DNBDetails[], MATCH(ZACKS_Screener[Ticker], DNBDetails[Ticker],0), 7)</f>
        <v>Oil and Gas Extraction</v>
      </c>
      <c r="O12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-0.50458715596330272</v>
      </c>
      <c r="P125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5.5555555555555393E-2</v>
      </c>
      <c r="Q1252" s="17">
        <f>IFERROR(ZACKS_Screener[[#This Row],[Price]]/ZACKS_Screener[[#This Row],[EPS1]], "")</f>
        <v>7.7037037037037033</v>
      </c>
      <c r="R1252" s="17">
        <f>IFERROR(ZACKS_Screener[[#This Row],[Price]]/ZACKS_Screener[[#This Row],[EPS2]], "")</f>
        <v>7.2982456140350882</v>
      </c>
      <c r="S1252" s="17">
        <f>IFERROR(ZACKS_Screener[[#This Row],[PE1]]/(ZACKS_Screener[[#This Row],[EG1]]*100), "")</f>
        <v>-0.15267340067340068</v>
      </c>
      <c r="T1252" s="17">
        <f>IFERROR(ZACKS_Screener[[#This Row],[PE2]]/(ZACKS_Screener[[#This Row],[EG2]]*100), "")</f>
        <v>1.3136842105263198</v>
      </c>
      <c r="U1252"/>
    </row>
    <row r="1253" spans="1:21" hidden="1" x14ac:dyDescent="0.25">
      <c r="A1253" s="20" t="s">
        <v>1849</v>
      </c>
      <c r="B1253" s="20">
        <v>6337.54</v>
      </c>
      <c r="C1253" s="33" t="s">
        <v>1848</v>
      </c>
      <c r="D1253" s="6" t="s">
        <v>20</v>
      </c>
      <c r="E1253" s="6" t="s">
        <v>284</v>
      </c>
      <c r="F1253" s="6" t="s">
        <v>1102</v>
      </c>
      <c r="G1253">
        <v>12</v>
      </c>
      <c r="H1253">
        <v>202212</v>
      </c>
      <c r="I1253" s="8">
        <v>165.19</v>
      </c>
      <c r="J1253" s="8">
        <v>26.9</v>
      </c>
      <c r="K1253" s="8">
        <v>13.15</v>
      </c>
      <c r="L1253" s="8">
        <v>30.04</v>
      </c>
      <c r="M1253" s="47" t="str">
        <f>INDEX(DNBDetails[], MATCH(ZACKS_Screener[Ticker], DNBDetails[Ticker],0), 6)</f>
        <v>Information</v>
      </c>
      <c r="N1253" s="6" t="str">
        <f>INDEX(DNBDetails[], MATCH(ZACKS_Screener[Ticker], DNBDetails[Ticker],0), 7)</f>
        <v>Radio and Television Broadcasting Stations</v>
      </c>
      <c r="O12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-0.51115241635687725</v>
      </c>
      <c r="P125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1.2844106463878326</v>
      </c>
      <c r="Q1253" s="17">
        <f>IFERROR(ZACKS_Screener[[#This Row],[Price]]/ZACKS_Screener[[#This Row],[EPS1]], "")</f>
        <v>12.561977186311786</v>
      </c>
      <c r="R1253" s="17">
        <f>IFERROR(ZACKS_Screener[[#This Row],[Price]]/ZACKS_Screener[[#This Row],[EPS2]], "")</f>
        <v>5.4990013315579231</v>
      </c>
      <c r="S1253" s="17">
        <f>IFERROR(ZACKS_Screener[[#This Row],[PE1]]/(ZACKS_Screener[[#This Row],[EG1]]*100), "")</f>
        <v>-0.24575795368129971</v>
      </c>
      <c r="T1253" s="17">
        <f>IFERROR(ZACKS_Screener[[#This Row],[PE2]]/(ZACKS_Screener[[#This Row],[EG2]]*100), "")</f>
        <v>4.2813420669027047E-2</v>
      </c>
      <c r="U1253"/>
    </row>
    <row r="1254" spans="1:21" hidden="1" x14ac:dyDescent="0.25">
      <c r="A1254" s="20" t="s">
        <v>1648</v>
      </c>
      <c r="B1254" s="20">
        <v>4871.1499999999996</v>
      </c>
      <c r="C1254" s="33" t="s">
        <v>1647</v>
      </c>
      <c r="D1254" s="6" t="s">
        <v>12</v>
      </c>
      <c r="E1254" s="6" t="s">
        <v>194</v>
      </c>
      <c r="F1254" s="6" t="s">
        <v>229</v>
      </c>
      <c r="G1254">
        <v>12</v>
      </c>
      <c r="H1254">
        <v>202212</v>
      </c>
      <c r="I1254" s="8">
        <v>23.2</v>
      </c>
      <c r="J1254" s="8">
        <v>4.33</v>
      </c>
      <c r="K1254" s="8">
        <v>2.08</v>
      </c>
      <c r="L1254" s="8">
        <v>2.2799999999999998</v>
      </c>
      <c r="M1254" s="47" t="str">
        <f>INDEX(DNBDetails[], MATCH(ZACKS_Screener[Ticker], DNBDetails[Ticker],0), 6)</f>
        <v>Mining, Quarrying, and Oil and Gas Extraction</v>
      </c>
      <c r="N1254" s="6" t="str">
        <f>INDEX(DNBDetails[], MATCH(ZACKS_Screener[Ticker], DNBDetails[Ticker],0), 7)</f>
        <v>Oil and Gas Extraction</v>
      </c>
      <c r="O12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-0.51963048498845266</v>
      </c>
      <c r="P125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9.615384615384602E-2</v>
      </c>
      <c r="Q1254" s="17">
        <f>IFERROR(ZACKS_Screener[[#This Row],[Price]]/ZACKS_Screener[[#This Row],[EPS1]], "")</f>
        <v>11.153846153846153</v>
      </c>
      <c r="R1254" s="17">
        <f>IFERROR(ZACKS_Screener[[#This Row],[Price]]/ZACKS_Screener[[#This Row],[EPS2]], "")</f>
        <v>10.17543859649123</v>
      </c>
      <c r="S1254" s="17">
        <f>IFERROR(ZACKS_Screener[[#This Row],[PE1]]/(ZACKS_Screener[[#This Row],[EG1]]*100), "")</f>
        <v>-0.21464957264957263</v>
      </c>
      <c r="T1254" s="17">
        <f>IFERROR(ZACKS_Screener[[#This Row],[PE2]]/(ZACKS_Screener[[#This Row],[EG2]]*100), "")</f>
        <v>1.0582456140350893</v>
      </c>
      <c r="U1254"/>
    </row>
    <row r="1255" spans="1:21" hidden="1" x14ac:dyDescent="0.25">
      <c r="A1255" s="20" t="s">
        <v>2836</v>
      </c>
      <c r="B1255" s="20">
        <v>2641.2</v>
      </c>
      <c r="C1255" s="33" t="s">
        <v>2835</v>
      </c>
      <c r="D1255" s="6" t="s">
        <v>20</v>
      </c>
      <c r="E1255" s="6" t="s">
        <v>21</v>
      </c>
      <c r="F1255" s="6" t="s">
        <v>1436</v>
      </c>
      <c r="G1255">
        <v>12</v>
      </c>
      <c r="H1255">
        <v>202212</v>
      </c>
      <c r="I1255" s="8">
        <v>111.49</v>
      </c>
      <c r="J1255" s="8">
        <v>13.66</v>
      </c>
      <c r="K1255" s="8">
        <v>6.51</v>
      </c>
      <c r="L1255" s="8">
        <v>9.08</v>
      </c>
      <c r="M1255" s="47" t="str">
        <f>INDEX(DNBDetails[], MATCH(ZACKS_Screener[Ticker], DNBDetails[Ticker],0), 6)</f>
        <v>Transportation and Warehousing</v>
      </c>
      <c r="N1255" s="6" t="str">
        <f>INDEX(DNBDetails[], MATCH(ZACKS_Screener[Ticker], DNBDetails[Ticker],0), 7)</f>
        <v>General Freight Trucking</v>
      </c>
      <c r="O12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-0.52342606149341142</v>
      </c>
      <c r="P125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0.39477726574500771</v>
      </c>
      <c r="Q1255" s="17">
        <f>IFERROR(ZACKS_Screener[[#This Row],[Price]]/ZACKS_Screener[[#This Row],[EPS1]], "")</f>
        <v>17.125960061443934</v>
      </c>
      <c r="R1255" s="17">
        <f>IFERROR(ZACKS_Screener[[#This Row],[Price]]/ZACKS_Screener[[#This Row],[EPS2]], "")</f>
        <v>12.278634361233479</v>
      </c>
      <c r="S1255" s="17">
        <f>IFERROR(ZACKS_Screener[[#This Row],[PE1]]/(ZACKS_Screener[[#This Row],[EG1]]*100), "")</f>
        <v>-0.32718967054450926</v>
      </c>
      <c r="T1255" s="17">
        <f>IFERROR(ZACKS_Screener[[#This Row],[PE2]]/(ZACKS_Screener[[#This Row],[EG2]]*100), "")</f>
        <v>0.31102688595964956</v>
      </c>
      <c r="U1255"/>
    </row>
    <row r="1256" spans="1:21" hidden="1" x14ac:dyDescent="0.25">
      <c r="A1256" s="20" t="s">
        <v>1817</v>
      </c>
      <c r="B1256" s="20">
        <v>32785.11</v>
      </c>
      <c r="C1256" s="33" t="s">
        <v>1816</v>
      </c>
      <c r="D1256" s="6" t="s">
        <v>12</v>
      </c>
      <c r="E1256" s="6" t="s">
        <v>114</v>
      </c>
      <c r="F1256" s="6" t="s">
        <v>594</v>
      </c>
      <c r="G1256">
        <v>12</v>
      </c>
      <c r="H1256">
        <v>202212</v>
      </c>
      <c r="I1256" s="8">
        <v>67.87</v>
      </c>
      <c r="J1256" s="8">
        <v>13.19</v>
      </c>
      <c r="K1256" s="8">
        <v>6.28</v>
      </c>
      <c r="L1256" s="8">
        <v>5.81</v>
      </c>
      <c r="M1256" s="47" t="str">
        <f>INDEX(DNBDetails[], MATCH(ZACKS_Screener[Ticker], DNBDetails[Ticker],0), 6)</f>
        <v>Chemical Manufacturing</v>
      </c>
      <c r="N1256" s="6" t="str">
        <f>INDEX(DNBDetails[], MATCH(ZACKS_Screener[Ticker], DNBDetails[Ticker],0), 7)</f>
        <v>Pesticide, Fertilizer, and Other Agricultural Chemical Manufacturing</v>
      </c>
      <c r="O12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-0.52388172858225923</v>
      </c>
      <c r="P125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-7.4840764331210285E-2</v>
      </c>
      <c r="Q1256" s="17">
        <f>IFERROR(ZACKS_Screener[[#This Row],[Price]]/ZACKS_Screener[[#This Row],[EPS1]], "")</f>
        <v>10.807324840764332</v>
      </c>
      <c r="R1256" s="17">
        <f>IFERROR(ZACKS_Screener[[#This Row],[Price]]/ZACKS_Screener[[#This Row],[EPS2]], "")</f>
        <v>11.681583476764201</v>
      </c>
      <c r="S1256" s="17">
        <f>IFERROR(ZACKS_Screener[[#This Row],[PE1]]/(ZACKS_Screener[[#This Row],[EG1]]*100), "")</f>
        <v>-0.2062932194640833</v>
      </c>
      <c r="T1256" s="17">
        <f>IFERROR(ZACKS_Screener[[#This Row],[PE2]]/(ZACKS_Screener[[#This Row],[EG2]]*100), "")</f>
        <v>-1.5608583879591296</v>
      </c>
      <c r="U1256"/>
    </row>
    <row r="1257" spans="1:21" hidden="1" x14ac:dyDescent="0.25">
      <c r="A1257" s="20" t="s">
        <v>3362</v>
      </c>
      <c r="B1257" s="20">
        <v>3599.18</v>
      </c>
      <c r="C1257" s="33" t="s">
        <v>3361</v>
      </c>
      <c r="D1257" s="6" t="s">
        <v>12</v>
      </c>
      <c r="E1257" s="6" t="s">
        <v>32</v>
      </c>
      <c r="F1257" s="6" t="s">
        <v>325</v>
      </c>
      <c r="G1257">
        <v>12</v>
      </c>
      <c r="H1257">
        <v>202212</v>
      </c>
      <c r="I1257" s="8">
        <v>1.6</v>
      </c>
      <c r="J1257" s="8">
        <v>0.55000000000000004</v>
      </c>
      <c r="K1257" s="8">
        <v>0.26</v>
      </c>
      <c r="L1257" s="8">
        <v>0.43</v>
      </c>
      <c r="M1257" s="47" t="e">
        <f>INDEX(DNBDetails[], MATCH(ZACKS_Screener[Ticker], DNBDetails[Ticker],0), 6)</f>
        <v>#N/A</v>
      </c>
      <c r="N1257" s="6" t="e">
        <f>INDEX(DNBDetails[], MATCH(ZACKS_Screener[Ticker], DNBDetails[Ticker],0), 7)</f>
        <v>#N/A</v>
      </c>
      <c r="O12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-0.52727272727272734</v>
      </c>
      <c r="P12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0.65384615384615374</v>
      </c>
      <c r="Q1257" s="17">
        <f>IFERROR(ZACKS_Screener[[#This Row],[Price]]/ZACKS_Screener[[#This Row],[EPS1]], "")</f>
        <v>6.1538461538461542</v>
      </c>
      <c r="R1257" s="17">
        <f>IFERROR(ZACKS_Screener[[#This Row],[Price]]/ZACKS_Screener[[#This Row],[EPS2]], "")</f>
        <v>3.7209302325581399</v>
      </c>
      <c r="S1257" s="17">
        <f>IFERROR(ZACKS_Screener[[#This Row],[PE1]]/(ZACKS_Screener[[#This Row],[EG1]]*100), "")</f>
        <v>-0.11671087533156498</v>
      </c>
      <c r="T1257" s="17">
        <f>IFERROR(ZACKS_Screener[[#This Row],[PE2]]/(ZACKS_Screener[[#This Row],[EG2]]*100), "")</f>
        <v>5.6908344733242147E-2</v>
      </c>
      <c r="U1257"/>
    </row>
    <row r="1258" spans="1:21" hidden="1" x14ac:dyDescent="0.25">
      <c r="A1258" s="20" t="s">
        <v>2378</v>
      </c>
      <c r="B1258" s="20">
        <v>7203.57</v>
      </c>
      <c r="C1258" s="33" t="s">
        <v>2377</v>
      </c>
      <c r="D1258" s="6" t="s">
        <v>12</v>
      </c>
      <c r="E1258" s="6" t="s">
        <v>194</v>
      </c>
      <c r="F1258" s="6" t="s">
        <v>229</v>
      </c>
      <c r="G1258">
        <v>12</v>
      </c>
      <c r="H1258">
        <v>202212</v>
      </c>
      <c r="I1258" s="8">
        <v>6.65</v>
      </c>
      <c r="J1258" s="8">
        <v>1.33</v>
      </c>
      <c r="K1258" s="8">
        <v>0.62</v>
      </c>
      <c r="L1258" s="8">
        <v>1.1499999999999999</v>
      </c>
      <c r="M1258" s="47" t="str">
        <f>INDEX(DNBDetails[], MATCH(ZACKS_Screener[Ticker], DNBDetails[Ticker],0), 6)</f>
        <v>Mining, Quarrying, and Oil and Gas Extraction</v>
      </c>
      <c r="N1258" s="6" t="str">
        <f>INDEX(DNBDetails[], MATCH(ZACKS_Screener[Ticker], DNBDetails[Ticker],0), 7)</f>
        <v>Oil and Gas Extraction</v>
      </c>
      <c r="O12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-0.53383458646616544</v>
      </c>
      <c r="P125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0.85483870967741926</v>
      </c>
      <c r="Q1258" s="17">
        <f>IFERROR(ZACKS_Screener[[#This Row],[Price]]/ZACKS_Screener[[#This Row],[EPS1]], "")</f>
        <v>10.725806451612904</v>
      </c>
      <c r="R1258" s="17">
        <f>IFERROR(ZACKS_Screener[[#This Row],[Price]]/ZACKS_Screener[[#This Row],[EPS2]], "")</f>
        <v>5.7826086956521747</v>
      </c>
      <c r="S1258" s="17">
        <f>IFERROR(ZACKS_Screener[[#This Row],[PE1]]/(ZACKS_Screener[[#This Row],[EG1]]*100), "")</f>
        <v>-0.20092003634711494</v>
      </c>
      <c r="T1258" s="17">
        <f>IFERROR(ZACKS_Screener[[#This Row],[PE2]]/(ZACKS_Screener[[#This Row],[EG2]]*100), "")</f>
        <v>6.7645611156685825E-2</v>
      </c>
      <c r="U1258"/>
    </row>
    <row r="1259" spans="1:21" hidden="1" x14ac:dyDescent="0.25">
      <c r="A1259" s="20" t="s">
        <v>1877</v>
      </c>
      <c r="B1259" s="20">
        <v>7417.46</v>
      </c>
      <c r="C1259" s="33" t="s">
        <v>1876</v>
      </c>
      <c r="D1259" s="6" t="s">
        <v>12</v>
      </c>
      <c r="E1259" s="6" t="s">
        <v>114</v>
      </c>
      <c r="F1259" s="6" t="s">
        <v>164</v>
      </c>
      <c r="G1259">
        <v>12</v>
      </c>
      <c r="H1259">
        <v>202212</v>
      </c>
      <c r="I1259" s="8">
        <v>58.54</v>
      </c>
      <c r="J1259" s="8">
        <v>8.94</v>
      </c>
      <c r="K1259" s="8">
        <v>4.16</v>
      </c>
      <c r="L1259" s="8">
        <v>5.89</v>
      </c>
      <c r="M1259" s="47" t="str">
        <f>INDEX(DNBDetails[], MATCH(ZACKS_Screener[Ticker], DNBDetails[Ticker],0), 6)</f>
        <v>Chemical Manufacturing</v>
      </c>
      <c r="N1259" s="6" t="str">
        <f>INDEX(DNBDetails[], MATCH(ZACKS_Screener[Ticker], DNBDetails[Ticker],0), 7)</f>
        <v>Basic Chemical Manufacturing</v>
      </c>
      <c r="O12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-0.53467561521252793</v>
      </c>
      <c r="P125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0.41586538461538447</v>
      </c>
      <c r="Q1259" s="17">
        <f>IFERROR(ZACKS_Screener[[#This Row],[Price]]/ZACKS_Screener[[#This Row],[EPS1]], "")</f>
        <v>14.072115384615383</v>
      </c>
      <c r="R1259" s="17">
        <f>IFERROR(ZACKS_Screener[[#This Row],[Price]]/ZACKS_Screener[[#This Row],[EPS2]], "")</f>
        <v>9.9388794567062817</v>
      </c>
      <c r="S1259" s="17">
        <f>IFERROR(ZACKS_Screener[[#This Row],[PE1]]/(ZACKS_Screener[[#This Row],[EG1]]*100), "")</f>
        <v>-0.26318977309301578</v>
      </c>
      <c r="T1259" s="17">
        <f>IFERROR(ZACKS_Screener[[#This Row],[PE2]]/(ZACKS_Screener[[#This Row],[EG2]]*100), "")</f>
        <v>0.23899270832311068</v>
      </c>
      <c r="U1259"/>
    </row>
    <row r="1260" spans="1:21" hidden="1" x14ac:dyDescent="0.25">
      <c r="A1260" s="20" t="s">
        <v>644</v>
      </c>
      <c r="B1260" s="20">
        <v>8098.22</v>
      </c>
      <c r="C1260" s="33" t="s">
        <v>643</v>
      </c>
      <c r="D1260" s="6" t="s">
        <v>12</v>
      </c>
      <c r="E1260" s="6" t="s">
        <v>114</v>
      </c>
      <c r="F1260" s="6" t="s">
        <v>416</v>
      </c>
      <c r="G1260">
        <v>12</v>
      </c>
      <c r="H1260">
        <v>202212</v>
      </c>
      <c r="I1260" s="8">
        <v>15.57</v>
      </c>
      <c r="J1260" s="8">
        <v>3.05</v>
      </c>
      <c r="K1260" s="8">
        <v>1.41</v>
      </c>
      <c r="L1260" s="8">
        <v>1.99</v>
      </c>
      <c r="M1260" s="47" t="str">
        <f>INDEX(DNBDetails[], MATCH(ZACKS_Screener[Ticker], DNBDetails[Ticker],0), 6)</f>
        <v>Primary Metal Manufacturing</v>
      </c>
      <c r="N1260" s="6" t="str">
        <f>INDEX(DNBDetails[], MATCH(ZACKS_Screener[Ticker], DNBDetails[Ticker],0), 7)</f>
        <v>Iron and Steel Mills and Ferroalloy Manufacturing</v>
      </c>
      <c r="O12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-0.53770491803278686</v>
      </c>
      <c r="P126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0.41134751773049655</v>
      </c>
      <c r="Q1260" s="17">
        <f>IFERROR(ZACKS_Screener[[#This Row],[Price]]/ZACKS_Screener[[#This Row],[EPS1]], "")</f>
        <v>11.042553191489363</v>
      </c>
      <c r="R1260" s="17">
        <f>IFERROR(ZACKS_Screener[[#This Row],[Price]]/ZACKS_Screener[[#This Row],[EPS2]], "")</f>
        <v>7.8241206030150758</v>
      </c>
      <c r="S1260" s="17">
        <f>IFERROR(ZACKS_Screener[[#This Row],[PE1]]/(ZACKS_Screener[[#This Row],[EG1]]*100), "")</f>
        <v>-0.20536455630513756</v>
      </c>
      <c r="T1260" s="17">
        <f>IFERROR(ZACKS_Screener[[#This Row],[PE2]]/(ZACKS_Screener[[#This Row],[EG2]]*100), "")</f>
        <v>0.19020706983191818</v>
      </c>
      <c r="U1260"/>
    </row>
    <row r="1261" spans="1:21" hidden="1" x14ac:dyDescent="0.25">
      <c r="A1261" s="20" t="s">
        <v>1718</v>
      </c>
      <c r="B1261" s="20">
        <v>21872.98</v>
      </c>
      <c r="C1261" s="33" t="s">
        <v>1717</v>
      </c>
      <c r="D1261" s="6" t="s">
        <v>12</v>
      </c>
      <c r="E1261" s="6" t="s">
        <v>114</v>
      </c>
      <c r="F1261" s="6" t="s">
        <v>656</v>
      </c>
      <c r="G1261">
        <v>12</v>
      </c>
      <c r="H1261">
        <v>202212</v>
      </c>
      <c r="I1261" s="8">
        <v>26.96</v>
      </c>
      <c r="J1261" s="8">
        <v>11.62</v>
      </c>
      <c r="K1261" s="8">
        <v>5.3</v>
      </c>
      <c r="L1261" s="8">
        <v>4.7300000000000004</v>
      </c>
      <c r="M1261" s="47" t="str">
        <f>INDEX(DNBDetails[], MATCH(ZACKS_Screener[Ticker], DNBDetails[Ticker],0), 6)</f>
        <v>Primary Metal Manufacturing</v>
      </c>
      <c r="N1261" s="6" t="str">
        <f>INDEX(DNBDetails[], MATCH(ZACKS_Screener[Ticker], DNBDetails[Ticker],0), 7)</f>
        <v>Iron and Steel Mills and Ferroalloy Manufacturing</v>
      </c>
      <c r="O12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-0.54388984509466431</v>
      </c>
      <c r="P126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-0.10754716981132065</v>
      </c>
      <c r="Q1261" s="17">
        <f>IFERROR(ZACKS_Screener[[#This Row],[Price]]/ZACKS_Screener[[#This Row],[EPS1]], "")</f>
        <v>5.0867924528301893</v>
      </c>
      <c r="R1261" s="17">
        <f>IFERROR(ZACKS_Screener[[#This Row],[Price]]/ZACKS_Screener[[#This Row],[EPS2]], "")</f>
        <v>5.6997885835095135</v>
      </c>
      <c r="S1261" s="17">
        <f>IFERROR(ZACKS_Screener[[#This Row],[PE1]]/(ZACKS_Screener[[#This Row],[EG1]]*100), "")</f>
        <v>-9.3526152376403174E-2</v>
      </c>
      <c r="T1261" s="17">
        <f>IFERROR(ZACKS_Screener[[#This Row],[PE2]]/(ZACKS_Screener[[#This Row],[EG2]]*100), "")</f>
        <v>-0.52998034197544652</v>
      </c>
      <c r="U1261"/>
    </row>
    <row r="1262" spans="1:21" hidden="1" x14ac:dyDescent="0.25">
      <c r="A1262" s="20" t="s">
        <v>15794</v>
      </c>
      <c r="B1262" s="20">
        <v>3081.76</v>
      </c>
      <c r="C1262" s="33" t="s">
        <v>15795</v>
      </c>
      <c r="D1262" s="6" t="s">
        <v>12</v>
      </c>
      <c r="E1262" s="6" t="s">
        <v>13</v>
      </c>
      <c r="F1262" s="6" t="s">
        <v>1287</v>
      </c>
      <c r="G1262">
        <v>12</v>
      </c>
      <c r="H1262">
        <v>202212</v>
      </c>
      <c r="I1262" s="8">
        <v>14.49</v>
      </c>
      <c r="J1262" s="8">
        <v>-0.4</v>
      </c>
      <c r="K1262" s="8">
        <v>-0.62</v>
      </c>
      <c r="L1262" s="8">
        <v>-0.59</v>
      </c>
      <c r="M1262" s="47" t="str">
        <f>INDEX(DNBDetails[], MATCH(ZACKS_Screener[Ticker], DNBDetails[Ticker],0), 6)</f>
        <v>Professional, Scientific, and Technical Services</v>
      </c>
      <c r="N1262" s="6" t="str">
        <f>INDEX(DNBDetails[], MATCH(ZACKS_Screener[Ticker], DNBDetails[Ticker],0), 7)</f>
        <v>Computer Systems Design and Related Services</v>
      </c>
      <c r="O12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-0.54999999999999993</v>
      </c>
      <c r="P126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4.8387096774193589E-2</v>
      </c>
      <c r="Q1262" s="17">
        <f>IFERROR(ZACKS_Screener[[#This Row],[Price]]/ZACKS_Screener[[#This Row],[EPS1]], "")</f>
        <v>-23.370967741935484</v>
      </c>
      <c r="R1262" s="17">
        <f>IFERROR(ZACKS_Screener[[#This Row],[Price]]/ZACKS_Screener[[#This Row],[EPS2]], "")</f>
        <v>-24.559322033898308</v>
      </c>
      <c r="S1262" s="17">
        <f>IFERROR(ZACKS_Screener[[#This Row],[PE1]]/(ZACKS_Screener[[#This Row],[EG1]]*100), "")</f>
        <v>0.42492668621700885</v>
      </c>
      <c r="T1262" s="17">
        <f>IFERROR(ZACKS_Screener[[#This Row],[PE2]]/(ZACKS_Screener[[#This Row],[EG2]]*100), "")</f>
        <v>-5.0755932203389795</v>
      </c>
      <c r="U1262"/>
    </row>
    <row r="1263" spans="1:21" hidden="1" x14ac:dyDescent="0.25">
      <c r="A1263" s="20" t="s">
        <v>1492</v>
      </c>
      <c r="B1263" s="20">
        <v>9600.61</v>
      </c>
      <c r="C1263" s="33" t="s">
        <v>1491</v>
      </c>
      <c r="D1263" s="6" t="s">
        <v>12</v>
      </c>
      <c r="E1263" s="6" t="s">
        <v>21</v>
      </c>
      <c r="F1263" s="6" t="s">
        <v>1436</v>
      </c>
      <c r="G1263">
        <v>12</v>
      </c>
      <c r="H1263">
        <v>202212</v>
      </c>
      <c r="I1263" s="8">
        <v>59.15</v>
      </c>
      <c r="J1263" s="8">
        <v>5.03</v>
      </c>
      <c r="K1263" s="8">
        <v>2.19</v>
      </c>
      <c r="L1263" s="8">
        <v>3.3</v>
      </c>
      <c r="M1263" s="47" t="str">
        <f>INDEX(DNBDetails[], MATCH(ZACKS_Screener[Ticker], DNBDetails[Ticker],0), 6)</f>
        <v>Transportation and Warehousing</v>
      </c>
      <c r="N1263" s="6" t="str">
        <f>INDEX(DNBDetails[], MATCH(ZACKS_Screener[Ticker], DNBDetails[Ticker],0), 7)</f>
        <v>General Freight Trucking</v>
      </c>
      <c r="O12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-0.56461232604373757</v>
      </c>
      <c r="P12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0.50684931506849307</v>
      </c>
      <c r="Q1263" s="17">
        <f>IFERROR(ZACKS_Screener[[#This Row],[Price]]/ZACKS_Screener[[#This Row],[EPS1]], "")</f>
        <v>27.009132420091323</v>
      </c>
      <c r="R1263" s="17">
        <f>IFERROR(ZACKS_Screener[[#This Row],[Price]]/ZACKS_Screener[[#This Row],[EPS2]], "")</f>
        <v>17.924242424242426</v>
      </c>
      <c r="S1263" s="17">
        <f>IFERROR(ZACKS_Screener[[#This Row],[PE1]]/(ZACKS_Screener[[#This Row],[EG1]]*100), "")</f>
        <v>-0.47836597208823717</v>
      </c>
      <c r="T1263" s="17">
        <f>IFERROR(ZACKS_Screener[[#This Row],[PE2]]/(ZACKS_Screener[[#This Row],[EG2]]*100), "")</f>
        <v>0.35364045864045873</v>
      </c>
      <c r="U1263"/>
    </row>
    <row r="1264" spans="1:21" hidden="1" x14ac:dyDescent="0.25">
      <c r="A1264" s="20" t="s">
        <v>3137</v>
      </c>
      <c r="B1264" s="20">
        <v>2459.87</v>
      </c>
      <c r="C1264" s="33" t="s">
        <v>3136</v>
      </c>
      <c r="D1264" s="6" t="s">
        <v>12</v>
      </c>
      <c r="E1264" s="6" t="s">
        <v>27</v>
      </c>
      <c r="F1264" s="6" t="s">
        <v>717</v>
      </c>
      <c r="G1264">
        <v>1</v>
      </c>
      <c r="H1264">
        <v>202301</v>
      </c>
      <c r="I1264" s="8">
        <v>25.71</v>
      </c>
      <c r="J1264" s="8">
        <v>4.95</v>
      </c>
      <c r="K1264" s="8">
        <v>2.09</v>
      </c>
      <c r="L1264" s="8">
        <v>2.96</v>
      </c>
      <c r="M1264" s="47" t="str">
        <f>INDEX(DNBDetails[], MATCH(ZACKS_Screener[Ticker], DNBDetails[Ticker],0), 6)</f>
        <v>Retail Trade</v>
      </c>
      <c r="N1264" s="6" t="str">
        <f>INDEX(DNBDetails[], MATCH(ZACKS_Screener[Ticker], DNBDetails[Ticker],0), 7)</f>
        <v>Shoe Retailers</v>
      </c>
      <c r="O12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-0.57777777777777783</v>
      </c>
      <c r="P126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0.41626794258373212</v>
      </c>
      <c r="Q1264" s="17">
        <f>IFERROR(ZACKS_Screener[[#This Row],[Price]]/ZACKS_Screener[[#This Row],[EPS1]], "")</f>
        <v>12.301435406698566</v>
      </c>
      <c r="R1264" s="17">
        <f>IFERROR(ZACKS_Screener[[#This Row],[Price]]/ZACKS_Screener[[#This Row],[EPS2]], "")</f>
        <v>8.6858108108108105</v>
      </c>
      <c r="S1264" s="17">
        <f>IFERROR(ZACKS_Screener[[#This Row],[PE1]]/(ZACKS_Screener[[#This Row],[EG1]]*100), "")</f>
        <v>-0.21290945896209054</v>
      </c>
      <c r="T1264" s="17">
        <f>IFERROR(ZACKS_Screener[[#This Row],[PE2]]/(ZACKS_Screener[[#This Row],[EG2]]*100), "")</f>
        <v>0.20865913327120222</v>
      </c>
      <c r="U1264"/>
    </row>
    <row r="1265" spans="1:21" hidden="1" x14ac:dyDescent="0.25">
      <c r="A1265" s="20" t="s">
        <v>3587</v>
      </c>
      <c r="B1265" s="20">
        <v>2092.0700000000002</v>
      </c>
      <c r="C1265" s="33" t="s">
        <v>3586</v>
      </c>
      <c r="D1265" s="6" t="s">
        <v>12</v>
      </c>
      <c r="E1265" s="6" t="s">
        <v>114</v>
      </c>
      <c r="F1265" s="6" t="s">
        <v>164</v>
      </c>
      <c r="G1265">
        <v>12</v>
      </c>
      <c r="H1265">
        <v>202212</v>
      </c>
      <c r="I1265" s="8">
        <v>93.1</v>
      </c>
      <c r="J1265" s="8">
        <v>6.65</v>
      </c>
      <c r="K1265" s="8">
        <v>2.78</v>
      </c>
      <c r="L1265" s="8">
        <v>5.36</v>
      </c>
      <c r="M1265" s="47" t="str">
        <f>INDEX(DNBDetails[], MATCH(ZACKS_Screener[Ticker], DNBDetails[Ticker],0), 6)</f>
        <v>Chemical Manufacturing</v>
      </c>
      <c r="N1265" s="6" t="str">
        <f>INDEX(DNBDetails[], MATCH(ZACKS_Screener[Ticker], DNBDetails[Ticker],0), 7)</f>
        <v>Resin, Synthetic Rubber, and Artificial and Synthetic Fibers and Filaments Manufacturing</v>
      </c>
      <c r="O12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-0.58195488721804511</v>
      </c>
      <c r="P126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0.92805755395683476</v>
      </c>
      <c r="Q1265" s="17">
        <f>IFERROR(ZACKS_Screener[[#This Row],[Price]]/ZACKS_Screener[[#This Row],[EPS1]], "")</f>
        <v>33.489208633093526</v>
      </c>
      <c r="R1265" s="17">
        <f>IFERROR(ZACKS_Screener[[#This Row],[Price]]/ZACKS_Screener[[#This Row],[EPS2]], "")</f>
        <v>17.369402985074625</v>
      </c>
      <c r="S1265" s="17">
        <f>IFERROR(ZACKS_Screener[[#This Row],[PE1]]/(ZACKS_Screener[[#This Row],[EG1]]*100), "")</f>
        <v>-0.57546056178313165</v>
      </c>
      <c r="T1265" s="17">
        <f>IFERROR(ZACKS_Screener[[#This Row],[PE2]]/(ZACKS_Screener[[#This Row],[EG2]]*100), "")</f>
        <v>0.18715868332754823</v>
      </c>
      <c r="U1265"/>
    </row>
    <row r="1266" spans="1:21" hidden="1" x14ac:dyDescent="0.25">
      <c r="A1266" s="20" t="s">
        <v>1447</v>
      </c>
      <c r="B1266" s="20">
        <v>7820.47</v>
      </c>
      <c r="C1266" s="33" t="s">
        <v>1446</v>
      </c>
      <c r="D1266" s="6" t="s">
        <v>12</v>
      </c>
      <c r="E1266" s="6" t="s">
        <v>32</v>
      </c>
      <c r="F1266" s="6" t="s">
        <v>325</v>
      </c>
      <c r="G1266">
        <v>11</v>
      </c>
      <c r="H1266">
        <v>202211</v>
      </c>
      <c r="I1266" s="8">
        <v>35.119999999999997</v>
      </c>
      <c r="J1266" s="8">
        <v>3.37</v>
      </c>
      <c r="K1266" s="8">
        <v>1.4</v>
      </c>
      <c r="L1266" s="8">
        <v>3.67</v>
      </c>
      <c r="M1266" s="47" t="str">
        <f>INDEX(DNBDetails[], MATCH(ZACKS_Screener[Ticker], DNBDetails[Ticker],0), 6)</f>
        <v>Finance and Insurance</v>
      </c>
      <c r="N1266" s="6" t="str">
        <f>INDEX(DNBDetails[], MATCH(ZACKS_Screener[Ticker], DNBDetails[Ticker],0), 7)</f>
        <v>Securities and Commodity Contracts Intermediation and Brokerage</v>
      </c>
      <c r="O12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-0.58456973293768555</v>
      </c>
      <c r="P126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1.6214285714285714</v>
      </c>
      <c r="Q1266" s="17">
        <f>IFERROR(ZACKS_Screener[[#This Row],[Price]]/ZACKS_Screener[[#This Row],[EPS1]], "")</f>
        <v>25.085714285714285</v>
      </c>
      <c r="R1266" s="17">
        <f>IFERROR(ZACKS_Screener[[#This Row],[Price]]/ZACKS_Screener[[#This Row],[EPS2]], "")</f>
        <v>9.569482288828338</v>
      </c>
      <c r="S1266" s="17">
        <f>IFERROR(ZACKS_Screener[[#This Row],[PE1]]/(ZACKS_Screener[[#This Row],[EG1]]*100), "")</f>
        <v>-0.42913125453226969</v>
      </c>
      <c r="T1266" s="17">
        <f>IFERROR(ZACKS_Screener[[#This Row],[PE2]]/(ZACKS_Screener[[#This Row],[EG2]]*100), "")</f>
        <v>5.901883349938182E-2</v>
      </c>
      <c r="U1266"/>
    </row>
    <row r="1267" spans="1:21" hidden="1" x14ac:dyDescent="0.25">
      <c r="A1267" s="20" t="s">
        <v>2705</v>
      </c>
      <c r="B1267" s="20">
        <v>5328.83</v>
      </c>
      <c r="C1267" s="33" t="s">
        <v>2704</v>
      </c>
      <c r="D1267" s="6" t="s">
        <v>12</v>
      </c>
      <c r="E1267" s="6" t="s">
        <v>114</v>
      </c>
      <c r="F1267" s="6" t="s">
        <v>656</v>
      </c>
      <c r="G1267">
        <v>12</v>
      </c>
      <c r="H1267">
        <v>202212</v>
      </c>
      <c r="I1267" s="8">
        <v>23.61</v>
      </c>
      <c r="J1267" s="8">
        <v>9.9499999999999993</v>
      </c>
      <c r="K1267" s="8">
        <v>4.12</v>
      </c>
      <c r="L1267" s="8">
        <v>1.75</v>
      </c>
      <c r="M1267" s="47" t="str">
        <f>INDEX(DNBDetails[], MATCH(ZACKS_Screener[Ticker], DNBDetails[Ticker],0), 6)</f>
        <v>Primary Metal Manufacturing</v>
      </c>
      <c r="N1267" s="6" t="str">
        <f>INDEX(DNBDetails[], MATCH(ZACKS_Screener[Ticker], DNBDetails[Ticker],0), 7)</f>
        <v>Iron and Steel Mills and Ferroalloy Manufacturing</v>
      </c>
      <c r="O12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-0.58592964824120597</v>
      </c>
      <c r="P126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-0.57524271844660191</v>
      </c>
      <c r="Q1267" s="17">
        <f>IFERROR(ZACKS_Screener[[#This Row],[Price]]/ZACKS_Screener[[#This Row],[EPS1]], "")</f>
        <v>5.7305825242718447</v>
      </c>
      <c r="R1267" s="17">
        <f>IFERROR(ZACKS_Screener[[#This Row],[Price]]/ZACKS_Screener[[#This Row],[EPS2]], "")</f>
        <v>13.491428571428571</v>
      </c>
      <c r="S1267" s="17">
        <f>IFERROR(ZACKS_Screener[[#This Row],[PE1]]/(ZACKS_Screener[[#This Row],[EG1]]*100), "")</f>
        <v>-9.7803252343919136E-2</v>
      </c>
      <c r="T1267" s="17">
        <f>IFERROR(ZACKS_Screener[[#This Row],[PE2]]/(ZACKS_Screener[[#This Row],[EG2]]*100), "")</f>
        <v>-0.23453453887884268</v>
      </c>
      <c r="U1267"/>
    </row>
    <row r="1268" spans="1:21" hidden="1" x14ac:dyDescent="0.25">
      <c r="A1268" s="20" t="s">
        <v>2150</v>
      </c>
      <c r="B1268" s="20">
        <v>8041.43</v>
      </c>
      <c r="C1268" s="33" t="s">
        <v>2149</v>
      </c>
      <c r="D1268" s="6" t="s">
        <v>12</v>
      </c>
      <c r="E1268" s="6" t="s">
        <v>194</v>
      </c>
      <c r="F1268" s="6" t="s">
        <v>229</v>
      </c>
      <c r="G1268">
        <v>12</v>
      </c>
      <c r="H1268">
        <v>202212</v>
      </c>
      <c r="I1268" s="8">
        <v>33.54</v>
      </c>
      <c r="J1268" s="8">
        <v>5.1100000000000003</v>
      </c>
      <c r="K1268" s="8">
        <v>2.06</v>
      </c>
      <c r="L1268" s="8">
        <v>2.85</v>
      </c>
      <c r="M1268" s="47" t="str">
        <f>INDEX(DNBDetails[], MATCH(ZACKS_Screener[Ticker], DNBDetails[Ticker],0), 6)</f>
        <v>Mining, Quarrying, and Oil and Gas Extraction</v>
      </c>
      <c r="N1268" s="6" t="str">
        <f>INDEX(DNBDetails[], MATCH(ZACKS_Screener[Ticker], DNBDetails[Ticker],0), 7)</f>
        <v>Oil and Gas Extraction</v>
      </c>
      <c r="O12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-0.59686888454011744</v>
      </c>
      <c r="P12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0.38349514563106796</v>
      </c>
      <c r="Q1268" s="17">
        <f>IFERROR(ZACKS_Screener[[#This Row],[Price]]/ZACKS_Screener[[#This Row],[EPS1]], "")</f>
        <v>16.28155339805825</v>
      </c>
      <c r="R1268" s="17">
        <f>IFERROR(ZACKS_Screener[[#This Row],[Price]]/ZACKS_Screener[[#This Row],[EPS2]], "")</f>
        <v>11.768421052631579</v>
      </c>
      <c r="S1268" s="17">
        <f>IFERROR(ZACKS_Screener[[#This Row],[PE1]]/(ZACKS_Screener[[#This Row],[EG1]]*100), "")</f>
        <v>-0.27278274709533656</v>
      </c>
      <c r="T1268" s="17">
        <f>IFERROR(ZACKS_Screener[[#This Row],[PE2]]/(ZACKS_Screener[[#This Row],[EG2]]*100), "")</f>
        <v>0.30687275149900067</v>
      </c>
      <c r="U1268"/>
    </row>
    <row r="1269" spans="1:21" x14ac:dyDescent="0.25">
      <c r="A1269" s="20" t="s">
        <v>2968</v>
      </c>
      <c r="B1269" s="20">
        <v>2441.87</v>
      </c>
      <c r="C1269" s="33" t="s">
        <v>2967</v>
      </c>
      <c r="D1269" s="6" t="s">
        <v>12</v>
      </c>
      <c r="E1269" s="6" t="s">
        <v>24</v>
      </c>
      <c r="F1269" s="6" t="s">
        <v>823</v>
      </c>
      <c r="G1269">
        <v>12</v>
      </c>
      <c r="H1269">
        <v>202212</v>
      </c>
      <c r="I1269" s="8">
        <v>75.69</v>
      </c>
      <c r="J1269" s="8">
        <v>16.16</v>
      </c>
      <c r="K1269" s="8">
        <v>6.43</v>
      </c>
      <c r="L1269" s="8">
        <v>9.23</v>
      </c>
      <c r="M1269" s="47" t="str">
        <f>INDEX(DNBDetails[], MATCH(ZACKS_Screener[Ticker], DNBDetails[Ticker],0), 6)</f>
        <v>Construction</v>
      </c>
      <c r="N1269" s="6" t="str">
        <f>INDEX(DNBDetails[], MATCH(ZACKS_Screener[Ticker], DNBDetails[Ticker],0), 7)</f>
        <v>Residential Building Construction</v>
      </c>
      <c r="O12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-0.60210396039603964</v>
      </c>
      <c r="P126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0.43545878693623652</v>
      </c>
      <c r="Q1269" s="17">
        <f>IFERROR(ZACKS_Screener[[#This Row],[Price]]/ZACKS_Screener[[#This Row],[EPS1]], "")</f>
        <v>11.771384136858476</v>
      </c>
      <c r="R1269" s="17">
        <f>IFERROR(ZACKS_Screener[[#This Row],[Price]]/ZACKS_Screener[[#This Row],[EPS2]], "")</f>
        <v>8.2004333694474525</v>
      </c>
      <c r="S1269" s="17">
        <f>IFERROR(ZACKS_Screener[[#This Row],[PE1]]/(ZACKS_Screener[[#This Row],[EG1]]*100), "")</f>
        <v>-0.19550418052583038</v>
      </c>
      <c r="T1269" s="17">
        <f>IFERROR(ZACKS_Screener[[#This Row],[PE2]]/(ZACKS_Screener[[#This Row],[EG2]]*100), "")</f>
        <v>0.18831709487695394</v>
      </c>
      <c r="U1269"/>
    </row>
    <row r="1270" spans="1:21" hidden="1" x14ac:dyDescent="0.25">
      <c r="A1270" s="20" t="s">
        <v>1943</v>
      </c>
      <c r="B1270" s="20">
        <v>5879.91</v>
      </c>
      <c r="C1270" s="33" t="s">
        <v>1942</v>
      </c>
      <c r="D1270" s="6" t="s">
        <v>12</v>
      </c>
      <c r="E1270" s="6" t="s">
        <v>194</v>
      </c>
      <c r="F1270" s="6" t="s">
        <v>941</v>
      </c>
      <c r="G1270">
        <v>12</v>
      </c>
      <c r="H1270">
        <v>202212</v>
      </c>
      <c r="I1270" s="8">
        <v>48.41</v>
      </c>
      <c r="J1270" s="8">
        <v>23.36</v>
      </c>
      <c r="K1270" s="8">
        <v>9.1999999999999993</v>
      </c>
      <c r="L1270" s="8">
        <v>6.47</v>
      </c>
      <c r="M1270" s="47" t="str">
        <f>INDEX(DNBDetails[], MATCH(ZACKS_Screener[Ticker], DNBDetails[Ticker],0), 6)</f>
        <v>Petroleum and Coal Products Manufacturing</v>
      </c>
      <c r="N1270" s="6" t="str">
        <f>INDEX(DNBDetails[], MATCH(ZACKS_Screener[Ticker], DNBDetails[Ticker],0), 7)</f>
        <v>Petroleum and Coal Products Manufacturing</v>
      </c>
      <c r="O12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-0.60616438356164382</v>
      </c>
      <c r="P127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-0.29673913043478256</v>
      </c>
      <c r="Q1270" s="17">
        <f>IFERROR(ZACKS_Screener[[#This Row],[Price]]/ZACKS_Screener[[#This Row],[EPS1]], "")</f>
        <v>5.2619565217391306</v>
      </c>
      <c r="R1270" s="17">
        <f>IFERROR(ZACKS_Screener[[#This Row],[Price]]/ZACKS_Screener[[#This Row],[EPS2]], "")</f>
        <v>7.4822256568778975</v>
      </c>
      <c r="S1270" s="17">
        <f>IFERROR(ZACKS_Screener[[#This Row],[PE1]]/(ZACKS_Screener[[#This Row],[EG1]]*100), "")</f>
        <v>-8.6807418324735944E-2</v>
      </c>
      <c r="T1270" s="17">
        <f>IFERROR(ZACKS_Screener[[#This Row],[PE2]]/(ZACKS_Screener[[#This Row],[EG2]]*100), "")</f>
        <v>-0.25214826389478634</v>
      </c>
      <c r="U1270"/>
    </row>
    <row r="1271" spans="1:21" hidden="1" x14ac:dyDescent="0.25">
      <c r="A1271" s="20" t="s">
        <v>2152</v>
      </c>
      <c r="B1271" s="20">
        <v>4576.95</v>
      </c>
      <c r="C1271" s="33" t="s">
        <v>2151</v>
      </c>
      <c r="D1271" s="6" t="s">
        <v>20</v>
      </c>
      <c r="E1271" s="6" t="s">
        <v>284</v>
      </c>
      <c r="F1271" s="6" t="s">
        <v>527</v>
      </c>
      <c r="G1271">
        <v>12</v>
      </c>
      <c r="H1271">
        <v>202212</v>
      </c>
      <c r="I1271" s="8">
        <v>45.22</v>
      </c>
      <c r="J1271" s="8">
        <v>4.2</v>
      </c>
      <c r="K1271" s="8">
        <v>1.65</v>
      </c>
      <c r="L1271" s="8">
        <v>1.95</v>
      </c>
      <c r="M1271" s="47" t="str">
        <f>INDEX(DNBDetails[], MATCH(ZACKS_Screener[Ticker], DNBDetails[Ticker],0), 6)</f>
        <v>Accommodation and Food Services</v>
      </c>
      <c r="N1271" s="6" t="str">
        <f>INDEX(DNBDetails[], MATCH(ZACKS_Screener[Ticker], DNBDetails[Ticker],0), 7)</f>
        <v>Traveler Accommodation</v>
      </c>
      <c r="O12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-0.60714285714285721</v>
      </c>
      <c r="P127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0.18181818181818185</v>
      </c>
      <c r="Q1271" s="17">
        <f>IFERROR(ZACKS_Screener[[#This Row],[Price]]/ZACKS_Screener[[#This Row],[EPS1]], "")</f>
        <v>27.406060606060606</v>
      </c>
      <c r="R1271" s="17">
        <f>IFERROR(ZACKS_Screener[[#This Row],[Price]]/ZACKS_Screener[[#This Row],[EPS2]], "")</f>
        <v>23.189743589743589</v>
      </c>
      <c r="S1271" s="17">
        <f>IFERROR(ZACKS_Screener[[#This Row],[PE1]]/(ZACKS_Screener[[#This Row],[EG1]]*100), "")</f>
        <v>-0.45139393939393935</v>
      </c>
      <c r="T1271" s="17">
        <f>IFERROR(ZACKS_Screener[[#This Row],[PE2]]/(ZACKS_Screener[[#This Row],[EG2]]*100), "")</f>
        <v>1.2754358974358972</v>
      </c>
      <c r="U1271"/>
    </row>
    <row r="1272" spans="1:21" hidden="1" x14ac:dyDescent="0.25">
      <c r="A1272" s="20" t="s">
        <v>2838</v>
      </c>
      <c r="B1272" s="20">
        <v>2427.4299999999998</v>
      </c>
      <c r="C1272" s="33" t="s">
        <v>2837</v>
      </c>
      <c r="D1272" s="6" t="s">
        <v>12</v>
      </c>
      <c r="E1272" s="6" t="s">
        <v>194</v>
      </c>
      <c r="F1272" s="6" t="s">
        <v>2839</v>
      </c>
      <c r="G1272">
        <v>12</v>
      </c>
      <c r="H1272">
        <v>202212</v>
      </c>
      <c r="I1272" s="8">
        <v>137.91</v>
      </c>
      <c r="J1272" s="8">
        <v>63.88</v>
      </c>
      <c r="K1272" s="8">
        <v>24.48</v>
      </c>
      <c r="L1272" s="8">
        <v>22.44</v>
      </c>
      <c r="M1272" s="47" t="str">
        <f>INDEX(DNBDetails[], MATCH(ZACKS_Screener[Ticker], DNBDetails[Ticker],0), 6)</f>
        <v>Mining, Quarrying, and Oil and Gas Extraction</v>
      </c>
      <c r="N1272" s="6" t="str">
        <f>INDEX(DNBDetails[], MATCH(ZACKS_Screener[Ticker], DNBDetails[Ticker],0), 7)</f>
        <v>Coal Mining</v>
      </c>
      <c r="O12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-0.61678146524733879</v>
      </c>
      <c r="P127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-8.3333333333333301E-2</v>
      </c>
      <c r="Q1272" s="17">
        <f>IFERROR(ZACKS_Screener[[#This Row],[Price]]/ZACKS_Screener[[#This Row],[EPS1]], "")</f>
        <v>5.6335784313725492</v>
      </c>
      <c r="R1272" s="17">
        <f>IFERROR(ZACKS_Screener[[#This Row],[Price]]/ZACKS_Screener[[#This Row],[EPS2]], "")</f>
        <v>6.1457219251336896</v>
      </c>
      <c r="S1272" s="17">
        <f>IFERROR(ZACKS_Screener[[#This Row],[PE1]]/(ZACKS_Screener[[#This Row],[EG1]]*100), "")</f>
        <v>-9.133832238479149E-2</v>
      </c>
      <c r="T1272" s="17">
        <f>IFERROR(ZACKS_Screener[[#This Row],[PE2]]/(ZACKS_Screener[[#This Row],[EG2]]*100), "")</f>
        <v>-0.73748663101604306</v>
      </c>
      <c r="U1272"/>
    </row>
    <row r="1273" spans="1:21" hidden="1" x14ac:dyDescent="0.25">
      <c r="A1273" s="20" t="s">
        <v>2063</v>
      </c>
      <c r="B1273" s="20">
        <v>5481.27</v>
      </c>
      <c r="C1273" s="33" t="s">
        <v>2062</v>
      </c>
      <c r="D1273" s="6" t="s">
        <v>20</v>
      </c>
      <c r="E1273" s="6" t="s">
        <v>35</v>
      </c>
      <c r="F1273" s="6" t="s">
        <v>54</v>
      </c>
      <c r="G1273">
        <v>12</v>
      </c>
      <c r="H1273">
        <v>202212</v>
      </c>
      <c r="I1273" s="8">
        <v>76.28</v>
      </c>
      <c r="J1273" s="8">
        <v>13.8</v>
      </c>
      <c r="K1273" s="8">
        <v>5.28</v>
      </c>
      <c r="L1273" s="8">
        <v>5.7</v>
      </c>
      <c r="M1273" s="47" t="str">
        <f>INDEX(DNBDetails[], MATCH(ZACKS_Screener[Ticker], DNBDetails[Ticker],0), 6)</f>
        <v>Chemical Manufacturing</v>
      </c>
      <c r="N1273" s="6" t="str">
        <f>INDEX(DNBDetails[], MATCH(ZACKS_Screener[Ticker], DNBDetails[Ticker],0), 7)</f>
        <v>Pharmaceutical and Medicine Manufacturing</v>
      </c>
      <c r="O12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-0.61739130434782608</v>
      </c>
      <c r="P127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7.954545454545453E-2</v>
      </c>
      <c r="Q1273" s="17">
        <f>IFERROR(ZACKS_Screener[[#This Row],[Price]]/ZACKS_Screener[[#This Row],[EPS1]], "")</f>
        <v>14.446969696969697</v>
      </c>
      <c r="R1273" s="17">
        <f>IFERROR(ZACKS_Screener[[#This Row],[Price]]/ZACKS_Screener[[#This Row],[EPS2]], "")</f>
        <v>13.382456140350877</v>
      </c>
      <c r="S1273" s="17">
        <f>IFERROR(ZACKS_Screener[[#This Row],[PE1]]/(ZACKS_Screener[[#This Row],[EG1]]*100), "")</f>
        <v>-0.23400021340162186</v>
      </c>
      <c r="T1273" s="17">
        <f>IFERROR(ZACKS_Screener[[#This Row],[PE2]]/(ZACKS_Screener[[#This Row],[EG2]]*100), "")</f>
        <v>1.6823659147869676</v>
      </c>
      <c r="U1273"/>
    </row>
    <row r="1274" spans="1:21" hidden="1" x14ac:dyDescent="0.25">
      <c r="A1274" s="20" t="s">
        <v>3346</v>
      </c>
      <c r="B1274" s="20">
        <v>3159.77</v>
      </c>
      <c r="C1274" s="33" t="s">
        <v>2759</v>
      </c>
      <c r="D1274" s="6" t="s">
        <v>12</v>
      </c>
      <c r="E1274" s="6" t="s">
        <v>94</v>
      </c>
      <c r="F1274" s="6" t="s">
        <v>95</v>
      </c>
      <c r="G1274">
        <v>12</v>
      </c>
      <c r="H1274">
        <v>202212</v>
      </c>
      <c r="I1274" s="8">
        <v>125.11</v>
      </c>
      <c r="J1274" s="8">
        <v>15.48</v>
      </c>
      <c r="K1274" s="8">
        <v>5.78</v>
      </c>
      <c r="L1274" s="8">
        <v>9.6300000000000008</v>
      </c>
      <c r="M1274" s="47" t="str">
        <f>INDEX(DNBDetails[], MATCH(ZACKS_Screener[Ticker], DNBDetails[Ticker],0), 6)</f>
        <v>Transportation Equipment Manufacturing</v>
      </c>
      <c r="N1274" s="6" t="str">
        <f>INDEX(DNBDetails[], MATCH(ZACKS_Screener[Ticker], DNBDetails[Ticker],0), 7)</f>
        <v>Motor Vehicle Parts Manufacturing</v>
      </c>
      <c r="O12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-0.62661498708010333</v>
      </c>
      <c r="P127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0.66608996539792398</v>
      </c>
      <c r="Q1274" s="17">
        <f>IFERROR(ZACKS_Screener[[#This Row],[Price]]/ZACKS_Screener[[#This Row],[EPS1]], "")</f>
        <v>21.645328719723182</v>
      </c>
      <c r="R1274" s="17">
        <f>IFERROR(ZACKS_Screener[[#This Row],[Price]]/ZACKS_Screener[[#This Row],[EPS2]], "")</f>
        <v>12.991692627206644</v>
      </c>
      <c r="S1274" s="17">
        <f>IFERROR(ZACKS_Screener[[#This Row],[PE1]]/(ZACKS_Screener[[#This Row],[EG1]]*100), "")</f>
        <v>-0.34543266864053079</v>
      </c>
      <c r="T1274" s="17">
        <f>IFERROR(ZACKS_Screener[[#This Row],[PE2]]/(ZACKS_Screener[[#This Row],[EG2]]*100), "")</f>
        <v>0.19504411268897245</v>
      </c>
      <c r="U1274"/>
    </row>
    <row r="1275" spans="1:21" hidden="1" x14ac:dyDescent="0.25">
      <c r="A1275" s="20" t="s">
        <v>105</v>
      </c>
      <c r="B1275" s="20">
        <v>14499.33</v>
      </c>
      <c r="C1275" s="33" t="s">
        <v>104</v>
      </c>
      <c r="D1275" s="6" t="s">
        <v>12</v>
      </c>
      <c r="E1275" s="6" t="s">
        <v>32</v>
      </c>
      <c r="F1275" s="6" t="s">
        <v>80</v>
      </c>
      <c r="G1275">
        <v>12</v>
      </c>
      <c r="H1275">
        <v>202212</v>
      </c>
      <c r="I1275" s="8">
        <v>5.45</v>
      </c>
      <c r="J1275" s="8">
        <v>0.19</v>
      </c>
      <c r="K1275" s="8">
        <v>7.0000000000000007E-2</v>
      </c>
      <c r="L1275" s="8">
        <v>0.59</v>
      </c>
      <c r="M1275" s="47" t="str">
        <f>INDEX(DNBDetails[], MATCH(ZACKS_Screener[Ticker], DNBDetails[Ticker],0), 6)</f>
        <v>Finance and Insurance</v>
      </c>
      <c r="N1275" s="6" t="str">
        <f>INDEX(DNBDetails[], MATCH(ZACKS_Screener[Ticker], DNBDetails[Ticker],0), 7)</f>
        <v>Insurance Carriers</v>
      </c>
      <c r="O12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-0.63157894736842102</v>
      </c>
      <c r="P12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7.4285714285714279</v>
      </c>
      <c r="Q1275" s="17">
        <f>IFERROR(ZACKS_Screener[[#This Row],[Price]]/ZACKS_Screener[[#This Row],[EPS1]], "")</f>
        <v>77.857142857142847</v>
      </c>
      <c r="R1275" s="17">
        <f>IFERROR(ZACKS_Screener[[#This Row],[Price]]/ZACKS_Screener[[#This Row],[EPS2]], "")</f>
        <v>9.2372881355932215</v>
      </c>
      <c r="S1275" s="17">
        <f>IFERROR(ZACKS_Screener[[#This Row],[PE1]]/(ZACKS_Screener[[#This Row],[EG1]]*100), "")</f>
        <v>-1.2327380952380951</v>
      </c>
      <c r="T1275" s="17">
        <f>IFERROR(ZACKS_Screener[[#This Row],[PE2]]/(ZACKS_Screener[[#This Row],[EG2]]*100), "")</f>
        <v>1.2434810951760107E-2</v>
      </c>
      <c r="U1275"/>
    </row>
    <row r="1276" spans="1:21" hidden="1" x14ac:dyDescent="0.25">
      <c r="A1276" s="20" t="s">
        <v>3387</v>
      </c>
      <c r="B1276" s="20">
        <v>3018.51</v>
      </c>
      <c r="C1276" s="33" t="s">
        <v>3386</v>
      </c>
      <c r="D1276" s="6" t="s">
        <v>20</v>
      </c>
      <c r="E1276" s="6" t="s">
        <v>114</v>
      </c>
      <c r="F1276" s="6" t="s">
        <v>164</v>
      </c>
      <c r="G1276">
        <v>12</v>
      </c>
      <c r="H1276">
        <v>202212</v>
      </c>
      <c r="I1276" s="8">
        <v>45.43</v>
      </c>
      <c r="J1276" s="8">
        <v>4.79</v>
      </c>
      <c r="K1276" s="8">
        <v>1.74</v>
      </c>
      <c r="L1276" s="8">
        <v>2.23</v>
      </c>
      <c r="M1276" s="47" t="str">
        <f>INDEX(DNBDetails[], MATCH(ZACKS_Screener[Ticker], DNBDetails[Ticker],0), 6)</f>
        <v>Chemical Manufacturing</v>
      </c>
      <c r="N1276" s="6" t="str">
        <f>INDEX(DNBDetails[], MATCH(ZACKS_Screener[Ticker], DNBDetails[Ticker],0), 7)</f>
        <v>Basic Chemical Manufacturing</v>
      </c>
      <c r="O12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-0.63674321503131515</v>
      </c>
      <c r="P12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0.28160919540229884</v>
      </c>
      <c r="Q1276" s="17">
        <f>IFERROR(ZACKS_Screener[[#This Row],[Price]]/ZACKS_Screener[[#This Row],[EPS1]], "")</f>
        <v>26.109195402298852</v>
      </c>
      <c r="R1276" s="17">
        <f>IFERROR(ZACKS_Screener[[#This Row],[Price]]/ZACKS_Screener[[#This Row],[EPS2]], "")</f>
        <v>20.372197309417039</v>
      </c>
      <c r="S1276" s="17">
        <f>IFERROR(ZACKS_Screener[[#This Row],[PE1]]/(ZACKS_Screener[[#This Row],[EG1]]*100), "")</f>
        <v>-0.41004277369511971</v>
      </c>
      <c r="T1276" s="17">
        <f>IFERROR(ZACKS_Screener[[#This Row],[PE2]]/(ZACKS_Screener[[#This Row],[EG2]]*100), "")</f>
        <v>0.72342088404868676</v>
      </c>
      <c r="U1276"/>
    </row>
    <row r="1277" spans="1:21" hidden="1" x14ac:dyDescent="0.25">
      <c r="A1277" s="20" t="s">
        <v>2024</v>
      </c>
      <c r="B1277" s="20">
        <v>5912.65</v>
      </c>
      <c r="C1277" s="33" t="s">
        <v>2023</v>
      </c>
      <c r="D1277" s="6" t="s">
        <v>20</v>
      </c>
      <c r="E1277" s="6" t="s">
        <v>44</v>
      </c>
      <c r="F1277" s="6" t="s">
        <v>1296</v>
      </c>
      <c r="G1277">
        <v>12</v>
      </c>
      <c r="H1277">
        <v>202212</v>
      </c>
      <c r="I1277" s="8">
        <v>25.01</v>
      </c>
      <c r="J1277" s="8">
        <v>3.34</v>
      </c>
      <c r="K1277" s="8">
        <v>1.2</v>
      </c>
      <c r="L1277" s="8">
        <v>2.08</v>
      </c>
      <c r="M1277" s="47" t="str">
        <f>INDEX(DNBDetails[], MATCH(ZACKS_Screener[Ticker], DNBDetails[Ticker],0), 6)</f>
        <v>Food Manufacturing</v>
      </c>
      <c r="N1277" s="6" t="str">
        <f>INDEX(DNBDetails[], MATCH(ZACKS_Screener[Ticker], DNBDetails[Ticker],0), 7)</f>
        <v>Animal Slaughtering and Processing</v>
      </c>
      <c r="O12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-0.64071856287425144</v>
      </c>
      <c r="P12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0.7333333333333335</v>
      </c>
      <c r="Q1277" s="17">
        <f>IFERROR(ZACKS_Screener[[#This Row],[Price]]/ZACKS_Screener[[#This Row],[EPS1]], "")</f>
        <v>20.841666666666669</v>
      </c>
      <c r="R1277" s="17">
        <f>IFERROR(ZACKS_Screener[[#This Row],[Price]]/ZACKS_Screener[[#This Row],[EPS2]], "")</f>
        <v>12.024038461538462</v>
      </c>
      <c r="S1277" s="17">
        <f>IFERROR(ZACKS_Screener[[#This Row],[PE1]]/(ZACKS_Screener[[#This Row],[EG1]]*100), "")</f>
        <v>-0.32528582554517138</v>
      </c>
      <c r="T1277" s="17">
        <f>IFERROR(ZACKS_Screener[[#This Row],[PE2]]/(ZACKS_Screener[[#This Row],[EG2]]*100), "")</f>
        <v>0.16396416083916079</v>
      </c>
      <c r="U1277"/>
    </row>
    <row r="1278" spans="1:21" hidden="1" x14ac:dyDescent="0.25">
      <c r="A1278" s="20" t="s">
        <v>2437</v>
      </c>
      <c r="B1278" s="20">
        <v>5841.51</v>
      </c>
      <c r="C1278" s="33" t="s">
        <v>2436</v>
      </c>
      <c r="D1278" s="6" t="s">
        <v>12</v>
      </c>
      <c r="E1278" s="6" t="s">
        <v>24</v>
      </c>
      <c r="F1278" s="6" t="s">
        <v>2253</v>
      </c>
      <c r="G1278">
        <v>7</v>
      </c>
      <c r="H1278">
        <v>202307</v>
      </c>
      <c r="I1278" s="8">
        <v>107.9</v>
      </c>
      <c r="J1278" s="8">
        <v>20.59</v>
      </c>
      <c r="K1278" s="8">
        <v>7.15</v>
      </c>
      <c r="L1278" s="8">
        <v>7.65</v>
      </c>
      <c r="M1278" s="47" t="str">
        <f>INDEX(DNBDetails[], MATCH(ZACKS_Screener[Ticker], DNBDetails[Ticker],0), 6)</f>
        <v>Transportation Equipment Manufacturing</v>
      </c>
      <c r="N1278" s="6" t="str">
        <f>INDEX(DNBDetails[], MATCH(ZACKS_Screener[Ticker], DNBDetails[Ticker],0), 7)</f>
        <v>Motor Vehicle Body and Trailer Manufacturing</v>
      </c>
      <c r="O12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-0.65274405050995632</v>
      </c>
      <c r="P12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6.9930069930069921E-2</v>
      </c>
      <c r="Q1278" s="17">
        <f>IFERROR(ZACKS_Screener[[#This Row],[Price]]/ZACKS_Screener[[#This Row],[EPS1]], "")</f>
        <v>15.090909090909092</v>
      </c>
      <c r="R1278" s="17">
        <f>IFERROR(ZACKS_Screener[[#This Row],[Price]]/ZACKS_Screener[[#This Row],[EPS2]], "")</f>
        <v>14.104575163398692</v>
      </c>
      <c r="S1278" s="17">
        <f>IFERROR(ZACKS_Screener[[#This Row],[PE1]]/(ZACKS_Screener[[#This Row],[EG1]]*100), "")</f>
        <v>-0.23119182900432902</v>
      </c>
      <c r="T1278" s="17">
        <f>IFERROR(ZACKS_Screener[[#This Row],[PE2]]/(ZACKS_Screener[[#This Row],[EG2]]*100), "")</f>
        <v>2.0169542483660132</v>
      </c>
      <c r="U1278"/>
    </row>
    <row r="1279" spans="1:21" hidden="1" x14ac:dyDescent="0.25">
      <c r="A1279" s="20" t="s">
        <v>1658</v>
      </c>
      <c r="B1279" s="20">
        <v>6624.77</v>
      </c>
      <c r="C1279" s="33" t="s">
        <v>1657</v>
      </c>
      <c r="D1279" s="6" t="s">
        <v>20</v>
      </c>
      <c r="E1279" s="6" t="s">
        <v>13</v>
      </c>
      <c r="F1279" s="6" t="s">
        <v>71</v>
      </c>
      <c r="G1279">
        <v>12</v>
      </c>
      <c r="H1279">
        <v>202212</v>
      </c>
      <c r="I1279" s="8">
        <v>96.92</v>
      </c>
      <c r="J1279" s="8">
        <v>9.9700000000000006</v>
      </c>
      <c r="K1279" s="8">
        <v>3.45</v>
      </c>
      <c r="L1279" s="8">
        <v>5.44</v>
      </c>
      <c r="M1279" s="47" t="str">
        <f>INDEX(DNBDetails[], MATCH(ZACKS_Screener[Ticker], DNBDetails[Ticker],0), 6)</f>
        <v>Computer and Electronic Product Manufacturing</v>
      </c>
      <c r="N1279" s="6" t="str">
        <f>INDEX(DNBDetails[], MATCH(ZACKS_Screener[Ticker], DNBDetails[Ticker],0), 7)</f>
        <v>Navigational, Measuring, Electromedical, and Control Instruments Manufacturing</v>
      </c>
      <c r="O12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-0.65396188565697089</v>
      </c>
      <c r="P12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0.57681159420289863</v>
      </c>
      <c r="Q1279" s="17">
        <f>IFERROR(ZACKS_Screener[[#This Row],[Price]]/ZACKS_Screener[[#This Row],[EPS1]], "")</f>
        <v>28.092753623188404</v>
      </c>
      <c r="R1279" s="17">
        <f>IFERROR(ZACKS_Screener[[#This Row],[Price]]/ZACKS_Screener[[#This Row],[EPS2]], "")</f>
        <v>17.816176470588236</v>
      </c>
      <c r="S1279" s="17">
        <f>IFERROR(ZACKS_Screener[[#This Row],[PE1]]/(ZACKS_Screener[[#This Row],[EG1]]*100), "")</f>
        <v>-0.42957784298035029</v>
      </c>
      <c r="T1279" s="17">
        <f>IFERROR(ZACKS_Screener[[#This Row],[PE2]]/(ZACKS_Screener[[#This Row],[EG2]]*100), "")</f>
        <v>0.30887341117351463</v>
      </c>
      <c r="U1279"/>
    </row>
    <row r="1280" spans="1:21" hidden="1" x14ac:dyDescent="0.25">
      <c r="A1280" s="20" t="s">
        <v>833</v>
      </c>
      <c r="B1280" s="20">
        <v>4457.93</v>
      </c>
      <c r="C1280" s="33" t="s">
        <v>832</v>
      </c>
      <c r="D1280" s="6" t="s">
        <v>20</v>
      </c>
      <c r="E1280" s="6" t="s">
        <v>284</v>
      </c>
      <c r="F1280" s="6" t="s">
        <v>533</v>
      </c>
      <c r="G1280">
        <v>12</v>
      </c>
      <c r="H1280">
        <v>202212</v>
      </c>
      <c r="I1280" s="8">
        <v>8.27</v>
      </c>
      <c r="J1280" s="8">
        <v>3.61</v>
      </c>
      <c r="K1280" s="8">
        <v>1.22</v>
      </c>
      <c r="L1280" s="8">
        <v>0.57999999999999996</v>
      </c>
      <c r="M1280" s="47" t="str">
        <f>INDEX(DNBDetails[], MATCH(ZACKS_Screener[Ticker], DNBDetails[Ticker],0), 6)</f>
        <v>Information</v>
      </c>
      <c r="N1280" s="6" t="str">
        <f>INDEX(DNBDetails[], MATCH(ZACKS_Screener[Ticker], DNBDetails[Ticker],0), 7)</f>
        <v>Wired and Wireless Telecommunications (except Satellite)</v>
      </c>
      <c r="O12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-0.66204986149584477</v>
      </c>
      <c r="P12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-0.52459016393442626</v>
      </c>
      <c r="Q1280" s="17">
        <f>IFERROR(ZACKS_Screener[[#This Row],[Price]]/ZACKS_Screener[[#This Row],[EPS1]], "")</f>
        <v>6.778688524590164</v>
      </c>
      <c r="R1280" s="17">
        <f>IFERROR(ZACKS_Screener[[#This Row],[Price]]/ZACKS_Screener[[#This Row],[EPS2]], "")</f>
        <v>14.258620689655173</v>
      </c>
      <c r="S1280" s="17">
        <f>IFERROR(ZACKS_Screener[[#This Row],[PE1]]/(ZACKS_Screener[[#This Row],[EG1]]*100), "")</f>
        <v>-0.10238939570615271</v>
      </c>
      <c r="T1280" s="17">
        <f>IFERROR(ZACKS_Screener[[#This Row],[PE2]]/(ZACKS_Screener[[#This Row],[EG2]]*100), "")</f>
        <v>-0.27180495689655171</v>
      </c>
      <c r="U1280"/>
    </row>
    <row r="1281" spans="1:21" hidden="1" x14ac:dyDescent="0.25">
      <c r="A1281" s="20" t="s">
        <v>1690</v>
      </c>
      <c r="B1281" s="20">
        <v>4035.55</v>
      </c>
      <c r="C1281" s="33" t="s">
        <v>1689</v>
      </c>
      <c r="D1281" s="6" t="s">
        <v>12</v>
      </c>
      <c r="E1281" s="6" t="s">
        <v>114</v>
      </c>
      <c r="F1281" s="6" t="s">
        <v>416</v>
      </c>
      <c r="G1281">
        <v>12</v>
      </c>
      <c r="H1281">
        <v>202212</v>
      </c>
      <c r="I1281" s="8">
        <v>22.96</v>
      </c>
      <c r="J1281" s="8">
        <v>1.68</v>
      </c>
      <c r="K1281" s="8">
        <v>0.55000000000000004</v>
      </c>
      <c r="L1281" s="8">
        <v>1.28</v>
      </c>
      <c r="M1281" s="47" t="str">
        <f>INDEX(DNBDetails[], MATCH(ZACKS_Screener[Ticker], DNBDetails[Ticker],0), 6)</f>
        <v>Mining, Quarrying, and Oil and Gas Extraction</v>
      </c>
      <c r="N1281" s="6" t="str">
        <f>INDEX(DNBDetails[], MATCH(ZACKS_Screener[Ticker], DNBDetails[Ticker],0), 7)</f>
        <v>Metal Ore Mining</v>
      </c>
      <c r="O12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-0.67261904761904756</v>
      </c>
      <c r="P12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1.3272727272727272</v>
      </c>
      <c r="Q1281" s="17">
        <f>IFERROR(ZACKS_Screener[[#This Row],[Price]]/ZACKS_Screener[[#This Row],[EPS1]], "")</f>
        <v>41.745454545454542</v>
      </c>
      <c r="R1281" s="17">
        <f>IFERROR(ZACKS_Screener[[#This Row],[Price]]/ZACKS_Screener[[#This Row],[EPS2]], "")</f>
        <v>17.9375</v>
      </c>
      <c r="S1281" s="17">
        <f>IFERROR(ZACKS_Screener[[#This Row],[PE1]]/(ZACKS_Screener[[#This Row],[EG1]]*100), "")</f>
        <v>-0.62064038616251005</v>
      </c>
      <c r="T1281" s="17">
        <f>IFERROR(ZACKS_Screener[[#This Row],[PE2]]/(ZACKS_Screener[[#This Row],[EG2]]*100), "")</f>
        <v>0.13514554794520547</v>
      </c>
      <c r="U1281"/>
    </row>
    <row r="1282" spans="1:21" hidden="1" x14ac:dyDescent="0.25">
      <c r="A1282" s="20" t="s">
        <v>2671</v>
      </c>
      <c r="B1282" s="20">
        <v>7173.45</v>
      </c>
      <c r="C1282" s="33" t="s">
        <v>2670</v>
      </c>
      <c r="D1282" s="6" t="s">
        <v>12</v>
      </c>
      <c r="E1282" s="6" t="s">
        <v>13</v>
      </c>
      <c r="F1282" s="6" t="s">
        <v>2602</v>
      </c>
      <c r="G1282">
        <v>6</v>
      </c>
      <c r="H1282">
        <v>202306</v>
      </c>
      <c r="I1282" s="8">
        <v>56.55</v>
      </c>
      <c r="J1282" s="8">
        <v>-0.5</v>
      </c>
      <c r="K1282" s="8">
        <v>-0.84</v>
      </c>
      <c r="L1282" s="8">
        <v>0.3</v>
      </c>
      <c r="M1282" s="47" t="str">
        <f>INDEX(DNBDetails[], MATCH(ZACKS_Screener[Ticker], DNBDetails[Ticker],0), 6)</f>
        <v>Computer and Electronic Product Manufacturing</v>
      </c>
      <c r="N1282" s="6" t="str">
        <f>INDEX(DNBDetails[], MATCH(ZACKS_Screener[Ticker], DNBDetails[Ticker],0), 7)</f>
        <v>Semiconductor and Other Electronic Component Manufacturing</v>
      </c>
      <c r="O12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-0.67999999999999994</v>
      </c>
      <c r="P12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282" s="17">
        <f>IFERROR(ZACKS_Screener[[#This Row],[Price]]/ZACKS_Screener[[#This Row],[EPS1]], "")</f>
        <v>-67.321428571428569</v>
      </c>
      <c r="R1282" s="17">
        <f>IFERROR(ZACKS_Screener[[#This Row],[Price]]/ZACKS_Screener[[#This Row],[EPS2]], "")</f>
        <v>188.5</v>
      </c>
      <c r="S1282" s="17">
        <f>IFERROR(ZACKS_Screener[[#This Row],[PE1]]/(ZACKS_Screener[[#This Row],[EG1]]*100), "")</f>
        <v>0.99002100840336127</v>
      </c>
      <c r="T1282" s="17">
        <f>IFERROR(ZACKS_Screener[[#This Row],[PE2]]/(ZACKS_Screener[[#This Row],[EG2]]*100), "")</f>
        <v>1.885</v>
      </c>
      <c r="U1282"/>
    </row>
    <row r="1283" spans="1:21" hidden="1" x14ac:dyDescent="0.25">
      <c r="A1283" s="20" t="s">
        <v>15862</v>
      </c>
      <c r="B1283" s="20">
        <v>2064.88</v>
      </c>
      <c r="C1283" s="33" t="s">
        <v>15863</v>
      </c>
      <c r="D1283" s="6" t="s">
        <v>12</v>
      </c>
      <c r="E1283" s="6" t="s">
        <v>114</v>
      </c>
      <c r="F1283" s="6" t="s">
        <v>164</v>
      </c>
      <c r="G1283">
        <v>12</v>
      </c>
      <c r="H1283">
        <v>202212</v>
      </c>
      <c r="I1283" s="8">
        <v>13.29</v>
      </c>
      <c r="J1283" s="8">
        <v>1.98</v>
      </c>
      <c r="K1283" s="8">
        <v>0.63</v>
      </c>
      <c r="L1283" s="8">
        <v>1.54</v>
      </c>
      <c r="M1283" s="47" t="str">
        <f>INDEX(DNBDetails[], MATCH(ZACKS_Screener[Ticker], DNBDetails[Ticker],0), 6)</f>
        <v>Chemical Manufacturing</v>
      </c>
      <c r="N1283" s="6" t="str">
        <f>INDEX(DNBDetails[], MATCH(ZACKS_Screener[Ticker], DNBDetails[Ticker],0), 7)</f>
        <v>Basic Chemical Manufacturing</v>
      </c>
      <c r="O12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-0.68181818181818188</v>
      </c>
      <c r="P12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1.4444444444444444</v>
      </c>
      <c r="Q1283" s="17">
        <f>IFERROR(ZACKS_Screener[[#This Row],[Price]]/ZACKS_Screener[[#This Row],[EPS1]], "")</f>
        <v>21.095238095238095</v>
      </c>
      <c r="R1283" s="17">
        <f>IFERROR(ZACKS_Screener[[#This Row],[Price]]/ZACKS_Screener[[#This Row],[EPS2]], "")</f>
        <v>8.6298701298701292</v>
      </c>
      <c r="S1283" s="17">
        <f>IFERROR(ZACKS_Screener[[#This Row],[PE1]]/(ZACKS_Screener[[#This Row],[EG1]]*100), "")</f>
        <v>-0.30939682539682539</v>
      </c>
      <c r="T1283" s="17">
        <f>IFERROR(ZACKS_Screener[[#This Row],[PE2]]/(ZACKS_Screener[[#This Row],[EG2]]*100), "")</f>
        <v>5.9745254745254744E-2</v>
      </c>
      <c r="U1283"/>
    </row>
    <row r="1284" spans="1:21" hidden="1" x14ac:dyDescent="0.25">
      <c r="A1284" s="20" t="s">
        <v>2271</v>
      </c>
      <c r="B1284" s="20">
        <v>2990.89</v>
      </c>
      <c r="C1284" s="33" t="s">
        <v>2270</v>
      </c>
      <c r="D1284" s="6" t="s">
        <v>12</v>
      </c>
      <c r="E1284" s="6" t="s">
        <v>114</v>
      </c>
      <c r="F1284" s="6" t="s">
        <v>594</v>
      </c>
      <c r="G1284">
        <v>9</v>
      </c>
      <c r="H1284">
        <v>202209</v>
      </c>
      <c r="I1284" s="8">
        <v>52.19</v>
      </c>
      <c r="J1284" s="8">
        <v>4.0999999999999996</v>
      </c>
      <c r="K1284" s="8">
        <v>1.3</v>
      </c>
      <c r="L1284" s="8">
        <v>3.18</v>
      </c>
      <c r="M1284" s="47" t="str">
        <f>INDEX(DNBDetails[], MATCH(ZACKS_Screener[Ticker], DNBDetails[Ticker],0), 6)</f>
        <v>Chemical Manufacturing</v>
      </c>
      <c r="N1284" s="6" t="str">
        <f>INDEX(DNBDetails[], MATCH(ZACKS_Screener[Ticker], DNBDetails[Ticker],0), 7)</f>
        <v>Pesticide, Fertilizer, and Other Agricultural Chemical Manufacturing</v>
      </c>
      <c r="O12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-0.68292682926829273</v>
      </c>
      <c r="P12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1.4461538461538461</v>
      </c>
      <c r="Q1284" s="17">
        <f>IFERROR(ZACKS_Screener[[#This Row],[Price]]/ZACKS_Screener[[#This Row],[EPS1]], "")</f>
        <v>40.146153846153844</v>
      </c>
      <c r="R1284" s="17">
        <f>IFERROR(ZACKS_Screener[[#This Row],[Price]]/ZACKS_Screener[[#This Row],[EPS2]], "")</f>
        <v>16.411949685534591</v>
      </c>
      <c r="S1284" s="17">
        <f>IFERROR(ZACKS_Screener[[#This Row],[PE1]]/(ZACKS_Screener[[#This Row],[EG1]]*100), "")</f>
        <v>-0.58785439560439556</v>
      </c>
      <c r="T1284" s="17">
        <f>IFERROR(ZACKS_Screener[[#This Row],[PE2]]/(ZACKS_Screener[[#This Row],[EG2]]*100), "")</f>
        <v>0.1134868861233775</v>
      </c>
      <c r="U1284"/>
    </row>
    <row r="1285" spans="1:21" hidden="1" x14ac:dyDescent="0.25">
      <c r="A1285" s="20" t="s">
        <v>3042</v>
      </c>
      <c r="B1285" s="20">
        <v>2367.77</v>
      </c>
      <c r="C1285" s="33" t="s">
        <v>3041</v>
      </c>
      <c r="D1285" s="6" t="s">
        <v>12</v>
      </c>
      <c r="E1285" s="6" t="s">
        <v>284</v>
      </c>
      <c r="F1285" s="6" t="s">
        <v>577</v>
      </c>
      <c r="G1285">
        <v>12</v>
      </c>
      <c r="H1285">
        <v>202212</v>
      </c>
      <c r="I1285" s="8">
        <v>27.72</v>
      </c>
      <c r="J1285" s="8">
        <v>4.17</v>
      </c>
      <c r="K1285" s="8">
        <v>1.31</v>
      </c>
      <c r="L1285" s="8">
        <v>2.34</v>
      </c>
      <c r="M1285" s="47" t="str">
        <f>INDEX(DNBDetails[], MATCH(ZACKS_Screener[Ticker], DNBDetails[Ticker],0), 6)</f>
        <v>Retail Trade</v>
      </c>
      <c r="N1285" s="6" t="str">
        <f>INDEX(DNBDetails[], MATCH(ZACKS_Screener[Ticker], DNBDetails[Ticker],0), 7)</f>
        <v>Sporting Goods, Hobby, and Musical Instrument Retailers</v>
      </c>
      <c r="O128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-0.68585131894484408</v>
      </c>
      <c r="P128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0.78625954198473269</v>
      </c>
      <c r="Q1285" s="17">
        <f>IFERROR(ZACKS_Screener[[#This Row],[Price]]/ZACKS_Screener[[#This Row],[EPS1]], "")</f>
        <v>21.16030534351145</v>
      </c>
      <c r="R1285" s="17">
        <f>IFERROR(ZACKS_Screener[[#This Row],[Price]]/ZACKS_Screener[[#This Row],[EPS2]], "")</f>
        <v>11.846153846153847</v>
      </c>
      <c r="S1285" s="17">
        <f>IFERROR(ZACKS_Screener[[#This Row],[PE1]]/(ZACKS_Screener[[#This Row],[EG1]]*100), "")</f>
        <v>-0.30852613035819143</v>
      </c>
      <c r="T1285" s="17">
        <f>IFERROR(ZACKS_Screener[[#This Row],[PE2]]/(ZACKS_Screener[[#This Row],[EG2]]*100), "")</f>
        <v>0.15066467513069459</v>
      </c>
      <c r="U1285"/>
    </row>
    <row r="1286" spans="1:21" hidden="1" x14ac:dyDescent="0.25">
      <c r="A1286" s="20" t="s">
        <v>3622</v>
      </c>
      <c r="B1286" s="20">
        <v>2009.11</v>
      </c>
      <c r="C1286" s="33" t="s">
        <v>3621</v>
      </c>
      <c r="D1286" s="6" t="s">
        <v>20</v>
      </c>
      <c r="E1286" s="6" t="s">
        <v>13</v>
      </c>
      <c r="F1286" s="6" t="s">
        <v>171</v>
      </c>
      <c r="G1286">
        <v>12</v>
      </c>
      <c r="H1286">
        <v>202212</v>
      </c>
      <c r="I1286" s="8">
        <v>59.23</v>
      </c>
      <c r="J1286" s="8">
        <v>6.36</v>
      </c>
      <c r="K1286" s="8">
        <v>1.97</v>
      </c>
      <c r="L1286" s="8">
        <v>4.09</v>
      </c>
      <c r="M1286" s="47" t="str">
        <f>INDEX(DNBDetails[], MATCH(ZACKS_Screener[Ticker], DNBDetails[Ticker],0), 6)</f>
        <v>Computer and Electronic Product Manufacturing</v>
      </c>
      <c r="N1286" s="6" t="str">
        <f>INDEX(DNBDetails[], MATCH(ZACKS_Screener[Ticker], DNBDetails[Ticker],0), 7)</f>
        <v>Semiconductor and Other Electronic Component Manufacturing</v>
      </c>
      <c r="O128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-0.69025157232704404</v>
      </c>
      <c r="P128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1.0761421319796955</v>
      </c>
      <c r="Q1286" s="17">
        <f>IFERROR(ZACKS_Screener[[#This Row],[Price]]/ZACKS_Screener[[#This Row],[EPS1]], "")</f>
        <v>30.065989847715734</v>
      </c>
      <c r="R1286" s="17">
        <f>IFERROR(ZACKS_Screener[[#This Row],[Price]]/ZACKS_Screener[[#This Row],[EPS2]], "")</f>
        <v>14.481662591687041</v>
      </c>
      <c r="S1286" s="17">
        <f>IFERROR(ZACKS_Screener[[#This Row],[PE1]]/(ZACKS_Screener[[#This Row],[EG1]]*100), "")</f>
        <v>-0.43558017182567671</v>
      </c>
      <c r="T1286" s="17">
        <f>IFERROR(ZACKS_Screener[[#This Row],[PE2]]/(ZACKS_Screener[[#This Row],[EG2]]*100), "")</f>
        <v>0.13457016653595977</v>
      </c>
      <c r="U1286"/>
    </row>
    <row r="1287" spans="1:21" hidden="1" x14ac:dyDescent="0.25">
      <c r="A1287" s="20" t="s">
        <v>3797</v>
      </c>
      <c r="B1287" s="20">
        <v>2280.52</v>
      </c>
      <c r="C1287" s="33" t="s">
        <v>3796</v>
      </c>
      <c r="D1287" s="6" t="s">
        <v>20</v>
      </c>
      <c r="E1287" s="6" t="s">
        <v>13</v>
      </c>
      <c r="F1287" s="6" t="s">
        <v>159</v>
      </c>
      <c r="G1287">
        <v>12</v>
      </c>
      <c r="H1287">
        <v>202212</v>
      </c>
      <c r="I1287" s="8">
        <v>32.619999999999997</v>
      </c>
      <c r="J1287" s="8">
        <v>2.54</v>
      </c>
      <c r="K1287" s="8">
        <v>0.77</v>
      </c>
      <c r="L1287" s="8">
        <v>1.1000000000000001</v>
      </c>
      <c r="M1287" s="47" t="str">
        <f>INDEX(DNBDetails[], MATCH(ZACKS_Screener[Ticker], DNBDetails[Ticker],0), 6)</f>
        <v>Professional, Scientific, and Technical Services</v>
      </c>
      <c r="N1287" s="6" t="str">
        <f>INDEX(DNBDetails[], MATCH(ZACKS_Screener[Ticker], DNBDetails[Ticker],0), 7)</f>
        <v>Computer Systems Design and Related Services</v>
      </c>
      <c r="O128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-0.69685039370078738</v>
      </c>
      <c r="P128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0.42857142857142866</v>
      </c>
      <c r="Q1287" s="17">
        <f>IFERROR(ZACKS_Screener[[#This Row],[Price]]/ZACKS_Screener[[#This Row],[EPS1]], "")</f>
        <v>42.36363636363636</v>
      </c>
      <c r="R1287" s="17">
        <f>IFERROR(ZACKS_Screener[[#This Row],[Price]]/ZACKS_Screener[[#This Row],[EPS2]], "")</f>
        <v>29.654545454545449</v>
      </c>
      <c r="S1287" s="17">
        <f>IFERROR(ZACKS_Screener[[#This Row],[PE1]]/(ZACKS_Screener[[#This Row],[EG1]]*100), "")</f>
        <v>-0.60793014894709807</v>
      </c>
      <c r="T1287" s="17">
        <f>IFERROR(ZACKS_Screener[[#This Row],[PE2]]/(ZACKS_Screener[[#This Row],[EG2]]*100), "")</f>
        <v>0.69193939393939363</v>
      </c>
      <c r="U1287"/>
    </row>
    <row r="1288" spans="1:21" hidden="1" x14ac:dyDescent="0.25">
      <c r="A1288" s="20" t="s">
        <v>1313</v>
      </c>
      <c r="B1288" s="20">
        <v>5013.09</v>
      </c>
      <c r="C1288" s="33" t="s">
        <v>1312</v>
      </c>
      <c r="D1288" s="6" t="s">
        <v>12</v>
      </c>
      <c r="E1288" s="6" t="s">
        <v>114</v>
      </c>
      <c r="F1288" s="6" t="s">
        <v>164</v>
      </c>
      <c r="G1288">
        <v>12</v>
      </c>
      <c r="H1288">
        <v>202212</v>
      </c>
      <c r="I1288" s="8">
        <v>28.71</v>
      </c>
      <c r="J1288" s="8">
        <v>3.13</v>
      </c>
      <c r="K1288" s="8">
        <v>0.93</v>
      </c>
      <c r="L1288" s="8">
        <v>1.92</v>
      </c>
      <c r="M1288" s="47" t="str">
        <f>INDEX(DNBDetails[], MATCH(ZACKS_Screener[Ticker], DNBDetails[Ticker],0), 6)</f>
        <v>Chemical Manufacturing</v>
      </c>
      <c r="N1288" s="6" t="str">
        <f>INDEX(DNBDetails[], MATCH(ZACKS_Screener[Ticker], DNBDetails[Ticker],0), 7)</f>
        <v>Resin, Synthetic Rubber, and Artificial and Synthetic Fibers and Filaments Manufacturing</v>
      </c>
      <c r="O128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-0.70287539936102228</v>
      </c>
      <c r="P128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1.0645161290322578</v>
      </c>
      <c r="Q1288" s="17">
        <f>IFERROR(ZACKS_Screener[[#This Row],[Price]]/ZACKS_Screener[[#This Row],[EPS1]], "")</f>
        <v>30.870967741935484</v>
      </c>
      <c r="R1288" s="17">
        <f>IFERROR(ZACKS_Screener[[#This Row],[Price]]/ZACKS_Screener[[#This Row],[EPS2]], "")</f>
        <v>14.953125000000002</v>
      </c>
      <c r="S1288" s="17">
        <f>IFERROR(ZACKS_Screener[[#This Row],[PE1]]/(ZACKS_Screener[[#This Row],[EG1]]*100), "")</f>
        <v>-0.43920967741935485</v>
      </c>
      <c r="T1288" s="17">
        <f>IFERROR(ZACKS_Screener[[#This Row],[PE2]]/(ZACKS_Screener[[#This Row],[EG2]]*100), "")</f>
        <v>0.14046875000000006</v>
      </c>
      <c r="U1288"/>
    </row>
    <row r="1289" spans="1:21" hidden="1" x14ac:dyDescent="0.25">
      <c r="A1289" s="20" t="s">
        <v>1337</v>
      </c>
      <c r="B1289" s="20">
        <v>8160.54</v>
      </c>
      <c r="C1289" s="33" t="s">
        <v>1336</v>
      </c>
      <c r="D1289" s="6" t="s">
        <v>12</v>
      </c>
      <c r="E1289" s="6" t="s">
        <v>114</v>
      </c>
      <c r="F1289" s="6" t="s">
        <v>594</v>
      </c>
      <c r="G1289">
        <v>12</v>
      </c>
      <c r="H1289">
        <v>202212</v>
      </c>
      <c r="I1289" s="8">
        <v>6.64</v>
      </c>
      <c r="J1289" s="8">
        <v>1.82</v>
      </c>
      <c r="K1289" s="8">
        <v>0.52</v>
      </c>
      <c r="L1289" s="8">
        <v>0.53</v>
      </c>
      <c r="M1289" s="47" t="str">
        <f>INDEX(DNBDetails[], MATCH(ZACKS_Screener[Ticker], DNBDetails[Ticker],0), 6)</f>
        <v>Chemical Manufacturing</v>
      </c>
      <c r="N1289" s="6" t="str">
        <f>INDEX(DNBDetails[], MATCH(ZACKS_Screener[Ticker], DNBDetails[Ticker],0), 7)</f>
        <v>Pesticide, Fertilizer, and Other Agricultural Chemical Manufacturing</v>
      </c>
      <c r="O128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-0.7142857142857143</v>
      </c>
      <c r="P128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1.9230769230769246E-2</v>
      </c>
      <c r="Q1289" s="17">
        <f>IFERROR(ZACKS_Screener[[#This Row],[Price]]/ZACKS_Screener[[#This Row],[EPS1]], "")</f>
        <v>12.769230769230768</v>
      </c>
      <c r="R1289" s="17">
        <f>IFERROR(ZACKS_Screener[[#This Row],[Price]]/ZACKS_Screener[[#This Row],[EPS2]], "")</f>
        <v>12.528301886792452</v>
      </c>
      <c r="S1289" s="17">
        <f>IFERROR(ZACKS_Screener[[#This Row],[PE1]]/(ZACKS_Screener[[#This Row],[EG1]]*100), "")</f>
        <v>-0.17876923076923076</v>
      </c>
      <c r="T1289" s="17">
        <f>IFERROR(ZACKS_Screener[[#This Row],[PE2]]/(ZACKS_Screener[[#This Row],[EG2]]*100), "")</f>
        <v>6.5147169811320698</v>
      </c>
      <c r="U1289"/>
    </row>
    <row r="1290" spans="1:21" hidden="1" x14ac:dyDescent="0.25">
      <c r="A1290" s="20" t="s">
        <v>3681</v>
      </c>
      <c r="B1290" s="20">
        <v>2444.3200000000002</v>
      </c>
      <c r="C1290" s="33" t="s">
        <v>3680</v>
      </c>
      <c r="D1290" s="6" t="s">
        <v>12</v>
      </c>
      <c r="E1290" s="6" t="s">
        <v>32</v>
      </c>
      <c r="F1290" s="6" t="s">
        <v>397</v>
      </c>
      <c r="G1290">
        <v>12</v>
      </c>
      <c r="H1290">
        <v>202212</v>
      </c>
      <c r="I1290" s="8">
        <v>8.66</v>
      </c>
      <c r="J1290" s="8">
        <v>1.98</v>
      </c>
      <c r="K1290" s="8">
        <v>0.56000000000000005</v>
      </c>
      <c r="L1290" s="8">
        <v>0.63</v>
      </c>
      <c r="M1290" s="47" t="e">
        <f>INDEX(DNBDetails[], MATCH(ZACKS_Screener[Ticker], DNBDetails[Ticker],0), 6)</f>
        <v>#N/A</v>
      </c>
      <c r="N1290" s="6" t="e">
        <f>INDEX(DNBDetails[], MATCH(ZACKS_Screener[Ticker], DNBDetails[Ticker],0), 7)</f>
        <v>#N/A</v>
      </c>
      <c r="O129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-0.71717171717171713</v>
      </c>
      <c r="P129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0.1249999999999999</v>
      </c>
      <c r="Q1290" s="17">
        <f>IFERROR(ZACKS_Screener[[#This Row],[Price]]/ZACKS_Screener[[#This Row],[EPS1]], "")</f>
        <v>15.464285714285714</v>
      </c>
      <c r="R1290" s="17">
        <f>IFERROR(ZACKS_Screener[[#This Row],[Price]]/ZACKS_Screener[[#This Row],[EPS2]], "")</f>
        <v>13.746031746031747</v>
      </c>
      <c r="S1290" s="17">
        <f>IFERROR(ZACKS_Screener[[#This Row],[PE1]]/(ZACKS_Screener[[#This Row],[EG1]]*100), "")</f>
        <v>-0.2156287726358149</v>
      </c>
      <c r="T1290" s="17">
        <f>IFERROR(ZACKS_Screener[[#This Row],[PE2]]/(ZACKS_Screener[[#This Row],[EG2]]*100), "")</f>
        <v>1.0996825396825405</v>
      </c>
      <c r="U1290"/>
    </row>
    <row r="1291" spans="1:21" hidden="1" x14ac:dyDescent="0.25">
      <c r="A1291" s="20" t="s">
        <v>15848</v>
      </c>
      <c r="B1291" s="20">
        <v>2071.67</v>
      </c>
      <c r="C1291" s="33" t="s">
        <v>15849</v>
      </c>
      <c r="D1291" s="6" t="s">
        <v>12</v>
      </c>
      <c r="E1291" s="6" t="s">
        <v>194</v>
      </c>
      <c r="F1291" s="6" t="s">
        <v>229</v>
      </c>
      <c r="G1291">
        <v>12</v>
      </c>
      <c r="H1291">
        <v>202212</v>
      </c>
      <c r="I1291" s="8">
        <v>16.98</v>
      </c>
      <c r="J1291" s="8">
        <v>2.92</v>
      </c>
      <c r="K1291" s="8">
        <v>0.82</v>
      </c>
      <c r="L1291" s="8">
        <v>1.5</v>
      </c>
      <c r="M1291" s="47" t="e">
        <f>INDEX(DNBDetails[], MATCH(ZACKS_Screener[Ticker], DNBDetails[Ticker],0), 6)</f>
        <v>#N/A</v>
      </c>
      <c r="N1291" s="6" t="e">
        <f>INDEX(DNBDetails[], MATCH(ZACKS_Screener[Ticker], DNBDetails[Ticker],0), 7)</f>
        <v>#N/A</v>
      </c>
      <c r="O129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-0.71917808219178092</v>
      </c>
      <c r="P129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0.8292682926829269</v>
      </c>
      <c r="Q1291" s="17">
        <f>IFERROR(ZACKS_Screener[[#This Row],[Price]]/ZACKS_Screener[[#This Row],[EPS1]], "")</f>
        <v>20.707317073170735</v>
      </c>
      <c r="R1291" s="17">
        <f>IFERROR(ZACKS_Screener[[#This Row],[Price]]/ZACKS_Screener[[#This Row],[EPS2]], "")</f>
        <v>11.32</v>
      </c>
      <c r="S1291" s="17">
        <f>IFERROR(ZACKS_Screener[[#This Row],[PE1]]/(ZACKS_Screener[[#This Row],[EG1]]*100), "")</f>
        <v>-0.28793031358885013</v>
      </c>
      <c r="T1291" s="17">
        <f>IFERROR(ZACKS_Screener[[#This Row],[PE2]]/(ZACKS_Screener[[#This Row],[EG2]]*100), "")</f>
        <v>0.13650588235294117</v>
      </c>
      <c r="U1291"/>
    </row>
    <row r="1292" spans="1:21" hidden="1" x14ac:dyDescent="0.25">
      <c r="A1292" s="20" t="s">
        <v>1577</v>
      </c>
      <c r="B1292" s="20">
        <v>4604</v>
      </c>
      <c r="C1292" s="33" t="s">
        <v>1576</v>
      </c>
      <c r="D1292" s="6" t="s">
        <v>12</v>
      </c>
      <c r="E1292" s="6" t="s">
        <v>24</v>
      </c>
      <c r="F1292" s="6" t="s">
        <v>377</v>
      </c>
      <c r="G1292">
        <v>12</v>
      </c>
      <c r="H1292">
        <v>202212</v>
      </c>
      <c r="I1292" s="8">
        <v>63.87</v>
      </c>
      <c r="J1292" s="8">
        <v>11.77</v>
      </c>
      <c r="K1292" s="8">
        <v>3.2</v>
      </c>
      <c r="L1292" s="8">
        <v>4.12</v>
      </c>
      <c r="M1292" s="47" t="e">
        <f>INDEX(DNBDetails[], MATCH(ZACKS_Screener[Ticker], DNBDetails[Ticker],0), 6)</f>
        <v>#N/A</v>
      </c>
      <c r="N1292" s="6" t="e">
        <f>INDEX(DNBDetails[], MATCH(ZACKS_Screener[Ticker], DNBDetails[Ticker],0), 7)</f>
        <v>#N/A</v>
      </c>
      <c r="O129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-0.7281223449447749</v>
      </c>
      <c r="P129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0.28749999999999998</v>
      </c>
      <c r="Q1292" s="17">
        <f>IFERROR(ZACKS_Screener[[#This Row],[Price]]/ZACKS_Screener[[#This Row],[EPS1]], "")</f>
        <v>19.959374999999998</v>
      </c>
      <c r="R1292" s="17">
        <f>IFERROR(ZACKS_Screener[[#This Row],[Price]]/ZACKS_Screener[[#This Row],[EPS2]], "")</f>
        <v>15.502427184466018</v>
      </c>
      <c r="S1292" s="17">
        <f>IFERROR(ZACKS_Screener[[#This Row],[PE1]]/(ZACKS_Screener[[#This Row],[EG1]]*100), "")</f>
        <v>-0.27412117123687274</v>
      </c>
      <c r="T1292" s="17">
        <f>IFERROR(ZACKS_Screener[[#This Row],[PE2]]/(ZACKS_Screener[[#This Row],[EG2]]*100), "")</f>
        <v>0.53921485859012241</v>
      </c>
      <c r="U1292"/>
    </row>
    <row r="1293" spans="1:21" hidden="1" x14ac:dyDescent="0.25">
      <c r="A1293" s="20" t="s">
        <v>616</v>
      </c>
      <c r="B1293" s="20">
        <v>11541.48</v>
      </c>
      <c r="C1293" s="33" t="s">
        <v>615</v>
      </c>
      <c r="D1293" s="6" t="s">
        <v>20</v>
      </c>
      <c r="E1293" s="6" t="s">
        <v>194</v>
      </c>
      <c r="F1293" s="6" t="s">
        <v>229</v>
      </c>
      <c r="G1293">
        <v>12</v>
      </c>
      <c r="H1293">
        <v>202212</v>
      </c>
      <c r="I1293" s="8">
        <v>87.78</v>
      </c>
      <c r="J1293" s="8">
        <v>17.22</v>
      </c>
      <c r="K1293" s="8">
        <v>4.6100000000000003</v>
      </c>
      <c r="L1293" s="8">
        <v>6.5</v>
      </c>
      <c r="M1293" s="47" t="str">
        <f>INDEX(DNBDetails[], MATCH(ZACKS_Screener[Ticker], DNBDetails[Ticker],0), 6)</f>
        <v>Mining, Quarrying, and Oil and Gas Extraction</v>
      </c>
      <c r="N1293" s="6" t="str">
        <f>INDEX(DNBDetails[], MATCH(ZACKS_Screener[Ticker], DNBDetails[Ticker],0), 7)</f>
        <v>Oil and Gas Extraction</v>
      </c>
      <c r="O129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-0.73228803716608593</v>
      </c>
      <c r="P129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0.40997830802603025</v>
      </c>
      <c r="Q1293" s="17">
        <f>IFERROR(ZACKS_Screener[[#This Row],[Price]]/ZACKS_Screener[[#This Row],[EPS1]], "")</f>
        <v>19.041214750542299</v>
      </c>
      <c r="R1293" s="17">
        <f>IFERROR(ZACKS_Screener[[#This Row],[Price]]/ZACKS_Screener[[#This Row],[EPS2]], "")</f>
        <v>13.504615384615384</v>
      </c>
      <c r="S1293" s="17">
        <f>IFERROR(ZACKS_Screener[[#This Row],[PE1]]/(ZACKS_Screener[[#This Row],[EG1]]*100), "")</f>
        <v>-0.26002356701374968</v>
      </c>
      <c r="T1293" s="17">
        <f>IFERROR(ZACKS_Screener[[#This Row],[PE2]]/(ZACKS_Screener[[#This Row],[EG2]]*100), "")</f>
        <v>0.32939829059829068</v>
      </c>
      <c r="U1293"/>
    </row>
    <row r="1294" spans="1:21" hidden="1" x14ac:dyDescent="0.25">
      <c r="A1294" s="20" t="s">
        <v>1516</v>
      </c>
      <c r="B1294" s="20">
        <v>3756.24</v>
      </c>
      <c r="C1294" s="33" t="s">
        <v>1515</v>
      </c>
      <c r="D1294" s="6" t="s">
        <v>12</v>
      </c>
      <c r="E1294" s="6" t="s">
        <v>32</v>
      </c>
      <c r="F1294" s="6" t="s">
        <v>33</v>
      </c>
      <c r="G1294">
        <v>12</v>
      </c>
      <c r="H1294">
        <v>202212</v>
      </c>
      <c r="I1294" s="8">
        <v>33.36</v>
      </c>
      <c r="J1294" s="8">
        <v>3.73</v>
      </c>
      <c r="K1294" s="8">
        <v>0.85</v>
      </c>
      <c r="L1294" s="8">
        <v>4.05</v>
      </c>
      <c r="M1294" s="47" t="str">
        <f>INDEX(DNBDetails[], MATCH(ZACKS_Screener[Ticker], DNBDetails[Ticker],0), 6)</f>
        <v>Finance and Insurance</v>
      </c>
      <c r="N1294" s="6" t="str">
        <f>INDEX(DNBDetails[], MATCH(ZACKS_Screener[Ticker], DNBDetails[Ticker],0), 7)</f>
        <v>Other Financial Investment Activities</v>
      </c>
      <c r="O129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-0.77211796246648789</v>
      </c>
      <c r="P129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3.7647058823529411</v>
      </c>
      <c r="Q1294" s="17">
        <f>IFERROR(ZACKS_Screener[[#This Row],[Price]]/ZACKS_Screener[[#This Row],[EPS1]], "")</f>
        <v>39.247058823529414</v>
      </c>
      <c r="R1294" s="17">
        <f>IFERROR(ZACKS_Screener[[#This Row],[Price]]/ZACKS_Screener[[#This Row],[EPS2]], "")</f>
        <v>8.2370370370370374</v>
      </c>
      <c r="S1294" s="17">
        <f>IFERROR(ZACKS_Screener[[#This Row],[PE1]]/(ZACKS_Screener[[#This Row],[EG1]]*100), "")</f>
        <v>-0.50830392156862747</v>
      </c>
      <c r="T1294" s="17">
        <f>IFERROR(ZACKS_Screener[[#This Row],[PE2]]/(ZACKS_Screener[[#This Row],[EG2]]*100), "")</f>
        <v>2.1879629629629631E-2</v>
      </c>
      <c r="U1294"/>
    </row>
    <row r="1295" spans="1:21" hidden="1" x14ac:dyDescent="0.25">
      <c r="A1295" s="20" t="s">
        <v>3019</v>
      </c>
      <c r="B1295" s="20">
        <v>3511.64</v>
      </c>
      <c r="C1295" s="33" t="s">
        <v>3018</v>
      </c>
      <c r="D1295" s="6" t="s">
        <v>12</v>
      </c>
      <c r="E1295" s="6" t="s">
        <v>194</v>
      </c>
      <c r="F1295" s="6" t="s">
        <v>229</v>
      </c>
      <c r="G1295">
        <v>12</v>
      </c>
      <c r="H1295">
        <v>202212</v>
      </c>
      <c r="I1295" s="8">
        <v>12.81</v>
      </c>
      <c r="J1295" s="8">
        <v>3.73</v>
      </c>
      <c r="K1295" s="8">
        <v>0.81</v>
      </c>
      <c r="L1295" s="8">
        <v>1.89</v>
      </c>
      <c r="M1295" s="47" t="str">
        <f>INDEX(DNBDetails[], MATCH(ZACKS_Screener[Ticker], DNBDetails[Ticker],0), 6)</f>
        <v>Mining, Quarrying, and Oil and Gas Extraction</v>
      </c>
      <c r="N1295" s="6" t="str">
        <f>INDEX(DNBDetails[], MATCH(ZACKS_Screener[Ticker], DNBDetails[Ticker],0), 7)</f>
        <v>Oil and Gas Extraction</v>
      </c>
      <c r="O129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-0.78284182305630023</v>
      </c>
      <c r="P129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1.333333333333333</v>
      </c>
      <c r="Q1295" s="17">
        <f>IFERROR(ZACKS_Screener[[#This Row],[Price]]/ZACKS_Screener[[#This Row],[EPS1]], "")</f>
        <v>15.814814814814815</v>
      </c>
      <c r="R1295" s="17">
        <f>IFERROR(ZACKS_Screener[[#This Row],[Price]]/ZACKS_Screener[[#This Row],[EPS2]], "")</f>
        <v>6.7777777777777786</v>
      </c>
      <c r="S1295" s="17">
        <f>IFERROR(ZACKS_Screener[[#This Row],[PE1]]/(ZACKS_Screener[[#This Row],[EG1]]*100), "")</f>
        <v>-0.20201801116184678</v>
      </c>
      <c r="T1295" s="17">
        <f>IFERROR(ZACKS_Screener[[#This Row],[PE2]]/(ZACKS_Screener[[#This Row],[EG2]]*100), "")</f>
        <v>5.0833333333333348E-2</v>
      </c>
      <c r="U1295"/>
    </row>
    <row r="1296" spans="1:21" hidden="1" x14ac:dyDescent="0.25">
      <c r="A1296" s="20" t="s">
        <v>1761</v>
      </c>
      <c r="B1296" s="20">
        <v>4493.17</v>
      </c>
      <c r="C1296" s="33" t="s">
        <v>1760</v>
      </c>
      <c r="D1296" s="6" t="s">
        <v>12</v>
      </c>
      <c r="E1296" s="6" t="s">
        <v>194</v>
      </c>
      <c r="F1296" s="6" t="s">
        <v>403</v>
      </c>
      <c r="G1296">
        <v>12</v>
      </c>
      <c r="H1296">
        <v>202212</v>
      </c>
      <c r="I1296" s="8">
        <v>48.98</v>
      </c>
      <c r="J1296" s="8">
        <v>5.62</v>
      </c>
      <c r="K1296" s="8">
        <v>1.22</v>
      </c>
      <c r="L1296" s="8">
        <v>1.51</v>
      </c>
      <c r="M1296" s="47" t="str">
        <f>INDEX(DNBDetails[], MATCH(ZACKS_Screener[Ticker], DNBDetails[Ticker],0), 6)</f>
        <v>Utilities</v>
      </c>
      <c r="N1296" s="6" t="str">
        <f>INDEX(DNBDetails[], MATCH(ZACKS_Screener[Ticker], DNBDetails[Ticker],0), 7)</f>
        <v>Electric Power Generation, Transmission and Distribution</v>
      </c>
      <c r="O129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-0.7829181494661922</v>
      </c>
      <c r="P129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0.23770491803278693</v>
      </c>
      <c r="Q1296" s="17">
        <f>IFERROR(ZACKS_Screener[[#This Row],[Price]]/ZACKS_Screener[[#This Row],[EPS1]], "")</f>
        <v>40.147540983606554</v>
      </c>
      <c r="R1296" s="17">
        <f>IFERROR(ZACKS_Screener[[#This Row],[Price]]/ZACKS_Screener[[#This Row],[EPS2]], "")</f>
        <v>32.437086092715226</v>
      </c>
      <c r="S1296" s="17">
        <f>IFERROR(ZACKS_Screener[[#This Row],[PE1]]/(ZACKS_Screener[[#This Row],[EG1]]*100), "")</f>
        <v>-0.51279359165424732</v>
      </c>
      <c r="T1296" s="17">
        <f>IFERROR(ZACKS_Screener[[#This Row],[PE2]]/(ZACKS_Screener[[#This Row],[EG2]]*100), "")</f>
        <v>1.3645946563142266</v>
      </c>
      <c r="U1296"/>
    </row>
    <row r="1297" spans="1:21" hidden="1" x14ac:dyDescent="0.25">
      <c r="A1297" s="20" t="s">
        <v>3376</v>
      </c>
      <c r="B1297" s="20">
        <v>3364.11</v>
      </c>
      <c r="C1297" s="33" t="s">
        <v>3375</v>
      </c>
      <c r="D1297" s="6" t="s">
        <v>12</v>
      </c>
      <c r="E1297" s="6" t="s">
        <v>21</v>
      </c>
      <c r="F1297" s="6" t="s">
        <v>288</v>
      </c>
      <c r="G1297">
        <v>12</v>
      </c>
      <c r="H1297">
        <v>202212</v>
      </c>
      <c r="I1297" s="8">
        <v>94.37</v>
      </c>
      <c r="J1297" s="8">
        <v>27.07</v>
      </c>
      <c r="K1297" s="8">
        <v>5.8</v>
      </c>
      <c r="L1297" s="8">
        <v>5.8</v>
      </c>
      <c r="M1297" s="47" t="str">
        <f>INDEX(DNBDetails[], MATCH(ZACKS_Screener[Ticker], DNBDetails[Ticker],0), 6)</f>
        <v>Transportation and Warehousing</v>
      </c>
      <c r="N1297" s="6" t="str">
        <f>INDEX(DNBDetails[], MATCH(ZACKS_Screener[Ticker], DNBDetails[Ticker],0), 7)</f>
        <v>Support Activities for Water Transportation</v>
      </c>
      <c r="O129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-0.78574067233099365</v>
      </c>
      <c r="P129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v>
      </c>
      <c r="Q1297" s="17">
        <f>IFERROR(ZACKS_Screener[[#This Row],[Price]]/ZACKS_Screener[[#This Row],[EPS1]], "")</f>
        <v>16.270689655172415</v>
      </c>
      <c r="R1297" s="17">
        <f>IFERROR(ZACKS_Screener[[#This Row],[Price]]/ZACKS_Screener[[#This Row],[EPS2]], "")</f>
        <v>16.270689655172415</v>
      </c>
      <c r="S1297" s="17">
        <f>IFERROR(ZACKS_Screener[[#This Row],[PE1]]/(ZACKS_Screener[[#This Row],[EG1]]*100), "")</f>
        <v>-0.2070745505244557</v>
      </c>
      <c r="T1297" s="17" t="str">
        <f>IFERROR(ZACKS_Screener[[#This Row],[PE2]]/(ZACKS_Screener[[#This Row],[EG2]]*100), "")</f>
        <v/>
      </c>
      <c r="U1297"/>
    </row>
    <row r="1298" spans="1:21" hidden="1" x14ac:dyDescent="0.25">
      <c r="A1298" s="20" t="s">
        <v>15770</v>
      </c>
      <c r="B1298" s="20">
        <v>2015.77</v>
      </c>
      <c r="C1298" s="33" t="s">
        <v>15771</v>
      </c>
      <c r="D1298" s="6" t="s">
        <v>12</v>
      </c>
      <c r="E1298" s="6" t="s">
        <v>194</v>
      </c>
      <c r="F1298" s="6" t="s">
        <v>403</v>
      </c>
      <c r="G1298">
        <v>12</v>
      </c>
      <c r="H1298">
        <v>202212</v>
      </c>
      <c r="I1298" s="8">
        <v>12.67</v>
      </c>
      <c r="J1298" s="8">
        <v>4.49</v>
      </c>
      <c r="K1298" s="8">
        <v>0.96</v>
      </c>
      <c r="L1298" s="8">
        <v>1.85</v>
      </c>
      <c r="M1298" s="47" t="str">
        <f>INDEX(DNBDetails[], MATCH(ZACKS_Screener[Ticker], DNBDetails[Ticker],0), 6)</f>
        <v>Mining, Quarrying, and Oil and Gas Extraction</v>
      </c>
      <c r="N1298" s="6" t="str">
        <f>INDEX(DNBDetails[], MATCH(ZACKS_Screener[Ticker], DNBDetails[Ticker],0), 7)</f>
        <v>Oil and Gas Extraction</v>
      </c>
      <c r="O129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-0.78619153674832964</v>
      </c>
      <c r="P129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0.92708333333333348</v>
      </c>
      <c r="Q1298" s="17">
        <f>IFERROR(ZACKS_Screener[[#This Row],[Price]]/ZACKS_Screener[[#This Row],[EPS1]], "")</f>
        <v>13.197916666666668</v>
      </c>
      <c r="R1298" s="17">
        <f>IFERROR(ZACKS_Screener[[#This Row],[Price]]/ZACKS_Screener[[#This Row],[EPS2]], "")</f>
        <v>6.8486486486486484</v>
      </c>
      <c r="S1298" s="17">
        <f>IFERROR(ZACKS_Screener[[#This Row],[PE1]]/(ZACKS_Screener[[#This Row],[EG1]]*100), "")</f>
        <v>-0.16787151794145422</v>
      </c>
      <c r="T1298" s="17">
        <f>IFERROR(ZACKS_Screener[[#This Row],[PE2]]/(ZACKS_Screener[[#This Row],[EG2]]*100), "")</f>
        <v>7.3873064075311259E-2</v>
      </c>
      <c r="U1298"/>
    </row>
    <row r="1299" spans="1:21" hidden="1" x14ac:dyDescent="0.25">
      <c r="A1299" s="20" t="s">
        <v>1483</v>
      </c>
      <c r="B1299" s="20">
        <v>3121.67</v>
      </c>
      <c r="C1299" s="33" t="s">
        <v>1482</v>
      </c>
      <c r="D1299" s="6" t="s">
        <v>20</v>
      </c>
      <c r="E1299" s="6" t="s">
        <v>13</v>
      </c>
      <c r="F1299" s="6" t="s">
        <v>71</v>
      </c>
      <c r="G1299">
        <v>9</v>
      </c>
      <c r="H1299">
        <v>202209</v>
      </c>
      <c r="I1299" s="8">
        <v>54.41</v>
      </c>
      <c r="J1299" s="8">
        <v>7.45</v>
      </c>
      <c r="K1299" s="8">
        <v>1.53</v>
      </c>
      <c r="L1299" s="8">
        <v>2.4500000000000002</v>
      </c>
      <c r="M1299" s="47" t="str">
        <f>INDEX(DNBDetails[], MATCH(ZACKS_Screener[Ticker], DNBDetails[Ticker],0), 6)</f>
        <v>Computer and Electronic Product Manufacturing</v>
      </c>
      <c r="N1299" s="6" t="str">
        <f>INDEX(DNBDetails[], MATCH(ZACKS_Screener[Ticker], DNBDetails[Ticker],0), 7)</f>
        <v>Semiconductor and Other Electronic Component Manufacturing</v>
      </c>
      <c r="O129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-0.7946308724832214</v>
      </c>
      <c r="P129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0.60130718954248374</v>
      </c>
      <c r="Q1299" s="17">
        <f>IFERROR(ZACKS_Screener[[#This Row],[Price]]/ZACKS_Screener[[#This Row],[EPS1]], "")</f>
        <v>35.562091503267972</v>
      </c>
      <c r="R1299" s="17">
        <f>IFERROR(ZACKS_Screener[[#This Row],[Price]]/ZACKS_Screener[[#This Row],[EPS2]], "")</f>
        <v>22.208163265306119</v>
      </c>
      <c r="S1299" s="17">
        <f>IFERROR(ZACKS_Screener[[#This Row],[PE1]]/(ZACKS_Screener[[#This Row],[EG1]]*100), "")</f>
        <v>-0.44752969881646354</v>
      </c>
      <c r="T1299" s="17">
        <f>IFERROR(ZACKS_Screener[[#This Row],[PE2]]/(ZACKS_Screener[[#This Row],[EG2]]*100), "")</f>
        <v>0.36933141082519955</v>
      </c>
      <c r="U1299"/>
    </row>
    <row r="1300" spans="1:21" hidden="1" x14ac:dyDescent="0.25">
      <c r="A1300" s="20" t="s">
        <v>2953</v>
      </c>
      <c r="B1300" s="20">
        <v>2218</v>
      </c>
      <c r="C1300" s="33" t="s">
        <v>2952</v>
      </c>
      <c r="D1300" s="6" t="s">
        <v>20</v>
      </c>
      <c r="E1300" s="6" t="s">
        <v>114</v>
      </c>
      <c r="F1300" s="6" t="s">
        <v>413</v>
      </c>
      <c r="G1300">
        <v>5</v>
      </c>
      <c r="H1300">
        <v>202305</v>
      </c>
      <c r="I1300" s="8">
        <v>45.98</v>
      </c>
      <c r="J1300" s="8">
        <v>15.52</v>
      </c>
      <c r="K1300" s="8">
        <v>2.96</v>
      </c>
      <c r="L1300" s="8">
        <v>1.5</v>
      </c>
      <c r="M1300" s="47" t="str">
        <f>INDEX(DNBDetails[], MATCH(ZACKS_Screener[Ticker], DNBDetails[Ticker],0), 6)</f>
        <v>Agriculture, Forestry, Fishing and Hunting</v>
      </c>
      <c r="N1300" s="6" t="str">
        <f>INDEX(DNBDetails[], MATCH(ZACKS_Screener[Ticker], DNBDetails[Ticker],0), 7)</f>
        <v>Poultry and Egg Production</v>
      </c>
      <c r="O130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-0.80927835051546382</v>
      </c>
      <c r="P130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-0.49324324324324326</v>
      </c>
      <c r="Q1300" s="17">
        <f>IFERROR(ZACKS_Screener[[#This Row],[Price]]/ZACKS_Screener[[#This Row],[EPS1]], "")</f>
        <v>15.533783783783782</v>
      </c>
      <c r="R1300" s="17">
        <f>IFERROR(ZACKS_Screener[[#This Row],[Price]]/ZACKS_Screener[[#This Row],[EPS2]], "")</f>
        <v>30.653333333333332</v>
      </c>
      <c r="S1300" s="17">
        <f>IFERROR(ZACKS_Screener[[#This Row],[PE1]]/(ZACKS_Screener[[#This Row],[EG1]]*100), "")</f>
        <v>-0.19194611809261491</v>
      </c>
      <c r="T1300" s="17">
        <f>IFERROR(ZACKS_Screener[[#This Row],[PE2]]/(ZACKS_Screener[[#This Row],[EG2]]*100), "")</f>
        <v>-0.62146484018264836</v>
      </c>
      <c r="U1300"/>
    </row>
    <row r="1301" spans="1:21" hidden="1" x14ac:dyDescent="0.25">
      <c r="A1301" s="20" t="s">
        <v>2395</v>
      </c>
      <c r="B1301" s="20">
        <v>48609.11</v>
      </c>
      <c r="C1301" s="33" t="s">
        <v>2394</v>
      </c>
      <c r="D1301" s="6" t="s">
        <v>12</v>
      </c>
      <c r="E1301" s="6" t="s">
        <v>35</v>
      </c>
      <c r="F1301" s="6" t="s">
        <v>271</v>
      </c>
      <c r="G1301">
        <v>3</v>
      </c>
      <c r="H1301">
        <v>202303</v>
      </c>
      <c r="I1301" s="8">
        <v>15.41</v>
      </c>
      <c r="J1301" s="8">
        <v>2.0699999999999998</v>
      </c>
      <c r="K1301" s="8">
        <v>0.38</v>
      </c>
      <c r="M1301" s="47" t="str">
        <f>INDEX(DNBDetails[], MATCH(ZACKS_Screener[Ticker], DNBDetails[Ticker],0), 6)</f>
        <v>Wholesale Trade</v>
      </c>
      <c r="N1301" s="6" t="str">
        <f>INDEX(DNBDetails[], MATCH(ZACKS_Screener[Ticker], DNBDetails[Ticker],0), 7)</f>
        <v>Drugs and Druggists' Sundries Merchant Wholesalers</v>
      </c>
      <c r="O130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-0.81642512077294693</v>
      </c>
      <c r="P130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01" s="17">
        <f>IFERROR(ZACKS_Screener[[#This Row],[Price]]/ZACKS_Screener[[#This Row],[EPS1]], "")</f>
        <v>40.55263157894737</v>
      </c>
      <c r="R1301" s="17" t="str">
        <f>IFERROR(ZACKS_Screener[[#This Row],[Price]]/ZACKS_Screener[[#This Row],[EPS2]], "")</f>
        <v/>
      </c>
      <c r="S1301" s="17">
        <f>IFERROR(ZACKS_Screener[[#This Row],[PE1]]/(ZACKS_Screener[[#This Row],[EG1]]*100), "")</f>
        <v>-0.49670974774213633</v>
      </c>
      <c r="T1301" s="17" t="str">
        <f>IFERROR(ZACKS_Screener[[#This Row],[PE2]]/(ZACKS_Screener[[#This Row],[EG2]]*100), "")</f>
        <v/>
      </c>
      <c r="U1301"/>
    </row>
    <row r="1302" spans="1:21" hidden="1" x14ac:dyDescent="0.25">
      <c r="A1302" s="20" t="s">
        <v>3381</v>
      </c>
      <c r="B1302" s="20">
        <v>3396.82</v>
      </c>
      <c r="C1302" s="33" t="s">
        <v>3380</v>
      </c>
      <c r="D1302" s="6" t="s">
        <v>12</v>
      </c>
      <c r="E1302" s="6" t="s">
        <v>32</v>
      </c>
      <c r="F1302" s="6" t="s">
        <v>1003</v>
      </c>
      <c r="G1302">
        <v>12</v>
      </c>
      <c r="H1302">
        <v>202212</v>
      </c>
      <c r="I1302" s="8">
        <v>47.74</v>
      </c>
      <c r="J1302" s="8">
        <v>2.2200000000000002</v>
      </c>
      <c r="K1302" s="8">
        <v>0.4</v>
      </c>
      <c r="L1302" s="8">
        <v>2.16</v>
      </c>
      <c r="M1302" s="47" t="str">
        <f>INDEX(DNBDetails[], MATCH(ZACKS_Screener[Ticker], DNBDetails[Ticker],0), 6)</f>
        <v>Finance and Insurance</v>
      </c>
      <c r="N1302" s="6" t="str">
        <f>INDEX(DNBDetails[], MATCH(ZACKS_Screener[Ticker], DNBDetails[Ticker],0), 7)</f>
        <v>Other Financial Investment Activities</v>
      </c>
      <c r="O130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-0.81981981981981988</v>
      </c>
      <c r="P130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4.4000000000000004</v>
      </c>
      <c r="Q1302" s="17">
        <f>IFERROR(ZACKS_Screener[[#This Row],[Price]]/ZACKS_Screener[[#This Row],[EPS1]], "")</f>
        <v>119.35</v>
      </c>
      <c r="R1302" s="17">
        <f>IFERROR(ZACKS_Screener[[#This Row],[Price]]/ZACKS_Screener[[#This Row],[EPS2]], "")</f>
        <v>22.101851851851851</v>
      </c>
      <c r="S1302" s="17">
        <f>IFERROR(ZACKS_Screener[[#This Row],[PE1]]/(ZACKS_Screener[[#This Row],[EG1]]*100), "")</f>
        <v>-1.4558076923076921</v>
      </c>
      <c r="T1302" s="17">
        <f>IFERROR(ZACKS_Screener[[#This Row],[PE2]]/(ZACKS_Screener[[#This Row],[EG2]]*100), "")</f>
        <v>5.0231481481481474E-2</v>
      </c>
      <c r="U1302"/>
    </row>
    <row r="1303" spans="1:21" hidden="1" x14ac:dyDescent="0.25">
      <c r="A1303" s="20" t="s">
        <v>1950</v>
      </c>
      <c r="B1303" s="20">
        <v>4091.46</v>
      </c>
      <c r="C1303" s="33" t="s">
        <v>1949</v>
      </c>
      <c r="D1303" s="6" t="s">
        <v>20</v>
      </c>
      <c r="E1303" s="6" t="s">
        <v>24</v>
      </c>
      <c r="F1303" s="6" t="s">
        <v>377</v>
      </c>
      <c r="G1303">
        <v>12</v>
      </c>
      <c r="H1303">
        <v>202212</v>
      </c>
      <c r="I1303" s="8">
        <v>51.19</v>
      </c>
      <c r="J1303" s="8">
        <v>4.8</v>
      </c>
      <c r="K1303" s="8">
        <v>0.82</v>
      </c>
      <c r="L1303" s="8">
        <v>1.36</v>
      </c>
      <c r="M1303" s="47" t="str">
        <f>INDEX(DNBDetails[], MATCH(ZACKS_Screener[Ticker], DNBDetails[Ticker],0), 6)</f>
        <v>Agriculture, Forestry, Fishing and Hunting</v>
      </c>
      <c r="N1303" s="6" t="str">
        <f>INDEX(DNBDetails[], MATCH(ZACKS_Screener[Ticker], DNBDetails[Ticker],0), 7)</f>
        <v>Forest Nurseries and Gathering of Forest Products</v>
      </c>
      <c r="O130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-0.82916666666666672</v>
      </c>
      <c r="P130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0.65853658536585391</v>
      </c>
      <c r="Q1303" s="17">
        <f>IFERROR(ZACKS_Screener[[#This Row],[Price]]/ZACKS_Screener[[#This Row],[EPS1]], "")</f>
        <v>62.426829268292686</v>
      </c>
      <c r="R1303" s="17">
        <f>IFERROR(ZACKS_Screener[[#This Row],[Price]]/ZACKS_Screener[[#This Row],[EPS2]], "")</f>
        <v>37.639705882352935</v>
      </c>
      <c r="S1303" s="17">
        <f>IFERROR(ZACKS_Screener[[#This Row],[PE1]]/(ZACKS_Screener[[#This Row],[EG1]]*100), "")</f>
        <v>-0.75288638313518808</v>
      </c>
      <c r="T1303" s="17">
        <f>IFERROR(ZACKS_Screener[[#This Row],[PE2]]/(ZACKS_Screener[[#This Row],[EG2]]*100), "")</f>
        <v>0.57156590413943331</v>
      </c>
      <c r="U1303"/>
    </row>
    <row r="1304" spans="1:21" hidden="1" x14ac:dyDescent="0.25">
      <c r="A1304" s="20" t="s">
        <v>1701</v>
      </c>
      <c r="B1304" s="20">
        <v>2785.91</v>
      </c>
      <c r="C1304" s="33" t="s">
        <v>1700</v>
      </c>
      <c r="D1304" s="6" t="s">
        <v>20</v>
      </c>
      <c r="E1304" s="6" t="s">
        <v>35</v>
      </c>
      <c r="F1304" s="6" t="s">
        <v>54</v>
      </c>
      <c r="G1304">
        <v>12</v>
      </c>
      <c r="H1304">
        <v>202212</v>
      </c>
      <c r="I1304" s="8">
        <v>10.75</v>
      </c>
      <c r="J1304" s="8">
        <v>1.8</v>
      </c>
      <c r="K1304" s="8">
        <v>0.3</v>
      </c>
      <c r="L1304" s="8">
        <v>0.4</v>
      </c>
      <c r="M1304" s="47" t="str">
        <f>INDEX(DNBDetails[], MATCH(ZACKS_Screener[Ticker], DNBDetails[Ticker],0), 6)</f>
        <v>Chemical Manufacturing</v>
      </c>
      <c r="N1304" s="6" t="str">
        <f>INDEX(DNBDetails[], MATCH(ZACKS_Screener[Ticker], DNBDetails[Ticker],0), 7)</f>
        <v>Pharmaceutical and Medicine Manufacturing</v>
      </c>
      <c r="O130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-0.83333333333333326</v>
      </c>
      <c r="P130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0.33333333333333348</v>
      </c>
      <c r="Q1304" s="17">
        <f>IFERROR(ZACKS_Screener[[#This Row],[Price]]/ZACKS_Screener[[#This Row],[EPS1]], "")</f>
        <v>35.833333333333336</v>
      </c>
      <c r="R1304" s="17">
        <f>IFERROR(ZACKS_Screener[[#This Row],[Price]]/ZACKS_Screener[[#This Row],[EPS2]], "")</f>
        <v>26.875</v>
      </c>
      <c r="S1304" s="17">
        <f>IFERROR(ZACKS_Screener[[#This Row],[PE1]]/(ZACKS_Screener[[#This Row],[EG1]]*100), "")</f>
        <v>-0.43000000000000005</v>
      </c>
      <c r="T1304" s="17">
        <f>IFERROR(ZACKS_Screener[[#This Row],[PE2]]/(ZACKS_Screener[[#This Row],[EG2]]*100), "")</f>
        <v>0.80624999999999958</v>
      </c>
      <c r="U1304"/>
    </row>
    <row r="1305" spans="1:21" hidden="1" x14ac:dyDescent="0.25">
      <c r="A1305" s="20" t="s">
        <v>467</v>
      </c>
      <c r="B1305" s="20">
        <v>24525.96</v>
      </c>
      <c r="C1305" s="33" t="s">
        <v>466</v>
      </c>
      <c r="D1305" s="6" t="s">
        <v>20</v>
      </c>
      <c r="E1305" s="6" t="s">
        <v>35</v>
      </c>
      <c r="F1305" s="6" t="s">
        <v>60</v>
      </c>
      <c r="G1305">
        <v>12</v>
      </c>
      <c r="H1305">
        <v>202212</v>
      </c>
      <c r="I1305" s="8">
        <v>106.49</v>
      </c>
      <c r="J1305" s="8">
        <v>39.799999999999997</v>
      </c>
      <c r="K1305" s="8">
        <v>5.61</v>
      </c>
      <c r="L1305" s="8">
        <v>3.4</v>
      </c>
      <c r="M1305" s="47" t="str">
        <f>INDEX(DNBDetails[], MATCH(ZACKS_Screener[Ticker], DNBDetails[Ticker],0), 6)</f>
        <v>Professional, Scientific, and Technical Services</v>
      </c>
      <c r="N1305" s="6" t="str">
        <f>INDEX(DNBDetails[], MATCH(ZACKS_Screener[Ticker], DNBDetails[Ticker],0), 7)</f>
        <v>Scientific Research and Development Services</v>
      </c>
      <c r="O130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-0.85904522613065326</v>
      </c>
      <c r="P130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-0.39393939393939398</v>
      </c>
      <c r="Q1305" s="17">
        <f>IFERROR(ZACKS_Screener[[#This Row],[Price]]/ZACKS_Screener[[#This Row],[EPS1]], "")</f>
        <v>18.982174688057039</v>
      </c>
      <c r="R1305" s="17">
        <f>IFERROR(ZACKS_Screener[[#This Row],[Price]]/ZACKS_Screener[[#This Row],[EPS2]], "")</f>
        <v>31.320588235294117</v>
      </c>
      <c r="S1305" s="17">
        <f>IFERROR(ZACKS_Screener[[#This Row],[PE1]]/(ZACKS_Screener[[#This Row],[EG1]]*100), "")</f>
        <v>-0.22096828095486112</v>
      </c>
      <c r="T1305" s="17">
        <f>IFERROR(ZACKS_Screener[[#This Row],[PE2]]/(ZACKS_Screener[[#This Row],[EG2]]*100), "")</f>
        <v>-0.79506108597285063</v>
      </c>
      <c r="U1305"/>
    </row>
    <row r="1306" spans="1:21" hidden="1" x14ac:dyDescent="0.25">
      <c r="A1306" s="20" t="s">
        <v>251</v>
      </c>
      <c r="B1306" s="20">
        <v>8482.84</v>
      </c>
      <c r="C1306" s="33" t="s">
        <v>250</v>
      </c>
      <c r="D1306" s="6" t="s">
        <v>12</v>
      </c>
      <c r="E1306" s="6" t="s">
        <v>194</v>
      </c>
      <c r="F1306" s="6" t="s">
        <v>229</v>
      </c>
      <c r="G1306">
        <v>12</v>
      </c>
      <c r="H1306">
        <v>202212</v>
      </c>
      <c r="I1306" s="8">
        <v>28.8</v>
      </c>
      <c r="J1306" s="8">
        <v>5.42</v>
      </c>
      <c r="K1306" s="8">
        <v>0.53</v>
      </c>
      <c r="L1306" s="8">
        <v>2.74</v>
      </c>
      <c r="M1306" s="47" t="str">
        <f>INDEX(DNBDetails[], MATCH(ZACKS_Screener[Ticker], DNBDetails[Ticker],0), 6)</f>
        <v>Mining, Quarrying, and Oil and Gas Extraction</v>
      </c>
      <c r="N1306" s="6" t="str">
        <f>INDEX(DNBDetails[], MATCH(ZACKS_Screener[Ticker], DNBDetails[Ticker],0), 7)</f>
        <v>Support Activities for Mining</v>
      </c>
      <c r="O130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-0.90221402214022139</v>
      </c>
      <c r="P130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4.1698113207547163</v>
      </c>
      <c r="Q1306" s="17">
        <f>IFERROR(ZACKS_Screener[[#This Row],[Price]]/ZACKS_Screener[[#This Row],[EPS1]], "")</f>
        <v>54.339622641509436</v>
      </c>
      <c r="R1306" s="17">
        <f>IFERROR(ZACKS_Screener[[#This Row],[Price]]/ZACKS_Screener[[#This Row],[EPS2]], "")</f>
        <v>10.510948905109489</v>
      </c>
      <c r="S1306" s="17">
        <f>IFERROR(ZACKS_Screener[[#This Row],[PE1]]/(ZACKS_Screener[[#This Row],[EG1]]*100), "")</f>
        <v>-0.60229193193656683</v>
      </c>
      <c r="T1306" s="17">
        <f>IFERROR(ZACKS_Screener[[#This Row],[PE2]]/(ZACKS_Screener[[#This Row],[EG2]]*100), "")</f>
        <v>2.5207253030353077E-2</v>
      </c>
      <c r="U1306"/>
    </row>
    <row r="1307" spans="1:21" hidden="1" x14ac:dyDescent="0.25">
      <c r="A1307" s="20" t="s">
        <v>1137</v>
      </c>
      <c r="B1307" s="20">
        <v>4453.1499999999996</v>
      </c>
      <c r="C1307" s="33" t="s">
        <v>1136</v>
      </c>
      <c r="D1307" s="6" t="s">
        <v>20</v>
      </c>
      <c r="E1307" s="6" t="s">
        <v>13</v>
      </c>
      <c r="F1307" s="6" t="s">
        <v>1138</v>
      </c>
      <c r="G1307">
        <v>12</v>
      </c>
      <c r="H1307">
        <v>202212</v>
      </c>
      <c r="I1307" s="8">
        <v>18.149999999999999</v>
      </c>
      <c r="J1307" s="8">
        <v>1.8</v>
      </c>
      <c r="K1307" s="8">
        <v>0.16</v>
      </c>
      <c r="L1307" s="8">
        <v>0.09</v>
      </c>
      <c r="M1307" s="47" t="str">
        <f>INDEX(DNBDetails[], MATCH(ZACKS_Screener[Ticker], DNBDetails[Ticker],0), 6)</f>
        <v>Information</v>
      </c>
      <c r="N1307" s="6" t="str">
        <f>INDEX(DNBDetails[], MATCH(ZACKS_Screener[Ticker], DNBDetails[Ticker],0), 7)</f>
        <v>Wired and Wireless Telecommunications (except Satellite)</v>
      </c>
      <c r="O130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-0.9111111111111112</v>
      </c>
      <c r="P130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-0.43750000000000006</v>
      </c>
      <c r="Q1307" s="17">
        <f>IFERROR(ZACKS_Screener[[#This Row],[Price]]/ZACKS_Screener[[#This Row],[EPS1]], "")</f>
        <v>113.43749999999999</v>
      </c>
      <c r="R1307" s="17">
        <f>IFERROR(ZACKS_Screener[[#This Row],[Price]]/ZACKS_Screener[[#This Row],[EPS2]], "")</f>
        <v>201.66666666666666</v>
      </c>
      <c r="S1307" s="17">
        <f>IFERROR(ZACKS_Screener[[#This Row],[PE1]]/(ZACKS_Screener[[#This Row],[EG1]]*100), "")</f>
        <v>-1.2450457317073169</v>
      </c>
      <c r="T1307" s="17">
        <f>IFERROR(ZACKS_Screener[[#This Row],[PE2]]/(ZACKS_Screener[[#This Row],[EG2]]*100), "")</f>
        <v>-4.6095238095238082</v>
      </c>
      <c r="U1307"/>
    </row>
    <row r="1308" spans="1:21" hidden="1" x14ac:dyDescent="0.25">
      <c r="A1308" s="20" t="s">
        <v>3110</v>
      </c>
      <c r="B1308" s="20">
        <v>2271.15</v>
      </c>
      <c r="C1308" s="33" t="s">
        <v>3109</v>
      </c>
      <c r="D1308" s="6" t="s">
        <v>12</v>
      </c>
      <c r="E1308" s="6" t="s">
        <v>156</v>
      </c>
      <c r="F1308" s="6" t="s">
        <v>343</v>
      </c>
      <c r="G1308">
        <v>12</v>
      </c>
      <c r="H1308">
        <v>202212</v>
      </c>
      <c r="I1308" s="8">
        <v>8.31</v>
      </c>
      <c r="J1308" s="8">
        <v>-0.24</v>
      </c>
      <c r="K1308" s="8">
        <v>-0.46</v>
      </c>
      <c r="L1308" s="8">
        <v>-0.6</v>
      </c>
      <c r="M1308" s="47" t="str">
        <f>INDEX(DNBDetails[], MATCH(ZACKS_Screener[Ticker], DNBDetails[Ticker],0), 6)</f>
        <v>Transportation Equipment Manufacturing</v>
      </c>
      <c r="N1308" s="6" t="str">
        <f>INDEX(DNBDetails[], MATCH(ZACKS_Screener[Ticker], DNBDetails[Ticker],0), 7)</f>
        <v>Aerospace Product and Parts Manufacturing</v>
      </c>
      <c r="O130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-0.91666666666666685</v>
      </c>
      <c r="P130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-0.30434782608695643</v>
      </c>
      <c r="Q1308" s="17">
        <f>IFERROR(ZACKS_Screener[[#This Row],[Price]]/ZACKS_Screener[[#This Row],[EPS1]], "")</f>
        <v>-18.065217391304348</v>
      </c>
      <c r="R1308" s="17">
        <f>IFERROR(ZACKS_Screener[[#This Row],[Price]]/ZACKS_Screener[[#This Row],[EPS2]], "")</f>
        <v>-13.850000000000001</v>
      </c>
      <c r="S1308" s="17">
        <f>IFERROR(ZACKS_Screener[[#This Row],[PE1]]/(ZACKS_Screener[[#This Row],[EG1]]*100), "")</f>
        <v>0.19707509881422922</v>
      </c>
      <c r="T1308" s="17">
        <f>IFERROR(ZACKS_Screener[[#This Row],[PE2]]/(ZACKS_Screener[[#This Row],[EG2]]*100), "")</f>
        <v>0.45507142857142879</v>
      </c>
      <c r="U1308"/>
    </row>
    <row r="1309" spans="1:21" hidden="1" x14ac:dyDescent="0.25">
      <c r="A1309" s="20" t="s">
        <v>1536</v>
      </c>
      <c r="B1309" s="20">
        <v>11287.3</v>
      </c>
      <c r="C1309" s="33" t="s">
        <v>1535</v>
      </c>
      <c r="D1309" s="6" t="s">
        <v>20</v>
      </c>
      <c r="E1309" s="6" t="s">
        <v>35</v>
      </c>
      <c r="F1309" s="6" t="s">
        <v>60</v>
      </c>
      <c r="G1309">
        <v>12</v>
      </c>
      <c r="H1309">
        <v>202212</v>
      </c>
      <c r="I1309" s="8">
        <v>69.930000000000007</v>
      </c>
      <c r="J1309" s="8">
        <v>-1.3</v>
      </c>
      <c r="K1309" s="8">
        <v>-2.5</v>
      </c>
      <c r="L1309" s="8">
        <v>-1.57</v>
      </c>
      <c r="M1309" s="47" t="str">
        <f>INDEX(DNBDetails[], MATCH(ZACKS_Screener[Ticker], DNBDetails[Ticker],0), 6)</f>
        <v>Professional, Scientific, and Technical Services</v>
      </c>
      <c r="N1309" s="6" t="str">
        <f>INDEX(DNBDetails[], MATCH(ZACKS_Screener[Ticker], DNBDetails[Ticker],0), 7)</f>
        <v>Scientific Research and Development Services</v>
      </c>
      <c r="O130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-0.92307692307692302</v>
      </c>
      <c r="P130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0.372</v>
      </c>
      <c r="Q1309" s="17">
        <f>IFERROR(ZACKS_Screener[[#This Row],[Price]]/ZACKS_Screener[[#This Row],[EPS1]], "")</f>
        <v>-27.972000000000001</v>
      </c>
      <c r="R1309" s="17">
        <f>IFERROR(ZACKS_Screener[[#This Row],[Price]]/ZACKS_Screener[[#This Row],[EPS2]], "")</f>
        <v>-44.541401273885356</v>
      </c>
      <c r="S1309" s="17">
        <f>IFERROR(ZACKS_Screener[[#This Row],[PE1]]/(ZACKS_Screener[[#This Row],[EG1]]*100), "")</f>
        <v>0.30303000000000002</v>
      </c>
      <c r="T1309" s="17">
        <f>IFERROR(ZACKS_Screener[[#This Row],[PE2]]/(ZACKS_Screener[[#This Row],[EG2]]*100), "")</f>
        <v>-1.1973494966098213</v>
      </c>
      <c r="U1309"/>
    </row>
    <row r="1310" spans="1:21" hidden="1" x14ac:dyDescent="0.25">
      <c r="A1310" s="20" t="s">
        <v>2644</v>
      </c>
      <c r="B1310" s="20">
        <v>6534.06</v>
      </c>
      <c r="C1310" s="33" t="s">
        <v>2643</v>
      </c>
      <c r="D1310" s="6" t="s">
        <v>12</v>
      </c>
      <c r="E1310" s="6" t="s">
        <v>114</v>
      </c>
      <c r="F1310" s="6" t="s">
        <v>413</v>
      </c>
      <c r="G1310">
        <v>12</v>
      </c>
      <c r="H1310">
        <v>202212</v>
      </c>
      <c r="I1310" s="8">
        <v>77.98</v>
      </c>
      <c r="J1310" s="8">
        <v>20.86</v>
      </c>
      <c r="K1310" s="8">
        <v>1.56</v>
      </c>
      <c r="L1310" s="8">
        <v>10.26</v>
      </c>
      <c r="M1310" s="47" t="str">
        <f>INDEX(DNBDetails[], MATCH(ZACKS_Screener[Ticker], DNBDetails[Ticker],0), 6)</f>
        <v>Wholesale Trade</v>
      </c>
      <c r="N1310" s="6" t="str">
        <f>INDEX(DNBDetails[], MATCH(ZACKS_Screener[Ticker], DNBDetails[Ticker],0), 7)</f>
        <v>Lumber and Other Construction Materials Merchant Wholesalers</v>
      </c>
      <c r="O131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-0.92521572387344209</v>
      </c>
      <c r="P131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5.5769230769230766</v>
      </c>
      <c r="Q1310" s="17">
        <f>IFERROR(ZACKS_Screener[[#This Row],[Price]]/ZACKS_Screener[[#This Row],[EPS1]], "")</f>
        <v>49.987179487179489</v>
      </c>
      <c r="R1310" s="17">
        <f>IFERROR(ZACKS_Screener[[#This Row],[Price]]/ZACKS_Screener[[#This Row],[EPS2]], "")</f>
        <v>7.6003898635477585</v>
      </c>
      <c r="S1310" s="17">
        <f>IFERROR(ZACKS_Screener[[#This Row],[PE1]]/(ZACKS_Screener[[#This Row],[EG1]]*100), "")</f>
        <v>-0.54027593994951506</v>
      </c>
      <c r="T1310" s="17">
        <f>IFERROR(ZACKS_Screener[[#This Row],[PE2]]/(ZACKS_Screener[[#This Row],[EG2]]*100), "")</f>
        <v>1.3628285272568397E-2</v>
      </c>
      <c r="U1310"/>
    </row>
    <row r="1311" spans="1:21" hidden="1" x14ac:dyDescent="0.25">
      <c r="A1311" s="20" t="s">
        <v>1386</v>
      </c>
      <c r="B1311" s="20">
        <v>5659.6</v>
      </c>
      <c r="C1311" s="33" t="s">
        <v>1385</v>
      </c>
      <c r="D1311" s="6" t="s">
        <v>20</v>
      </c>
      <c r="E1311" s="6" t="s">
        <v>35</v>
      </c>
      <c r="F1311" s="6" t="s">
        <v>271</v>
      </c>
      <c r="G1311">
        <v>12</v>
      </c>
      <c r="H1311">
        <v>202212</v>
      </c>
      <c r="I1311" s="8">
        <v>39.99</v>
      </c>
      <c r="J1311" s="8">
        <v>-1.9</v>
      </c>
      <c r="K1311" s="8">
        <v>-3.67</v>
      </c>
      <c r="L1311" s="8">
        <v>-3.44</v>
      </c>
      <c r="M1311" s="47" t="str">
        <f>INDEX(DNBDetails[], MATCH(ZACKS_Screener[Ticker], DNBDetails[Ticker],0), 6)</f>
        <v>Chemical Manufacturing</v>
      </c>
      <c r="N1311" s="6" t="str">
        <f>INDEX(DNBDetails[], MATCH(ZACKS_Screener[Ticker], DNBDetails[Ticker],0), 7)</f>
        <v>Pharmaceutical and Medicine Manufacturing</v>
      </c>
      <c r="O131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-0.93157894736842106</v>
      </c>
      <c r="P131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6.2670299727520432E-2</v>
      </c>
      <c r="Q1311" s="17">
        <f>IFERROR(ZACKS_Screener[[#This Row],[Price]]/ZACKS_Screener[[#This Row],[EPS1]], "")</f>
        <v>-10.896457765667575</v>
      </c>
      <c r="R1311" s="17">
        <f>IFERROR(ZACKS_Screener[[#This Row],[Price]]/ZACKS_Screener[[#This Row],[EPS2]], "")</f>
        <v>-11.625</v>
      </c>
      <c r="S1311" s="17">
        <f>IFERROR(ZACKS_Screener[[#This Row],[PE1]]/(ZACKS_Screener[[#This Row],[EG1]]*100), "")</f>
        <v>0.11696762573315476</v>
      </c>
      <c r="T1311" s="17">
        <f>IFERROR(ZACKS_Screener[[#This Row],[PE2]]/(ZACKS_Screener[[#This Row],[EG2]]*100), "")</f>
        <v>-1.8549456521739132</v>
      </c>
      <c r="U1311"/>
    </row>
    <row r="1312" spans="1:21" hidden="1" x14ac:dyDescent="0.25">
      <c r="A1312" s="20" t="s">
        <v>3626</v>
      </c>
      <c r="B1312" s="20">
        <v>3012.59</v>
      </c>
      <c r="C1312" s="33" t="s">
        <v>3625</v>
      </c>
      <c r="D1312" s="6" t="s">
        <v>20</v>
      </c>
      <c r="E1312" s="6" t="s">
        <v>13</v>
      </c>
      <c r="F1312" s="6" t="s">
        <v>547</v>
      </c>
      <c r="G1312">
        <v>12</v>
      </c>
      <c r="H1312">
        <v>202212</v>
      </c>
      <c r="I1312" s="8">
        <v>136.81</v>
      </c>
      <c r="J1312" s="8">
        <v>3.66</v>
      </c>
      <c r="K1312" s="8">
        <v>0.15</v>
      </c>
      <c r="L1312" s="8">
        <v>1.34</v>
      </c>
      <c r="M1312" s="47" t="str">
        <f>INDEX(DNBDetails[], MATCH(ZACKS_Screener[Ticker], DNBDetails[Ticker],0), 6)</f>
        <v>Computer and Electronic Product Manufacturing</v>
      </c>
      <c r="N1312" s="6" t="str">
        <f>INDEX(DNBDetails[], MATCH(ZACKS_Screener[Ticker], DNBDetails[Ticker],0), 7)</f>
        <v>Semiconductor and Other Electronic Component Manufacturing</v>
      </c>
      <c r="O131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-0.95901639344262302</v>
      </c>
      <c r="P131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7.9333333333333345</v>
      </c>
      <c r="Q1312" s="17">
        <f>IFERROR(ZACKS_Screener[[#This Row],[Price]]/ZACKS_Screener[[#This Row],[EPS1]], "")</f>
        <v>912.06666666666672</v>
      </c>
      <c r="R1312" s="17">
        <f>IFERROR(ZACKS_Screener[[#This Row],[Price]]/ZACKS_Screener[[#This Row],[EPS2]], "")</f>
        <v>102.09701492537313</v>
      </c>
      <c r="S1312" s="17">
        <f>IFERROR(ZACKS_Screener[[#This Row],[PE1]]/(ZACKS_Screener[[#This Row],[EG1]]*100), "")</f>
        <v>-9.5104387464387461</v>
      </c>
      <c r="T1312" s="17">
        <f>IFERROR(ZACKS_Screener[[#This Row],[PE2]]/(ZACKS_Screener[[#This Row],[EG2]]*100), "")</f>
        <v>0.1286937162924871</v>
      </c>
      <c r="U1312"/>
    </row>
    <row r="1313" spans="1:21" hidden="1" x14ac:dyDescent="0.25">
      <c r="A1313" s="20" t="s">
        <v>16</v>
      </c>
      <c r="B1313" s="20">
        <v>5929.88</v>
      </c>
      <c r="C1313" s="33" t="s">
        <v>15</v>
      </c>
      <c r="D1313" s="6" t="s">
        <v>12</v>
      </c>
      <c r="E1313" s="6" t="s">
        <v>17</v>
      </c>
      <c r="F1313" s="6" t="s">
        <v>18</v>
      </c>
      <c r="G1313">
        <v>12</v>
      </c>
      <c r="H1313">
        <v>202212</v>
      </c>
      <c r="I1313" s="8">
        <v>33.619999999999997</v>
      </c>
      <c r="J1313" s="8">
        <v>4.83</v>
      </c>
      <c r="K1313" s="8">
        <v>-1.01</v>
      </c>
      <c r="L1313" s="8">
        <v>3.03</v>
      </c>
      <c r="M1313" s="47" t="str">
        <f>INDEX(DNBDetails[], MATCH(ZACKS_Screener[Ticker], DNBDetails[Ticker],0), 6)</f>
        <v>Primary Metal Manufacturing</v>
      </c>
      <c r="N1313" s="6" t="str">
        <f>INDEX(DNBDetails[], MATCH(ZACKS_Screener[Ticker], DNBDetails[Ticker],0), 7)</f>
        <v>Alumina and Aluminum Production and Processing</v>
      </c>
      <c r="O131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13" s="17">
        <f>IFERROR(ZACKS_Screener[[#This Row],[Price]]/ZACKS_Screener[[#This Row],[EPS1]], "")</f>
        <v>-33.287128712871286</v>
      </c>
      <c r="R1313" s="17">
        <f>IFERROR(ZACKS_Screener[[#This Row],[Price]]/ZACKS_Screener[[#This Row],[EPS2]], "")</f>
        <v>11.095709570957096</v>
      </c>
      <c r="S1313" s="17">
        <f>IFERROR(ZACKS_Screener[[#This Row],[PE1]]/(ZACKS_Screener[[#This Row],[EG1]]*100), "")</f>
        <v>0.33287128712871289</v>
      </c>
      <c r="T1313" s="17">
        <f>IFERROR(ZACKS_Screener[[#This Row],[PE2]]/(ZACKS_Screener[[#This Row],[EG2]]*100), "")</f>
        <v>0.11095709570957096</v>
      </c>
      <c r="U1313"/>
    </row>
    <row r="1314" spans="1:21" hidden="1" x14ac:dyDescent="0.25">
      <c r="A1314" s="20" t="s">
        <v>198</v>
      </c>
      <c r="B1314" s="20">
        <v>2835.78</v>
      </c>
      <c r="C1314" s="33" t="s">
        <v>197</v>
      </c>
      <c r="D1314" s="6" t="s">
        <v>20</v>
      </c>
      <c r="E1314" s="6" t="s">
        <v>13</v>
      </c>
      <c r="F1314" s="6" t="s">
        <v>171</v>
      </c>
      <c r="G1314">
        <v>1</v>
      </c>
      <c r="H1314">
        <v>202301</v>
      </c>
      <c r="I1314" s="8">
        <v>73.959999999999994</v>
      </c>
      <c r="J1314" s="8">
        <v>1.1000000000000001</v>
      </c>
      <c r="K1314" s="8">
        <v>-0.56000000000000005</v>
      </c>
      <c r="L1314" s="8">
        <v>0.12</v>
      </c>
      <c r="M1314" s="47" t="str">
        <f>INDEX(DNBDetails[], MATCH(ZACKS_Screener[Ticker], DNBDetails[Ticker],0), 6)</f>
        <v>Computer and Electronic Product Manufacturing</v>
      </c>
      <c r="N1314" s="6" t="str">
        <f>INDEX(DNBDetails[], MATCH(ZACKS_Screener[Ticker], DNBDetails[Ticker],0), 7)</f>
        <v>Semiconductor and Other Electronic Component Manufacturing</v>
      </c>
      <c r="O131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14" s="17">
        <f>IFERROR(ZACKS_Screener[[#This Row],[Price]]/ZACKS_Screener[[#This Row],[EPS1]], "")</f>
        <v>-132.07142857142856</v>
      </c>
      <c r="R1314" s="17">
        <f>IFERROR(ZACKS_Screener[[#This Row],[Price]]/ZACKS_Screener[[#This Row],[EPS2]], "")</f>
        <v>616.33333333333326</v>
      </c>
      <c r="S1314" s="17">
        <f>IFERROR(ZACKS_Screener[[#This Row],[PE1]]/(ZACKS_Screener[[#This Row],[EG1]]*100), "")</f>
        <v>1.3207142857142855</v>
      </c>
      <c r="T1314" s="17">
        <f>IFERROR(ZACKS_Screener[[#This Row],[PE2]]/(ZACKS_Screener[[#This Row],[EG2]]*100), "")</f>
        <v>6.1633333333333322</v>
      </c>
      <c r="U1314"/>
    </row>
    <row r="1315" spans="1:21" hidden="1" x14ac:dyDescent="0.25">
      <c r="A1315" s="20" t="s">
        <v>2888</v>
      </c>
      <c r="B1315" s="20">
        <v>3128</v>
      </c>
      <c r="C1315" s="33" t="s">
        <v>2887</v>
      </c>
      <c r="D1315" s="6" t="s">
        <v>20</v>
      </c>
      <c r="E1315" s="6" t="s">
        <v>35</v>
      </c>
      <c r="F1315" s="6" t="s">
        <v>1154</v>
      </c>
      <c r="G1315">
        <v>9</v>
      </c>
      <c r="H1315">
        <v>202209</v>
      </c>
      <c r="I1315" s="8">
        <v>57.76</v>
      </c>
      <c r="J1315" s="8">
        <v>0.51</v>
      </c>
      <c r="K1315" s="8">
        <v>-0.02</v>
      </c>
      <c r="L1315" s="8">
        <v>0.24</v>
      </c>
      <c r="M1315" s="47" t="str">
        <f>INDEX(DNBDetails[], MATCH(ZACKS_Screener[Ticker], DNBDetails[Ticker],0), 6)</f>
        <v>Machinery Manufacturing</v>
      </c>
      <c r="N1315" s="6" t="str">
        <f>INDEX(DNBDetails[], MATCH(ZACKS_Screener[Ticker], DNBDetails[Ticker],0), 7)</f>
        <v>Industrial Machinery Manufacturing</v>
      </c>
      <c r="O131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15" s="17">
        <f>IFERROR(ZACKS_Screener[[#This Row],[Price]]/ZACKS_Screener[[#This Row],[EPS1]], "")</f>
        <v>-2888</v>
      </c>
      <c r="R1315" s="17">
        <f>IFERROR(ZACKS_Screener[[#This Row],[Price]]/ZACKS_Screener[[#This Row],[EPS2]], "")</f>
        <v>240.66666666666666</v>
      </c>
      <c r="S1315" s="17">
        <f>IFERROR(ZACKS_Screener[[#This Row],[PE1]]/(ZACKS_Screener[[#This Row],[EG1]]*100), "")</f>
        <v>28.88</v>
      </c>
      <c r="T1315" s="17">
        <f>IFERROR(ZACKS_Screener[[#This Row],[PE2]]/(ZACKS_Screener[[#This Row],[EG2]]*100), "")</f>
        <v>2.4066666666666667</v>
      </c>
      <c r="U1315"/>
    </row>
    <row r="1316" spans="1:21" hidden="1" x14ac:dyDescent="0.25">
      <c r="A1316" s="20" t="s">
        <v>366</v>
      </c>
      <c r="B1316" s="20">
        <v>30027.09</v>
      </c>
      <c r="C1316" s="33" t="s">
        <v>364</v>
      </c>
      <c r="D1316" s="6" t="s">
        <v>12</v>
      </c>
      <c r="E1316" s="6" t="s">
        <v>32</v>
      </c>
      <c r="F1316" s="6" t="s">
        <v>360</v>
      </c>
      <c r="G1316">
        <v>12</v>
      </c>
      <c r="H1316">
        <v>202212</v>
      </c>
      <c r="I1316" s="8">
        <v>2.75</v>
      </c>
      <c r="J1316" s="8">
        <v>0.35</v>
      </c>
      <c r="M1316" s="47" t="e">
        <f>INDEX(DNBDetails[], MATCH(ZACKS_Screener[Ticker], DNBDetails[Ticker],0), 6)</f>
        <v>#N/A</v>
      </c>
      <c r="N1316" s="6" t="e">
        <f>INDEX(DNBDetails[], MATCH(ZACKS_Screener[Ticker], DNBDetails[Ticker],0), 7)</f>
        <v>#N/A</v>
      </c>
      <c r="O131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6" s="17" t="str">
        <f>IFERROR(ZACKS_Screener[[#This Row],[Price]]/ZACKS_Screener[[#This Row],[EPS1]], "")</f>
        <v/>
      </c>
      <c r="R1316" s="17" t="str">
        <f>IFERROR(ZACKS_Screener[[#This Row],[Price]]/ZACKS_Screener[[#This Row],[EPS2]], "")</f>
        <v/>
      </c>
      <c r="S1316" s="17" t="str">
        <f>IFERROR(ZACKS_Screener[[#This Row],[PE1]]/(ZACKS_Screener[[#This Row],[EG1]]*100), "")</f>
        <v/>
      </c>
      <c r="T1316" s="17" t="str">
        <f>IFERROR(ZACKS_Screener[[#This Row],[PE2]]/(ZACKS_Screener[[#This Row],[EG2]]*100), "")</f>
        <v/>
      </c>
      <c r="U1316"/>
    </row>
    <row r="1317" spans="1:21" hidden="1" x14ac:dyDescent="0.25">
      <c r="A1317" s="20" t="s">
        <v>407</v>
      </c>
      <c r="B1317" s="20">
        <v>34058.85</v>
      </c>
      <c r="C1317" s="33" t="s">
        <v>406</v>
      </c>
      <c r="D1317" s="6" t="s">
        <v>12</v>
      </c>
      <c r="E1317" s="6" t="s">
        <v>44</v>
      </c>
      <c r="F1317" s="6" t="s">
        <v>45</v>
      </c>
      <c r="G1317">
        <v>4</v>
      </c>
      <c r="H1317">
        <v>202304</v>
      </c>
      <c r="I1317" s="8">
        <v>71.83</v>
      </c>
      <c r="J1317" s="8">
        <v>1.89</v>
      </c>
      <c r="M1317" s="47" t="str">
        <f>INDEX(DNBDetails[], MATCH(ZACKS_Screener[Ticker], DNBDetails[Ticker],0), 6)</f>
        <v>Beverage and Tobacco Product Manufacturing</v>
      </c>
      <c r="N1317" s="6" t="str">
        <f>INDEX(DNBDetails[], MATCH(ZACKS_Screener[Ticker], DNBDetails[Ticker],0), 7)</f>
        <v>Beverage Manufacturing</v>
      </c>
      <c r="O131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7" s="17" t="str">
        <f>IFERROR(ZACKS_Screener[[#This Row],[Price]]/ZACKS_Screener[[#This Row],[EPS1]], "")</f>
        <v/>
      </c>
      <c r="R1317" s="17" t="str">
        <f>IFERROR(ZACKS_Screener[[#This Row],[Price]]/ZACKS_Screener[[#This Row],[EPS2]], "")</f>
        <v/>
      </c>
      <c r="S1317" s="17" t="str">
        <f>IFERROR(ZACKS_Screener[[#This Row],[PE1]]/(ZACKS_Screener[[#This Row],[EG1]]*100), "")</f>
        <v/>
      </c>
      <c r="T1317" s="17" t="str">
        <f>IFERROR(ZACKS_Screener[[#This Row],[PE2]]/(ZACKS_Screener[[#This Row],[EG2]]*100), "")</f>
        <v/>
      </c>
      <c r="U1317"/>
    </row>
    <row r="1318" spans="1:21" hidden="1" x14ac:dyDescent="0.25">
      <c r="A1318" s="20" t="s">
        <v>426</v>
      </c>
      <c r="B1318" s="20">
        <v>11475.06</v>
      </c>
      <c r="C1318" s="33" t="s">
        <v>424</v>
      </c>
      <c r="D1318" s="6" t="s">
        <v>12</v>
      </c>
      <c r="E1318" s="6" t="s">
        <v>35</v>
      </c>
      <c r="F1318" s="6" t="s">
        <v>60</v>
      </c>
      <c r="G1318">
        <v>12</v>
      </c>
      <c r="H1318">
        <v>202212</v>
      </c>
      <c r="I1318" s="8">
        <v>387.55</v>
      </c>
      <c r="J1318" s="8">
        <v>14.42</v>
      </c>
      <c r="M1318" s="47" t="str">
        <f>INDEX(DNBDetails[], MATCH(ZACKS_Screener[Ticker], DNBDetails[Ticker],0), 6)</f>
        <v>Miscellaneous Manufacturing</v>
      </c>
      <c r="N1318" s="6" t="str">
        <f>INDEX(DNBDetails[], MATCH(ZACKS_Screener[Ticker], DNBDetails[Ticker],0), 7)</f>
        <v>Other Miscellaneous Manufacturing</v>
      </c>
      <c r="O131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8" s="17" t="str">
        <f>IFERROR(ZACKS_Screener[[#This Row],[Price]]/ZACKS_Screener[[#This Row],[EPS1]], "")</f>
        <v/>
      </c>
      <c r="R1318" s="17" t="str">
        <f>IFERROR(ZACKS_Screener[[#This Row],[Price]]/ZACKS_Screener[[#This Row],[EPS2]], "")</f>
        <v/>
      </c>
      <c r="S1318" s="17" t="str">
        <f>IFERROR(ZACKS_Screener[[#This Row],[PE1]]/(ZACKS_Screener[[#This Row],[EG1]]*100), "")</f>
        <v/>
      </c>
      <c r="T1318" s="17" t="str">
        <f>IFERROR(ZACKS_Screener[[#This Row],[PE2]]/(ZACKS_Screener[[#This Row],[EG2]]*100), "")</f>
        <v/>
      </c>
      <c r="U1318"/>
    </row>
    <row r="1319" spans="1:21" hidden="1" x14ac:dyDescent="0.25">
      <c r="A1319" s="20" t="s">
        <v>463</v>
      </c>
      <c r="B1319" s="20">
        <v>54383.76</v>
      </c>
      <c r="C1319" s="33" t="s">
        <v>462</v>
      </c>
      <c r="D1319" s="6" t="s">
        <v>12</v>
      </c>
      <c r="E1319" s="6" t="s">
        <v>32</v>
      </c>
      <c r="F1319" s="6" t="s">
        <v>397</v>
      </c>
      <c r="G1319">
        <v>12</v>
      </c>
      <c r="H1319">
        <v>202212</v>
      </c>
      <c r="I1319" s="8">
        <v>32.909999999999997</v>
      </c>
      <c r="J1319" s="8">
        <v>1.19</v>
      </c>
      <c r="M1319" s="47" t="str">
        <f>INDEX(DNBDetails[], MATCH(ZACKS_Screener[Ticker], DNBDetails[Ticker],0), 6)</f>
        <v>Real Estate and Rental and Leasing</v>
      </c>
      <c r="N1319" s="6" t="str">
        <f>INDEX(DNBDetails[], MATCH(ZACKS_Screener[Ticker], DNBDetails[Ticker],0), 7)</f>
        <v>Activities Related to Real Estate</v>
      </c>
      <c r="O131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1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19" s="17" t="str">
        <f>IFERROR(ZACKS_Screener[[#This Row],[Price]]/ZACKS_Screener[[#This Row],[EPS1]], "")</f>
        <v/>
      </c>
      <c r="R1319" s="17" t="str">
        <f>IFERROR(ZACKS_Screener[[#This Row],[Price]]/ZACKS_Screener[[#This Row],[EPS2]], "")</f>
        <v/>
      </c>
      <c r="S1319" s="17" t="str">
        <f>IFERROR(ZACKS_Screener[[#This Row],[PE1]]/(ZACKS_Screener[[#This Row],[EG1]]*100), "")</f>
        <v/>
      </c>
      <c r="T1319" s="17" t="str">
        <f>IFERROR(ZACKS_Screener[[#This Row],[PE2]]/(ZACKS_Screener[[#This Row],[EG2]]*100), "")</f>
        <v/>
      </c>
      <c r="U1319"/>
    </row>
    <row r="1320" spans="1:21" hidden="1" x14ac:dyDescent="0.25">
      <c r="A1320" s="20" t="s">
        <v>483</v>
      </c>
      <c r="B1320" s="20">
        <v>801901.88</v>
      </c>
      <c r="C1320" s="33" t="s">
        <v>482</v>
      </c>
      <c r="D1320" s="6" t="s">
        <v>12</v>
      </c>
      <c r="E1320" s="6" t="s">
        <v>32</v>
      </c>
      <c r="F1320" s="6" t="s">
        <v>62</v>
      </c>
      <c r="G1320">
        <v>12</v>
      </c>
      <c r="H1320">
        <v>202212</v>
      </c>
      <c r="I1320" s="8">
        <v>545280</v>
      </c>
      <c r="J1320" s="8">
        <v>20963.66</v>
      </c>
      <c r="M1320" s="47" t="str">
        <f>INDEX(DNBDetails[], MATCH(ZACKS_Screener[Ticker], DNBDetails[Ticker],0), 6)</f>
        <v>Finance and Insurance</v>
      </c>
      <c r="N1320" s="6" t="str">
        <f>INDEX(DNBDetails[], MATCH(ZACKS_Screener[Ticker], DNBDetails[Ticker],0), 7)</f>
        <v>Insurance Carriers</v>
      </c>
      <c r="O132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0" s="17" t="str">
        <f>IFERROR(ZACKS_Screener[[#This Row],[Price]]/ZACKS_Screener[[#This Row],[EPS1]], "")</f>
        <v/>
      </c>
      <c r="R1320" s="17" t="str">
        <f>IFERROR(ZACKS_Screener[[#This Row],[Price]]/ZACKS_Screener[[#This Row],[EPS2]], "")</f>
        <v/>
      </c>
      <c r="S1320" s="17" t="str">
        <f>IFERROR(ZACKS_Screener[[#This Row],[PE1]]/(ZACKS_Screener[[#This Row],[EG1]]*100), "")</f>
        <v/>
      </c>
      <c r="T1320" s="17" t="str">
        <f>IFERROR(ZACKS_Screener[[#This Row],[PE2]]/(ZACKS_Screener[[#This Row],[EG2]]*100), "")</f>
        <v/>
      </c>
      <c r="U1320"/>
    </row>
    <row r="1321" spans="1:21" hidden="1" x14ac:dyDescent="0.25">
      <c r="A1321" s="20" t="s">
        <v>15757</v>
      </c>
      <c r="B1321" s="20">
        <v>2299.81</v>
      </c>
      <c r="C1321" s="33" t="s">
        <v>15758</v>
      </c>
      <c r="D1321" s="6" t="s">
        <v>12</v>
      </c>
      <c r="E1321" s="6" t="s">
        <v>21</v>
      </c>
      <c r="F1321" s="6" t="s">
        <v>22</v>
      </c>
      <c r="G1321">
        <v>12</v>
      </c>
      <c r="H1321">
        <v>202212</v>
      </c>
      <c r="I1321" s="8">
        <v>13.66</v>
      </c>
      <c r="J1321" s="8">
        <v>1.05</v>
      </c>
      <c r="M1321" s="47" t="e">
        <f>INDEX(DNBDetails[], MATCH(ZACKS_Screener[Ticker], DNBDetails[Ticker],0), 6)</f>
        <v>#N/A</v>
      </c>
      <c r="N1321" s="6" t="e">
        <f>INDEX(DNBDetails[], MATCH(ZACKS_Screener[Ticker], DNBDetails[Ticker],0), 7)</f>
        <v>#N/A</v>
      </c>
      <c r="O132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1" s="17" t="str">
        <f>IFERROR(ZACKS_Screener[[#This Row],[Price]]/ZACKS_Screener[[#This Row],[EPS1]], "")</f>
        <v/>
      </c>
      <c r="R1321" s="17" t="str">
        <f>IFERROR(ZACKS_Screener[[#This Row],[Price]]/ZACKS_Screener[[#This Row],[EPS2]], "")</f>
        <v/>
      </c>
      <c r="S1321" s="17" t="str">
        <f>IFERROR(ZACKS_Screener[[#This Row],[PE1]]/(ZACKS_Screener[[#This Row],[EG1]]*100), "")</f>
        <v/>
      </c>
      <c r="T1321" s="17" t="str">
        <f>IFERROR(ZACKS_Screener[[#This Row],[PE2]]/(ZACKS_Screener[[#This Row],[EG2]]*100), "")</f>
        <v/>
      </c>
      <c r="U1321"/>
    </row>
    <row r="1322" spans="1:21" hidden="1" x14ac:dyDescent="0.25">
      <c r="A1322" s="20" t="s">
        <v>625</v>
      </c>
      <c r="B1322" s="20">
        <v>28562.92</v>
      </c>
      <c r="C1322" s="33" t="s">
        <v>624</v>
      </c>
      <c r="D1322" s="6" t="s">
        <v>12</v>
      </c>
      <c r="E1322" s="6" t="s">
        <v>102</v>
      </c>
      <c r="F1322" s="6" t="s">
        <v>379</v>
      </c>
      <c r="G1322">
        <v>12</v>
      </c>
      <c r="H1322">
        <v>202212</v>
      </c>
      <c r="I1322" s="8">
        <v>36.89</v>
      </c>
      <c r="J1322" s="8">
        <v>1.58</v>
      </c>
      <c r="M1322" s="47" t="str">
        <f>INDEX(DNBDetails[], MATCH(ZACKS_Screener[Ticker], DNBDetails[Ticker],0), 6)</f>
        <v>Information</v>
      </c>
      <c r="N1322" s="6" t="str">
        <f>INDEX(DNBDetails[], MATCH(ZACKS_Screener[Ticker], DNBDetails[Ticker],0), 7)</f>
        <v>All Other Telecommunications</v>
      </c>
      <c r="O132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2" s="17" t="str">
        <f>IFERROR(ZACKS_Screener[[#This Row],[Price]]/ZACKS_Screener[[#This Row],[EPS1]], "")</f>
        <v/>
      </c>
      <c r="R1322" s="17" t="str">
        <f>IFERROR(ZACKS_Screener[[#This Row],[Price]]/ZACKS_Screener[[#This Row],[EPS2]], "")</f>
        <v/>
      </c>
      <c r="S1322" s="17" t="str">
        <f>IFERROR(ZACKS_Screener[[#This Row],[PE1]]/(ZACKS_Screener[[#This Row],[EG1]]*100), "")</f>
        <v/>
      </c>
      <c r="T1322" s="17" t="str">
        <f>IFERROR(ZACKS_Screener[[#This Row],[PE2]]/(ZACKS_Screener[[#This Row],[EG2]]*100), "")</f>
        <v/>
      </c>
      <c r="U1322"/>
    </row>
    <row r="1323" spans="1:21" hidden="1" x14ac:dyDescent="0.25">
      <c r="A1323" s="20" t="s">
        <v>3000</v>
      </c>
      <c r="B1323" s="20">
        <v>3230.78</v>
      </c>
      <c r="C1323" s="33" t="s">
        <v>2999</v>
      </c>
      <c r="D1323" s="6" t="s">
        <v>12</v>
      </c>
      <c r="E1323" s="6" t="s">
        <v>32</v>
      </c>
      <c r="F1323" s="6" t="s">
        <v>33</v>
      </c>
      <c r="G1323">
        <v>12</v>
      </c>
      <c r="H1323">
        <v>202212</v>
      </c>
      <c r="I1323" s="8">
        <v>66.28</v>
      </c>
      <c r="J1323" s="8">
        <v>3.7</v>
      </c>
      <c r="M1323" s="47" t="str">
        <f>INDEX(DNBDetails[], MATCH(ZACKS_Screener[Ticker], DNBDetails[Ticker],0), 6)</f>
        <v>Finance and Insurance</v>
      </c>
      <c r="N1323" s="6" t="str">
        <f>INDEX(DNBDetails[], MATCH(ZACKS_Screener[Ticker], DNBDetails[Ticker],0), 7)</f>
        <v>Other Investment Pools and Funds</v>
      </c>
      <c r="O132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3" s="17" t="str">
        <f>IFERROR(ZACKS_Screener[[#This Row],[Price]]/ZACKS_Screener[[#This Row],[EPS1]], "")</f>
        <v/>
      </c>
      <c r="R1323" s="17" t="str">
        <f>IFERROR(ZACKS_Screener[[#This Row],[Price]]/ZACKS_Screener[[#This Row],[EPS2]], "")</f>
        <v/>
      </c>
      <c r="S1323" s="17" t="str">
        <f>IFERROR(ZACKS_Screener[[#This Row],[PE1]]/(ZACKS_Screener[[#This Row],[EG1]]*100), "")</f>
        <v/>
      </c>
      <c r="T1323" s="17" t="str">
        <f>IFERROR(ZACKS_Screener[[#This Row],[PE2]]/(ZACKS_Screener[[#This Row],[EG2]]*100), "")</f>
        <v/>
      </c>
      <c r="U1323"/>
    </row>
    <row r="1324" spans="1:21" hidden="1" x14ac:dyDescent="0.25">
      <c r="A1324" s="20" t="s">
        <v>689</v>
      </c>
      <c r="B1324" s="20">
        <v>6595.05</v>
      </c>
      <c r="C1324" s="33" t="s">
        <v>688</v>
      </c>
      <c r="D1324" s="6" t="s">
        <v>20</v>
      </c>
      <c r="E1324" s="6" t="s">
        <v>44</v>
      </c>
      <c r="F1324" s="6" t="s">
        <v>568</v>
      </c>
      <c r="G1324">
        <v>12</v>
      </c>
      <c r="H1324">
        <v>202212</v>
      </c>
      <c r="I1324" s="8">
        <v>696.08</v>
      </c>
      <c r="J1324" s="8">
        <v>48.61</v>
      </c>
      <c r="M1324" s="47" t="str">
        <f>INDEX(DNBDetails[], MATCH(ZACKS_Screener[Ticker], DNBDetails[Ticker],0), 6)</f>
        <v>Beverage and Tobacco Product Manufacturing</v>
      </c>
      <c r="N1324" s="6" t="str">
        <f>INDEX(DNBDetails[], MATCH(ZACKS_Screener[Ticker], DNBDetails[Ticker],0), 7)</f>
        <v>Beverage Manufacturing</v>
      </c>
      <c r="O132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4" s="17" t="str">
        <f>IFERROR(ZACKS_Screener[[#This Row],[Price]]/ZACKS_Screener[[#This Row],[EPS1]], "")</f>
        <v/>
      </c>
      <c r="R1324" s="17" t="str">
        <f>IFERROR(ZACKS_Screener[[#This Row],[Price]]/ZACKS_Screener[[#This Row],[EPS2]], "")</f>
        <v/>
      </c>
      <c r="S1324" s="17" t="str">
        <f>IFERROR(ZACKS_Screener[[#This Row],[PE1]]/(ZACKS_Screener[[#This Row],[EG1]]*100), "")</f>
        <v/>
      </c>
      <c r="T1324" s="17" t="str">
        <f>IFERROR(ZACKS_Screener[[#This Row],[PE2]]/(ZACKS_Screener[[#This Row],[EG2]]*100), "")</f>
        <v/>
      </c>
      <c r="U1324"/>
    </row>
    <row r="1325" spans="1:21" hidden="1" x14ac:dyDescent="0.25">
      <c r="A1325" s="20" t="s">
        <v>737</v>
      </c>
      <c r="B1325" s="20">
        <v>3685.27</v>
      </c>
      <c r="C1325" s="33" t="s">
        <v>736</v>
      </c>
      <c r="D1325" s="6" t="s">
        <v>20</v>
      </c>
      <c r="E1325" s="6" t="s">
        <v>76</v>
      </c>
      <c r="F1325" s="6" t="s">
        <v>127</v>
      </c>
      <c r="G1325">
        <v>3</v>
      </c>
      <c r="H1325">
        <v>202303</v>
      </c>
      <c r="I1325" s="8">
        <v>221.04</v>
      </c>
      <c r="J1325" s="8">
        <v>3.77</v>
      </c>
      <c r="M1325" s="47" t="str">
        <f>INDEX(DNBDetails[], MATCH(ZACKS_Screener[Ticker], DNBDetails[Ticker],0), 6)</f>
        <v>Administrative and Support and Waste Management and Remediation Services</v>
      </c>
      <c r="N1325" s="6" t="str">
        <f>INDEX(DNBDetails[], MATCH(ZACKS_Screener[Ticker], DNBDetails[Ticker],0), 7)</f>
        <v>Office Administrative Services</v>
      </c>
      <c r="O132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5" s="17" t="str">
        <f>IFERROR(ZACKS_Screener[[#This Row],[Price]]/ZACKS_Screener[[#This Row],[EPS1]], "")</f>
        <v/>
      </c>
      <c r="R1325" s="17" t="str">
        <f>IFERROR(ZACKS_Screener[[#This Row],[Price]]/ZACKS_Screener[[#This Row],[EPS2]], "")</f>
        <v/>
      </c>
      <c r="S1325" s="17" t="str">
        <f>IFERROR(ZACKS_Screener[[#This Row],[PE1]]/(ZACKS_Screener[[#This Row],[EG1]]*100), "")</f>
        <v/>
      </c>
      <c r="T1325" s="17" t="str">
        <f>IFERROR(ZACKS_Screener[[#This Row],[PE2]]/(ZACKS_Screener[[#This Row],[EG2]]*100), "")</f>
        <v/>
      </c>
      <c r="U1325"/>
    </row>
    <row r="1326" spans="1:21" hidden="1" x14ac:dyDescent="0.25">
      <c r="A1326" s="20" t="s">
        <v>3031</v>
      </c>
      <c r="B1326" s="20">
        <v>2905.98</v>
      </c>
      <c r="C1326" s="33" t="s">
        <v>3030</v>
      </c>
      <c r="D1326" s="6" t="s">
        <v>20</v>
      </c>
      <c r="E1326" s="6" t="s">
        <v>114</v>
      </c>
      <c r="F1326" s="6" t="s">
        <v>277</v>
      </c>
      <c r="G1326">
        <v>3</v>
      </c>
      <c r="H1326">
        <v>202303</v>
      </c>
      <c r="I1326" s="8">
        <v>185.55</v>
      </c>
      <c r="J1326" s="8">
        <v>6.2</v>
      </c>
      <c r="M1326" s="47" t="str">
        <f>INDEX(DNBDetails[], MATCH(ZACKS_Screener[Ticker], DNBDetails[Ticker],0), 6)</f>
        <v>Machinery Manufacturing</v>
      </c>
      <c r="N1326" s="6" t="str">
        <f>INDEX(DNBDetails[], MATCH(ZACKS_Screener[Ticker], DNBDetails[Ticker],0), 7)</f>
        <v>Other General Purpose Machinery Manufacturing</v>
      </c>
      <c r="O132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6" s="17" t="str">
        <f>IFERROR(ZACKS_Screener[[#This Row],[Price]]/ZACKS_Screener[[#This Row],[EPS1]], "")</f>
        <v/>
      </c>
      <c r="R1326" s="17" t="str">
        <f>IFERROR(ZACKS_Screener[[#This Row],[Price]]/ZACKS_Screener[[#This Row],[EPS2]], "")</f>
        <v/>
      </c>
      <c r="S1326" s="17" t="str">
        <f>IFERROR(ZACKS_Screener[[#This Row],[PE1]]/(ZACKS_Screener[[#This Row],[EG1]]*100), "")</f>
        <v/>
      </c>
      <c r="T1326" s="17" t="str">
        <f>IFERROR(ZACKS_Screener[[#This Row],[PE2]]/(ZACKS_Screener[[#This Row],[EG2]]*100), "")</f>
        <v/>
      </c>
      <c r="U1326"/>
    </row>
    <row r="1327" spans="1:21" hidden="1" x14ac:dyDescent="0.25">
      <c r="A1327" s="20" t="s">
        <v>938</v>
      </c>
      <c r="B1327" s="20">
        <v>4468.16</v>
      </c>
      <c r="C1327" s="33" t="s">
        <v>937</v>
      </c>
      <c r="D1327" s="6" t="s">
        <v>12</v>
      </c>
      <c r="E1327" s="6" t="s">
        <v>102</v>
      </c>
      <c r="F1327" s="6" t="s">
        <v>103</v>
      </c>
      <c r="G1327">
        <v>12</v>
      </c>
      <c r="H1327">
        <v>202212</v>
      </c>
      <c r="I1327" s="8">
        <v>3.22</v>
      </c>
      <c r="J1327" s="8">
        <v>0.99</v>
      </c>
      <c r="M1327" s="47" t="str">
        <f>INDEX(DNBDetails[], MATCH(ZACKS_Screener[Ticker], DNBDetails[Ticker],0), 6)</f>
        <v>Utilities</v>
      </c>
      <c r="N1327" s="6" t="str">
        <f>INDEX(DNBDetails[], MATCH(ZACKS_Screener[Ticker], DNBDetails[Ticker],0), 7)</f>
        <v>Electric Power Generation, Transmission and Distribution</v>
      </c>
      <c r="O132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7" s="17" t="str">
        <f>IFERROR(ZACKS_Screener[[#This Row],[Price]]/ZACKS_Screener[[#This Row],[EPS1]], "")</f>
        <v/>
      </c>
      <c r="R1327" s="17" t="str">
        <f>IFERROR(ZACKS_Screener[[#This Row],[Price]]/ZACKS_Screener[[#This Row],[EPS2]], "")</f>
        <v/>
      </c>
      <c r="S1327" s="17" t="str">
        <f>IFERROR(ZACKS_Screener[[#This Row],[PE1]]/(ZACKS_Screener[[#This Row],[EG1]]*100), "")</f>
        <v/>
      </c>
      <c r="T1327" s="17" t="str">
        <f>IFERROR(ZACKS_Screener[[#This Row],[PE2]]/(ZACKS_Screener[[#This Row],[EG2]]*100), "")</f>
        <v/>
      </c>
      <c r="U1327"/>
    </row>
    <row r="1328" spans="1:21" hidden="1" x14ac:dyDescent="0.25">
      <c r="A1328" s="20" t="s">
        <v>1068</v>
      </c>
      <c r="B1328" s="20">
        <v>5034.5600000000004</v>
      </c>
      <c r="C1328" s="33" t="s">
        <v>1067</v>
      </c>
      <c r="D1328" s="6" t="s">
        <v>20</v>
      </c>
      <c r="E1328" s="6" t="s">
        <v>44</v>
      </c>
      <c r="F1328" s="6" t="s">
        <v>568</v>
      </c>
      <c r="G1328">
        <v>4</v>
      </c>
      <c r="H1328">
        <v>202304</v>
      </c>
      <c r="I1328" s="8">
        <v>53.69</v>
      </c>
      <c r="J1328" s="8">
        <v>1.52</v>
      </c>
      <c r="M1328" s="47" t="str">
        <f>INDEX(DNBDetails[], MATCH(ZACKS_Screener[Ticker], DNBDetails[Ticker],0), 6)</f>
        <v>Beverage and Tobacco Product Manufacturing</v>
      </c>
      <c r="N1328" s="6" t="str">
        <f>INDEX(DNBDetails[], MATCH(ZACKS_Screener[Ticker], DNBDetails[Ticker],0), 7)</f>
        <v>Beverage Manufacturing</v>
      </c>
      <c r="O132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8" s="17" t="str">
        <f>IFERROR(ZACKS_Screener[[#This Row],[Price]]/ZACKS_Screener[[#This Row],[EPS1]], "")</f>
        <v/>
      </c>
      <c r="R1328" s="17" t="str">
        <f>IFERROR(ZACKS_Screener[[#This Row],[Price]]/ZACKS_Screener[[#This Row],[EPS2]], "")</f>
        <v/>
      </c>
      <c r="S1328" s="17" t="str">
        <f>IFERROR(ZACKS_Screener[[#This Row],[PE1]]/(ZACKS_Screener[[#This Row],[EG1]]*100), "")</f>
        <v/>
      </c>
      <c r="T1328" s="17" t="str">
        <f>IFERROR(ZACKS_Screener[[#This Row],[PE2]]/(ZACKS_Screener[[#This Row],[EG2]]*100), "")</f>
        <v/>
      </c>
      <c r="U1328"/>
    </row>
    <row r="1329" spans="1:21" hidden="1" x14ac:dyDescent="0.25">
      <c r="A1329" s="20" t="s">
        <v>1109</v>
      </c>
      <c r="B1329" s="20">
        <v>4657</v>
      </c>
      <c r="C1329" s="33" t="s">
        <v>1108</v>
      </c>
      <c r="D1329" s="6" t="s">
        <v>20</v>
      </c>
      <c r="E1329" s="6" t="s">
        <v>32</v>
      </c>
      <c r="F1329" s="6" t="s">
        <v>325</v>
      </c>
      <c r="G1329">
        <v>3</v>
      </c>
      <c r="H1329">
        <v>202303</v>
      </c>
      <c r="I1329" s="8">
        <v>77.290000000000006</v>
      </c>
      <c r="J1329" s="8">
        <v>2.4500000000000002</v>
      </c>
      <c r="M1329" s="47" t="str">
        <f>INDEX(DNBDetails[], MATCH(ZACKS_Screener[Ticker], DNBDetails[Ticker],0), 6)</f>
        <v>Finance and Insurance</v>
      </c>
      <c r="N1329" s="6" t="str">
        <f>INDEX(DNBDetails[], MATCH(ZACKS_Screener[Ticker], DNBDetails[Ticker],0), 7)</f>
        <v>Securities and Commodity Contracts Intermediation and Brokerage</v>
      </c>
      <c r="O132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2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29" s="17" t="str">
        <f>IFERROR(ZACKS_Screener[[#This Row],[Price]]/ZACKS_Screener[[#This Row],[EPS1]], "")</f>
        <v/>
      </c>
      <c r="R1329" s="17" t="str">
        <f>IFERROR(ZACKS_Screener[[#This Row],[Price]]/ZACKS_Screener[[#This Row],[EPS2]], "")</f>
        <v/>
      </c>
      <c r="S1329" s="17" t="str">
        <f>IFERROR(ZACKS_Screener[[#This Row],[PE1]]/(ZACKS_Screener[[#This Row],[EG1]]*100), "")</f>
        <v/>
      </c>
      <c r="T1329" s="17" t="str">
        <f>IFERROR(ZACKS_Screener[[#This Row],[PE2]]/(ZACKS_Screener[[#This Row],[EG2]]*100), "")</f>
        <v/>
      </c>
      <c r="U1329"/>
    </row>
    <row r="1330" spans="1:21" hidden="1" x14ac:dyDescent="0.25">
      <c r="A1330" s="20" t="s">
        <v>1152</v>
      </c>
      <c r="B1330" s="20">
        <v>3610.49</v>
      </c>
      <c r="C1330" s="33" t="s">
        <v>1151</v>
      </c>
      <c r="D1330" s="6" t="s">
        <v>12</v>
      </c>
      <c r="E1330" s="6" t="s">
        <v>17</v>
      </c>
      <c r="F1330" s="6" t="s">
        <v>200</v>
      </c>
      <c r="G1330">
        <v>10</v>
      </c>
      <c r="H1330">
        <v>202210</v>
      </c>
      <c r="I1330" s="8">
        <v>77.680000000000007</v>
      </c>
      <c r="J1330" s="8">
        <v>7.87</v>
      </c>
      <c r="M1330" s="47" t="str">
        <f>INDEX(DNBDetails[], MATCH(ZACKS_Screener[Ticker], DNBDetails[Ticker],0), 6)</f>
        <v>Paper Manufacturing</v>
      </c>
      <c r="N1330" s="6" t="str">
        <f>INDEX(DNBDetails[], MATCH(ZACKS_Screener[Ticker], DNBDetails[Ticker],0), 7)</f>
        <v>Converted Paper Product Manufacturing</v>
      </c>
      <c r="O133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0" s="17" t="str">
        <f>IFERROR(ZACKS_Screener[[#This Row],[Price]]/ZACKS_Screener[[#This Row],[EPS1]], "")</f>
        <v/>
      </c>
      <c r="R1330" s="17" t="str">
        <f>IFERROR(ZACKS_Screener[[#This Row],[Price]]/ZACKS_Screener[[#This Row],[EPS2]], "")</f>
        <v/>
      </c>
      <c r="S1330" s="17" t="str">
        <f>IFERROR(ZACKS_Screener[[#This Row],[PE1]]/(ZACKS_Screener[[#This Row],[EG1]]*100), "")</f>
        <v/>
      </c>
      <c r="T1330" s="17" t="str">
        <f>IFERROR(ZACKS_Screener[[#This Row],[PE2]]/(ZACKS_Screener[[#This Row],[EG2]]*100), "")</f>
        <v/>
      </c>
      <c r="U1330"/>
    </row>
    <row r="1331" spans="1:21" hidden="1" x14ac:dyDescent="0.25">
      <c r="A1331" s="20" t="s">
        <v>3175</v>
      </c>
      <c r="B1331" s="20">
        <v>2860.65</v>
      </c>
      <c r="C1331" s="33" t="s">
        <v>3174</v>
      </c>
      <c r="D1331" s="6" t="s">
        <v>12</v>
      </c>
      <c r="E1331" s="6" t="s">
        <v>284</v>
      </c>
      <c r="F1331" s="6" t="s">
        <v>411</v>
      </c>
      <c r="G1331">
        <v>12</v>
      </c>
      <c r="H1331">
        <v>202212</v>
      </c>
      <c r="I1331" s="8">
        <v>595.25</v>
      </c>
      <c r="J1331" s="8">
        <v>59.03</v>
      </c>
      <c r="M1331" s="47" t="str">
        <f>INDEX(DNBDetails[], MATCH(ZACKS_Screener[Ticker], DNBDetails[Ticker],0), 6)</f>
        <v>Educational Services</v>
      </c>
      <c r="N1331" s="6" t="str">
        <f>INDEX(DNBDetails[], MATCH(ZACKS_Screener[Ticker], DNBDetails[Ticker],0), 7)</f>
        <v>Educational Support Services</v>
      </c>
      <c r="O133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1" s="17" t="str">
        <f>IFERROR(ZACKS_Screener[[#This Row],[Price]]/ZACKS_Screener[[#This Row],[EPS1]], "")</f>
        <v/>
      </c>
      <c r="R1331" s="17" t="str">
        <f>IFERROR(ZACKS_Screener[[#This Row],[Price]]/ZACKS_Screener[[#This Row],[EPS2]], "")</f>
        <v/>
      </c>
      <c r="S1331" s="17" t="str">
        <f>IFERROR(ZACKS_Screener[[#This Row],[PE1]]/(ZACKS_Screener[[#This Row],[EG1]]*100), "")</f>
        <v/>
      </c>
      <c r="T1331" s="17" t="str">
        <f>IFERROR(ZACKS_Screener[[#This Row],[PE2]]/(ZACKS_Screener[[#This Row],[EG2]]*100), "")</f>
        <v/>
      </c>
      <c r="U1331"/>
    </row>
    <row r="1332" spans="1:21" hidden="1" x14ac:dyDescent="0.25">
      <c r="A1332" s="20" t="s">
        <v>3187</v>
      </c>
      <c r="B1332" s="20">
        <v>2968.1</v>
      </c>
      <c r="C1332" s="33" t="s">
        <v>3186</v>
      </c>
      <c r="D1332" s="6" t="s">
        <v>12</v>
      </c>
      <c r="E1332" s="6" t="s">
        <v>32</v>
      </c>
      <c r="F1332" s="6" t="s">
        <v>111</v>
      </c>
      <c r="G1332">
        <v>12</v>
      </c>
      <c r="H1332">
        <v>202212</v>
      </c>
      <c r="I1332" s="8">
        <v>6.25</v>
      </c>
      <c r="J1332" s="8">
        <v>1.24</v>
      </c>
      <c r="M1332" s="47" t="str">
        <f>INDEX(DNBDetails[], MATCH(ZACKS_Screener[Ticker], DNBDetails[Ticker],0), 6)</f>
        <v>Finance and Insurance</v>
      </c>
      <c r="N1332" s="6" t="str">
        <f>INDEX(DNBDetails[], MATCH(ZACKS_Screener[Ticker], DNBDetails[Ticker],0), 7)</f>
        <v>Insurance Carriers</v>
      </c>
      <c r="O133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2" s="17" t="str">
        <f>IFERROR(ZACKS_Screener[[#This Row],[Price]]/ZACKS_Screener[[#This Row],[EPS1]], "")</f>
        <v/>
      </c>
      <c r="R1332" s="17" t="str">
        <f>IFERROR(ZACKS_Screener[[#This Row],[Price]]/ZACKS_Screener[[#This Row],[EPS2]], "")</f>
        <v/>
      </c>
      <c r="S1332" s="17" t="str">
        <f>IFERROR(ZACKS_Screener[[#This Row],[PE1]]/(ZACKS_Screener[[#This Row],[EG1]]*100), "")</f>
        <v/>
      </c>
      <c r="T1332" s="17" t="str">
        <f>IFERROR(ZACKS_Screener[[#This Row],[PE2]]/(ZACKS_Screener[[#This Row],[EG2]]*100), "")</f>
        <v/>
      </c>
      <c r="U1332"/>
    </row>
    <row r="1333" spans="1:21" hidden="1" x14ac:dyDescent="0.25">
      <c r="A1333" s="20" t="s">
        <v>1252</v>
      </c>
      <c r="B1333" s="20">
        <v>19275.11</v>
      </c>
      <c r="C1333" s="33" t="s">
        <v>1250</v>
      </c>
      <c r="D1333" s="6" t="s">
        <v>12</v>
      </c>
      <c r="E1333" s="6" t="s">
        <v>156</v>
      </c>
      <c r="F1333" s="6" t="s">
        <v>157</v>
      </c>
      <c r="G1333">
        <v>10</v>
      </c>
      <c r="H1333">
        <v>202210</v>
      </c>
      <c r="I1333" s="8">
        <v>137.57</v>
      </c>
      <c r="J1333" s="8">
        <v>2.5499999999999998</v>
      </c>
      <c r="M1333" s="47" t="str">
        <f>INDEX(DNBDetails[], MATCH(ZACKS_Screener[Ticker], DNBDetails[Ticker],0), 6)</f>
        <v>Transportation Equipment Manufacturing</v>
      </c>
      <c r="N1333" s="6" t="str">
        <f>INDEX(DNBDetails[], MATCH(ZACKS_Screener[Ticker], DNBDetails[Ticker],0), 7)</f>
        <v>Aerospace Product and Parts Manufacturing</v>
      </c>
      <c r="O133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3" s="17" t="str">
        <f>IFERROR(ZACKS_Screener[[#This Row],[Price]]/ZACKS_Screener[[#This Row],[EPS1]], "")</f>
        <v/>
      </c>
      <c r="R1333" s="17" t="str">
        <f>IFERROR(ZACKS_Screener[[#This Row],[Price]]/ZACKS_Screener[[#This Row],[EPS2]], "")</f>
        <v/>
      </c>
      <c r="S1333" s="17" t="str">
        <f>IFERROR(ZACKS_Screener[[#This Row],[PE1]]/(ZACKS_Screener[[#This Row],[EG1]]*100), "")</f>
        <v/>
      </c>
      <c r="T1333" s="17" t="str">
        <f>IFERROR(ZACKS_Screener[[#This Row],[PE2]]/(ZACKS_Screener[[#This Row],[EG2]]*100), "")</f>
        <v/>
      </c>
      <c r="U1333"/>
    </row>
    <row r="1334" spans="1:21" x14ac:dyDescent="0.25">
      <c r="A1334" s="20" t="s">
        <v>1257</v>
      </c>
      <c r="B1334" s="20">
        <v>4237.4799999999996</v>
      </c>
      <c r="C1334" s="33" t="s">
        <v>1256</v>
      </c>
      <c r="D1334" s="6" t="s">
        <v>12</v>
      </c>
      <c r="E1334" s="6" t="s">
        <v>32</v>
      </c>
      <c r="F1334" s="6" t="s">
        <v>1258</v>
      </c>
      <c r="G1334">
        <v>12</v>
      </c>
      <c r="H1334">
        <v>202212</v>
      </c>
      <c r="I1334" s="8">
        <v>78.489999999999995</v>
      </c>
      <c r="J1334" s="8">
        <v>3.65</v>
      </c>
      <c r="K1334" s="8">
        <v>-1.01</v>
      </c>
      <c r="L1334" s="8">
        <v>3.72</v>
      </c>
      <c r="M1334" s="47" t="str">
        <f>INDEX(DNBDetails[], MATCH(ZACKS_Screener[Ticker], DNBDetails[Ticker],0), 6)</f>
        <v>Construction</v>
      </c>
      <c r="N1334" s="6" t="str">
        <f>INDEX(DNBDetails[], MATCH(ZACKS_Screener[Ticker], DNBDetails[Ticker],0), 7)</f>
        <v>Land Subdivision</v>
      </c>
      <c r="O133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34" s="17">
        <f>IFERROR(ZACKS_Screener[[#This Row],[Price]]/ZACKS_Screener[[#This Row],[EPS1]], "")</f>
        <v>-77.712871287128706</v>
      </c>
      <c r="R1334" s="17">
        <f>IFERROR(ZACKS_Screener[[#This Row],[Price]]/ZACKS_Screener[[#This Row],[EPS2]], "")</f>
        <v>21.099462365591396</v>
      </c>
      <c r="S1334" s="17">
        <f>IFERROR(ZACKS_Screener[[#This Row],[PE1]]/(ZACKS_Screener[[#This Row],[EG1]]*100), "")</f>
        <v>0.77712871287128704</v>
      </c>
      <c r="T1334" s="17">
        <f>IFERROR(ZACKS_Screener[[#This Row],[PE2]]/(ZACKS_Screener[[#This Row],[EG2]]*100), "")</f>
        <v>0.21099462365591395</v>
      </c>
      <c r="U1334"/>
    </row>
    <row r="1335" spans="1:21" hidden="1" x14ac:dyDescent="0.25">
      <c r="A1335" s="20" t="s">
        <v>3245</v>
      </c>
      <c r="B1335" s="20">
        <v>2950.43</v>
      </c>
      <c r="C1335" s="33" t="s">
        <v>3244</v>
      </c>
      <c r="D1335" s="6" t="s">
        <v>20</v>
      </c>
      <c r="E1335" s="6" t="s">
        <v>32</v>
      </c>
      <c r="F1335" s="6" t="s">
        <v>470</v>
      </c>
      <c r="G1335">
        <v>12</v>
      </c>
      <c r="H1335">
        <v>202212</v>
      </c>
      <c r="I1335" s="8">
        <v>46.97</v>
      </c>
      <c r="J1335" s="8">
        <v>4.78</v>
      </c>
      <c r="M1335" s="47" t="str">
        <f>INDEX(DNBDetails[], MATCH(ZACKS_Screener[Ticker], DNBDetails[Ticker],0), 6)</f>
        <v>Finance and Insurance</v>
      </c>
      <c r="N1335" s="6" t="str">
        <f>INDEX(DNBDetails[], MATCH(ZACKS_Screener[Ticker], DNBDetails[Ticker],0), 7)</f>
        <v>Depository Credit Intermediation</v>
      </c>
      <c r="O133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5" s="17" t="str">
        <f>IFERROR(ZACKS_Screener[[#This Row],[Price]]/ZACKS_Screener[[#This Row],[EPS1]], "")</f>
        <v/>
      </c>
      <c r="R1335" s="17" t="str">
        <f>IFERROR(ZACKS_Screener[[#This Row],[Price]]/ZACKS_Screener[[#This Row],[EPS2]], "")</f>
        <v/>
      </c>
      <c r="S1335" s="17" t="str">
        <f>IFERROR(ZACKS_Screener[[#This Row],[PE1]]/(ZACKS_Screener[[#This Row],[EG1]]*100), "")</f>
        <v/>
      </c>
      <c r="T1335" s="17" t="str">
        <f>IFERROR(ZACKS_Screener[[#This Row],[PE2]]/(ZACKS_Screener[[#This Row],[EG2]]*100), "")</f>
        <v/>
      </c>
      <c r="U1335"/>
    </row>
    <row r="1336" spans="1:21" hidden="1" x14ac:dyDescent="0.25">
      <c r="A1336" s="20" t="s">
        <v>1404</v>
      </c>
      <c r="B1336" s="20">
        <v>6193.76</v>
      </c>
      <c r="C1336" s="33" t="s">
        <v>1403</v>
      </c>
      <c r="D1336" s="6" t="s">
        <v>20</v>
      </c>
      <c r="E1336" s="6" t="s">
        <v>13</v>
      </c>
      <c r="F1336" s="6" t="s">
        <v>1405</v>
      </c>
      <c r="G1336">
        <v>12</v>
      </c>
      <c r="H1336">
        <v>202212</v>
      </c>
      <c r="I1336" s="8">
        <v>49.9</v>
      </c>
      <c r="J1336" s="8">
        <v>7.0000000000000007E-2</v>
      </c>
      <c r="K1336" s="8">
        <v>-0.05</v>
      </c>
      <c r="L1336" s="8">
        <v>0.25</v>
      </c>
      <c r="M1336" s="47" t="str">
        <f>INDEX(DNBDetails[], MATCH(ZACKS_Screener[Ticker], DNBDetails[Ticker],0), 6)</f>
        <v>Computer and Electronic Product Manufacturing</v>
      </c>
      <c r="N1336" s="6" t="str">
        <f>INDEX(DNBDetails[], MATCH(ZACKS_Screener[Ticker], DNBDetails[Ticker],0), 7)</f>
        <v>Communications Equipment Manufacturing</v>
      </c>
      <c r="O133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36" s="17">
        <f>IFERROR(ZACKS_Screener[[#This Row],[Price]]/ZACKS_Screener[[#This Row],[EPS1]], "")</f>
        <v>-997.99999999999989</v>
      </c>
      <c r="R1336" s="17">
        <f>IFERROR(ZACKS_Screener[[#This Row],[Price]]/ZACKS_Screener[[#This Row],[EPS2]], "")</f>
        <v>199.6</v>
      </c>
      <c r="S1336" s="17">
        <f>IFERROR(ZACKS_Screener[[#This Row],[PE1]]/(ZACKS_Screener[[#This Row],[EG1]]*100), "")</f>
        <v>9.9799999999999986</v>
      </c>
      <c r="T1336" s="17">
        <f>IFERROR(ZACKS_Screener[[#This Row],[PE2]]/(ZACKS_Screener[[#This Row],[EG2]]*100), "")</f>
        <v>1.996</v>
      </c>
      <c r="U1336"/>
    </row>
    <row r="1337" spans="1:21" hidden="1" x14ac:dyDescent="0.25">
      <c r="A1337" s="20" t="s">
        <v>3296</v>
      </c>
      <c r="B1337" s="20">
        <v>3678.02</v>
      </c>
      <c r="C1337" s="33" t="s">
        <v>3295</v>
      </c>
      <c r="D1337" s="6" t="s">
        <v>12</v>
      </c>
      <c r="E1337" s="6" t="s">
        <v>32</v>
      </c>
      <c r="F1337" s="6" t="s">
        <v>1258</v>
      </c>
      <c r="G1337">
        <v>12</v>
      </c>
      <c r="H1337">
        <v>202212</v>
      </c>
      <c r="I1337" s="8">
        <v>63</v>
      </c>
      <c r="J1337" s="8">
        <v>1.21</v>
      </c>
      <c r="M1337" s="47" t="str">
        <f>INDEX(DNBDetails[], MATCH(ZACKS_Screener[Ticker], DNBDetails[Ticker],0), 6)</f>
        <v>Real Estate and Rental and Leasing</v>
      </c>
      <c r="N1337" s="6" t="str">
        <f>INDEX(DNBDetails[], MATCH(ZACKS_Screener[Ticker], DNBDetails[Ticker],0), 7)</f>
        <v>Activities Related to Real Estate</v>
      </c>
      <c r="O133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7" s="17" t="str">
        <f>IFERROR(ZACKS_Screener[[#This Row],[Price]]/ZACKS_Screener[[#This Row],[EPS1]], "")</f>
        <v/>
      </c>
      <c r="R1337" s="17" t="str">
        <f>IFERROR(ZACKS_Screener[[#This Row],[Price]]/ZACKS_Screener[[#This Row],[EPS2]], "")</f>
        <v/>
      </c>
      <c r="S1337" s="17" t="str">
        <f>IFERROR(ZACKS_Screener[[#This Row],[PE1]]/(ZACKS_Screener[[#This Row],[EG1]]*100), "")</f>
        <v/>
      </c>
      <c r="T1337" s="17" t="str">
        <f>IFERROR(ZACKS_Screener[[#This Row],[PE2]]/(ZACKS_Screener[[#This Row],[EG2]]*100), "")</f>
        <v/>
      </c>
      <c r="U1337"/>
    </row>
    <row r="1338" spans="1:21" hidden="1" x14ac:dyDescent="0.25">
      <c r="A1338" s="20" t="s">
        <v>3339</v>
      </c>
      <c r="B1338" s="20">
        <v>2337.58</v>
      </c>
      <c r="C1338" s="33" t="s">
        <v>3338</v>
      </c>
      <c r="D1338" s="6" t="s">
        <v>12</v>
      </c>
      <c r="E1338" s="6" t="s">
        <v>32</v>
      </c>
      <c r="F1338" s="6" t="s">
        <v>397</v>
      </c>
      <c r="G1338">
        <v>12</v>
      </c>
      <c r="H1338">
        <v>202212</v>
      </c>
      <c r="I1338" s="8">
        <v>16.399999999999999</v>
      </c>
      <c r="J1338" s="8">
        <v>1.91</v>
      </c>
      <c r="M1338" s="47" t="str">
        <f>INDEX(DNBDetails[], MATCH(ZACKS_Screener[Ticker], DNBDetails[Ticker],0), 6)</f>
        <v>Real Estate and Rental and Leasing</v>
      </c>
      <c r="N1338" s="6" t="str">
        <f>INDEX(DNBDetails[], MATCH(ZACKS_Screener[Ticker], DNBDetails[Ticker],0), 7)</f>
        <v>Offices of Real Estate Agents and Brokers</v>
      </c>
      <c r="O133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8" s="17" t="str">
        <f>IFERROR(ZACKS_Screener[[#This Row],[Price]]/ZACKS_Screener[[#This Row],[EPS1]], "")</f>
        <v/>
      </c>
      <c r="R1338" s="17" t="str">
        <f>IFERROR(ZACKS_Screener[[#This Row],[Price]]/ZACKS_Screener[[#This Row],[EPS2]], "")</f>
        <v/>
      </c>
      <c r="S1338" s="17" t="str">
        <f>IFERROR(ZACKS_Screener[[#This Row],[PE1]]/(ZACKS_Screener[[#This Row],[EG1]]*100), "")</f>
        <v/>
      </c>
      <c r="T1338" s="17" t="str">
        <f>IFERROR(ZACKS_Screener[[#This Row],[PE2]]/(ZACKS_Screener[[#This Row],[EG2]]*100), "")</f>
        <v/>
      </c>
      <c r="U1338"/>
    </row>
    <row r="1339" spans="1:21" hidden="1" x14ac:dyDescent="0.25">
      <c r="A1339" s="20" t="s">
        <v>1518</v>
      </c>
      <c r="B1339" s="20">
        <v>13381.43</v>
      </c>
      <c r="C1339" s="33" t="s">
        <v>1517</v>
      </c>
      <c r="D1339" s="6" t="s">
        <v>20</v>
      </c>
      <c r="E1339" s="6" t="s">
        <v>284</v>
      </c>
      <c r="F1339" s="6" t="s">
        <v>533</v>
      </c>
      <c r="G1339">
        <v>12</v>
      </c>
      <c r="H1339">
        <v>202212</v>
      </c>
      <c r="I1339" s="8">
        <v>91.6</v>
      </c>
      <c r="J1339" s="8">
        <v>7.96</v>
      </c>
      <c r="M1339" s="47" t="str">
        <f>INDEX(DNBDetails[], MATCH(ZACKS_Screener[Ticker], DNBDetails[Ticker],0), 6)</f>
        <v>Information</v>
      </c>
      <c r="N1339" s="6" t="str">
        <f>INDEX(DNBDetails[], MATCH(ZACKS_Screener[Ticker], DNBDetails[Ticker],0), 7)</f>
        <v>All Other Telecommunications</v>
      </c>
      <c r="O133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3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39" s="17" t="str">
        <f>IFERROR(ZACKS_Screener[[#This Row],[Price]]/ZACKS_Screener[[#This Row],[EPS1]], "")</f>
        <v/>
      </c>
      <c r="R1339" s="17" t="str">
        <f>IFERROR(ZACKS_Screener[[#This Row],[Price]]/ZACKS_Screener[[#This Row],[EPS2]], "")</f>
        <v/>
      </c>
      <c r="S1339" s="17" t="str">
        <f>IFERROR(ZACKS_Screener[[#This Row],[PE1]]/(ZACKS_Screener[[#This Row],[EG1]]*100), "")</f>
        <v/>
      </c>
      <c r="T1339" s="17" t="str">
        <f>IFERROR(ZACKS_Screener[[#This Row],[PE2]]/(ZACKS_Screener[[#This Row],[EG2]]*100), "")</f>
        <v/>
      </c>
      <c r="U1339"/>
    </row>
    <row r="1340" spans="1:21" hidden="1" x14ac:dyDescent="0.25">
      <c r="A1340" s="20" t="s">
        <v>1521</v>
      </c>
      <c r="B1340" s="20">
        <v>7884.07</v>
      </c>
      <c r="C1340" s="33" t="s">
        <v>1520</v>
      </c>
      <c r="D1340" s="6" t="s">
        <v>20</v>
      </c>
      <c r="E1340" s="6" t="s">
        <v>284</v>
      </c>
      <c r="F1340" s="6" t="s">
        <v>533</v>
      </c>
      <c r="G1340">
        <v>12</v>
      </c>
      <c r="H1340">
        <v>202212</v>
      </c>
      <c r="I1340" s="8">
        <v>18.32</v>
      </c>
      <c r="J1340" s="8">
        <v>1.19</v>
      </c>
      <c r="K1340" s="8">
        <v>-1.7</v>
      </c>
      <c r="L1340" s="8">
        <v>-1.19</v>
      </c>
      <c r="M1340" s="47" t="str">
        <f>INDEX(DNBDetails[], MATCH(ZACKS_Screener[Ticker], DNBDetails[Ticker],0), 6)</f>
        <v>Information</v>
      </c>
      <c r="N1340" s="6" t="str">
        <f>INDEX(DNBDetails[], MATCH(ZACKS_Screener[Ticker], DNBDetails[Ticker],0), 7)</f>
        <v>Media Streaming Distribution Services, Social Networks, and Other Media Networks and Content Providers</v>
      </c>
      <c r="O134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v>
      </c>
      <c r="Q1340" s="17">
        <f>IFERROR(ZACKS_Screener[[#This Row],[Price]]/ZACKS_Screener[[#This Row],[EPS1]], "")</f>
        <v>-10.776470588235295</v>
      </c>
      <c r="R1340" s="17">
        <f>IFERROR(ZACKS_Screener[[#This Row],[Price]]/ZACKS_Screener[[#This Row],[EPS2]], "")</f>
        <v>-15.394957983193278</v>
      </c>
      <c r="S1340" s="17">
        <f>IFERROR(ZACKS_Screener[[#This Row],[PE1]]/(ZACKS_Screener[[#This Row],[EG1]]*100), "")</f>
        <v>0.10776470588235294</v>
      </c>
      <c r="T1340" s="17">
        <f>IFERROR(ZACKS_Screener[[#This Row],[PE2]]/(ZACKS_Screener[[#This Row],[EG2]]*100), "")</f>
        <v>-0.51316526610644264</v>
      </c>
      <c r="U1340"/>
    </row>
    <row r="1341" spans="1:21" hidden="1" x14ac:dyDescent="0.25">
      <c r="A1341" s="20" t="s">
        <v>1522</v>
      </c>
      <c r="B1341" s="20">
        <v>7998.64</v>
      </c>
      <c r="C1341" s="33" t="s">
        <v>1520</v>
      </c>
      <c r="D1341" s="6" t="s">
        <v>20</v>
      </c>
      <c r="E1341" s="6" t="s">
        <v>284</v>
      </c>
      <c r="F1341" s="6" t="s">
        <v>533</v>
      </c>
      <c r="G1341">
        <v>12</v>
      </c>
      <c r="H1341">
        <v>202212</v>
      </c>
      <c r="I1341" s="8">
        <v>18.850000000000001</v>
      </c>
      <c r="J1341" s="8">
        <v>1.19</v>
      </c>
      <c r="M1341" s="47" t="str">
        <f>INDEX(DNBDetails[], MATCH(ZACKS_Screener[Ticker], DNBDetails[Ticker],0), 6)</f>
        <v>Information</v>
      </c>
      <c r="N1341" s="6" t="str">
        <f>INDEX(DNBDetails[], MATCH(ZACKS_Screener[Ticker], DNBDetails[Ticker],0), 7)</f>
        <v>Media Streaming Distribution Services, Social Networks, and Other Media Networks and Content Providers</v>
      </c>
      <c r="O134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1" s="17" t="str">
        <f>IFERROR(ZACKS_Screener[[#This Row],[Price]]/ZACKS_Screener[[#This Row],[EPS1]], "")</f>
        <v/>
      </c>
      <c r="R1341" s="17" t="str">
        <f>IFERROR(ZACKS_Screener[[#This Row],[Price]]/ZACKS_Screener[[#This Row],[EPS2]], "")</f>
        <v/>
      </c>
      <c r="S1341" s="17" t="str">
        <f>IFERROR(ZACKS_Screener[[#This Row],[PE1]]/(ZACKS_Screener[[#This Row],[EG1]]*100), "")</f>
        <v/>
      </c>
      <c r="T1341" s="17" t="str">
        <f>IFERROR(ZACKS_Screener[[#This Row],[PE2]]/(ZACKS_Screener[[#This Row],[EG2]]*100), "")</f>
        <v/>
      </c>
      <c r="U1341"/>
    </row>
    <row r="1342" spans="1:21" hidden="1" x14ac:dyDescent="0.25">
      <c r="A1342" s="20" t="s">
        <v>1523</v>
      </c>
      <c r="B1342" s="20">
        <v>8384.7800000000007</v>
      </c>
      <c r="C1342" s="33" t="s">
        <v>1520</v>
      </c>
      <c r="D1342" s="6" t="s">
        <v>20</v>
      </c>
      <c r="E1342" s="6" t="s">
        <v>284</v>
      </c>
      <c r="F1342" s="6" t="s">
        <v>1102</v>
      </c>
      <c r="G1342">
        <v>12</v>
      </c>
      <c r="H1342">
        <v>202212</v>
      </c>
      <c r="I1342" s="8">
        <v>19.5</v>
      </c>
      <c r="J1342" s="8">
        <v>1.19</v>
      </c>
      <c r="M1342" s="47" t="str">
        <f>INDEX(DNBDetails[], MATCH(ZACKS_Screener[Ticker], DNBDetails[Ticker],0), 6)</f>
        <v>Information</v>
      </c>
      <c r="N1342" s="6" t="str">
        <f>INDEX(DNBDetails[], MATCH(ZACKS_Screener[Ticker], DNBDetails[Ticker],0), 7)</f>
        <v>Media Streaming Distribution Services, Social Networks, and Other Media Networks and Content Providers</v>
      </c>
      <c r="O134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2" s="17" t="str">
        <f>IFERROR(ZACKS_Screener[[#This Row],[Price]]/ZACKS_Screener[[#This Row],[EPS1]], "")</f>
        <v/>
      </c>
      <c r="R1342" s="17" t="str">
        <f>IFERROR(ZACKS_Screener[[#This Row],[Price]]/ZACKS_Screener[[#This Row],[EPS2]], "")</f>
        <v/>
      </c>
      <c r="S1342" s="17" t="str">
        <f>IFERROR(ZACKS_Screener[[#This Row],[PE1]]/(ZACKS_Screener[[#This Row],[EG1]]*100), "")</f>
        <v/>
      </c>
      <c r="T1342" s="17" t="str">
        <f>IFERROR(ZACKS_Screener[[#This Row],[PE2]]/(ZACKS_Screener[[#This Row],[EG2]]*100), "")</f>
        <v/>
      </c>
      <c r="U1342"/>
    </row>
    <row r="1343" spans="1:21" hidden="1" x14ac:dyDescent="0.25">
      <c r="A1343" s="20" t="s">
        <v>1539</v>
      </c>
      <c r="B1343" s="20">
        <v>33030.629999999997</v>
      </c>
      <c r="C1343" s="33" t="s">
        <v>1537</v>
      </c>
      <c r="D1343" s="6" t="s">
        <v>12</v>
      </c>
      <c r="E1343" s="6" t="s">
        <v>24</v>
      </c>
      <c r="F1343" s="6" t="s">
        <v>823</v>
      </c>
      <c r="G1343">
        <v>11</v>
      </c>
      <c r="H1343">
        <v>202211</v>
      </c>
      <c r="I1343" s="8">
        <v>113.54</v>
      </c>
      <c r="J1343" s="8">
        <v>17.55</v>
      </c>
      <c r="M1343" s="47" t="str">
        <f>INDEX(DNBDetails[], MATCH(ZACKS_Screener[Ticker], DNBDetails[Ticker],0), 6)</f>
        <v>Construction</v>
      </c>
      <c r="N1343" s="6" t="str">
        <f>INDEX(DNBDetails[], MATCH(ZACKS_Screener[Ticker], DNBDetails[Ticker],0), 7)</f>
        <v>Residential Building Construction</v>
      </c>
      <c r="O134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3" s="17" t="str">
        <f>IFERROR(ZACKS_Screener[[#This Row],[Price]]/ZACKS_Screener[[#This Row],[EPS1]], "")</f>
        <v/>
      </c>
      <c r="R1343" s="17" t="str">
        <f>IFERROR(ZACKS_Screener[[#This Row],[Price]]/ZACKS_Screener[[#This Row],[EPS2]], "")</f>
        <v/>
      </c>
      <c r="S1343" s="17" t="str">
        <f>IFERROR(ZACKS_Screener[[#This Row],[PE1]]/(ZACKS_Screener[[#This Row],[EG1]]*100), "")</f>
        <v/>
      </c>
      <c r="T1343" s="17" t="str">
        <f>IFERROR(ZACKS_Screener[[#This Row],[PE2]]/(ZACKS_Screener[[#This Row],[EG2]]*100), "")</f>
        <v/>
      </c>
      <c r="U1343"/>
    </row>
    <row r="1344" spans="1:21" hidden="1" x14ac:dyDescent="0.25">
      <c r="A1344" s="20" t="s">
        <v>6206</v>
      </c>
      <c r="B1344" s="20">
        <v>2749.34</v>
      </c>
      <c r="C1344" s="33" t="s">
        <v>6205</v>
      </c>
      <c r="D1344" s="6" t="s">
        <v>20</v>
      </c>
      <c r="E1344" s="6" t="s">
        <v>13</v>
      </c>
      <c r="F1344" s="6" t="s">
        <v>159</v>
      </c>
      <c r="G1344">
        <v>12</v>
      </c>
      <c r="H1344">
        <v>202212</v>
      </c>
      <c r="I1344" s="8">
        <v>38</v>
      </c>
      <c r="J1344" s="8">
        <v>0.39</v>
      </c>
      <c r="M1344" s="47" t="str">
        <f>INDEX(DNBDetails[], MATCH(ZACKS_Screener[Ticker], DNBDetails[Ticker],0), 6)</f>
        <v>Information</v>
      </c>
      <c r="N1344" s="6" t="str">
        <f>INDEX(DNBDetails[], MATCH(ZACKS_Screener[Ticker], DNBDetails[Ticker],0), 7)</f>
        <v>Computing Infrastructure Providers, Data Processing, Web Hosting, and Related Services</v>
      </c>
      <c r="O134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4" s="17" t="str">
        <f>IFERROR(ZACKS_Screener[[#This Row],[Price]]/ZACKS_Screener[[#This Row],[EPS1]], "")</f>
        <v/>
      </c>
      <c r="R1344" s="17" t="str">
        <f>IFERROR(ZACKS_Screener[[#This Row],[Price]]/ZACKS_Screener[[#This Row],[EPS2]], "")</f>
        <v/>
      </c>
      <c r="S1344" s="17" t="str">
        <f>IFERROR(ZACKS_Screener[[#This Row],[PE1]]/(ZACKS_Screener[[#This Row],[EG1]]*100), "")</f>
        <v/>
      </c>
      <c r="T1344" s="17" t="str">
        <f>IFERROR(ZACKS_Screener[[#This Row],[PE2]]/(ZACKS_Screener[[#This Row],[EG2]]*100), "")</f>
        <v/>
      </c>
      <c r="U1344"/>
    </row>
    <row r="1345" spans="1:21" hidden="1" x14ac:dyDescent="0.25">
      <c r="A1345" s="20" t="s">
        <v>1654</v>
      </c>
      <c r="B1345" s="20">
        <v>23128.62</v>
      </c>
      <c r="C1345" s="33" t="s">
        <v>1653</v>
      </c>
      <c r="D1345" s="6" t="s">
        <v>12</v>
      </c>
      <c r="E1345" s="6" t="s">
        <v>44</v>
      </c>
      <c r="F1345" s="6" t="s">
        <v>262</v>
      </c>
      <c r="G1345">
        <v>11</v>
      </c>
      <c r="H1345">
        <v>202211</v>
      </c>
      <c r="I1345" s="8">
        <v>88.515799999999999</v>
      </c>
      <c r="J1345" s="8">
        <v>2.5299999999999998</v>
      </c>
      <c r="M1345" s="47" t="str">
        <f>INDEX(DNBDetails[], MATCH(ZACKS_Screener[Ticker], DNBDetails[Ticker],0), 6)</f>
        <v>Food Manufacturing</v>
      </c>
      <c r="N1345" s="6" t="str">
        <f>INDEX(DNBDetails[], MATCH(ZACKS_Screener[Ticker], DNBDetails[Ticker],0), 7)</f>
        <v>Other Food Manufacturing</v>
      </c>
      <c r="O134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5" s="17" t="str">
        <f>IFERROR(ZACKS_Screener[[#This Row],[Price]]/ZACKS_Screener[[#This Row],[EPS1]], "")</f>
        <v/>
      </c>
      <c r="R1345" s="17" t="str">
        <f>IFERROR(ZACKS_Screener[[#This Row],[Price]]/ZACKS_Screener[[#This Row],[EPS2]], "")</f>
        <v/>
      </c>
      <c r="S1345" s="17" t="str">
        <f>IFERROR(ZACKS_Screener[[#This Row],[PE1]]/(ZACKS_Screener[[#This Row],[EG1]]*100), "")</f>
        <v/>
      </c>
      <c r="T1345" s="17" t="str">
        <f>IFERROR(ZACKS_Screener[[#This Row],[PE2]]/(ZACKS_Screener[[#This Row],[EG2]]*100), "")</f>
        <v/>
      </c>
      <c r="U1345"/>
    </row>
    <row r="1346" spans="1:21" hidden="1" x14ac:dyDescent="0.25">
      <c r="A1346" s="20" t="s">
        <v>1663</v>
      </c>
      <c r="B1346" s="20">
        <v>4498.0200000000004</v>
      </c>
      <c r="C1346" s="33" t="s">
        <v>1662</v>
      </c>
      <c r="D1346" s="6" t="s">
        <v>12</v>
      </c>
      <c r="E1346" s="6" t="s">
        <v>17</v>
      </c>
      <c r="F1346" s="6" t="s">
        <v>974</v>
      </c>
      <c r="G1346">
        <v>12</v>
      </c>
      <c r="H1346">
        <v>202212</v>
      </c>
      <c r="I1346" s="8">
        <v>78.58</v>
      </c>
      <c r="J1346" s="8">
        <v>11.64</v>
      </c>
      <c r="M1346" s="47" t="str">
        <f>INDEX(DNBDetails[], MATCH(ZACKS_Screener[Ticker], DNBDetails[Ticker],0), 6)</f>
        <v>Fabricated Metal Product Manufacturing</v>
      </c>
      <c r="N1346" s="6" t="str">
        <f>INDEX(DNBDetails[], MATCH(ZACKS_Screener[Ticker], DNBDetails[Ticker],0), 7)</f>
        <v>Other Fabricated Metal Product Manufacturing</v>
      </c>
      <c r="O134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6" s="17" t="str">
        <f>IFERROR(ZACKS_Screener[[#This Row],[Price]]/ZACKS_Screener[[#This Row],[EPS1]], "")</f>
        <v/>
      </c>
      <c r="R1346" s="17" t="str">
        <f>IFERROR(ZACKS_Screener[[#This Row],[Price]]/ZACKS_Screener[[#This Row],[EPS2]], "")</f>
        <v/>
      </c>
      <c r="S1346" s="17" t="str">
        <f>IFERROR(ZACKS_Screener[[#This Row],[PE1]]/(ZACKS_Screener[[#This Row],[EG1]]*100), "")</f>
        <v/>
      </c>
      <c r="T1346" s="17" t="str">
        <f>IFERROR(ZACKS_Screener[[#This Row],[PE2]]/(ZACKS_Screener[[#This Row],[EG2]]*100), "")</f>
        <v/>
      </c>
      <c r="U1346"/>
    </row>
    <row r="1347" spans="1:21" hidden="1" x14ac:dyDescent="0.25">
      <c r="A1347" s="20" t="s">
        <v>1683</v>
      </c>
      <c r="B1347" s="20">
        <v>3189.85</v>
      </c>
      <c r="C1347" s="33" t="s">
        <v>1681</v>
      </c>
      <c r="D1347" s="6" t="s">
        <v>12</v>
      </c>
      <c r="E1347" s="6" t="s">
        <v>156</v>
      </c>
      <c r="F1347" s="6" t="s">
        <v>157</v>
      </c>
      <c r="G1347">
        <v>9</v>
      </c>
      <c r="H1347">
        <v>202209</v>
      </c>
      <c r="I1347" s="8">
        <v>100</v>
      </c>
      <c r="J1347" s="8">
        <v>5.56</v>
      </c>
      <c r="M1347" s="47" t="str">
        <f>INDEX(DNBDetails[], MATCH(ZACKS_Screener[Ticker], DNBDetails[Ticker],0), 6)</f>
        <v>Computer and Electronic Product Manufacturing</v>
      </c>
      <c r="N1347" s="6" t="str">
        <f>INDEX(DNBDetails[], MATCH(ZACKS_Screener[Ticker], DNBDetails[Ticker],0), 7)</f>
        <v>Navigational, Measuring, Electromedical, and Control Instruments Manufacturing</v>
      </c>
      <c r="O134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7" s="17" t="str">
        <f>IFERROR(ZACKS_Screener[[#This Row],[Price]]/ZACKS_Screener[[#This Row],[EPS1]], "")</f>
        <v/>
      </c>
      <c r="R1347" s="17" t="str">
        <f>IFERROR(ZACKS_Screener[[#This Row],[Price]]/ZACKS_Screener[[#This Row],[EPS2]], "")</f>
        <v/>
      </c>
      <c r="S1347" s="17" t="str">
        <f>IFERROR(ZACKS_Screener[[#This Row],[PE1]]/(ZACKS_Screener[[#This Row],[EG1]]*100), "")</f>
        <v/>
      </c>
      <c r="T1347" s="17" t="str">
        <f>IFERROR(ZACKS_Screener[[#This Row],[PE2]]/(ZACKS_Screener[[#This Row],[EG2]]*100), "")</f>
        <v/>
      </c>
      <c r="U1347"/>
    </row>
    <row r="1348" spans="1:21" hidden="1" x14ac:dyDescent="0.25">
      <c r="A1348" s="20" t="s">
        <v>1686</v>
      </c>
      <c r="B1348" s="20">
        <v>9403.86</v>
      </c>
      <c r="C1348" s="33" t="s">
        <v>1685</v>
      </c>
      <c r="D1348" s="6" t="s">
        <v>20</v>
      </c>
      <c r="E1348" s="6" t="s">
        <v>76</v>
      </c>
      <c r="F1348" s="6" t="s">
        <v>439</v>
      </c>
      <c r="G1348">
        <v>12</v>
      </c>
      <c r="H1348">
        <v>202212</v>
      </c>
      <c r="I1348" s="8">
        <v>219.02</v>
      </c>
      <c r="J1348" s="8">
        <v>3.87</v>
      </c>
      <c r="M1348" s="47" t="str">
        <f>INDEX(DNBDetails[], MATCH(ZACKS_Screener[Ticker], DNBDetails[Ticker],0), 6)</f>
        <v>Finance and Insurance</v>
      </c>
      <c r="N1348" s="6" t="str">
        <f>INDEX(DNBDetails[], MATCH(ZACKS_Screener[Ticker], DNBDetails[Ticker],0), 7)</f>
        <v>Other Financial Investment Activities</v>
      </c>
      <c r="O134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8" s="17" t="str">
        <f>IFERROR(ZACKS_Screener[[#This Row],[Price]]/ZACKS_Screener[[#This Row],[EPS1]], "")</f>
        <v/>
      </c>
      <c r="R1348" s="17" t="str">
        <f>IFERROR(ZACKS_Screener[[#This Row],[Price]]/ZACKS_Screener[[#This Row],[EPS2]], "")</f>
        <v/>
      </c>
      <c r="S1348" s="17" t="str">
        <f>IFERROR(ZACKS_Screener[[#This Row],[PE1]]/(ZACKS_Screener[[#This Row],[EG1]]*100), "")</f>
        <v/>
      </c>
      <c r="T1348" s="17" t="str">
        <f>IFERROR(ZACKS_Screener[[#This Row],[PE2]]/(ZACKS_Screener[[#This Row],[EG2]]*100), "")</f>
        <v/>
      </c>
      <c r="U1348"/>
    </row>
    <row r="1349" spans="1:21" hidden="1" x14ac:dyDescent="0.25">
      <c r="A1349" s="20" t="s">
        <v>1755</v>
      </c>
      <c r="B1349" s="20">
        <v>7161.26</v>
      </c>
      <c r="C1349" s="33" t="s">
        <v>1754</v>
      </c>
      <c r="D1349" s="6" t="s">
        <v>12</v>
      </c>
      <c r="E1349" s="6" t="s">
        <v>194</v>
      </c>
      <c r="F1349" s="6" t="s">
        <v>1285</v>
      </c>
      <c r="G1349">
        <v>12</v>
      </c>
      <c r="H1349">
        <v>202212</v>
      </c>
      <c r="I1349" s="8">
        <v>52.44</v>
      </c>
      <c r="J1349" s="8">
        <v>1.28</v>
      </c>
      <c r="M1349" s="47" t="str">
        <f>INDEX(DNBDetails[], MATCH(ZACKS_Screener[Ticker], DNBDetails[Ticker],0), 6)</f>
        <v>Mining, Quarrying, and Oil and Gas Extraction</v>
      </c>
      <c r="N1349" s="6" t="str">
        <f>INDEX(DNBDetails[], MATCH(ZACKS_Screener[Ticker], DNBDetails[Ticker],0), 7)</f>
        <v>Support Activities for Mining</v>
      </c>
      <c r="O134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4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49" s="17" t="str">
        <f>IFERROR(ZACKS_Screener[[#This Row],[Price]]/ZACKS_Screener[[#This Row],[EPS1]], "")</f>
        <v/>
      </c>
      <c r="R1349" s="17" t="str">
        <f>IFERROR(ZACKS_Screener[[#This Row],[Price]]/ZACKS_Screener[[#This Row],[EPS2]], "")</f>
        <v/>
      </c>
      <c r="S1349" s="17" t="str">
        <f>IFERROR(ZACKS_Screener[[#This Row],[PE1]]/(ZACKS_Screener[[#This Row],[EG1]]*100), "")</f>
        <v/>
      </c>
      <c r="T1349" s="17" t="str">
        <f>IFERROR(ZACKS_Screener[[#This Row],[PE2]]/(ZACKS_Screener[[#This Row],[EG2]]*100), "")</f>
        <v/>
      </c>
      <c r="U1349"/>
    </row>
    <row r="1350" spans="1:21" hidden="1" x14ac:dyDescent="0.25">
      <c r="A1350" s="20" t="s">
        <v>1765</v>
      </c>
      <c r="B1350" s="20">
        <v>4467.05</v>
      </c>
      <c r="C1350" s="33" t="s">
        <v>1764</v>
      </c>
      <c r="D1350" s="6" t="s">
        <v>12</v>
      </c>
      <c r="E1350" s="6" t="s">
        <v>114</v>
      </c>
      <c r="F1350" s="6" t="s">
        <v>277</v>
      </c>
      <c r="G1350">
        <v>12</v>
      </c>
      <c r="H1350">
        <v>202212</v>
      </c>
      <c r="I1350" s="8">
        <v>465.54</v>
      </c>
      <c r="J1350" s="8">
        <v>28.35</v>
      </c>
      <c r="M1350" s="47" t="str">
        <f>INDEX(DNBDetails[], MATCH(ZACKS_Screener[Ticker], DNBDetails[Ticker],0), 6)</f>
        <v>Chemical Manufacturing</v>
      </c>
      <c r="N1350" s="6" t="str">
        <f>INDEX(DNBDetails[], MATCH(ZACKS_Screener[Ticker], DNBDetails[Ticker],0), 7)</f>
        <v>Basic Chemical Manufacturing</v>
      </c>
      <c r="O135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0" s="17" t="str">
        <f>IFERROR(ZACKS_Screener[[#This Row],[Price]]/ZACKS_Screener[[#This Row],[EPS1]], "")</f>
        <v/>
      </c>
      <c r="R1350" s="17" t="str">
        <f>IFERROR(ZACKS_Screener[[#This Row],[Price]]/ZACKS_Screener[[#This Row],[EPS2]], "")</f>
        <v/>
      </c>
      <c r="S1350" s="17" t="str">
        <f>IFERROR(ZACKS_Screener[[#This Row],[PE1]]/(ZACKS_Screener[[#This Row],[EG1]]*100), "")</f>
        <v/>
      </c>
      <c r="T1350" s="17" t="str">
        <f>IFERROR(ZACKS_Screener[[#This Row],[PE2]]/(ZACKS_Screener[[#This Row],[EG2]]*100), "")</f>
        <v/>
      </c>
      <c r="U1350"/>
    </row>
    <row r="1351" spans="1:21" hidden="1" x14ac:dyDescent="0.25">
      <c r="A1351" s="20" t="s">
        <v>1787</v>
      </c>
      <c r="B1351" s="20">
        <v>3628.23</v>
      </c>
      <c r="C1351" s="33" t="s">
        <v>1786</v>
      </c>
      <c r="D1351" s="6" t="s">
        <v>12</v>
      </c>
      <c r="E1351" s="6" t="s">
        <v>32</v>
      </c>
      <c r="F1351" s="6" t="s">
        <v>183</v>
      </c>
      <c r="G1351">
        <v>12</v>
      </c>
      <c r="H1351">
        <v>202212</v>
      </c>
      <c r="I1351" s="8">
        <v>96.71</v>
      </c>
      <c r="J1351" s="8">
        <v>6.15</v>
      </c>
      <c r="M1351" s="47" t="str">
        <f>INDEX(DNBDetails[], MATCH(ZACKS_Screener[Ticker], DNBDetails[Ticker],0), 6)</f>
        <v>Finance and Insurance</v>
      </c>
      <c r="N1351" s="6" t="str">
        <f>INDEX(DNBDetails[], MATCH(ZACKS_Screener[Ticker], DNBDetails[Ticker],0), 7)</f>
        <v>Nondepository Credit Intermediation</v>
      </c>
      <c r="O135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1" s="17" t="str">
        <f>IFERROR(ZACKS_Screener[[#This Row],[Price]]/ZACKS_Screener[[#This Row],[EPS1]], "")</f>
        <v/>
      </c>
      <c r="R1351" s="17" t="str">
        <f>IFERROR(ZACKS_Screener[[#This Row],[Price]]/ZACKS_Screener[[#This Row],[EPS2]], "")</f>
        <v/>
      </c>
      <c r="S1351" s="17" t="str">
        <f>IFERROR(ZACKS_Screener[[#This Row],[PE1]]/(ZACKS_Screener[[#This Row],[EG1]]*100), "")</f>
        <v/>
      </c>
      <c r="T1351" s="17" t="str">
        <f>IFERROR(ZACKS_Screener[[#This Row],[PE2]]/(ZACKS_Screener[[#This Row],[EG2]]*100), "")</f>
        <v/>
      </c>
      <c r="U1351"/>
    </row>
    <row r="1352" spans="1:21" hidden="1" x14ac:dyDescent="0.25">
      <c r="A1352" s="20" t="s">
        <v>15812</v>
      </c>
      <c r="B1352" s="20">
        <v>2872.82</v>
      </c>
      <c r="C1352" s="33" t="s">
        <v>15813</v>
      </c>
      <c r="D1352" s="6" t="s">
        <v>20</v>
      </c>
      <c r="E1352" s="6" t="s">
        <v>13</v>
      </c>
      <c r="F1352" s="6" t="s">
        <v>175</v>
      </c>
      <c r="G1352">
        <v>12</v>
      </c>
      <c r="H1352">
        <v>202212</v>
      </c>
      <c r="I1352" s="8">
        <v>50.5</v>
      </c>
      <c r="J1352" s="8">
        <v>0.5</v>
      </c>
      <c r="M1352" s="47" t="e">
        <f>INDEX(DNBDetails[], MATCH(ZACKS_Screener[Ticker], DNBDetails[Ticker],0), 6)</f>
        <v>#N/A</v>
      </c>
      <c r="N1352" s="6" t="e">
        <f>INDEX(DNBDetails[], MATCH(ZACKS_Screener[Ticker], DNBDetails[Ticker],0), 7)</f>
        <v>#N/A</v>
      </c>
      <c r="O135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2" s="17" t="str">
        <f>IFERROR(ZACKS_Screener[[#This Row],[Price]]/ZACKS_Screener[[#This Row],[EPS1]], "")</f>
        <v/>
      </c>
      <c r="R1352" s="17" t="str">
        <f>IFERROR(ZACKS_Screener[[#This Row],[Price]]/ZACKS_Screener[[#This Row],[EPS2]], "")</f>
        <v/>
      </c>
      <c r="S1352" s="17" t="str">
        <f>IFERROR(ZACKS_Screener[[#This Row],[PE1]]/(ZACKS_Screener[[#This Row],[EG1]]*100), "")</f>
        <v/>
      </c>
      <c r="T1352" s="17" t="str">
        <f>IFERROR(ZACKS_Screener[[#This Row],[PE2]]/(ZACKS_Screener[[#This Row],[EG2]]*100), "")</f>
        <v/>
      </c>
      <c r="U1352"/>
    </row>
    <row r="1353" spans="1:21" hidden="1" x14ac:dyDescent="0.25">
      <c r="A1353" s="20" t="s">
        <v>1933</v>
      </c>
      <c r="B1353" s="20">
        <v>13181</v>
      </c>
      <c r="C1353" s="33" t="s">
        <v>1932</v>
      </c>
      <c r="D1353" s="6" t="s">
        <v>20</v>
      </c>
      <c r="E1353" s="6" t="s">
        <v>284</v>
      </c>
      <c r="F1353" s="6" t="s">
        <v>831</v>
      </c>
      <c r="G1353">
        <v>12</v>
      </c>
      <c r="H1353">
        <v>202212</v>
      </c>
      <c r="I1353" s="8">
        <v>19.059999999999999</v>
      </c>
      <c r="J1353" s="8">
        <v>1.71</v>
      </c>
      <c r="M1353" s="47" t="str">
        <f>INDEX(DNBDetails[], MATCH(ZACKS_Screener[Ticker], DNBDetails[Ticker],0), 6)</f>
        <v>Information</v>
      </c>
      <c r="N1353" s="6" t="str">
        <f>INDEX(DNBDetails[], MATCH(ZACKS_Screener[Ticker], DNBDetails[Ticker],0), 7)</f>
        <v>Radio and Television Broadcasting Stations</v>
      </c>
      <c r="O135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3" s="17" t="str">
        <f>IFERROR(ZACKS_Screener[[#This Row],[Price]]/ZACKS_Screener[[#This Row],[EPS1]], "")</f>
        <v/>
      </c>
      <c r="R1353" s="17" t="str">
        <f>IFERROR(ZACKS_Screener[[#This Row],[Price]]/ZACKS_Screener[[#This Row],[EPS2]], "")</f>
        <v/>
      </c>
      <c r="S1353" s="17" t="str">
        <f>IFERROR(ZACKS_Screener[[#This Row],[PE1]]/(ZACKS_Screener[[#This Row],[EG1]]*100), "")</f>
        <v/>
      </c>
      <c r="T1353" s="17" t="str">
        <f>IFERROR(ZACKS_Screener[[#This Row],[PE2]]/(ZACKS_Screener[[#This Row],[EG2]]*100), "")</f>
        <v/>
      </c>
      <c r="U1353"/>
    </row>
    <row r="1354" spans="1:21" hidden="1" x14ac:dyDescent="0.25">
      <c r="A1354" s="20" t="s">
        <v>1946</v>
      </c>
      <c r="B1354" s="20">
        <v>80547.95</v>
      </c>
      <c r="C1354" s="33" t="s">
        <v>1944</v>
      </c>
      <c r="D1354" s="6" t="s">
        <v>12</v>
      </c>
      <c r="E1354" s="6" t="s">
        <v>194</v>
      </c>
      <c r="F1354" s="6" t="s">
        <v>900</v>
      </c>
      <c r="G1354">
        <v>12</v>
      </c>
      <c r="H1354">
        <v>202212</v>
      </c>
      <c r="I1354" s="8">
        <v>12.41</v>
      </c>
      <c r="J1354" s="8">
        <v>5.29</v>
      </c>
      <c r="M1354" s="47" t="str">
        <f>INDEX(DNBDetails[], MATCH(ZACKS_Screener[Ticker], DNBDetails[Ticker],0), 6)</f>
        <v>Petroleum and Coal Products Manufacturing</v>
      </c>
      <c r="N1354" s="6" t="str">
        <f>INDEX(DNBDetails[], MATCH(ZACKS_Screener[Ticker], DNBDetails[Ticker],0), 7)</f>
        <v>Petroleum and Coal Products Manufacturing</v>
      </c>
      <c r="O135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4" s="17" t="str">
        <f>IFERROR(ZACKS_Screener[[#This Row],[Price]]/ZACKS_Screener[[#This Row],[EPS1]], "")</f>
        <v/>
      </c>
      <c r="R1354" s="17" t="str">
        <f>IFERROR(ZACKS_Screener[[#This Row],[Price]]/ZACKS_Screener[[#This Row],[EPS2]], "")</f>
        <v/>
      </c>
      <c r="S1354" s="17" t="str">
        <f>IFERROR(ZACKS_Screener[[#This Row],[PE1]]/(ZACKS_Screener[[#This Row],[EG1]]*100), "")</f>
        <v/>
      </c>
      <c r="T1354" s="17" t="str">
        <f>IFERROR(ZACKS_Screener[[#This Row],[PE2]]/(ZACKS_Screener[[#This Row],[EG2]]*100), "")</f>
        <v/>
      </c>
      <c r="U1354"/>
    </row>
    <row r="1355" spans="1:21" hidden="1" x14ac:dyDescent="0.25">
      <c r="A1355" s="20" t="s">
        <v>3535</v>
      </c>
      <c r="B1355" s="20">
        <v>2404.13</v>
      </c>
      <c r="C1355" s="33" t="s">
        <v>3534</v>
      </c>
      <c r="D1355" s="6" t="s">
        <v>20</v>
      </c>
      <c r="E1355" s="6" t="s">
        <v>27</v>
      </c>
      <c r="F1355" s="6" t="s">
        <v>513</v>
      </c>
      <c r="G1355">
        <v>8</v>
      </c>
      <c r="H1355">
        <v>202208</v>
      </c>
      <c r="I1355" s="8">
        <v>77.209999999999994</v>
      </c>
      <c r="J1355" s="8">
        <v>3.38</v>
      </c>
      <c r="M1355" s="47" t="str">
        <f>INDEX(DNBDetails[], MATCH(ZACKS_Screener[Ticker], DNBDetails[Ticker],0), 6)</f>
        <v>Retail Trade</v>
      </c>
      <c r="N1355" s="6" t="str">
        <f>INDEX(DNBDetails[], MATCH(ZACKS_Screener[Ticker], DNBDetails[Ticker],0), 7)</f>
        <v>Warehouse Clubs, Supercenters, and Other General Merchandise Retailers</v>
      </c>
      <c r="O135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5" s="17" t="str">
        <f>IFERROR(ZACKS_Screener[[#This Row],[Price]]/ZACKS_Screener[[#This Row],[EPS1]], "")</f>
        <v/>
      </c>
      <c r="R1355" s="17" t="str">
        <f>IFERROR(ZACKS_Screener[[#This Row],[Price]]/ZACKS_Screener[[#This Row],[EPS2]], "")</f>
        <v/>
      </c>
      <c r="S1355" s="17" t="str">
        <f>IFERROR(ZACKS_Screener[[#This Row],[PE1]]/(ZACKS_Screener[[#This Row],[EG1]]*100), "")</f>
        <v/>
      </c>
      <c r="T1355" s="17" t="str">
        <f>IFERROR(ZACKS_Screener[[#This Row],[PE2]]/(ZACKS_Screener[[#This Row],[EG2]]*100), "")</f>
        <v/>
      </c>
      <c r="U1355"/>
    </row>
    <row r="1356" spans="1:21" hidden="1" x14ac:dyDescent="0.25">
      <c r="A1356" s="20" t="s">
        <v>3546</v>
      </c>
      <c r="B1356" s="20">
        <v>2479.4899999999998</v>
      </c>
      <c r="C1356" s="33" t="s">
        <v>3545</v>
      </c>
      <c r="D1356" s="6" t="s">
        <v>20</v>
      </c>
      <c r="E1356" s="6" t="s">
        <v>27</v>
      </c>
      <c r="F1356" s="6" t="s">
        <v>219</v>
      </c>
      <c r="G1356">
        <v>12</v>
      </c>
      <c r="H1356">
        <v>202212</v>
      </c>
      <c r="I1356" s="8">
        <v>6.2</v>
      </c>
      <c r="J1356" s="8">
        <v>0.15</v>
      </c>
      <c r="M1356" s="47" t="str">
        <f>INDEX(DNBDetails[], MATCH(ZACKS_Screener[Ticker], DNBDetails[Ticker],0), 6)</f>
        <v>Retail Trade</v>
      </c>
      <c r="N1356" s="6" t="str">
        <f>INDEX(DNBDetails[], MATCH(ZACKS_Screener[Ticker], DNBDetails[Ticker],0), 7)</f>
        <v>Other Miscellaneous Retailers</v>
      </c>
      <c r="O135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6" s="17" t="str">
        <f>IFERROR(ZACKS_Screener[[#This Row],[Price]]/ZACKS_Screener[[#This Row],[EPS1]], "")</f>
        <v/>
      </c>
      <c r="R1356" s="17" t="str">
        <f>IFERROR(ZACKS_Screener[[#This Row],[Price]]/ZACKS_Screener[[#This Row],[EPS2]], "")</f>
        <v/>
      </c>
      <c r="S1356" s="17" t="str">
        <f>IFERROR(ZACKS_Screener[[#This Row],[PE1]]/(ZACKS_Screener[[#This Row],[EG1]]*100), "")</f>
        <v/>
      </c>
      <c r="T1356" s="17" t="str">
        <f>IFERROR(ZACKS_Screener[[#This Row],[PE2]]/(ZACKS_Screener[[#This Row],[EG2]]*100), "")</f>
        <v/>
      </c>
      <c r="U1356"/>
    </row>
    <row r="1357" spans="1:21" x14ac:dyDescent="0.25">
      <c r="A1357" s="20" t="s">
        <v>2165</v>
      </c>
      <c r="B1357" s="20">
        <v>3785.51</v>
      </c>
      <c r="C1357" s="33" t="s">
        <v>2164</v>
      </c>
      <c r="D1357" s="6" t="s">
        <v>20</v>
      </c>
      <c r="E1357" s="6" t="s">
        <v>194</v>
      </c>
      <c r="F1357" s="6" t="s">
        <v>265</v>
      </c>
      <c r="G1357">
        <v>12</v>
      </c>
      <c r="H1357">
        <v>202212</v>
      </c>
      <c r="I1357" s="8">
        <v>17.989999999999998</v>
      </c>
      <c r="J1357" s="8">
        <v>0.8</v>
      </c>
      <c r="K1357" s="8">
        <v>-1.25</v>
      </c>
      <c r="L1357" s="8">
        <v>-1.21</v>
      </c>
      <c r="M1357" s="47" t="str">
        <f>INDEX(DNBDetails[], MATCH(ZACKS_Screener[Ticker], DNBDetails[Ticker],0), 6)</f>
        <v>Construction</v>
      </c>
      <c r="N1357" s="6" t="str">
        <f>INDEX(DNBDetails[], MATCH(ZACKS_Screener[Ticker], DNBDetails[Ticker],0), 7)</f>
        <v>Building Equipment Contractors</v>
      </c>
      <c r="O135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3.2000000000000028E-2</v>
      </c>
      <c r="Q1357" s="17">
        <f>IFERROR(ZACKS_Screener[[#This Row],[Price]]/ZACKS_Screener[[#This Row],[EPS1]], "")</f>
        <v>-14.391999999999999</v>
      </c>
      <c r="R1357" s="17">
        <f>IFERROR(ZACKS_Screener[[#This Row],[Price]]/ZACKS_Screener[[#This Row],[EPS2]], "")</f>
        <v>-14.867768595041321</v>
      </c>
      <c r="S1357" s="17">
        <f>IFERROR(ZACKS_Screener[[#This Row],[PE1]]/(ZACKS_Screener[[#This Row],[EG1]]*100), "")</f>
        <v>0.14391999999999999</v>
      </c>
      <c r="T1357" s="17">
        <f>IFERROR(ZACKS_Screener[[#This Row],[PE2]]/(ZACKS_Screener[[#This Row],[EG2]]*100), "")</f>
        <v>-4.6461776859504083</v>
      </c>
      <c r="U1357"/>
    </row>
    <row r="1358" spans="1:21" hidden="1" x14ac:dyDescent="0.25">
      <c r="A1358" s="20" t="s">
        <v>2167</v>
      </c>
      <c r="B1358" s="20">
        <v>3698.94</v>
      </c>
      <c r="C1358" s="33" t="s">
        <v>2166</v>
      </c>
      <c r="D1358" s="6" t="s">
        <v>20</v>
      </c>
      <c r="E1358" s="6" t="s">
        <v>27</v>
      </c>
      <c r="F1358" s="6" t="s">
        <v>48</v>
      </c>
      <c r="G1358">
        <v>12</v>
      </c>
      <c r="H1358">
        <v>202212</v>
      </c>
      <c r="I1358" s="8">
        <v>67.2</v>
      </c>
      <c r="J1358" s="8">
        <v>6.51</v>
      </c>
      <c r="M1358" s="47" t="str">
        <f>INDEX(DNBDetails[], MATCH(ZACKS_Screener[Ticker], DNBDetails[Ticker],0), 6)</f>
        <v>Retail Trade</v>
      </c>
      <c r="N1358" s="6" t="str">
        <f>INDEX(DNBDetails[], MATCH(ZACKS_Screener[Ticker], DNBDetails[Ticker],0), 7)</f>
        <v>Automotive Parts, Accessories, and Tire Retailers</v>
      </c>
      <c r="O135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8"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8" s="17" t="str">
        <f>IFERROR(ZACKS_Screener[[#This Row],[Price]]/ZACKS_Screener[[#This Row],[EPS1]], "")</f>
        <v/>
      </c>
      <c r="R1358" s="17" t="str">
        <f>IFERROR(ZACKS_Screener[[#This Row],[Price]]/ZACKS_Screener[[#This Row],[EPS2]], "")</f>
        <v/>
      </c>
      <c r="S1358" s="17" t="str">
        <f>IFERROR(ZACKS_Screener[[#This Row],[PE1]]/(ZACKS_Screener[[#This Row],[EG1]]*100), "")</f>
        <v/>
      </c>
      <c r="T1358" s="17" t="str">
        <f>IFERROR(ZACKS_Screener[[#This Row],[PE2]]/(ZACKS_Screener[[#This Row],[EG2]]*100), "")</f>
        <v/>
      </c>
      <c r="U1358"/>
    </row>
    <row r="1359" spans="1:21" hidden="1" x14ac:dyDescent="0.25">
      <c r="A1359" s="20" t="s">
        <v>2189</v>
      </c>
      <c r="B1359" s="20">
        <v>3140.61</v>
      </c>
      <c r="C1359" s="33" t="s">
        <v>2188</v>
      </c>
      <c r="D1359" s="6" t="s">
        <v>20</v>
      </c>
      <c r="E1359" s="6" t="s">
        <v>13</v>
      </c>
      <c r="F1359" s="6" t="s">
        <v>1439</v>
      </c>
      <c r="G1359">
        <v>9</v>
      </c>
      <c r="H1359">
        <v>202209</v>
      </c>
      <c r="I1359" s="8">
        <v>55.37</v>
      </c>
      <c r="J1359" s="8">
        <v>4.99</v>
      </c>
      <c r="M1359" s="47" t="str">
        <f>INDEX(DNBDetails[], MATCH(ZACKS_Screener[Ticker], DNBDetails[Ticker],0), 6)</f>
        <v>Computer and Electronic Product Manufacturing</v>
      </c>
      <c r="N1359" s="6" t="str">
        <f>INDEX(DNBDetails[], MATCH(ZACKS_Screener[Ticker], DNBDetails[Ticker],0), 7)</f>
        <v>Semiconductor and Other Electronic Component Manufacturing</v>
      </c>
      <c r="O135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5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59" s="17" t="str">
        <f>IFERROR(ZACKS_Screener[[#This Row],[Price]]/ZACKS_Screener[[#This Row],[EPS1]], "")</f>
        <v/>
      </c>
      <c r="R1359" s="17" t="str">
        <f>IFERROR(ZACKS_Screener[[#This Row],[Price]]/ZACKS_Screener[[#This Row],[EPS2]], "")</f>
        <v/>
      </c>
      <c r="S1359" s="17" t="str">
        <f>IFERROR(ZACKS_Screener[[#This Row],[PE1]]/(ZACKS_Screener[[#This Row],[EG1]]*100), "")</f>
        <v/>
      </c>
      <c r="T1359" s="17" t="str">
        <f>IFERROR(ZACKS_Screener[[#This Row],[PE2]]/(ZACKS_Screener[[#This Row],[EG2]]*100), "")</f>
        <v/>
      </c>
      <c r="U1359"/>
    </row>
    <row r="1360" spans="1:21" hidden="1" x14ac:dyDescent="0.25">
      <c r="A1360" s="20" t="s">
        <v>2207</v>
      </c>
      <c r="B1360" s="20">
        <v>4169.0200000000004</v>
      </c>
      <c r="C1360" s="33" t="s">
        <v>2206</v>
      </c>
      <c r="D1360" s="6" t="s">
        <v>505</v>
      </c>
      <c r="E1360" s="6" t="s">
        <v>44</v>
      </c>
      <c r="F1360" s="6" t="s">
        <v>262</v>
      </c>
      <c r="G1360">
        <v>12</v>
      </c>
      <c r="H1360">
        <v>202212</v>
      </c>
      <c r="I1360" s="8">
        <v>3599.0700999999999</v>
      </c>
      <c r="J1360" s="8">
        <v>499.66</v>
      </c>
      <c r="M1360" s="47" t="str">
        <f>INDEX(DNBDetails[], MATCH(ZACKS_Screener[Ticker], DNBDetails[Ticker],0), 6)</f>
        <v>Food Manufacturing</v>
      </c>
      <c r="N1360" s="6" t="str">
        <f>INDEX(DNBDetails[], MATCH(ZACKS_Screener[Ticker], DNBDetails[Ticker],0), 7)</f>
        <v>Animal Slaughtering and Processing</v>
      </c>
      <c r="O136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0" s="17" t="str">
        <f>IFERROR(ZACKS_Screener[[#This Row],[Price]]/ZACKS_Screener[[#This Row],[EPS1]], "")</f>
        <v/>
      </c>
      <c r="R1360" s="17" t="str">
        <f>IFERROR(ZACKS_Screener[[#This Row],[Price]]/ZACKS_Screener[[#This Row],[EPS2]], "")</f>
        <v/>
      </c>
      <c r="S1360" s="17" t="str">
        <f>IFERROR(ZACKS_Screener[[#This Row],[PE1]]/(ZACKS_Screener[[#This Row],[EG1]]*100), "")</f>
        <v/>
      </c>
      <c r="T1360" s="17" t="str">
        <f>IFERROR(ZACKS_Screener[[#This Row],[PE2]]/(ZACKS_Screener[[#This Row],[EG2]]*100), "")</f>
        <v/>
      </c>
      <c r="U1360"/>
    </row>
    <row r="1361" spans="1:21" hidden="1" x14ac:dyDescent="0.25">
      <c r="A1361" s="20" t="s">
        <v>2215</v>
      </c>
      <c r="B1361" s="20">
        <v>6699</v>
      </c>
      <c r="C1361" s="33" t="s">
        <v>2214</v>
      </c>
      <c r="D1361" s="6" t="s">
        <v>12</v>
      </c>
      <c r="E1361" s="6" t="s">
        <v>32</v>
      </c>
      <c r="F1361" s="6" t="s">
        <v>1003</v>
      </c>
      <c r="G1361">
        <v>12</v>
      </c>
      <c r="H1361">
        <v>202212</v>
      </c>
      <c r="I1361" s="8">
        <v>62.3</v>
      </c>
      <c r="J1361" s="8">
        <v>5.74</v>
      </c>
      <c r="M1361" s="47" t="str">
        <f>INDEX(DNBDetails[], MATCH(ZACKS_Screener[Ticker], DNBDetails[Ticker],0), 6)</f>
        <v>Finance and Insurance</v>
      </c>
      <c r="N1361" s="6" t="str">
        <f>INDEX(DNBDetails[], MATCH(ZACKS_Screener[Ticker], DNBDetails[Ticker],0), 7)</f>
        <v>Securities and Commodity Contracts Intermediation and Brokerage</v>
      </c>
      <c r="O136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1" s="17" t="str">
        <f>IFERROR(ZACKS_Screener[[#This Row],[Price]]/ZACKS_Screener[[#This Row],[EPS1]], "")</f>
        <v/>
      </c>
      <c r="R1361" s="17" t="str">
        <f>IFERROR(ZACKS_Screener[[#This Row],[Price]]/ZACKS_Screener[[#This Row],[EPS2]], "")</f>
        <v/>
      </c>
      <c r="S1361" s="17" t="str">
        <f>IFERROR(ZACKS_Screener[[#This Row],[PE1]]/(ZACKS_Screener[[#This Row],[EG1]]*100), "")</f>
        <v/>
      </c>
      <c r="T1361" s="17" t="str">
        <f>IFERROR(ZACKS_Screener[[#This Row],[PE2]]/(ZACKS_Screener[[#This Row],[EG2]]*100), "")</f>
        <v/>
      </c>
      <c r="U1361"/>
    </row>
    <row r="1362" spans="1:21" hidden="1" x14ac:dyDescent="0.25">
      <c r="A1362" s="20" t="s">
        <v>2243</v>
      </c>
      <c r="B1362" s="20">
        <v>4860.18</v>
      </c>
      <c r="C1362" s="33" t="s">
        <v>2242</v>
      </c>
      <c r="D1362" s="6" t="s">
        <v>505</v>
      </c>
      <c r="E1362" s="6" t="s">
        <v>114</v>
      </c>
      <c r="F1362" s="6" t="s">
        <v>656</v>
      </c>
      <c r="G1362">
        <v>12</v>
      </c>
      <c r="H1362">
        <v>202212</v>
      </c>
      <c r="I1362" s="8">
        <v>37</v>
      </c>
      <c r="J1362" s="8">
        <v>2.59</v>
      </c>
      <c r="M1362" s="47" t="str">
        <f>INDEX(DNBDetails[], MATCH(ZACKS_Screener[Ticker], DNBDetails[Ticker],0), 6)</f>
        <v>Primary Metal Manufacturing</v>
      </c>
      <c r="N1362" s="6" t="str">
        <f>INDEX(DNBDetails[], MATCH(ZACKS_Screener[Ticker], DNBDetails[Ticker],0), 7)</f>
        <v>Iron and Steel Mills and Ferroalloy Manufacturing</v>
      </c>
      <c r="O136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2" s="17" t="str">
        <f>IFERROR(ZACKS_Screener[[#This Row],[Price]]/ZACKS_Screener[[#This Row],[EPS1]], "")</f>
        <v/>
      </c>
      <c r="R1362" s="17" t="str">
        <f>IFERROR(ZACKS_Screener[[#This Row],[Price]]/ZACKS_Screener[[#This Row],[EPS2]], "")</f>
        <v/>
      </c>
      <c r="S1362" s="17" t="str">
        <f>IFERROR(ZACKS_Screener[[#This Row],[PE1]]/(ZACKS_Screener[[#This Row],[EG1]]*100), "")</f>
        <v/>
      </c>
      <c r="T1362" s="17" t="str">
        <f>IFERROR(ZACKS_Screener[[#This Row],[PE2]]/(ZACKS_Screener[[#This Row],[EG2]]*100), "")</f>
        <v/>
      </c>
      <c r="U1362"/>
    </row>
    <row r="1363" spans="1:21" hidden="1" x14ac:dyDescent="0.25">
      <c r="A1363" s="20" t="s">
        <v>2277</v>
      </c>
      <c r="B1363" s="20">
        <v>17104.39</v>
      </c>
      <c r="C1363" s="33" t="s">
        <v>2276</v>
      </c>
      <c r="D1363" s="6" t="s">
        <v>12</v>
      </c>
      <c r="E1363" s="6" t="s">
        <v>13</v>
      </c>
      <c r="F1363" s="6" t="s">
        <v>175</v>
      </c>
      <c r="G1363">
        <v>12</v>
      </c>
      <c r="H1363">
        <v>202212</v>
      </c>
      <c r="I1363" s="8">
        <v>10.44</v>
      </c>
      <c r="J1363" s="8">
        <v>0.17</v>
      </c>
      <c r="K1363" s="8">
        <v>-0.01</v>
      </c>
      <c r="L1363" s="8">
        <v>0.08</v>
      </c>
      <c r="M1363" s="47" t="str">
        <f>INDEX(DNBDetails[], MATCH(ZACKS_Screener[Ticker], DNBDetails[Ticker],0), 6)</f>
        <v>Professional, Scientific, and Technical Services</v>
      </c>
      <c r="N1363" s="6" t="str">
        <f>INDEX(DNBDetails[], MATCH(ZACKS_Screener[Ticker], DNBDetails[Ticker],0), 7)</f>
        <v>Computer Systems Design and Related Services</v>
      </c>
      <c r="O136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63" s="17">
        <f>IFERROR(ZACKS_Screener[[#This Row],[Price]]/ZACKS_Screener[[#This Row],[EPS1]], "")</f>
        <v>-1044</v>
      </c>
      <c r="R1363" s="17">
        <f>IFERROR(ZACKS_Screener[[#This Row],[Price]]/ZACKS_Screener[[#This Row],[EPS2]], "")</f>
        <v>130.5</v>
      </c>
      <c r="S1363" s="17">
        <f>IFERROR(ZACKS_Screener[[#This Row],[PE1]]/(ZACKS_Screener[[#This Row],[EG1]]*100), "")</f>
        <v>10.44</v>
      </c>
      <c r="T1363" s="17">
        <f>IFERROR(ZACKS_Screener[[#This Row],[PE2]]/(ZACKS_Screener[[#This Row],[EG2]]*100), "")</f>
        <v>1.3049999999999999</v>
      </c>
      <c r="U1363"/>
    </row>
    <row r="1364" spans="1:21" hidden="1" x14ac:dyDescent="0.25">
      <c r="A1364" s="20" t="s">
        <v>2382</v>
      </c>
      <c r="B1364" s="20">
        <v>2555.36</v>
      </c>
      <c r="C1364" s="33" t="s">
        <v>2381</v>
      </c>
      <c r="D1364" s="6" t="s">
        <v>12</v>
      </c>
      <c r="E1364" s="6" t="s">
        <v>114</v>
      </c>
      <c r="F1364" s="6" t="s">
        <v>277</v>
      </c>
      <c r="G1364">
        <v>12</v>
      </c>
      <c r="H1364">
        <v>202212</v>
      </c>
      <c r="I1364" s="8">
        <v>59.32</v>
      </c>
      <c r="J1364" s="8">
        <v>3.29</v>
      </c>
      <c r="M1364" s="47" t="str">
        <f>INDEX(DNBDetails[], MATCH(ZACKS_Screener[Ticker], DNBDetails[Ticker],0), 6)</f>
        <v>Food Manufacturing</v>
      </c>
      <c r="N1364" s="6" t="str">
        <f>INDEX(DNBDetails[], MATCH(ZACKS_Screener[Ticker], DNBDetails[Ticker],0), 7)</f>
        <v>Other Food Manufacturing</v>
      </c>
      <c r="O136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4" s="17" t="str">
        <f>IFERROR(ZACKS_Screener[[#This Row],[Price]]/ZACKS_Screener[[#This Row],[EPS1]], "")</f>
        <v/>
      </c>
      <c r="R1364" s="17" t="str">
        <f>IFERROR(ZACKS_Screener[[#This Row],[Price]]/ZACKS_Screener[[#This Row],[EPS2]], "")</f>
        <v/>
      </c>
      <c r="S1364" s="17" t="str">
        <f>IFERROR(ZACKS_Screener[[#This Row],[PE1]]/(ZACKS_Screener[[#This Row],[EG1]]*100), "")</f>
        <v/>
      </c>
      <c r="T1364" s="17" t="str">
        <f>IFERROR(ZACKS_Screener[[#This Row],[PE2]]/(ZACKS_Screener[[#This Row],[EG2]]*100), "")</f>
        <v/>
      </c>
      <c r="U1364"/>
    </row>
    <row r="1365" spans="1:21" hidden="1" x14ac:dyDescent="0.25">
      <c r="A1365" s="6" t="s">
        <v>3708</v>
      </c>
      <c r="B1365" s="20">
        <v>2364.64</v>
      </c>
      <c r="C1365" s="33" t="s">
        <v>3707</v>
      </c>
      <c r="D1365" s="6" t="s">
        <v>12</v>
      </c>
      <c r="E1365" s="6" t="s">
        <v>44</v>
      </c>
      <c r="F1365" s="6" t="s">
        <v>1302</v>
      </c>
      <c r="G1365">
        <v>12</v>
      </c>
      <c r="H1365">
        <v>202212</v>
      </c>
      <c r="I1365" s="8">
        <v>33.61</v>
      </c>
      <c r="J1365" s="8">
        <v>1.07</v>
      </c>
      <c r="M1365" s="47" t="str">
        <f>INDEX(DNBDetails[], MATCH(ZACKS_Screener[Ticker], DNBDetails[Ticker],0), 6)</f>
        <v>Food Manufacturing</v>
      </c>
      <c r="N1365" s="6" t="str">
        <f>INDEX(DNBDetails[], MATCH(ZACKS_Screener[Ticker], DNBDetails[Ticker],0), 7)</f>
        <v>Sugar and Confectionery Product Manufacturing</v>
      </c>
      <c r="O136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5"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5" s="17" t="str">
        <f>IFERROR(ZACKS_Screener[[#This Row],[Price]]/ZACKS_Screener[[#This Row],[EPS1]], "")</f>
        <v/>
      </c>
      <c r="R1365" s="17" t="str">
        <f>IFERROR(ZACKS_Screener[[#This Row],[Price]]/ZACKS_Screener[[#This Row],[EPS2]], "")</f>
        <v/>
      </c>
      <c r="S1365" s="17" t="str">
        <f>IFERROR(ZACKS_Screener[[#This Row],[PE1]]/(ZACKS_Screener[[#This Row],[EG1]]*100), "")</f>
        <v/>
      </c>
      <c r="T1365" s="17" t="str">
        <f>IFERROR(ZACKS_Screener[[#This Row],[PE2]]/(ZACKS_Screener[[#This Row],[EG2]]*100), "")</f>
        <v/>
      </c>
      <c r="U1365"/>
    </row>
    <row r="1366" spans="1:21" hidden="1" x14ac:dyDescent="0.25">
      <c r="A1366" s="20" t="s">
        <v>15858</v>
      </c>
      <c r="B1366" s="20">
        <v>2107.59</v>
      </c>
      <c r="C1366" s="33" t="s">
        <v>15859</v>
      </c>
      <c r="D1366" s="6" t="s">
        <v>20</v>
      </c>
      <c r="E1366" s="6" t="s">
        <v>21</v>
      </c>
      <c r="F1366" s="6" t="s">
        <v>996</v>
      </c>
      <c r="G1366">
        <v>12</v>
      </c>
      <c r="H1366">
        <v>202212</v>
      </c>
      <c r="I1366" s="8">
        <v>26.08</v>
      </c>
      <c r="J1366" s="8">
        <v>6.63</v>
      </c>
      <c r="M1366" s="47" t="str">
        <f>INDEX(DNBDetails[], MATCH(ZACKS_Screener[Ticker], DNBDetails[Ticker],0), 6)</f>
        <v>Transportation and Warehousing</v>
      </c>
      <c r="N1366" s="6" t="str">
        <f>INDEX(DNBDetails[], MATCH(ZACKS_Screener[Ticker], DNBDetails[Ticker],0), 7)</f>
        <v>Inland Water Transportation</v>
      </c>
      <c r="O136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6"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6" s="17" t="str">
        <f>IFERROR(ZACKS_Screener[[#This Row],[Price]]/ZACKS_Screener[[#This Row],[EPS1]], "")</f>
        <v/>
      </c>
      <c r="R1366" s="17" t="str">
        <f>IFERROR(ZACKS_Screener[[#This Row],[Price]]/ZACKS_Screener[[#This Row],[EPS2]], "")</f>
        <v/>
      </c>
      <c r="S1366" s="17" t="str">
        <f>IFERROR(ZACKS_Screener[[#This Row],[PE1]]/(ZACKS_Screener[[#This Row],[EG1]]*100), "")</f>
        <v/>
      </c>
      <c r="T1366" s="17" t="str">
        <f>IFERROR(ZACKS_Screener[[#This Row],[PE2]]/(ZACKS_Screener[[#This Row],[EG2]]*100), "")</f>
        <v/>
      </c>
      <c r="U1366"/>
    </row>
    <row r="1367" spans="1:21" hidden="1" x14ac:dyDescent="0.25">
      <c r="A1367" s="20" t="s">
        <v>3720</v>
      </c>
      <c r="B1367" s="20">
        <v>3156.63</v>
      </c>
      <c r="C1367" s="33" t="s">
        <v>2516</v>
      </c>
      <c r="D1367" s="6" t="s">
        <v>12</v>
      </c>
      <c r="E1367" s="6" t="s">
        <v>284</v>
      </c>
      <c r="F1367" s="6" t="s">
        <v>697</v>
      </c>
      <c r="G1367">
        <v>3</v>
      </c>
      <c r="H1367">
        <v>202303</v>
      </c>
      <c r="I1367" s="8">
        <v>7.15</v>
      </c>
      <c r="J1367" s="8">
        <v>0.57999999999999996</v>
      </c>
      <c r="M1367" s="47" t="str">
        <f>INDEX(DNBDetails[], MATCH(ZACKS_Screener[Ticker], DNBDetails[Ticker],0), 6)</f>
        <v>Apparel Manufacturing</v>
      </c>
      <c r="N1367" s="6" t="str">
        <f>INDEX(DNBDetails[], MATCH(ZACKS_Screener[Ticker], DNBDetails[Ticker],0), 7)</f>
        <v>Cut and Sew Apparel Manufacturing</v>
      </c>
      <c r="O136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7"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7" s="17" t="str">
        <f>IFERROR(ZACKS_Screener[[#This Row],[Price]]/ZACKS_Screener[[#This Row],[EPS1]], "")</f>
        <v/>
      </c>
      <c r="R1367" s="17" t="str">
        <f>IFERROR(ZACKS_Screener[[#This Row],[Price]]/ZACKS_Screener[[#This Row],[EPS2]], "")</f>
        <v/>
      </c>
      <c r="S1367" s="17" t="str">
        <f>IFERROR(ZACKS_Screener[[#This Row],[PE1]]/(ZACKS_Screener[[#This Row],[EG1]]*100), "")</f>
        <v/>
      </c>
      <c r="T1367" s="17" t="str">
        <f>IFERROR(ZACKS_Screener[[#This Row],[PE2]]/(ZACKS_Screener[[#This Row],[EG2]]*100), "")</f>
        <v/>
      </c>
      <c r="U1367"/>
    </row>
    <row r="1368" spans="1:21" hidden="1" x14ac:dyDescent="0.25">
      <c r="A1368" s="20" t="s">
        <v>3730</v>
      </c>
      <c r="B1368" s="20">
        <v>4278.22</v>
      </c>
      <c r="C1368" s="33" t="s">
        <v>3729</v>
      </c>
      <c r="D1368" s="6" t="s">
        <v>20</v>
      </c>
      <c r="E1368" s="6" t="s">
        <v>13</v>
      </c>
      <c r="F1368" s="6" t="s">
        <v>145</v>
      </c>
      <c r="G1368">
        <v>12</v>
      </c>
      <c r="H1368">
        <v>202212</v>
      </c>
      <c r="I1368" s="8">
        <v>34.03</v>
      </c>
      <c r="J1368" s="8">
        <v>0.21</v>
      </c>
      <c r="K1368" s="8">
        <v>-0.38</v>
      </c>
      <c r="L1368" s="8">
        <v>0.62</v>
      </c>
      <c r="M1368" s="47" t="str">
        <f>INDEX(DNBDetails[], MATCH(ZACKS_Screener[Ticker], DNBDetails[Ticker],0), 6)</f>
        <v>Finance and Insurance</v>
      </c>
      <c r="N1368" s="6" t="str">
        <f>INDEX(DNBDetails[], MATCH(ZACKS_Screener[Ticker], DNBDetails[Ticker],0), 7)</f>
        <v>Nondepository Credit Intermediation</v>
      </c>
      <c r="O136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68" s="17">
        <f>IFERROR(ZACKS_Screener[[#This Row],[Price]]/ZACKS_Screener[[#This Row],[EPS1]], "")</f>
        <v>-89.55263157894737</v>
      </c>
      <c r="R1368" s="17">
        <f>IFERROR(ZACKS_Screener[[#This Row],[Price]]/ZACKS_Screener[[#This Row],[EPS2]], "")</f>
        <v>54.887096774193552</v>
      </c>
      <c r="S1368" s="17">
        <f>IFERROR(ZACKS_Screener[[#This Row],[PE1]]/(ZACKS_Screener[[#This Row],[EG1]]*100), "")</f>
        <v>0.89552631578947373</v>
      </c>
      <c r="T1368" s="17">
        <f>IFERROR(ZACKS_Screener[[#This Row],[PE2]]/(ZACKS_Screener[[#This Row],[EG2]]*100), "")</f>
        <v>0.54887096774193556</v>
      </c>
      <c r="U1368"/>
    </row>
    <row r="1369" spans="1:21" hidden="1" x14ac:dyDescent="0.25">
      <c r="A1369" s="20" t="s">
        <v>2559</v>
      </c>
      <c r="B1369" s="20">
        <v>5447.71</v>
      </c>
      <c r="C1369" s="33" t="s">
        <v>2558</v>
      </c>
      <c r="D1369" s="6" t="s">
        <v>12</v>
      </c>
      <c r="E1369" s="6" t="s">
        <v>194</v>
      </c>
      <c r="F1369" s="6" t="s">
        <v>1285</v>
      </c>
      <c r="G1369">
        <v>12</v>
      </c>
      <c r="H1369">
        <v>202212</v>
      </c>
      <c r="I1369" s="8">
        <v>74.23</v>
      </c>
      <c r="J1369" s="8">
        <v>1</v>
      </c>
      <c r="M1369" s="47" t="str">
        <f>INDEX(DNBDetails[], MATCH(ZACKS_Screener[Ticker], DNBDetails[Ticker],0), 6)</f>
        <v>Mining, Quarrying, and Oil and Gas Extraction</v>
      </c>
      <c r="N1369" s="6" t="str">
        <f>INDEX(DNBDetails[], MATCH(ZACKS_Screener[Ticker], DNBDetails[Ticker],0), 7)</f>
        <v>Support Activities for Mining</v>
      </c>
      <c r="O136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69"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69" s="17" t="str">
        <f>IFERROR(ZACKS_Screener[[#This Row],[Price]]/ZACKS_Screener[[#This Row],[EPS1]], "")</f>
        <v/>
      </c>
      <c r="R1369" s="17" t="str">
        <f>IFERROR(ZACKS_Screener[[#This Row],[Price]]/ZACKS_Screener[[#This Row],[EPS2]], "")</f>
        <v/>
      </c>
      <c r="S1369" s="17" t="str">
        <f>IFERROR(ZACKS_Screener[[#This Row],[PE1]]/(ZACKS_Screener[[#This Row],[EG1]]*100), "")</f>
        <v/>
      </c>
      <c r="T1369" s="17" t="str">
        <f>IFERROR(ZACKS_Screener[[#This Row],[PE2]]/(ZACKS_Screener[[#This Row],[EG2]]*100), "")</f>
        <v/>
      </c>
      <c r="U1369"/>
    </row>
    <row r="1370" spans="1:21" hidden="1" x14ac:dyDescent="0.25">
      <c r="A1370" s="20" t="s">
        <v>3743</v>
      </c>
      <c r="B1370" s="20">
        <v>3452.25</v>
      </c>
      <c r="C1370" s="33" t="s">
        <v>3742</v>
      </c>
      <c r="D1370" s="6" t="s">
        <v>20</v>
      </c>
      <c r="E1370" s="6" t="s">
        <v>13</v>
      </c>
      <c r="F1370" s="6" t="s">
        <v>517</v>
      </c>
      <c r="G1370">
        <v>12</v>
      </c>
      <c r="H1370">
        <v>202212</v>
      </c>
      <c r="I1370" s="8">
        <v>76.84</v>
      </c>
      <c r="J1370" s="8">
        <v>0.56999999999999995</v>
      </c>
      <c r="M1370" s="47" t="str">
        <f>INDEX(DNBDetails[], MATCH(ZACKS_Screener[Ticker], DNBDetails[Ticker],0), 6)</f>
        <v>Computer and Electronic Product Manufacturing</v>
      </c>
      <c r="N1370" s="6" t="str">
        <f>INDEX(DNBDetails[], MATCH(ZACKS_Screener[Ticker], DNBDetails[Ticker],0), 7)</f>
        <v>Semiconductor and Other Electronic Component Manufacturing</v>
      </c>
      <c r="O137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0"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0" s="17" t="str">
        <f>IFERROR(ZACKS_Screener[[#This Row],[Price]]/ZACKS_Screener[[#This Row],[EPS1]], "")</f>
        <v/>
      </c>
      <c r="R1370" s="17" t="str">
        <f>IFERROR(ZACKS_Screener[[#This Row],[Price]]/ZACKS_Screener[[#This Row],[EPS2]], "")</f>
        <v/>
      </c>
      <c r="S1370" s="17" t="str">
        <f>IFERROR(ZACKS_Screener[[#This Row],[PE1]]/(ZACKS_Screener[[#This Row],[EG1]]*100), "")</f>
        <v/>
      </c>
      <c r="T1370" s="17" t="str">
        <f>IFERROR(ZACKS_Screener[[#This Row],[PE2]]/(ZACKS_Screener[[#This Row],[EG2]]*100), "")</f>
        <v/>
      </c>
      <c r="U1370"/>
    </row>
    <row r="1371" spans="1:21" hidden="1" x14ac:dyDescent="0.25">
      <c r="A1371" s="20" t="s">
        <v>2632</v>
      </c>
      <c r="B1371" s="20">
        <v>24884.880000000001</v>
      </c>
      <c r="C1371" s="33" t="s">
        <v>2631</v>
      </c>
      <c r="D1371" s="6" t="s">
        <v>12</v>
      </c>
      <c r="E1371" s="6" t="s">
        <v>194</v>
      </c>
      <c r="F1371" s="6" t="s">
        <v>353</v>
      </c>
      <c r="G1371">
        <v>12</v>
      </c>
      <c r="H1371">
        <v>202212</v>
      </c>
      <c r="I1371" s="8">
        <v>25.12</v>
      </c>
      <c r="J1371" s="8">
        <v>1.67</v>
      </c>
      <c r="M1371" s="47" t="str">
        <f>INDEX(DNBDetails[], MATCH(ZACKS_Screener[Ticker], DNBDetails[Ticker],0), 6)</f>
        <v>Mining, Quarrying, and Oil and Gas Extraction</v>
      </c>
      <c r="N1371" s="6" t="str">
        <f>INDEX(DNBDetails[], MATCH(ZACKS_Screener[Ticker], DNBDetails[Ticker],0), 7)</f>
        <v>Support Activities for Mining</v>
      </c>
      <c r="O137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1"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1" s="17" t="str">
        <f>IFERROR(ZACKS_Screener[[#This Row],[Price]]/ZACKS_Screener[[#This Row],[EPS1]], "")</f>
        <v/>
      </c>
      <c r="R1371" s="17" t="str">
        <f>IFERROR(ZACKS_Screener[[#This Row],[Price]]/ZACKS_Screener[[#This Row],[EPS2]], "")</f>
        <v/>
      </c>
      <c r="S1371" s="17" t="str">
        <f>IFERROR(ZACKS_Screener[[#This Row],[PE1]]/(ZACKS_Screener[[#This Row],[EG1]]*100), "")</f>
        <v/>
      </c>
      <c r="T1371" s="17" t="str">
        <f>IFERROR(ZACKS_Screener[[#This Row],[PE2]]/(ZACKS_Screener[[#This Row],[EG2]]*100), "")</f>
        <v/>
      </c>
      <c r="U1371"/>
    </row>
    <row r="1372" spans="1:21" hidden="1" x14ac:dyDescent="0.25">
      <c r="A1372" s="20" t="s">
        <v>2685</v>
      </c>
      <c r="B1372" s="20">
        <v>14302.53</v>
      </c>
      <c r="C1372" s="33" t="s">
        <v>2683</v>
      </c>
      <c r="D1372" s="6" t="s">
        <v>12</v>
      </c>
      <c r="E1372" s="6" t="s">
        <v>24</v>
      </c>
      <c r="F1372" s="6" t="s">
        <v>25</v>
      </c>
      <c r="G1372">
        <v>12</v>
      </c>
      <c r="H1372">
        <v>202212</v>
      </c>
      <c r="I1372" s="8">
        <v>367.15</v>
      </c>
      <c r="J1372" s="8">
        <v>14.2</v>
      </c>
      <c r="M1372" s="47" t="str">
        <f>INDEX(DNBDetails[], MATCH(ZACKS_Screener[Ticker], DNBDetails[Ticker],0), 6)</f>
        <v>Wholesale Trade</v>
      </c>
      <c r="N1372" s="6" t="str">
        <f>INDEX(DNBDetails[], MATCH(ZACKS_Screener[Ticker], DNBDetails[Ticker],0), 7)</f>
        <v>Hardware, and Plumbing and Heating Equipment and Supplies Merchant Wholesalers</v>
      </c>
      <c r="O137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2"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2" s="17" t="str">
        <f>IFERROR(ZACKS_Screener[[#This Row],[Price]]/ZACKS_Screener[[#This Row],[EPS1]], "")</f>
        <v/>
      </c>
      <c r="R1372" s="17" t="str">
        <f>IFERROR(ZACKS_Screener[[#This Row],[Price]]/ZACKS_Screener[[#This Row],[EPS2]], "")</f>
        <v/>
      </c>
      <c r="S1372" s="17" t="str">
        <f>IFERROR(ZACKS_Screener[[#This Row],[PE1]]/(ZACKS_Screener[[#This Row],[EG1]]*100), "")</f>
        <v/>
      </c>
      <c r="T1372" s="17" t="str">
        <f>IFERROR(ZACKS_Screener[[#This Row],[PE2]]/(ZACKS_Screener[[#This Row],[EG2]]*100), "")</f>
        <v/>
      </c>
      <c r="U1372"/>
    </row>
    <row r="1373" spans="1:21" hidden="1" x14ac:dyDescent="0.25">
      <c r="A1373" s="20" t="s">
        <v>2724</v>
      </c>
      <c r="B1373" s="20">
        <v>6846.48</v>
      </c>
      <c r="C1373" s="33" t="s">
        <v>2723</v>
      </c>
      <c r="D1373" s="6" t="s">
        <v>20</v>
      </c>
      <c r="E1373" s="6" t="s">
        <v>13</v>
      </c>
      <c r="F1373" s="6" t="s">
        <v>51</v>
      </c>
      <c r="G1373">
        <v>12</v>
      </c>
      <c r="H1373">
        <v>202212</v>
      </c>
      <c r="I1373" s="8">
        <v>18.940000000000001</v>
      </c>
      <c r="J1373" s="8">
        <v>0.11</v>
      </c>
      <c r="M1373" s="47" t="str">
        <f>INDEX(DNBDetails[], MATCH(ZACKS_Screener[Ticker], DNBDetails[Ticker],0), 6)</f>
        <v>Information</v>
      </c>
      <c r="N1373" s="6" t="str">
        <f>INDEX(DNBDetails[], MATCH(ZACKS_Screener[Ticker], DNBDetails[Ticker],0), 7)</f>
        <v>Computing Infrastructure Providers, Data Processing, Web Hosting, and Related Services</v>
      </c>
      <c r="O137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3"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3" s="17" t="str">
        <f>IFERROR(ZACKS_Screener[[#This Row],[Price]]/ZACKS_Screener[[#This Row],[EPS1]], "")</f>
        <v/>
      </c>
      <c r="R1373" s="17" t="str">
        <f>IFERROR(ZACKS_Screener[[#This Row],[Price]]/ZACKS_Screener[[#This Row],[EPS2]], "")</f>
        <v/>
      </c>
      <c r="S1373" s="17" t="str">
        <f>IFERROR(ZACKS_Screener[[#This Row],[PE1]]/(ZACKS_Screener[[#This Row],[EG1]]*100), "")</f>
        <v/>
      </c>
      <c r="T1373" s="17" t="str">
        <f>IFERROR(ZACKS_Screener[[#This Row],[PE2]]/(ZACKS_Screener[[#This Row],[EG2]]*100), "")</f>
        <v/>
      </c>
      <c r="U1373"/>
    </row>
    <row r="1374" spans="1:21" hidden="1" x14ac:dyDescent="0.25">
      <c r="A1374" s="20" t="s">
        <v>2733</v>
      </c>
      <c r="B1374" s="20">
        <v>13287.56</v>
      </c>
      <c r="C1374" s="33" t="s">
        <v>2732</v>
      </c>
      <c r="D1374" s="6" t="s">
        <v>20</v>
      </c>
      <c r="E1374" s="6" t="s">
        <v>32</v>
      </c>
      <c r="F1374" s="6" t="s">
        <v>397</v>
      </c>
      <c r="G1374">
        <v>12</v>
      </c>
      <c r="H1374">
        <v>202212</v>
      </c>
      <c r="I1374" s="8">
        <v>56.17</v>
      </c>
      <c r="J1374" s="8">
        <v>1.43</v>
      </c>
      <c r="M1374" s="47" t="e">
        <f>INDEX(DNBDetails[], MATCH(ZACKS_Screener[Ticker], DNBDetails[Ticker],0), 6)</f>
        <v>#N/A</v>
      </c>
      <c r="N1374" s="6" t="e">
        <f>INDEX(DNBDetails[], MATCH(ZACKS_Screener[Ticker], DNBDetails[Ticker],0), 7)</f>
        <v>#N/A</v>
      </c>
      <c r="O137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v>
      </c>
      <c r="P1374" s="16" t="str">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
      </c>
      <c r="Q1374" s="17" t="str">
        <f>IFERROR(ZACKS_Screener[[#This Row],[Price]]/ZACKS_Screener[[#This Row],[EPS1]], "")</f>
        <v/>
      </c>
      <c r="R1374" s="17" t="str">
        <f>IFERROR(ZACKS_Screener[[#This Row],[Price]]/ZACKS_Screener[[#This Row],[EPS2]], "")</f>
        <v/>
      </c>
      <c r="S1374" s="17" t="str">
        <f>IFERROR(ZACKS_Screener[[#This Row],[PE1]]/(ZACKS_Screener[[#This Row],[EG1]]*100), "")</f>
        <v/>
      </c>
      <c r="T1374" s="17" t="str">
        <f>IFERROR(ZACKS_Screener[[#This Row],[PE2]]/(ZACKS_Screener[[#This Row],[EG2]]*100), "")</f>
        <v/>
      </c>
      <c r="U1374"/>
    </row>
    <row r="1375" spans="1:21" hidden="1" x14ac:dyDescent="0.25">
      <c r="A1375" s="20" t="s">
        <v>1459</v>
      </c>
      <c r="B1375" s="20">
        <v>5224.5</v>
      </c>
      <c r="C1375" s="33" t="s">
        <v>1458</v>
      </c>
      <c r="D1375" s="6" t="s">
        <v>12</v>
      </c>
      <c r="E1375" s="6" t="s">
        <v>21</v>
      </c>
      <c r="F1375" s="6" t="s">
        <v>22</v>
      </c>
      <c r="G1375">
        <v>12</v>
      </c>
      <c r="H1375">
        <v>202212</v>
      </c>
      <c r="I1375" s="8">
        <v>7.92</v>
      </c>
      <c r="J1375" s="8">
        <v>-0.44</v>
      </c>
      <c r="K1375" s="8">
        <v>-0.91</v>
      </c>
      <c r="L1375" s="8">
        <v>-0.7</v>
      </c>
      <c r="M1375" s="47" t="str">
        <f>INDEX(DNBDetails[], MATCH(ZACKS_Screener[Ticker], DNBDetails[Ticker],0), 6)</f>
        <v>Transportation Equipment Manufacturing</v>
      </c>
      <c r="N1375" s="6" t="str">
        <f>INDEX(DNBDetails[], MATCH(ZACKS_Screener[Ticker], DNBDetails[Ticker],0), 7)</f>
        <v>Aerospace Product and Parts Manufacturing</v>
      </c>
      <c r="O1375"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-1.0681818181818183</v>
      </c>
      <c r="P1375"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0.23076923076923084</v>
      </c>
      <c r="Q1375" s="17">
        <f>IFERROR(ZACKS_Screener[[#This Row],[Price]]/ZACKS_Screener[[#This Row],[EPS1]], "")</f>
        <v>-8.7032967032967026</v>
      </c>
      <c r="R1375" s="17">
        <f>IFERROR(ZACKS_Screener[[#This Row],[Price]]/ZACKS_Screener[[#This Row],[EPS2]], "")</f>
        <v>-11.314285714285715</v>
      </c>
      <c r="S1375" s="17">
        <f>IFERROR(ZACKS_Screener[[#This Row],[PE1]]/(ZACKS_Screener[[#This Row],[EG1]]*100), "")</f>
        <v>8.147767126490528E-2</v>
      </c>
      <c r="T1375" s="17">
        <f>IFERROR(ZACKS_Screener[[#This Row],[PE2]]/(ZACKS_Screener[[#This Row],[EG2]]*100), "")</f>
        <v>-0.49028571428571416</v>
      </c>
      <c r="U1375"/>
    </row>
    <row r="1376" spans="1:21" hidden="1" x14ac:dyDescent="0.25">
      <c r="A1376" s="20" t="s">
        <v>2041</v>
      </c>
      <c r="B1376" s="20">
        <v>9073.3700000000008</v>
      </c>
      <c r="C1376" s="33" t="s">
        <v>2040</v>
      </c>
      <c r="D1376" s="6" t="s">
        <v>20</v>
      </c>
      <c r="E1376" s="6" t="s">
        <v>94</v>
      </c>
      <c r="F1376" s="6" t="s">
        <v>669</v>
      </c>
      <c r="G1376">
        <v>12</v>
      </c>
      <c r="H1376">
        <v>202212</v>
      </c>
      <c r="I1376" s="8">
        <v>4.0999999999999996</v>
      </c>
      <c r="J1376" s="8">
        <v>-0.23</v>
      </c>
      <c r="K1376" s="8">
        <v>-0.5</v>
      </c>
      <c r="L1376" s="8">
        <v>-0.69</v>
      </c>
      <c r="M1376" s="47" t="e">
        <f>INDEX(DNBDetails[], MATCH(ZACKS_Screener[Ticker], DNBDetails[Ticker],0), 6)</f>
        <v>#N/A</v>
      </c>
      <c r="N1376" s="6" t="e">
        <f>INDEX(DNBDetails[], MATCH(ZACKS_Screener[Ticker], DNBDetails[Ticker],0), 7)</f>
        <v>#N/A</v>
      </c>
      <c r="O1376"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-1.173913043478261</v>
      </c>
      <c r="P1376"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-0.37999999999999989</v>
      </c>
      <c r="Q1376" s="17">
        <f>IFERROR(ZACKS_Screener[[#This Row],[Price]]/ZACKS_Screener[[#This Row],[EPS1]], "")</f>
        <v>-8.1999999999999993</v>
      </c>
      <c r="R1376" s="17">
        <f>IFERROR(ZACKS_Screener[[#This Row],[Price]]/ZACKS_Screener[[#This Row],[EPS2]], "")</f>
        <v>-5.9420289855072461</v>
      </c>
      <c r="S1376" s="17">
        <f>IFERROR(ZACKS_Screener[[#This Row],[PE1]]/(ZACKS_Screener[[#This Row],[EG1]]*100), "")</f>
        <v>6.9851851851851846E-2</v>
      </c>
      <c r="T1376" s="17">
        <f>IFERROR(ZACKS_Screener[[#This Row],[PE2]]/(ZACKS_Screener[[#This Row],[EG2]]*100), "")</f>
        <v>0.15636918382913811</v>
      </c>
      <c r="U1376"/>
    </row>
    <row r="1377" spans="1:21" hidden="1" x14ac:dyDescent="0.25">
      <c r="A1377" s="20" t="s">
        <v>352</v>
      </c>
      <c r="B1377" s="20">
        <v>4358.6000000000004</v>
      </c>
      <c r="C1377" s="33" t="s">
        <v>351</v>
      </c>
      <c r="D1377" s="6" t="s">
        <v>12</v>
      </c>
      <c r="E1377" s="6" t="s">
        <v>194</v>
      </c>
      <c r="F1377" s="6" t="s">
        <v>353</v>
      </c>
      <c r="G1377">
        <v>12</v>
      </c>
      <c r="H1377">
        <v>202212</v>
      </c>
      <c r="I1377" s="8">
        <v>9.44</v>
      </c>
      <c r="J1377" s="8">
        <v>-0.16</v>
      </c>
      <c r="K1377" s="8">
        <v>-0.37</v>
      </c>
      <c r="L1377" s="8">
        <v>0.74</v>
      </c>
      <c r="M1377" s="47" t="str">
        <f>INDEX(DNBDetails[], MATCH(ZACKS_Screener[Ticker], DNBDetails[Ticker],0), 6)</f>
        <v>Chemical Manufacturing</v>
      </c>
      <c r="N1377" s="6" t="str">
        <f>INDEX(DNBDetails[], MATCH(ZACKS_Screener[Ticker], DNBDetails[Ticker],0), 7)</f>
        <v>Basic Chemical Manufacturing</v>
      </c>
      <c r="O1377"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-1.3125</v>
      </c>
      <c r="P1377"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1</v>
      </c>
      <c r="Q1377" s="17">
        <f>IFERROR(ZACKS_Screener[[#This Row],[Price]]/ZACKS_Screener[[#This Row],[EPS1]], "")</f>
        <v>-25.513513513513512</v>
      </c>
      <c r="R1377" s="17">
        <f>IFERROR(ZACKS_Screener[[#This Row],[Price]]/ZACKS_Screener[[#This Row],[EPS2]], "")</f>
        <v>12.756756756756756</v>
      </c>
      <c r="S1377" s="17">
        <f>IFERROR(ZACKS_Screener[[#This Row],[PE1]]/(ZACKS_Screener[[#This Row],[EG1]]*100), "")</f>
        <v>0.19438867438867438</v>
      </c>
      <c r="T1377" s="17">
        <f>IFERROR(ZACKS_Screener[[#This Row],[PE2]]/(ZACKS_Screener[[#This Row],[EG2]]*100), "")</f>
        <v>0.12756756756756757</v>
      </c>
      <c r="U1377"/>
    </row>
    <row r="1378" spans="1:21" hidden="1" x14ac:dyDescent="0.25">
      <c r="A1378" s="20" t="s">
        <v>1825</v>
      </c>
      <c r="B1378" s="20">
        <v>2946.86</v>
      </c>
      <c r="C1378" s="33" t="s">
        <v>1824</v>
      </c>
      <c r="D1378" s="6" t="s">
        <v>20</v>
      </c>
      <c r="E1378" s="6" t="s">
        <v>35</v>
      </c>
      <c r="F1378" s="6" t="s">
        <v>135</v>
      </c>
      <c r="G1378">
        <v>12</v>
      </c>
      <c r="H1378">
        <v>202212</v>
      </c>
      <c r="I1378" s="8">
        <v>29.61</v>
      </c>
      <c r="J1378" s="8">
        <v>-0.88</v>
      </c>
      <c r="K1378" s="8">
        <v>-2.06</v>
      </c>
      <c r="L1378" s="8">
        <v>-2.0699999999999998</v>
      </c>
      <c r="M1378" s="47" t="str">
        <f>INDEX(DNBDetails[], MATCH(ZACKS_Screener[Ticker], DNBDetails[Ticker],0), 6)</f>
        <v>Miscellaneous Manufacturing</v>
      </c>
      <c r="N1378" s="6" t="str">
        <f>INDEX(DNBDetails[], MATCH(ZACKS_Screener[Ticker], DNBDetails[Ticker],0), 7)</f>
        <v>Medical Equipment and Supplies Manufacturing</v>
      </c>
      <c r="O1378"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-1.3409090909090911</v>
      </c>
      <c r="P1378"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-4.8543689320387313E-3</v>
      </c>
      <c r="Q1378" s="17">
        <f>IFERROR(ZACKS_Screener[[#This Row],[Price]]/ZACKS_Screener[[#This Row],[EPS1]], "")</f>
        <v>-14.373786407766989</v>
      </c>
      <c r="R1378" s="17">
        <f>IFERROR(ZACKS_Screener[[#This Row],[Price]]/ZACKS_Screener[[#This Row],[EPS2]], "")</f>
        <v>-14.304347826086957</v>
      </c>
      <c r="S1378" s="17">
        <f>IFERROR(ZACKS_Screener[[#This Row],[PE1]]/(ZACKS_Screener[[#This Row],[EG1]]*100), "")</f>
        <v>0.10719433931216059</v>
      </c>
      <c r="T1378" s="17">
        <f>IFERROR(ZACKS_Screener[[#This Row],[PE2]]/(ZACKS_Screener[[#This Row],[EG2]]*100), "")</f>
        <v>29.46695652173976</v>
      </c>
      <c r="U1378"/>
    </row>
    <row r="1379" spans="1:21" hidden="1" x14ac:dyDescent="0.25">
      <c r="A1379" s="20" t="s">
        <v>3405</v>
      </c>
      <c r="B1379" s="20">
        <v>2791.97</v>
      </c>
      <c r="C1379" s="33" t="s">
        <v>3404</v>
      </c>
      <c r="D1379" s="6" t="s">
        <v>20</v>
      </c>
      <c r="E1379" s="6" t="s">
        <v>35</v>
      </c>
      <c r="F1379" s="6" t="s">
        <v>60</v>
      </c>
      <c r="G1379">
        <v>12</v>
      </c>
      <c r="H1379">
        <v>202212</v>
      </c>
      <c r="I1379" s="8">
        <v>54.4</v>
      </c>
      <c r="J1379" s="8">
        <v>-1.55</v>
      </c>
      <c r="K1379" s="8">
        <v>-3.66</v>
      </c>
      <c r="L1379" s="8">
        <v>-4.2699999999999996</v>
      </c>
      <c r="M1379" s="47" t="str">
        <f>INDEX(DNBDetails[], MATCH(ZACKS_Screener[Ticker], DNBDetails[Ticker],0), 6)</f>
        <v>Chemical Manufacturing</v>
      </c>
      <c r="N1379" s="6" t="str">
        <f>INDEX(DNBDetails[], MATCH(ZACKS_Screener[Ticker], DNBDetails[Ticker],0), 7)</f>
        <v>Pharmaceutical and Medicine Manufacturing</v>
      </c>
      <c r="O1379"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-1.3612903225806454</v>
      </c>
      <c r="P1379"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-0.16666666666666652</v>
      </c>
      <c r="Q1379" s="17">
        <f>IFERROR(ZACKS_Screener[[#This Row],[Price]]/ZACKS_Screener[[#This Row],[EPS1]], "")</f>
        <v>-14.863387978142075</v>
      </c>
      <c r="R1379" s="17">
        <f>IFERROR(ZACKS_Screener[[#This Row],[Price]]/ZACKS_Screener[[#This Row],[EPS2]], "")</f>
        <v>-12.740046838407496</v>
      </c>
      <c r="S1379" s="17">
        <f>IFERROR(ZACKS_Screener[[#This Row],[PE1]]/(ZACKS_Screener[[#This Row],[EG1]]*100), "")</f>
        <v>0.10918602543184935</v>
      </c>
      <c r="T1379" s="17">
        <f>IFERROR(ZACKS_Screener[[#This Row],[PE2]]/(ZACKS_Screener[[#This Row],[EG2]]*100), "")</f>
        <v>0.76440281030445056</v>
      </c>
      <c r="U1379"/>
    </row>
    <row r="1380" spans="1:21" hidden="1" x14ac:dyDescent="0.25">
      <c r="A1380" s="20" t="s">
        <v>6216</v>
      </c>
      <c r="B1380" s="20">
        <v>3045.72</v>
      </c>
      <c r="C1380" s="33" t="s">
        <v>6215</v>
      </c>
      <c r="D1380" s="6" t="s">
        <v>20</v>
      </c>
      <c r="E1380" s="6" t="s">
        <v>76</v>
      </c>
      <c r="F1380" s="6" t="s">
        <v>242</v>
      </c>
      <c r="G1380">
        <v>12</v>
      </c>
      <c r="H1380">
        <v>202212</v>
      </c>
      <c r="I1380" s="8">
        <v>16.34</v>
      </c>
      <c r="J1380" s="8">
        <v>-0.47</v>
      </c>
      <c r="K1380" s="8">
        <v>-1.1299999999999999</v>
      </c>
      <c r="L1380" s="8">
        <v>-0.69</v>
      </c>
      <c r="M1380" s="47" t="str">
        <f>INDEX(DNBDetails[], MATCH(ZACKS_Screener[Ticker], DNBDetails[Ticker],0), 6)</f>
        <v>Electrical Equipment, Appliance, and Component Manufacturing</v>
      </c>
      <c r="N1380" s="6" t="str">
        <f>INDEX(DNBDetails[], MATCH(ZACKS_Screener[Ticker], DNBDetails[Ticker],0), 7)</f>
        <v>Electrical Equipment Manufacturing</v>
      </c>
      <c r="O1380"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-1.404255319148936</v>
      </c>
      <c r="P1380"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0.38938053097345132</v>
      </c>
      <c r="Q1380" s="17">
        <f>IFERROR(ZACKS_Screener[[#This Row],[Price]]/ZACKS_Screener[[#This Row],[EPS1]], "")</f>
        <v>-14.460176991150444</v>
      </c>
      <c r="R1380" s="17">
        <f>IFERROR(ZACKS_Screener[[#This Row],[Price]]/ZACKS_Screener[[#This Row],[EPS2]], "")</f>
        <v>-23.681159420289855</v>
      </c>
      <c r="S1380" s="17">
        <f>IFERROR(ZACKS_Screener[[#This Row],[PE1]]/(ZACKS_Screener[[#This Row],[EG1]]*100), "")</f>
        <v>0.10297398766425317</v>
      </c>
      <c r="T1380" s="17">
        <f>IFERROR(ZACKS_Screener[[#This Row],[PE2]]/(ZACKS_Screener[[#This Row],[EG2]]*100), "")</f>
        <v>-0.60817523056653489</v>
      </c>
      <c r="U1380"/>
    </row>
    <row r="1381" spans="1:21" hidden="1" x14ac:dyDescent="0.25">
      <c r="A1381" s="20" t="s">
        <v>3108</v>
      </c>
      <c r="B1381" s="20">
        <v>2095.4699999999998</v>
      </c>
      <c r="C1381" s="33" t="s">
        <v>3107</v>
      </c>
      <c r="D1381" s="6" t="s">
        <v>20</v>
      </c>
      <c r="E1381" s="6" t="s">
        <v>13</v>
      </c>
      <c r="F1381" s="6" t="s">
        <v>175</v>
      </c>
      <c r="G1381">
        <v>12</v>
      </c>
      <c r="H1381">
        <v>202212</v>
      </c>
      <c r="I1381" s="8">
        <v>10.93</v>
      </c>
      <c r="J1381" s="8">
        <v>-0.11</v>
      </c>
      <c r="K1381" s="8">
        <v>-0.3</v>
      </c>
      <c r="L1381" s="8">
        <v>-0.14000000000000001</v>
      </c>
      <c r="M1381" s="47" t="str">
        <f>INDEX(DNBDetails[], MATCH(ZACKS_Screener[Ticker], DNBDetails[Ticker],0), 6)</f>
        <v>Information</v>
      </c>
      <c r="N1381" s="6" t="str">
        <f>INDEX(DNBDetails[], MATCH(ZACKS_Screener[Ticker], DNBDetails[Ticker],0), 7)</f>
        <v>Software Publishers</v>
      </c>
      <c r="O1381"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-1.7272727272727273</v>
      </c>
      <c r="P1381"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0.53333333333333333</v>
      </c>
      <c r="Q1381" s="17">
        <f>IFERROR(ZACKS_Screener[[#This Row],[Price]]/ZACKS_Screener[[#This Row],[EPS1]], "")</f>
        <v>-36.433333333333337</v>
      </c>
      <c r="R1381" s="17">
        <f>IFERROR(ZACKS_Screener[[#This Row],[Price]]/ZACKS_Screener[[#This Row],[EPS2]], "")</f>
        <v>-78.071428571428555</v>
      </c>
      <c r="S1381" s="17">
        <f>IFERROR(ZACKS_Screener[[#This Row],[PE1]]/(ZACKS_Screener[[#This Row],[EG1]]*100), "")</f>
        <v>0.21092982456140355</v>
      </c>
      <c r="T1381" s="17">
        <f>IFERROR(ZACKS_Screener[[#This Row],[PE2]]/(ZACKS_Screener[[#This Row],[EG2]]*100), "")</f>
        <v>-1.4638392857142855</v>
      </c>
      <c r="U1381"/>
    </row>
    <row r="1382" spans="1:21" hidden="1" x14ac:dyDescent="0.25">
      <c r="A1382" s="20" t="s">
        <v>2387</v>
      </c>
      <c r="B1382" s="20">
        <v>27767.43</v>
      </c>
      <c r="C1382" s="33" t="s">
        <v>2386</v>
      </c>
      <c r="D1382" s="6" t="s">
        <v>20</v>
      </c>
      <c r="E1382" s="6" t="s">
        <v>76</v>
      </c>
      <c r="F1382" s="6" t="s">
        <v>242</v>
      </c>
      <c r="G1382">
        <v>9</v>
      </c>
      <c r="H1382">
        <v>202209</v>
      </c>
      <c r="I1382" s="8">
        <v>44.88</v>
      </c>
      <c r="J1382" s="8">
        <v>-0.11</v>
      </c>
      <c r="K1382" s="8">
        <v>-0.46</v>
      </c>
      <c r="L1382" s="8">
        <v>-0.1</v>
      </c>
      <c r="M1382" s="47" t="str">
        <f>INDEX(DNBDetails[], MATCH(ZACKS_Screener[Ticker], DNBDetails[Ticker],0), 6)</f>
        <v>Wholesale Trade</v>
      </c>
      <c r="N1382" s="6" t="str">
        <f>INDEX(DNBDetails[], MATCH(ZACKS_Screener[Ticker], DNBDetails[Ticker],0), 7)</f>
        <v>Machinery, Equipment, and Supplies Merchant Wholesalers</v>
      </c>
      <c r="O1382"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-3.1818181818181821</v>
      </c>
      <c r="P1382"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0.78260869565217384</v>
      </c>
      <c r="Q1382" s="17">
        <f>IFERROR(ZACKS_Screener[[#This Row],[Price]]/ZACKS_Screener[[#This Row],[EPS1]], "")</f>
        <v>-97.565217391304344</v>
      </c>
      <c r="R1382" s="17">
        <f>IFERROR(ZACKS_Screener[[#This Row],[Price]]/ZACKS_Screener[[#This Row],[EPS2]], "")</f>
        <v>-448.8</v>
      </c>
      <c r="S1382" s="17">
        <f>IFERROR(ZACKS_Screener[[#This Row],[PE1]]/(ZACKS_Screener[[#This Row],[EG1]]*100), "")</f>
        <v>0.30663354037267077</v>
      </c>
      <c r="T1382" s="17">
        <f>IFERROR(ZACKS_Screener[[#This Row],[PE2]]/(ZACKS_Screener[[#This Row],[EG2]]*100), "")</f>
        <v>-5.7346666666666675</v>
      </c>
      <c r="U1382"/>
    </row>
    <row r="1383" spans="1:21" hidden="1" x14ac:dyDescent="0.25">
      <c r="A1383" s="20" t="s">
        <v>2163</v>
      </c>
      <c r="B1383" s="20">
        <v>3152.43</v>
      </c>
      <c r="C1383" s="33" t="s">
        <v>2162</v>
      </c>
      <c r="D1383" s="6" t="s">
        <v>20</v>
      </c>
      <c r="E1383" s="6" t="s">
        <v>13</v>
      </c>
      <c r="F1383" s="6" t="s">
        <v>175</v>
      </c>
      <c r="G1383">
        <v>12</v>
      </c>
      <c r="H1383">
        <v>202212</v>
      </c>
      <c r="I1383" s="8">
        <v>8.0500000000000007</v>
      </c>
      <c r="J1383" s="8">
        <v>-0.12</v>
      </c>
      <c r="K1383" s="8">
        <v>-0.55000000000000004</v>
      </c>
      <c r="L1383" s="8">
        <v>-0.24</v>
      </c>
      <c r="M1383" s="47" t="str">
        <f>INDEX(DNBDetails[], MATCH(ZACKS_Screener[Ticker], DNBDetails[Ticker],0), 6)</f>
        <v>Information</v>
      </c>
      <c r="N1383" s="6" t="str">
        <f>INDEX(DNBDetails[], MATCH(ZACKS_Screener[Ticker], DNBDetails[Ticker],0), 7)</f>
        <v>Media Streaming Distribution Services, Social Networks, and Other Media Networks and Content Providers</v>
      </c>
      <c r="O1383"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-3.5833333333333339</v>
      </c>
      <c r="P1383"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0.56363636363636371</v>
      </c>
      <c r="Q1383" s="17">
        <f>IFERROR(ZACKS_Screener[[#This Row],[Price]]/ZACKS_Screener[[#This Row],[EPS1]], "")</f>
        <v>-14.636363636363637</v>
      </c>
      <c r="R1383" s="17">
        <f>IFERROR(ZACKS_Screener[[#This Row],[Price]]/ZACKS_Screener[[#This Row],[EPS2]], "")</f>
        <v>-33.541666666666671</v>
      </c>
      <c r="S1383" s="17">
        <f>IFERROR(ZACKS_Screener[[#This Row],[PE1]]/(ZACKS_Screener[[#This Row],[EG1]]*100), "")</f>
        <v>4.0845665961945027E-2</v>
      </c>
      <c r="T1383" s="17">
        <f>IFERROR(ZACKS_Screener[[#This Row],[PE2]]/(ZACKS_Screener[[#This Row],[EG2]]*100), "")</f>
        <v>-0.59509408602150538</v>
      </c>
      <c r="U1383"/>
    </row>
    <row r="1384" spans="1:21" hidden="1" x14ac:dyDescent="0.25">
      <c r="A1384" s="20" t="s">
        <v>6214</v>
      </c>
      <c r="B1384" s="20">
        <v>2997.88</v>
      </c>
      <c r="C1384" s="33" t="s">
        <v>6213</v>
      </c>
      <c r="D1384" s="6" t="s">
        <v>20</v>
      </c>
      <c r="E1384" s="6" t="s">
        <v>35</v>
      </c>
      <c r="F1384" s="6" t="s">
        <v>271</v>
      </c>
      <c r="G1384">
        <v>12</v>
      </c>
      <c r="H1384">
        <v>202212</v>
      </c>
      <c r="I1384" s="8">
        <v>12.89</v>
      </c>
      <c r="J1384" s="8">
        <v>-0.23</v>
      </c>
      <c r="K1384" s="8">
        <v>-1.1399999999999999</v>
      </c>
      <c r="L1384" s="8">
        <v>-1.26</v>
      </c>
      <c r="M1384" s="47" t="str">
        <f>INDEX(DNBDetails[], MATCH(ZACKS_Screener[Ticker], DNBDetails[Ticker],0), 6)</f>
        <v>Chemical Manufacturing</v>
      </c>
      <c r="N1384" s="6" t="str">
        <f>INDEX(DNBDetails[], MATCH(ZACKS_Screener[Ticker], DNBDetails[Ticker],0), 7)</f>
        <v>Pharmaceutical and Medicine Manufacturing</v>
      </c>
      <c r="O1384" s="16">
        <f>IFERROR(IF(AND(ZACKS_Screener[[#This Row],[EPS0]] &lt; 0, ZACKS_Screener[[#This Row],[EPS1]] &gt; 0), MIN((ZACKS_Screener[[#This Row],[EPS1]]-ZACKS_Screener[[#This Row],[EPS0]])/ABS(ZACKS_Screener[[#This Row],[EPS0]]), 1), IF(AND(ZACKS_Screener[[#This Row],[EPS0]] &gt; 0, ZACKS_Screener[[#This Row],[EPS1]] &lt; 0), MAX((ZACKS_Screener[[#This Row],[EPS1]]-ZACKS_Screener[[#This Row],[EPS0]])/ABS(ZACKS_Screener[[#This Row],[EPS0]]), -1), (ZACKS_Screener[[#This Row],[EPS1]]-ZACKS_Screener[[#This Row],[EPS0]])/ABS(ZACKS_Screener[[#This Row],[EPS0]]))), "")</f>
        <v>-3.9565217391304341</v>
      </c>
      <c r="P1384" s="16">
        <f>IFERROR(IF(AND(ZACKS_Screener[[#This Row],[EPS1]] &lt; 0, ZACKS_Screener[[#This Row],[EPS2]] &gt; 0), MIN((ZACKS_Screener[[#This Row],[EPS2]]-ZACKS_Screener[[#This Row],[EPS1]])/ABS(ZACKS_Screener[[#This Row],[EPS1]]), 1), IF(AND(ZACKS_Screener[[#This Row],[EPS1]] &gt; 0, ZACKS_Screener[[#This Row],[EPS2]] &lt; 0), MAX((ZACKS_Screener[[#This Row],[EPS2]]-ZACKS_Screener[[#This Row],[EPS1]])/ABS(ZACKS_Screener[[#This Row],[EPS1]]), -1), (ZACKS_Screener[[#This Row],[EPS2]]-ZACKS_Screener[[#This Row],[EPS1]])/ABS(ZACKS_Screener[[#This Row],[EPS1]]))), "")</f>
        <v>-0.10526315789473695</v>
      </c>
      <c r="Q1384" s="17">
        <f>IFERROR(ZACKS_Screener[[#This Row],[Price]]/ZACKS_Screener[[#This Row],[EPS1]], "")</f>
        <v>-11.307017543859651</v>
      </c>
      <c r="R1384" s="17">
        <f>IFERROR(ZACKS_Screener[[#This Row],[Price]]/ZACKS_Screener[[#This Row],[EPS2]], "")</f>
        <v>-10.230158730158731</v>
      </c>
      <c r="S1384" s="17">
        <f>IFERROR(ZACKS_Screener[[#This Row],[PE1]]/(ZACKS_Screener[[#This Row],[EG1]]*100), "")</f>
        <v>2.8578176209755165E-2</v>
      </c>
      <c r="T1384" s="17">
        <f>IFERROR(ZACKS_Screener[[#This Row],[PE2]]/(ZACKS_Screener[[#This Row],[EG2]]*100), "")</f>
        <v>0.97186507936507838</v>
      </c>
      <c r="U1384"/>
    </row>
    <row r="1385" spans="1:21" x14ac:dyDescent="0.25">
      <c r="U1385"/>
    </row>
    <row r="1386" spans="1:21" x14ac:dyDescent="0.25">
      <c r="U1386"/>
    </row>
    <row r="1387" spans="1:21" x14ac:dyDescent="0.25">
      <c r="U1387"/>
    </row>
    <row r="1388" spans="1:21" x14ac:dyDescent="0.25">
      <c r="U1388"/>
    </row>
    <row r="1389" spans="1:21" x14ac:dyDescent="0.25">
      <c r="U1389"/>
    </row>
    <row r="1390" spans="1:21" x14ac:dyDescent="0.25">
      <c r="U1390"/>
    </row>
    <row r="1391" spans="1:21" x14ac:dyDescent="0.25">
      <c r="U1391"/>
    </row>
    <row r="1392" spans="1:21" x14ac:dyDescent="0.25">
      <c r="U1392"/>
    </row>
    <row r="1393" spans="21:21" x14ac:dyDescent="0.25">
      <c r="U1393"/>
    </row>
    <row r="1394" spans="21:21" x14ac:dyDescent="0.25">
      <c r="U1394"/>
    </row>
    <row r="1395" spans="21:21" x14ac:dyDescent="0.25">
      <c r="U1395"/>
    </row>
    <row r="1396" spans="21:21" x14ac:dyDescent="0.25">
      <c r="U1396"/>
    </row>
    <row r="1397" spans="21:21" x14ac:dyDescent="0.25">
      <c r="U1397"/>
    </row>
    <row r="1398" spans="21:21" x14ac:dyDescent="0.25">
      <c r="U1398"/>
    </row>
    <row r="1399" spans="21:21" x14ac:dyDescent="0.25">
      <c r="U1399"/>
    </row>
    <row r="1400" spans="21:21" x14ac:dyDescent="0.25">
      <c r="U1400"/>
    </row>
    <row r="1401" spans="21:21" x14ac:dyDescent="0.25">
      <c r="U1401"/>
    </row>
    <row r="1402" spans="21:21" x14ac:dyDescent="0.25">
      <c r="U1402"/>
    </row>
    <row r="1403" spans="21:21" x14ac:dyDescent="0.25">
      <c r="U1403"/>
    </row>
    <row r="1404" spans="21:21" x14ac:dyDescent="0.25">
      <c r="U1404"/>
    </row>
    <row r="1405" spans="21:21" x14ac:dyDescent="0.25">
      <c r="U1405"/>
    </row>
    <row r="1406" spans="21:21" x14ac:dyDescent="0.25">
      <c r="U1406"/>
    </row>
    <row r="1407" spans="21:21" x14ac:dyDescent="0.25">
      <c r="U1407"/>
    </row>
    <row r="1408" spans="21:21" x14ac:dyDescent="0.25">
      <c r="U1408"/>
    </row>
    <row r="1409" spans="21:21" x14ac:dyDescent="0.25">
      <c r="U1409"/>
    </row>
    <row r="1410" spans="21:21" x14ac:dyDescent="0.25">
      <c r="U1410"/>
    </row>
    <row r="1411" spans="21:21" x14ac:dyDescent="0.25">
      <c r="U1411"/>
    </row>
    <row r="1412" spans="21:21" x14ac:dyDescent="0.25">
      <c r="U1412"/>
    </row>
    <row r="1413" spans="21:21" x14ac:dyDescent="0.25">
      <c r="U1413"/>
    </row>
    <row r="1414" spans="21:21" x14ac:dyDescent="0.25">
      <c r="U1414"/>
    </row>
    <row r="1415" spans="21:21" x14ac:dyDescent="0.25">
      <c r="U1415"/>
    </row>
    <row r="1416" spans="21:21" x14ac:dyDescent="0.25">
      <c r="U1416"/>
    </row>
    <row r="1417" spans="21:21" x14ac:dyDescent="0.25">
      <c r="U1417"/>
    </row>
    <row r="1418" spans="21:21" x14ac:dyDescent="0.25">
      <c r="U1418"/>
    </row>
    <row r="1419" spans="21:21" x14ac:dyDescent="0.25">
      <c r="U1419"/>
    </row>
    <row r="1420" spans="21:21" x14ac:dyDescent="0.25">
      <c r="U1420"/>
    </row>
    <row r="1421" spans="21:21" x14ac:dyDescent="0.25">
      <c r="U1421"/>
    </row>
    <row r="1422" spans="21:21" x14ac:dyDescent="0.25">
      <c r="U1422"/>
    </row>
    <row r="1423" spans="21:21" x14ac:dyDescent="0.25">
      <c r="U1423"/>
    </row>
    <row r="1424" spans="21:21" x14ac:dyDescent="0.25">
      <c r="U1424"/>
    </row>
    <row r="1425" spans="21:21" x14ac:dyDescent="0.25">
      <c r="U1425"/>
    </row>
    <row r="1426" spans="21:21" x14ac:dyDescent="0.25">
      <c r="U1426"/>
    </row>
    <row r="1427" spans="21:21" x14ac:dyDescent="0.25">
      <c r="U1427"/>
    </row>
    <row r="1428" spans="21:21" x14ac:dyDescent="0.25">
      <c r="U1428"/>
    </row>
    <row r="1429" spans="21:21" x14ac:dyDescent="0.25">
      <c r="U1429"/>
    </row>
    <row r="1430" spans="21:21" x14ac:dyDescent="0.25">
      <c r="U1430"/>
    </row>
    <row r="1431" spans="21:21" x14ac:dyDescent="0.25">
      <c r="U1431"/>
    </row>
    <row r="1432" spans="21:21" x14ac:dyDescent="0.25">
      <c r="U1432"/>
    </row>
    <row r="1433" spans="21:21" x14ac:dyDescent="0.25">
      <c r="U1433"/>
    </row>
    <row r="1434" spans="21:21" x14ac:dyDescent="0.25">
      <c r="U1434"/>
    </row>
    <row r="1435" spans="21:21" x14ac:dyDescent="0.25">
      <c r="U1435"/>
    </row>
    <row r="1436" spans="21:21" x14ac:dyDescent="0.25">
      <c r="U1436"/>
    </row>
    <row r="1437" spans="21:21" x14ac:dyDescent="0.25">
      <c r="U1437"/>
    </row>
    <row r="1438" spans="21:21" x14ac:dyDescent="0.25">
      <c r="U1438"/>
    </row>
    <row r="1439" spans="21:21" x14ac:dyDescent="0.25">
      <c r="U1439"/>
    </row>
    <row r="1440" spans="21:21" x14ac:dyDescent="0.25">
      <c r="U1440"/>
    </row>
    <row r="1441" spans="21:21" x14ac:dyDescent="0.25">
      <c r="U1441"/>
    </row>
    <row r="1442" spans="21:21" x14ac:dyDescent="0.25">
      <c r="U1442"/>
    </row>
    <row r="1443" spans="21:21" x14ac:dyDescent="0.25">
      <c r="U1443"/>
    </row>
    <row r="1444" spans="21:21" x14ac:dyDescent="0.25">
      <c r="U1444"/>
    </row>
    <row r="1445" spans="21:21" x14ac:dyDescent="0.25">
      <c r="U1445"/>
    </row>
    <row r="1446" spans="21:21" x14ac:dyDescent="0.25">
      <c r="U1446"/>
    </row>
    <row r="1447" spans="21:21" x14ac:dyDescent="0.25">
      <c r="U1447"/>
    </row>
    <row r="1448" spans="21:21" x14ac:dyDescent="0.25">
      <c r="U1448"/>
    </row>
    <row r="1449" spans="21:21" x14ac:dyDescent="0.25">
      <c r="U1449"/>
    </row>
    <row r="1450" spans="21:21" x14ac:dyDescent="0.25">
      <c r="U1450"/>
    </row>
    <row r="1451" spans="21:21" x14ac:dyDescent="0.25">
      <c r="U1451"/>
    </row>
    <row r="1452" spans="21:21" x14ac:dyDescent="0.25">
      <c r="U1452"/>
    </row>
    <row r="1453" spans="21:21" x14ac:dyDescent="0.25">
      <c r="U1453"/>
    </row>
    <row r="1454" spans="21:21" x14ac:dyDescent="0.25">
      <c r="U1454"/>
    </row>
    <row r="1455" spans="21:21" x14ac:dyDescent="0.25">
      <c r="U1455"/>
    </row>
    <row r="1456" spans="21:21" x14ac:dyDescent="0.25">
      <c r="U1456"/>
    </row>
    <row r="1457" spans="21:21" x14ac:dyDescent="0.25">
      <c r="U1457"/>
    </row>
    <row r="1458" spans="21:21" x14ac:dyDescent="0.25">
      <c r="U1458"/>
    </row>
    <row r="1459" spans="21:21" x14ac:dyDescent="0.25">
      <c r="U1459"/>
    </row>
    <row r="1460" spans="21:21" x14ac:dyDescent="0.25">
      <c r="U1460"/>
    </row>
    <row r="1461" spans="21:21" x14ac:dyDescent="0.25">
      <c r="U1461"/>
    </row>
    <row r="1462" spans="21:21" x14ac:dyDescent="0.25">
      <c r="U1462"/>
    </row>
    <row r="1463" spans="21:21" x14ac:dyDescent="0.25">
      <c r="U1463"/>
    </row>
    <row r="1464" spans="21:21" x14ac:dyDescent="0.25">
      <c r="U1464"/>
    </row>
    <row r="1465" spans="21:21" x14ac:dyDescent="0.25">
      <c r="U1465"/>
    </row>
    <row r="1466" spans="21:21" x14ac:dyDescent="0.25">
      <c r="U1466"/>
    </row>
    <row r="1467" spans="21:21" x14ac:dyDescent="0.25">
      <c r="U1467"/>
    </row>
    <row r="1468" spans="21:21" x14ac:dyDescent="0.25">
      <c r="U1468"/>
    </row>
    <row r="1469" spans="21:21" x14ac:dyDescent="0.25">
      <c r="U1469"/>
    </row>
    <row r="1470" spans="21:21" x14ac:dyDescent="0.25">
      <c r="U1470"/>
    </row>
    <row r="1471" spans="21:21" x14ac:dyDescent="0.25">
      <c r="U1471"/>
    </row>
    <row r="1472" spans="21:21" x14ac:dyDescent="0.25">
      <c r="U1472"/>
    </row>
    <row r="1473" spans="21:21" x14ac:dyDescent="0.25">
      <c r="U1473"/>
    </row>
    <row r="1474" spans="21:21" x14ac:dyDescent="0.25">
      <c r="U1474"/>
    </row>
    <row r="1475" spans="21:21" x14ac:dyDescent="0.25">
      <c r="U1475"/>
    </row>
    <row r="1476" spans="21:21" x14ac:dyDescent="0.25">
      <c r="U1476"/>
    </row>
    <row r="1477" spans="21:21" x14ac:dyDescent="0.25">
      <c r="U1477"/>
    </row>
    <row r="1478" spans="21:21" x14ac:dyDescent="0.25">
      <c r="U1478"/>
    </row>
    <row r="1479" spans="21:21" x14ac:dyDescent="0.25">
      <c r="U1479"/>
    </row>
    <row r="1480" spans="21:21" x14ac:dyDescent="0.25">
      <c r="U1480"/>
    </row>
    <row r="1481" spans="21:21" x14ac:dyDescent="0.25">
      <c r="U1481"/>
    </row>
    <row r="1482" spans="21:21" x14ac:dyDescent="0.25">
      <c r="U1482"/>
    </row>
    <row r="1483" spans="21:21" x14ac:dyDescent="0.25">
      <c r="U1483"/>
    </row>
    <row r="1484" spans="21:21" x14ac:dyDescent="0.25">
      <c r="U1484"/>
    </row>
    <row r="1485" spans="21:21" x14ac:dyDescent="0.25">
      <c r="U1485"/>
    </row>
    <row r="1486" spans="21:21" x14ac:dyDescent="0.25">
      <c r="U1486"/>
    </row>
    <row r="1487" spans="21:21" x14ac:dyDescent="0.25">
      <c r="U1487"/>
    </row>
    <row r="1488" spans="21:21" x14ac:dyDescent="0.25">
      <c r="U1488"/>
    </row>
    <row r="1489" spans="21:21" x14ac:dyDescent="0.25">
      <c r="U1489"/>
    </row>
    <row r="1490" spans="21:21" x14ac:dyDescent="0.25">
      <c r="U1490"/>
    </row>
    <row r="1491" spans="21:21" x14ac:dyDescent="0.25">
      <c r="U1491"/>
    </row>
    <row r="1492" spans="21:21" x14ac:dyDescent="0.25">
      <c r="U1492"/>
    </row>
    <row r="1493" spans="21:21" x14ac:dyDescent="0.25">
      <c r="U1493"/>
    </row>
    <row r="1494" spans="21:21" x14ac:dyDescent="0.25">
      <c r="U1494"/>
    </row>
    <row r="1495" spans="21:21" x14ac:dyDescent="0.25">
      <c r="U1495"/>
    </row>
    <row r="1496" spans="21:21" x14ac:dyDescent="0.25">
      <c r="U1496"/>
    </row>
    <row r="1497" spans="21:21" x14ac:dyDescent="0.25">
      <c r="U1497"/>
    </row>
    <row r="1498" spans="21:21" x14ac:dyDescent="0.25">
      <c r="U1498"/>
    </row>
    <row r="1499" spans="21:21" x14ac:dyDescent="0.25">
      <c r="U1499"/>
    </row>
    <row r="1500" spans="21:21" x14ac:dyDescent="0.25">
      <c r="U1500"/>
    </row>
    <row r="1501" spans="21:21" x14ac:dyDescent="0.25">
      <c r="U1501"/>
    </row>
    <row r="1502" spans="21:21" x14ac:dyDescent="0.25">
      <c r="U1502"/>
    </row>
    <row r="1503" spans="21:21" x14ac:dyDescent="0.25">
      <c r="U1503"/>
    </row>
    <row r="1504" spans="21:21" x14ac:dyDescent="0.25">
      <c r="U1504"/>
    </row>
    <row r="1505" spans="21:21" x14ac:dyDescent="0.25">
      <c r="U1505"/>
    </row>
    <row r="1506" spans="21:21" x14ac:dyDescent="0.25">
      <c r="U1506"/>
    </row>
    <row r="1507" spans="21:21" x14ac:dyDescent="0.25">
      <c r="U1507"/>
    </row>
    <row r="1508" spans="21:21" x14ac:dyDescent="0.25">
      <c r="U1508"/>
    </row>
    <row r="1509" spans="21:21" x14ac:dyDescent="0.25">
      <c r="U1509"/>
    </row>
    <row r="1510" spans="21:21" x14ac:dyDescent="0.25">
      <c r="U1510"/>
    </row>
    <row r="1511" spans="21:21" x14ac:dyDescent="0.25">
      <c r="U1511"/>
    </row>
    <row r="1512" spans="21:21" x14ac:dyDescent="0.25">
      <c r="U1512"/>
    </row>
    <row r="1513" spans="21:21" x14ac:dyDescent="0.25">
      <c r="U1513"/>
    </row>
    <row r="1514" spans="21:21" x14ac:dyDescent="0.25">
      <c r="U1514"/>
    </row>
    <row r="1515" spans="21:21" x14ac:dyDescent="0.25">
      <c r="U1515"/>
    </row>
    <row r="1516" spans="21:21" x14ac:dyDescent="0.25">
      <c r="U1516"/>
    </row>
    <row r="1517" spans="21:21" x14ac:dyDescent="0.25">
      <c r="U1517"/>
    </row>
    <row r="1518" spans="21:21" x14ac:dyDescent="0.25">
      <c r="U1518"/>
    </row>
    <row r="1519" spans="21:21" x14ac:dyDescent="0.25">
      <c r="U1519"/>
    </row>
    <row r="1520" spans="21:21" x14ac:dyDescent="0.25">
      <c r="U1520"/>
    </row>
    <row r="1521" spans="21:21" x14ac:dyDescent="0.25">
      <c r="U1521"/>
    </row>
    <row r="1522" spans="21:21" x14ac:dyDescent="0.25">
      <c r="U1522"/>
    </row>
    <row r="1523" spans="21:21" x14ac:dyDescent="0.25">
      <c r="U1523"/>
    </row>
    <row r="1524" spans="21:21" x14ac:dyDescent="0.25">
      <c r="U1524"/>
    </row>
    <row r="1525" spans="21:21" x14ac:dyDescent="0.25">
      <c r="U1525"/>
    </row>
    <row r="1526" spans="21:21" x14ac:dyDescent="0.25">
      <c r="U1526"/>
    </row>
    <row r="1527" spans="21:21" x14ac:dyDescent="0.25">
      <c r="U1527"/>
    </row>
    <row r="1528" spans="21:21" x14ac:dyDescent="0.25">
      <c r="U1528"/>
    </row>
    <row r="1529" spans="21:21" x14ac:dyDescent="0.25">
      <c r="U1529"/>
    </row>
    <row r="1530" spans="21:21" x14ac:dyDescent="0.25">
      <c r="U1530"/>
    </row>
    <row r="1531" spans="21:21" x14ac:dyDescent="0.25">
      <c r="U1531"/>
    </row>
    <row r="1532" spans="21:21" x14ac:dyDescent="0.25">
      <c r="U1532"/>
    </row>
    <row r="1533" spans="21:21" x14ac:dyDescent="0.25">
      <c r="U1533"/>
    </row>
    <row r="1534" spans="21:21" x14ac:dyDescent="0.25">
      <c r="U1534"/>
    </row>
    <row r="1535" spans="21:21" x14ac:dyDescent="0.25">
      <c r="U1535"/>
    </row>
    <row r="1536" spans="21:21" x14ac:dyDescent="0.25">
      <c r="U1536"/>
    </row>
    <row r="1537" spans="21:21" x14ac:dyDescent="0.25">
      <c r="U1537"/>
    </row>
    <row r="1538" spans="21:21" x14ac:dyDescent="0.25">
      <c r="U1538"/>
    </row>
    <row r="1539" spans="21:21" x14ac:dyDescent="0.25">
      <c r="U1539"/>
    </row>
    <row r="1540" spans="21:21" x14ac:dyDescent="0.25">
      <c r="U1540"/>
    </row>
    <row r="1541" spans="21:21" x14ac:dyDescent="0.25">
      <c r="U1541"/>
    </row>
    <row r="1542" spans="21:21" x14ac:dyDescent="0.25">
      <c r="U1542"/>
    </row>
    <row r="1543" spans="21:21" x14ac:dyDescent="0.25">
      <c r="U1543"/>
    </row>
    <row r="1544" spans="21:21" x14ac:dyDescent="0.25">
      <c r="U1544"/>
    </row>
    <row r="1545" spans="21:21" x14ac:dyDescent="0.25">
      <c r="U1545"/>
    </row>
    <row r="1546" spans="21:21" x14ac:dyDescent="0.25">
      <c r="U1546"/>
    </row>
    <row r="1547" spans="21:21" x14ac:dyDescent="0.25">
      <c r="U1547"/>
    </row>
    <row r="1548" spans="21:21" x14ac:dyDescent="0.25">
      <c r="U1548"/>
    </row>
    <row r="1549" spans="21:21" x14ac:dyDescent="0.25">
      <c r="U1549"/>
    </row>
    <row r="1550" spans="21:21" x14ac:dyDescent="0.25">
      <c r="U1550"/>
    </row>
    <row r="1551" spans="21:21" x14ac:dyDescent="0.25">
      <c r="U1551"/>
    </row>
    <row r="1552" spans="21:21" x14ac:dyDescent="0.25">
      <c r="U1552"/>
    </row>
    <row r="1553" spans="21:21" x14ac:dyDescent="0.25">
      <c r="U1553"/>
    </row>
    <row r="1554" spans="21:21" x14ac:dyDescent="0.25">
      <c r="U1554"/>
    </row>
    <row r="1555" spans="21:21" x14ac:dyDescent="0.25">
      <c r="U1555"/>
    </row>
    <row r="1556" spans="21:21" x14ac:dyDescent="0.25">
      <c r="U1556"/>
    </row>
    <row r="1557" spans="21:21" x14ac:dyDescent="0.25">
      <c r="U1557"/>
    </row>
    <row r="1558" spans="21:21" x14ac:dyDescent="0.25">
      <c r="U1558"/>
    </row>
    <row r="1559" spans="21:21" x14ac:dyDescent="0.25">
      <c r="U1559"/>
    </row>
    <row r="1560" spans="21:21" x14ac:dyDescent="0.25">
      <c r="U1560"/>
    </row>
    <row r="1561" spans="21:21" x14ac:dyDescent="0.25">
      <c r="U1561"/>
    </row>
    <row r="1562" spans="21:21" x14ac:dyDescent="0.25">
      <c r="U1562"/>
    </row>
    <row r="1563" spans="21:21" x14ac:dyDescent="0.25">
      <c r="U1563"/>
    </row>
    <row r="1564" spans="21:21" x14ac:dyDescent="0.25">
      <c r="U1564"/>
    </row>
    <row r="1565" spans="21:21" x14ac:dyDescent="0.25">
      <c r="U1565"/>
    </row>
    <row r="1566" spans="21:21" x14ac:dyDescent="0.25">
      <c r="U1566"/>
    </row>
    <row r="1567" spans="21:21" x14ac:dyDescent="0.25">
      <c r="U1567"/>
    </row>
    <row r="1568" spans="21:21" x14ac:dyDescent="0.25">
      <c r="U1568"/>
    </row>
    <row r="1569" spans="21:21" x14ac:dyDescent="0.25">
      <c r="U1569"/>
    </row>
    <row r="1570" spans="21:21" x14ac:dyDescent="0.25">
      <c r="U1570"/>
    </row>
    <row r="1571" spans="21:21" x14ac:dyDescent="0.25">
      <c r="U1571"/>
    </row>
    <row r="1572" spans="21:21" x14ac:dyDescent="0.25">
      <c r="U1572"/>
    </row>
    <row r="1573" spans="21:21" x14ac:dyDescent="0.25">
      <c r="U1573"/>
    </row>
    <row r="1574" spans="21:21" x14ac:dyDescent="0.25">
      <c r="U1574"/>
    </row>
    <row r="1575" spans="21:21" x14ac:dyDescent="0.25">
      <c r="U1575"/>
    </row>
    <row r="1576" spans="21:21" x14ac:dyDescent="0.25">
      <c r="U1576"/>
    </row>
    <row r="1577" spans="21:21" x14ac:dyDescent="0.25">
      <c r="U1577"/>
    </row>
    <row r="1578" spans="21:21" x14ac:dyDescent="0.25">
      <c r="U1578"/>
    </row>
    <row r="1579" spans="21:21" x14ac:dyDescent="0.25">
      <c r="U1579"/>
    </row>
    <row r="1580" spans="21:21" x14ac:dyDescent="0.25">
      <c r="U1580"/>
    </row>
    <row r="1581" spans="21:21" x14ac:dyDescent="0.25">
      <c r="U1581"/>
    </row>
    <row r="1582" spans="21:21" x14ac:dyDescent="0.25">
      <c r="U1582"/>
    </row>
    <row r="1583" spans="21:21" x14ac:dyDescent="0.25">
      <c r="U1583"/>
    </row>
    <row r="1584" spans="21:21" x14ac:dyDescent="0.25">
      <c r="U1584"/>
    </row>
    <row r="1585" spans="21:21" x14ac:dyDescent="0.25">
      <c r="U1585"/>
    </row>
    <row r="1586" spans="21:21" x14ac:dyDescent="0.25">
      <c r="U1586"/>
    </row>
    <row r="1587" spans="21:21" x14ac:dyDescent="0.25">
      <c r="U1587"/>
    </row>
    <row r="1588" spans="21:21" x14ac:dyDescent="0.25">
      <c r="U1588"/>
    </row>
    <row r="1589" spans="21:21" x14ac:dyDescent="0.25">
      <c r="U1589"/>
    </row>
    <row r="1590" spans="21:21" x14ac:dyDescent="0.25">
      <c r="U1590"/>
    </row>
    <row r="1591" spans="21:21" x14ac:dyDescent="0.25">
      <c r="U1591"/>
    </row>
    <row r="1592" spans="21:21" x14ac:dyDescent="0.25">
      <c r="U1592"/>
    </row>
    <row r="1593" spans="21:21" x14ac:dyDescent="0.25">
      <c r="U1593"/>
    </row>
    <row r="1594" spans="21:21" x14ac:dyDescent="0.25">
      <c r="U1594"/>
    </row>
    <row r="1595" spans="21:21" x14ac:dyDescent="0.25">
      <c r="U1595"/>
    </row>
    <row r="1596" spans="21:21" x14ac:dyDescent="0.25">
      <c r="U1596"/>
    </row>
    <row r="1597" spans="21:21" x14ac:dyDescent="0.25">
      <c r="U1597"/>
    </row>
    <row r="1598" spans="21:21" x14ac:dyDescent="0.25">
      <c r="U1598"/>
    </row>
    <row r="1599" spans="21:21" x14ac:dyDescent="0.25">
      <c r="U1599"/>
    </row>
    <row r="1600" spans="21:21" x14ac:dyDescent="0.25">
      <c r="U1600"/>
    </row>
    <row r="1601" spans="21:21" x14ac:dyDescent="0.25">
      <c r="U1601"/>
    </row>
    <row r="1602" spans="21:21" x14ac:dyDescent="0.25">
      <c r="U1602"/>
    </row>
    <row r="1603" spans="21:21" x14ac:dyDescent="0.25">
      <c r="U1603"/>
    </row>
    <row r="1604" spans="21:21" x14ac:dyDescent="0.25">
      <c r="U1604"/>
    </row>
    <row r="1605" spans="21:21" x14ac:dyDescent="0.25">
      <c r="U1605"/>
    </row>
    <row r="1606" spans="21:21" x14ac:dyDescent="0.25">
      <c r="U1606"/>
    </row>
    <row r="1607" spans="21:21" x14ac:dyDescent="0.25">
      <c r="U1607"/>
    </row>
    <row r="1608" spans="21:21" x14ac:dyDescent="0.25">
      <c r="U1608"/>
    </row>
    <row r="1609" spans="21:21" x14ac:dyDescent="0.25">
      <c r="U1609"/>
    </row>
    <row r="1610" spans="21:21" x14ac:dyDescent="0.25">
      <c r="U1610"/>
    </row>
    <row r="1611" spans="21:21" x14ac:dyDescent="0.25">
      <c r="U1611"/>
    </row>
    <row r="1612" spans="21:21" x14ac:dyDescent="0.25">
      <c r="U1612"/>
    </row>
    <row r="1613" spans="21:21" x14ac:dyDescent="0.25">
      <c r="U1613"/>
    </row>
    <row r="1614" spans="21:21" x14ac:dyDescent="0.25">
      <c r="U1614"/>
    </row>
    <row r="1615" spans="21:21" x14ac:dyDescent="0.25">
      <c r="U1615"/>
    </row>
    <row r="1616" spans="21:21" x14ac:dyDescent="0.25">
      <c r="U1616"/>
    </row>
    <row r="1617" spans="21:21" x14ac:dyDescent="0.25">
      <c r="U1617"/>
    </row>
    <row r="1618" spans="21:21" x14ac:dyDescent="0.25">
      <c r="U1618"/>
    </row>
    <row r="1619" spans="21:21" x14ac:dyDescent="0.25">
      <c r="U1619"/>
    </row>
    <row r="1620" spans="21:21" x14ac:dyDescent="0.25">
      <c r="U1620"/>
    </row>
    <row r="1621" spans="21:21" x14ac:dyDescent="0.25">
      <c r="U1621"/>
    </row>
    <row r="1622" spans="21:21" x14ac:dyDescent="0.25">
      <c r="U1622"/>
    </row>
    <row r="1623" spans="21:21" x14ac:dyDescent="0.25">
      <c r="U1623"/>
    </row>
    <row r="1624" spans="21:21" x14ac:dyDescent="0.25">
      <c r="U1624"/>
    </row>
    <row r="1625" spans="21:21" x14ac:dyDescent="0.25">
      <c r="U1625"/>
    </row>
    <row r="1626" spans="21:21" x14ac:dyDescent="0.25">
      <c r="U1626"/>
    </row>
    <row r="1627" spans="21:21" x14ac:dyDescent="0.25">
      <c r="U1627"/>
    </row>
    <row r="1628" spans="21:21" x14ac:dyDescent="0.25">
      <c r="U1628"/>
    </row>
    <row r="1629" spans="21:21" x14ac:dyDescent="0.25">
      <c r="U1629"/>
    </row>
    <row r="1630" spans="21:21" x14ac:dyDescent="0.25">
      <c r="U1630"/>
    </row>
    <row r="1631" spans="21:21" x14ac:dyDescent="0.25">
      <c r="U1631"/>
    </row>
    <row r="1632" spans="21:21" x14ac:dyDescent="0.25">
      <c r="U1632"/>
    </row>
    <row r="1633" spans="21:21" x14ac:dyDescent="0.25">
      <c r="U1633"/>
    </row>
    <row r="1634" spans="21:21" x14ac:dyDescent="0.25">
      <c r="U1634"/>
    </row>
    <row r="1635" spans="21:21" x14ac:dyDescent="0.25">
      <c r="U1635"/>
    </row>
    <row r="1636" spans="21:21" x14ac:dyDescent="0.25">
      <c r="U1636"/>
    </row>
    <row r="1637" spans="21:21" x14ac:dyDescent="0.25">
      <c r="U1637"/>
    </row>
    <row r="1638" spans="21:21" x14ac:dyDescent="0.25">
      <c r="U1638"/>
    </row>
    <row r="1639" spans="21:21" x14ac:dyDescent="0.25">
      <c r="U1639"/>
    </row>
    <row r="1640" spans="21:21" x14ac:dyDescent="0.25">
      <c r="U1640"/>
    </row>
    <row r="1641" spans="21:21" x14ac:dyDescent="0.25">
      <c r="U1641"/>
    </row>
    <row r="1642" spans="21:21" x14ac:dyDescent="0.25">
      <c r="U1642"/>
    </row>
    <row r="1643" spans="21:21" x14ac:dyDescent="0.25">
      <c r="U1643"/>
    </row>
    <row r="1644" spans="21:21" x14ac:dyDescent="0.25">
      <c r="U1644"/>
    </row>
    <row r="1645" spans="21:21" x14ac:dyDescent="0.25">
      <c r="U1645"/>
    </row>
    <row r="1646" spans="21:21" x14ac:dyDescent="0.25">
      <c r="U1646"/>
    </row>
    <row r="1647" spans="21:21" x14ac:dyDescent="0.25">
      <c r="U1647"/>
    </row>
    <row r="1648" spans="21:21" x14ac:dyDescent="0.25">
      <c r="U1648"/>
    </row>
    <row r="1649" spans="21:21" x14ac:dyDescent="0.25">
      <c r="U1649"/>
    </row>
    <row r="1650" spans="21:21" x14ac:dyDescent="0.25">
      <c r="U1650"/>
    </row>
    <row r="1651" spans="21:21" x14ac:dyDescent="0.25">
      <c r="U1651"/>
    </row>
    <row r="1652" spans="21:21" x14ac:dyDescent="0.25">
      <c r="U1652"/>
    </row>
    <row r="1653" spans="21:21" x14ac:dyDescent="0.25">
      <c r="U1653"/>
    </row>
    <row r="1654" spans="21:21" x14ac:dyDescent="0.25">
      <c r="U1654"/>
    </row>
    <row r="1655" spans="21:21" x14ac:dyDescent="0.25">
      <c r="U1655"/>
    </row>
    <row r="1656" spans="21:21" x14ac:dyDescent="0.25">
      <c r="U1656"/>
    </row>
    <row r="1657" spans="21:21" x14ac:dyDescent="0.25">
      <c r="U1657"/>
    </row>
    <row r="1658" spans="21:21" x14ac:dyDescent="0.25">
      <c r="U1658"/>
    </row>
    <row r="1659" spans="21:21" x14ac:dyDescent="0.25">
      <c r="U1659"/>
    </row>
    <row r="1660" spans="21:21" x14ac:dyDescent="0.25">
      <c r="U1660"/>
    </row>
    <row r="1661" spans="21:21" x14ac:dyDescent="0.25">
      <c r="U1661"/>
    </row>
    <row r="1662" spans="21:21" x14ac:dyDescent="0.25">
      <c r="U1662"/>
    </row>
    <row r="1663" spans="21:21" x14ac:dyDescent="0.25">
      <c r="U1663"/>
    </row>
    <row r="1664" spans="21:21" x14ac:dyDescent="0.25">
      <c r="U1664"/>
    </row>
    <row r="1665" spans="21:21" x14ac:dyDescent="0.25">
      <c r="U1665"/>
    </row>
    <row r="1666" spans="21:21" x14ac:dyDescent="0.25">
      <c r="U1666"/>
    </row>
    <row r="1667" spans="21:21" x14ac:dyDescent="0.25">
      <c r="U1667"/>
    </row>
    <row r="1668" spans="21:21" x14ac:dyDescent="0.25">
      <c r="U1668"/>
    </row>
    <row r="1669" spans="21:21" x14ac:dyDescent="0.25">
      <c r="U1669"/>
    </row>
    <row r="1670" spans="21:21" x14ac:dyDescent="0.25">
      <c r="U1670"/>
    </row>
    <row r="1671" spans="21:21" x14ac:dyDescent="0.25">
      <c r="U1671"/>
    </row>
    <row r="1672" spans="21:21" x14ac:dyDescent="0.25">
      <c r="U1672"/>
    </row>
    <row r="1673" spans="21:21" x14ac:dyDescent="0.25">
      <c r="U1673"/>
    </row>
    <row r="1674" spans="21:21" x14ac:dyDescent="0.25">
      <c r="U1674"/>
    </row>
    <row r="1675" spans="21:21" x14ac:dyDescent="0.25">
      <c r="U1675"/>
    </row>
    <row r="1676" spans="21:21" x14ac:dyDescent="0.25">
      <c r="U1676"/>
    </row>
    <row r="1677" spans="21:21" x14ac:dyDescent="0.25">
      <c r="U1677"/>
    </row>
    <row r="1678" spans="21:21" x14ac:dyDescent="0.25">
      <c r="U1678"/>
    </row>
    <row r="1679" spans="21:21" x14ac:dyDescent="0.25">
      <c r="U1679"/>
    </row>
    <row r="1680" spans="21:21" x14ac:dyDescent="0.25">
      <c r="U1680"/>
    </row>
    <row r="1681" spans="21:21" x14ac:dyDescent="0.25">
      <c r="U1681"/>
    </row>
    <row r="1682" spans="21:21" x14ac:dyDescent="0.25">
      <c r="U1682"/>
    </row>
    <row r="1683" spans="21:21" x14ac:dyDescent="0.25">
      <c r="U1683"/>
    </row>
    <row r="1684" spans="21:21" x14ac:dyDescent="0.25">
      <c r="U1684"/>
    </row>
    <row r="1685" spans="21:21" x14ac:dyDescent="0.25">
      <c r="U1685"/>
    </row>
    <row r="1686" spans="21:21" x14ac:dyDescent="0.25">
      <c r="U1686"/>
    </row>
    <row r="1687" spans="21:21" x14ac:dyDescent="0.25">
      <c r="U1687"/>
    </row>
    <row r="1688" spans="21:21" x14ac:dyDescent="0.25">
      <c r="U1688"/>
    </row>
    <row r="1689" spans="21:21" x14ac:dyDescent="0.25">
      <c r="U1689"/>
    </row>
    <row r="1690" spans="21:21" x14ac:dyDescent="0.25">
      <c r="U1690"/>
    </row>
    <row r="1691" spans="21:21" x14ac:dyDescent="0.25">
      <c r="U1691"/>
    </row>
    <row r="1692" spans="21:21" x14ac:dyDescent="0.25">
      <c r="U1692"/>
    </row>
    <row r="1693" spans="21:21" x14ac:dyDescent="0.25">
      <c r="U1693"/>
    </row>
    <row r="1694" spans="21:21" x14ac:dyDescent="0.25">
      <c r="U1694"/>
    </row>
    <row r="1695" spans="21:21" x14ac:dyDescent="0.25">
      <c r="U1695"/>
    </row>
    <row r="1696" spans="21:21" x14ac:dyDescent="0.25">
      <c r="U1696"/>
    </row>
    <row r="1697" spans="21:21" x14ac:dyDescent="0.25">
      <c r="U1697"/>
    </row>
    <row r="1698" spans="21:21" x14ac:dyDescent="0.25">
      <c r="U1698"/>
    </row>
    <row r="1699" spans="21:21" x14ac:dyDescent="0.25">
      <c r="U1699"/>
    </row>
    <row r="1700" spans="21:21" x14ac:dyDescent="0.25">
      <c r="U1700"/>
    </row>
    <row r="1701" spans="21:21" x14ac:dyDescent="0.25">
      <c r="U1701"/>
    </row>
    <row r="1702" spans="21:21" x14ac:dyDescent="0.25">
      <c r="U1702"/>
    </row>
    <row r="1703" spans="21:21" x14ac:dyDescent="0.25">
      <c r="U1703"/>
    </row>
    <row r="1704" spans="21:21" x14ac:dyDescent="0.25">
      <c r="U1704"/>
    </row>
    <row r="1705" spans="21:21" x14ac:dyDescent="0.25">
      <c r="U1705"/>
    </row>
    <row r="1706" spans="21:21" x14ac:dyDescent="0.25">
      <c r="U1706"/>
    </row>
    <row r="1707" spans="21:21" x14ac:dyDescent="0.25">
      <c r="U1707"/>
    </row>
    <row r="1708" spans="21:21" x14ac:dyDescent="0.25">
      <c r="U1708"/>
    </row>
    <row r="1709" spans="21:21" x14ac:dyDescent="0.25">
      <c r="U1709"/>
    </row>
    <row r="1710" spans="21:21" x14ac:dyDescent="0.25">
      <c r="U1710"/>
    </row>
    <row r="1711" spans="21:21" x14ac:dyDescent="0.25">
      <c r="U1711"/>
    </row>
    <row r="1712" spans="21:21" x14ac:dyDescent="0.25">
      <c r="U1712"/>
    </row>
    <row r="1713" spans="21:21" x14ac:dyDescent="0.25">
      <c r="U1713"/>
    </row>
    <row r="1714" spans="21:21" x14ac:dyDescent="0.25">
      <c r="U1714"/>
    </row>
    <row r="1715" spans="21:21" x14ac:dyDescent="0.25">
      <c r="U1715"/>
    </row>
    <row r="1716" spans="21:21" x14ac:dyDescent="0.25">
      <c r="U1716"/>
    </row>
    <row r="1717" spans="21:21" x14ac:dyDescent="0.25">
      <c r="U1717"/>
    </row>
    <row r="1718" spans="21:21" x14ac:dyDescent="0.25">
      <c r="U1718"/>
    </row>
    <row r="1719" spans="21:21" x14ac:dyDescent="0.25">
      <c r="U1719"/>
    </row>
    <row r="1720" spans="21:21" x14ac:dyDescent="0.25">
      <c r="U1720"/>
    </row>
    <row r="1721" spans="21:21" x14ac:dyDescent="0.25">
      <c r="U1721"/>
    </row>
    <row r="1722" spans="21:21" x14ac:dyDescent="0.25">
      <c r="U1722"/>
    </row>
    <row r="1723" spans="21:21" x14ac:dyDescent="0.25">
      <c r="U1723"/>
    </row>
    <row r="1724" spans="21:21" x14ac:dyDescent="0.25">
      <c r="U1724"/>
    </row>
    <row r="1725" spans="21:21" x14ac:dyDescent="0.25">
      <c r="U1725"/>
    </row>
    <row r="1726" spans="21:21" x14ac:dyDescent="0.25">
      <c r="U1726"/>
    </row>
    <row r="1727" spans="21:21" x14ac:dyDescent="0.25">
      <c r="U1727"/>
    </row>
    <row r="1728" spans="21:21" x14ac:dyDescent="0.25">
      <c r="U1728"/>
    </row>
    <row r="1729" spans="21:21" x14ac:dyDescent="0.25">
      <c r="U1729"/>
    </row>
    <row r="1730" spans="21:21" x14ac:dyDescent="0.25">
      <c r="U1730"/>
    </row>
    <row r="1731" spans="21:21" x14ac:dyDescent="0.25">
      <c r="U1731"/>
    </row>
    <row r="1732" spans="21:21" x14ac:dyDescent="0.25">
      <c r="U1732"/>
    </row>
    <row r="1733" spans="21:21" x14ac:dyDescent="0.25">
      <c r="U1733"/>
    </row>
    <row r="1734" spans="21:21" x14ac:dyDescent="0.25">
      <c r="U1734"/>
    </row>
    <row r="1735" spans="21:21" x14ac:dyDescent="0.25">
      <c r="U1735"/>
    </row>
    <row r="1736" spans="21:21" x14ac:dyDescent="0.25">
      <c r="U1736"/>
    </row>
    <row r="1737" spans="21:21" x14ac:dyDescent="0.25">
      <c r="U1737"/>
    </row>
    <row r="1738" spans="21:21" x14ac:dyDescent="0.25">
      <c r="U1738"/>
    </row>
    <row r="1739" spans="21:21" x14ac:dyDescent="0.25">
      <c r="U1739"/>
    </row>
    <row r="1740" spans="21:21" x14ac:dyDescent="0.25">
      <c r="U1740"/>
    </row>
    <row r="1741" spans="21:21" x14ac:dyDescent="0.25">
      <c r="U1741"/>
    </row>
    <row r="1742" spans="21:21" x14ac:dyDescent="0.25">
      <c r="U1742"/>
    </row>
    <row r="1743" spans="21:21" x14ac:dyDescent="0.25">
      <c r="U1743"/>
    </row>
    <row r="1744" spans="21:21" x14ac:dyDescent="0.25">
      <c r="U1744"/>
    </row>
    <row r="1745" spans="21:21" x14ac:dyDescent="0.25">
      <c r="U1745"/>
    </row>
    <row r="1746" spans="21:21" x14ac:dyDescent="0.25">
      <c r="U1746"/>
    </row>
    <row r="1747" spans="21:21" x14ac:dyDescent="0.25">
      <c r="U1747"/>
    </row>
    <row r="1748" spans="21:21" x14ac:dyDescent="0.25">
      <c r="U1748"/>
    </row>
    <row r="1749" spans="21:21" x14ac:dyDescent="0.25">
      <c r="U1749"/>
    </row>
    <row r="1750" spans="21:21" x14ac:dyDescent="0.25">
      <c r="U1750"/>
    </row>
    <row r="1751" spans="21:21" x14ac:dyDescent="0.25">
      <c r="U1751"/>
    </row>
    <row r="1752" spans="21:21" x14ac:dyDescent="0.25">
      <c r="U1752"/>
    </row>
    <row r="1753" spans="21:21" x14ac:dyDescent="0.25">
      <c r="U1753"/>
    </row>
    <row r="1754" spans="21:21" x14ac:dyDescent="0.25">
      <c r="U1754"/>
    </row>
    <row r="1755" spans="21:21" x14ac:dyDescent="0.25">
      <c r="U1755"/>
    </row>
    <row r="1756" spans="21:21" x14ac:dyDescent="0.25">
      <c r="U1756"/>
    </row>
    <row r="1757" spans="21:21" x14ac:dyDescent="0.25">
      <c r="U1757"/>
    </row>
    <row r="1758" spans="21:21" x14ac:dyDescent="0.25">
      <c r="U1758"/>
    </row>
    <row r="1759" spans="21:21" x14ac:dyDescent="0.25">
      <c r="U1759"/>
    </row>
    <row r="1760" spans="21:21" x14ac:dyDescent="0.25">
      <c r="U1760"/>
    </row>
    <row r="1761" spans="21:21" x14ac:dyDescent="0.25">
      <c r="U1761"/>
    </row>
    <row r="1762" spans="21:21" x14ac:dyDescent="0.25">
      <c r="U1762"/>
    </row>
    <row r="1763" spans="21:21" x14ac:dyDescent="0.25">
      <c r="U1763"/>
    </row>
    <row r="1764" spans="21:21" x14ac:dyDescent="0.25">
      <c r="U1764"/>
    </row>
    <row r="1765" spans="21:21" x14ac:dyDescent="0.25">
      <c r="U1765"/>
    </row>
    <row r="1766" spans="21:21" x14ac:dyDescent="0.25">
      <c r="U1766"/>
    </row>
    <row r="1767" spans="21:21" x14ac:dyDescent="0.25">
      <c r="U1767"/>
    </row>
    <row r="1768" spans="21:21" x14ac:dyDescent="0.25">
      <c r="U1768"/>
    </row>
    <row r="1769" spans="21:21" x14ac:dyDescent="0.25">
      <c r="U1769"/>
    </row>
    <row r="1770" spans="21:21" x14ac:dyDescent="0.25">
      <c r="U1770"/>
    </row>
    <row r="1771" spans="21:21" x14ac:dyDescent="0.25">
      <c r="U1771"/>
    </row>
    <row r="1772" spans="21:21" x14ac:dyDescent="0.25">
      <c r="U1772"/>
    </row>
    <row r="1773" spans="21:21" x14ac:dyDescent="0.25">
      <c r="U1773"/>
    </row>
    <row r="1774" spans="21:21" x14ac:dyDescent="0.25">
      <c r="U1774"/>
    </row>
    <row r="1775" spans="21:21" x14ac:dyDescent="0.25">
      <c r="U1775"/>
    </row>
    <row r="1776" spans="21:21" x14ac:dyDescent="0.25">
      <c r="U1776"/>
    </row>
    <row r="1777" spans="21:21" x14ac:dyDescent="0.25">
      <c r="U1777"/>
    </row>
    <row r="1778" spans="21:21" x14ac:dyDescent="0.25">
      <c r="U1778"/>
    </row>
    <row r="1779" spans="21:21" x14ac:dyDescent="0.25">
      <c r="U1779"/>
    </row>
    <row r="1780" spans="21:21" x14ac:dyDescent="0.25">
      <c r="U1780"/>
    </row>
    <row r="1781" spans="21:21" x14ac:dyDescent="0.25">
      <c r="U1781"/>
    </row>
    <row r="1782" spans="21:21" x14ac:dyDescent="0.25">
      <c r="U1782"/>
    </row>
    <row r="1783" spans="21:21" x14ac:dyDescent="0.25">
      <c r="U1783"/>
    </row>
    <row r="1784" spans="21:21" x14ac:dyDescent="0.25">
      <c r="U1784"/>
    </row>
    <row r="1785" spans="21:21" x14ac:dyDescent="0.25">
      <c r="U1785"/>
    </row>
    <row r="1786" spans="21:21" x14ac:dyDescent="0.25">
      <c r="U1786"/>
    </row>
    <row r="1787" spans="21:21" x14ac:dyDescent="0.25">
      <c r="U1787"/>
    </row>
    <row r="1788" spans="21:21" x14ac:dyDescent="0.25">
      <c r="U1788"/>
    </row>
    <row r="1789" spans="21:21" x14ac:dyDescent="0.25">
      <c r="U1789"/>
    </row>
    <row r="1790" spans="21:21" x14ac:dyDescent="0.25">
      <c r="U1790"/>
    </row>
    <row r="1791" spans="21:21" x14ac:dyDescent="0.25">
      <c r="U1791"/>
    </row>
    <row r="1792" spans="21:21" x14ac:dyDescent="0.25">
      <c r="U1792"/>
    </row>
    <row r="1793" spans="21:21" x14ac:dyDescent="0.25">
      <c r="U1793"/>
    </row>
    <row r="1794" spans="21:21" x14ac:dyDescent="0.25">
      <c r="U1794"/>
    </row>
    <row r="1795" spans="21:21" x14ac:dyDescent="0.25">
      <c r="U1795"/>
    </row>
    <row r="1796" spans="21:21" x14ac:dyDescent="0.25">
      <c r="U1796"/>
    </row>
    <row r="1797" spans="21:21" x14ac:dyDescent="0.25">
      <c r="U1797"/>
    </row>
    <row r="1798" spans="21:21" x14ac:dyDescent="0.25">
      <c r="U1798"/>
    </row>
    <row r="1799" spans="21:21" x14ac:dyDescent="0.25">
      <c r="U1799"/>
    </row>
    <row r="1800" spans="21:21" x14ac:dyDescent="0.25">
      <c r="U1800"/>
    </row>
    <row r="1801" spans="21:21" x14ac:dyDescent="0.25">
      <c r="U1801"/>
    </row>
    <row r="1802" spans="21:21" x14ac:dyDescent="0.25">
      <c r="U1802"/>
    </row>
    <row r="1803" spans="21:21" x14ac:dyDescent="0.25">
      <c r="U1803"/>
    </row>
    <row r="1804" spans="21:21" x14ac:dyDescent="0.25">
      <c r="U1804"/>
    </row>
    <row r="1805" spans="21:21" x14ac:dyDescent="0.25">
      <c r="U1805"/>
    </row>
    <row r="1806" spans="21:21" x14ac:dyDescent="0.25">
      <c r="U1806"/>
    </row>
    <row r="1807" spans="21:21" x14ac:dyDescent="0.25">
      <c r="U1807"/>
    </row>
    <row r="1808" spans="21:21" x14ac:dyDescent="0.25">
      <c r="U1808"/>
    </row>
    <row r="1809" spans="21:21" x14ac:dyDescent="0.25">
      <c r="U1809"/>
    </row>
    <row r="1810" spans="21:21" x14ac:dyDescent="0.25">
      <c r="U1810"/>
    </row>
    <row r="1811" spans="21:21" x14ac:dyDescent="0.25">
      <c r="U1811"/>
    </row>
    <row r="1812" spans="21:21" x14ac:dyDescent="0.25">
      <c r="U1812"/>
    </row>
    <row r="1813" spans="21:21" x14ac:dyDescent="0.25">
      <c r="U1813"/>
    </row>
    <row r="1814" spans="21:21" x14ac:dyDescent="0.25">
      <c r="U1814"/>
    </row>
    <row r="1815" spans="21:21" x14ac:dyDescent="0.25">
      <c r="U1815"/>
    </row>
    <row r="1816" spans="21:21" x14ac:dyDescent="0.25">
      <c r="U1816"/>
    </row>
    <row r="1817" spans="21:21" x14ac:dyDescent="0.25">
      <c r="U1817"/>
    </row>
    <row r="1818" spans="21:21" x14ac:dyDescent="0.25">
      <c r="U1818"/>
    </row>
    <row r="1819" spans="21:21" x14ac:dyDescent="0.25">
      <c r="U1819"/>
    </row>
    <row r="1820" spans="21:21" x14ac:dyDescent="0.25">
      <c r="U1820"/>
    </row>
    <row r="1821" spans="21:21" x14ac:dyDescent="0.25">
      <c r="U1821"/>
    </row>
    <row r="1822" spans="21:21" x14ac:dyDescent="0.25">
      <c r="U1822"/>
    </row>
    <row r="1823" spans="21:21" x14ac:dyDescent="0.25">
      <c r="U1823"/>
    </row>
    <row r="1824" spans="21:21" x14ac:dyDescent="0.25">
      <c r="U1824"/>
    </row>
    <row r="1825" spans="21:21" x14ac:dyDescent="0.25">
      <c r="U1825"/>
    </row>
    <row r="1826" spans="21:21" x14ac:dyDescent="0.25">
      <c r="U1826"/>
    </row>
    <row r="1827" spans="21:21" x14ac:dyDescent="0.25">
      <c r="U1827"/>
    </row>
    <row r="1828" spans="21:21" x14ac:dyDescent="0.25">
      <c r="U1828"/>
    </row>
    <row r="1829" spans="21:21" x14ac:dyDescent="0.25">
      <c r="U1829"/>
    </row>
    <row r="1830" spans="21:21" x14ac:dyDescent="0.25">
      <c r="U1830"/>
    </row>
    <row r="1831" spans="21:21" x14ac:dyDescent="0.25">
      <c r="U1831"/>
    </row>
    <row r="1832" spans="21:21" x14ac:dyDescent="0.25">
      <c r="U1832"/>
    </row>
    <row r="1833" spans="21:21" x14ac:dyDescent="0.25">
      <c r="U1833"/>
    </row>
    <row r="1834" spans="21:21" x14ac:dyDescent="0.25">
      <c r="U1834"/>
    </row>
    <row r="1835" spans="21:21" x14ac:dyDescent="0.25">
      <c r="U1835"/>
    </row>
    <row r="1836" spans="21:21" x14ac:dyDescent="0.25">
      <c r="U1836"/>
    </row>
    <row r="1837" spans="21:21" x14ac:dyDescent="0.25">
      <c r="U1837"/>
    </row>
    <row r="1838" spans="21:21" x14ac:dyDescent="0.25">
      <c r="U1838"/>
    </row>
    <row r="1839" spans="21:21" x14ac:dyDescent="0.25">
      <c r="U1839"/>
    </row>
    <row r="1840" spans="21:21" x14ac:dyDescent="0.25">
      <c r="U1840"/>
    </row>
    <row r="1841" spans="21:21" x14ac:dyDescent="0.25">
      <c r="U1841"/>
    </row>
    <row r="1842" spans="21:21" x14ac:dyDescent="0.25">
      <c r="U1842"/>
    </row>
    <row r="1843" spans="21:21" x14ac:dyDescent="0.25">
      <c r="U1843"/>
    </row>
    <row r="1844" spans="21:21" x14ac:dyDescent="0.25">
      <c r="U1844"/>
    </row>
    <row r="1845" spans="21:21" x14ac:dyDescent="0.25">
      <c r="U1845"/>
    </row>
    <row r="1846" spans="21:21" x14ac:dyDescent="0.25">
      <c r="U1846"/>
    </row>
    <row r="1847" spans="21:21" x14ac:dyDescent="0.25">
      <c r="U1847"/>
    </row>
    <row r="1848" spans="21:21" x14ac:dyDescent="0.25">
      <c r="U1848"/>
    </row>
    <row r="1849" spans="21:21" x14ac:dyDescent="0.25">
      <c r="U1849"/>
    </row>
    <row r="1850" spans="21:21" x14ac:dyDescent="0.25">
      <c r="U1850"/>
    </row>
    <row r="1851" spans="21:21" x14ac:dyDescent="0.25">
      <c r="U1851"/>
    </row>
    <row r="1852" spans="21:21" x14ac:dyDescent="0.25">
      <c r="U1852"/>
    </row>
    <row r="1853" spans="21:21" x14ac:dyDescent="0.25">
      <c r="U1853"/>
    </row>
    <row r="1854" spans="21:21" x14ac:dyDescent="0.25">
      <c r="U1854"/>
    </row>
    <row r="1855" spans="21:21" x14ac:dyDescent="0.25">
      <c r="U1855"/>
    </row>
    <row r="1856" spans="21:21" x14ac:dyDescent="0.25">
      <c r="U1856"/>
    </row>
    <row r="1857" spans="21:21" x14ac:dyDescent="0.25">
      <c r="U1857"/>
    </row>
    <row r="1858" spans="21:21" x14ac:dyDescent="0.25">
      <c r="U1858"/>
    </row>
    <row r="1859" spans="21:21" x14ac:dyDescent="0.25">
      <c r="U1859"/>
    </row>
    <row r="1860" spans="21:21" x14ac:dyDescent="0.25">
      <c r="U1860"/>
    </row>
    <row r="1861" spans="21:21" x14ac:dyDescent="0.25">
      <c r="U1861"/>
    </row>
    <row r="1862" spans="21:21" x14ac:dyDescent="0.25">
      <c r="U1862"/>
    </row>
    <row r="1863" spans="21:21" x14ac:dyDescent="0.25">
      <c r="U1863"/>
    </row>
    <row r="1864" spans="21:21" x14ac:dyDescent="0.25">
      <c r="U1864"/>
    </row>
    <row r="1865" spans="21:21" x14ac:dyDescent="0.25">
      <c r="U1865"/>
    </row>
    <row r="1866" spans="21:21" x14ac:dyDescent="0.25">
      <c r="U1866"/>
    </row>
    <row r="1867" spans="21:21" x14ac:dyDescent="0.25">
      <c r="U1867"/>
    </row>
    <row r="1868" spans="21:21" x14ac:dyDescent="0.25">
      <c r="U1868"/>
    </row>
    <row r="1869" spans="21:21" x14ac:dyDescent="0.25">
      <c r="U1869"/>
    </row>
    <row r="1870" spans="21:21" x14ac:dyDescent="0.25">
      <c r="U1870"/>
    </row>
    <row r="1871" spans="21:21" x14ac:dyDescent="0.25">
      <c r="U1871"/>
    </row>
    <row r="1872" spans="21:21" x14ac:dyDescent="0.25">
      <c r="U1872"/>
    </row>
    <row r="1873" spans="21:21" x14ac:dyDescent="0.25">
      <c r="U1873"/>
    </row>
    <row r="1874" spans="21:21" x14ac:dyDescent="0.25">
      <c r="U1874"/>
    </row>
    <row r="1875" spans="21:21" x14ac:dyDescent="0.25">
      <c r="U1875"/>
    </row>
    <row r="1876" spans="21:21" x14ac:dyDescent="0.25">
      <c r="U1876"/>
    </row>
    <row r="1877" spans="21:21" x14ac:dyDescent="0.25">
      <c r="U1877"/>
    </row>
    <row r="1878" spans="21:21" x14ac:dyDescent="0.25">
      <c r="U1878"/>
    </row>
    <row r="1879" spans="21:21" x14ac:dyDescent="0.25">
      <c r="U1879"/>
    </row>
    <row r="1880" spans="21:21" x14ac:dyDescent="0.25">
      <c r="U1880"/>
    </row>
    <row r="1881" spans="21:21" x14ac:dyDescent="0.25">
      <c r="U1881"/>
    </row>
    <row r="1882" spans="21:21" x14ac:dyDescent="0.25">
      <c r="U1882"/>
    </row>
    <row r="1883" spans="21:21" x14ac:dyDescent="0.25">
      <c r="U1883"/>
    </row>
    <row r="1884" spans="21:21" x14ac:dyDescent="0.25">
      <c r="U1884"/>
    </row>
    <row r="1885" spans="21:21" x14ac:dyDescent="0.25">
      <c r="U1885"/>
    </row>
    <row r="1886" spans="21:21" x14ac:dyDescent="0.25">
      <c r="U1886"/>
    </row>
    <row r="1887" spans="21:21" x14ac:dyDescent="0.25">
      <c r="U1887"/>
    </row>
    <row r="1888" spans="21:21" x14ac:dyDescent="0.25">
      <c r="U1888"/>
    </row>
    <row r="1889" spans="21:21" x14ac:dyDescent="0.25">
      <c r="U1889"/>
    </row>
    <row r="1890" spans="21:21" x14ac:dyDescent="0.25">
      <c r="U1890"/>
    </row>
    <row r="1891" spans="21:21" x14ac:dyDescent="0.25">
      <c r="U1891"/>
    </row>
    <row r="1892" spans="21:21" x14ac:dyDescent="0.25">
      <c r="U1892"/>
    </row>
    <row r="1893" spans="21:21" x14ac:dyDescent="0.25">
      <c r="U1893"/>
    </row>
    <row r="1894" spans="21:21" x14ac:dyDescent="0.25">
      <c r="U1894"/>
    </row>
    <row r="1895" spans="21:21" x14ac:dyDescent="0.25">
      <c r="U1895"/>
    </row>
    <row r="1896" spans="21:21" x14ac:dyDescent="0.25">
      <c r="U1896"/>
    </row>
    <row r="1897" spans="21:21" x14ac:dyDescent="0.25">
      <c r="U1897"/>
    </row>
    <row r="1898" spans="21:21" x14ac:dyDescent="0.25">
      <c r="U1898"/>
    </row>
    <row r="1899" spans="21:21" x14ac:dyDescent="0.25">
      <c r="U1899"/>
    </row>
    <row r="1900" spans="21:21" x14ac:dyDescent="0.25">
      <c r="U1900"/>
    </row>
    <row r="1901" spans="21:21" x14ac:dyDescent="0.25">
      <c r="U1901"/>
    </row>
    <row r="1902" spans="21:21" x14ac:dyDescent="0.25">
      <c r="U1902"/>
    </row>
    <row r="1903" spans="21:21" x14ac:dyDescent="0.25">
      <c r="U1903"/>
    </row>
    <row r="1904" spans="21:21" x14ac:dyDescent="0.25">
      <c r="U1904"/>
    </row>
    <row r="1905" spans="21:21" x14ac:dyDescent="0.25">
      <c r="U1905"/>
    </row>
    <row r="1906" spans="21:21" x14ac:dyDescent="0.25">
      <c r="U1906"/>
    </row>
    <row r="1907" spans="21:21" x14ac:dyDescent="0.25">
      <c r="U1907"/>
    </row>
    <row r="1908" spans="21:21" x14ac:dyDescent="0.25">
      <c r="U1908"/>
    </row>
    <row r="1909" spans="21:21" x14ac:dyDescent="0.25">
      <c r="U1909"/>
    </row>
    <row r="1910" spans="21:21" x14ac:dyDescent="0.25">
      <c r="U1910"/>
    </row>
    <row r="1911" spans="21:21" x14ac:dyDescent="0.25">
      <c r="U1911"/>
    </row>
    <row r="1912" spans="21:21" x14ac:dyDescent="0.25">
      <c r="U1912"/>
    </row>
    <row r="1913" spans="21:21" x14ac:dyDescent="0.25">
      <c r="U1913"/>
    </row>
    <row r="1914" spans="21:21" x14ac:dyDescent="0.25">
      <c r="U1914"/>
    </row>
    <row r="1915" spans="21:21" x14ac:dyDescent="0.25">
      <c r="U1915"/>
    </row>
    <row r="1916" spans="21:21" x14ac:dyDescent="0.25">
      <c r="U1916"/>
    </row>
    <row r="1917" spans="21:21" x14ac:dyDescent="0.25">
      <c r="U1917"/>
    </row>
    <row r="1918" spans="21:21" x14ac:dyDescent="0.25">
      <c r="U1918"/>
    </row>
    <row r="1919" spans="21:21" x14ac:dyDescent="0.25">
      <c r="U1919"/>
    </row>
    <row r="1920" spans="21:21" x14ac:dyDescent="0.25">
      <c r="U1920"/>
    </row>
    <row r="1921" spans="21:21" x14ac:dyDescent="0.25">
      <c r="U1921"/>
    </row>
    <row r="1922" spans="21:21" x14ac:dyDescent="0.25">
      <c r="U1922"/>
    </row>
    <row r="1923" spans="21:21" x14ac:dyDescent="0.25">
      <c r="U1923"/>
    </row>
    <row r="1924" spans="21:21" x14ac:dyDescent="0.25">
      <c r="U1924"/>
    </row>
    <row r="1925" spans="21:21" x14ac:dyDescent="0.25">
      <c r="U1925"/>
    </row>
  </sheetData>
  <conditionalFormatting sqref="K1385:K1048576 B1:B1384">
    <cfRule type="cellIs" dxfId="16" priority="7" operator="between">
      <formula>3000</formula>
      <formula>10000</formula>
    </cfRule>
    <cfRule type="cellIs" dxfId="15" priority="8" operator="greaterThan">
      <formula>20000</formula>
    </cfRule>
  </conditionalFormatting>
  <conditionalFormatting sqref="R1385:R49459 P30:P1384">
    <cfRule type="cellIs" dxfId="14" priority="6" operator="greaterThan">
      <formula>$P$2</formula>
    </cfRule>
  </conditionalFormatting>
  <conditionalFormatting sqref="S1385:S49459 Q30:Q1384">
    <cfRule type="cellIs" dxfId="13" priority="5" operator="greaterThan">
      <formula>$Q$2</formula>
    </cfRule>
  </conditionalFormatting>
  <conditionalFormatting sqref="T1385:T49459 R30:R1384">
    <cfRule type="cellIs" dxfId="12" priority="4" operator="greaterThan">
      <formula>$R$2</formula>
    </cfRule>
  </conditionalFormatting>
  <conditionalFormatting sqref="S30:S1384">
    <cfRule type="cellIs" dxfId="11" priority="3" operator="greaterThan">
      <formula>$S$2</formula>
    </cfRule>
  </conditionalFormatting>
  <conditionalFormatting sqref="U1926:U50000 T30:T1384">
    <cfRule type="cellIs" dxfId="10" priority="2" operator="greaterThan">
      <formula>$T$2</formula>
    </cfRule>
  </conditionalFormatting>
  <conditionalFormatting sqref="Q1385:Q49459 O5:O1384">
    <cfRule type="cellIs" dxfId="9" priority="13" operator="greaterThan">
      <formula>$O$2</formula>
    </cfRule>
  </conditionalFormatting>
  <pageMargins left="0.7" right="0.7" top="0.75" bottom="0.75" header="0.3" footer="0.3"/>
  <pageSetup orientation="portrait" horizontalDpi="4294967293"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2D321-2090-4A73-8561-87DB3F61B050}">
  <sheetPr>
    <tabColor rgb="FFFF0000"/>
  </sheetPr>
  <dimension ref="A1:AP23"/>
  <sheetViews>
    <sheetView workbookViewId="0">
      <selection activeCell="A17" sqref="A17"/>
    </sheetView>
  </sheetViews>
  <sheetFormatPr baseColWidth="10" defaultRowHeight="15" x14ac:dyDescent="0.25"/>
  <cols>
    <col min="1" max="1" width="26.7109375" bestFit="1" customWidth="1"/>
    <col min="2" max="41" width="12.7109375" bestFit="1" customWidth="1"/>
    <col min="42" max="43" width="14.42578125" bestFit="1" customWidth="1"/>
    <col min="44" max="53" width="10.7109375" bestFit="1" customWidth="1"/>
    <col min="54" max="54" width="12.85546875" bestFit="1" customWidth="1"/>
    <col min="55" max="59" width="12.7109375" bestFit="1" customWidth="1"/>
    <col min="60" max="94" width="12.7109375" customWidth="1"/>
    <col min="95" max="98" width="14.42578125" bestFit="1" customWidth="1"/>
    <col min="99" max="163" width="12.7109375" customWidth="1"/>
    <col min="164" max="164" width="14.42578125" bestFit="1" customWidth="1"/>
    <col min="165" max="168" width="12.7109375" bestFit="1" customWidth="1"/>
    <col min="169" max="199" width="12.7109375" customWidth="1"/>
    <col min="200" max="203" width="14.42578125" bestFit="1" customWidth="1"/>
    <col min="204" max="205" width="12.7109375" customWidth="1"/>
    <col min="206" max="208" width="14.42578125" bestFit="1" customWidth="1"/>
    <col min="209" max="213" width="12.7109375" bestFit="1" customWidth="1"/>
    <col min="214" max="239" width="12.7109375" customWidth="1"/>
    <col min="240" max="240" width="14.42578125" bestFit="1" customWidth="1"/>
    <col min="241" max="264" width="12.7109375" bestFit="1" customWidth="1"/>
    <col min="265" max="266" width="12.7109375" customWidth="1"/>
    <col min="267" max="268" width="14.42578125" bestFit="1" customWidth="1"/>
    <col min="269" max="270" width="12.7109375" bestFit="1" customWidth="1"/>
    <col min="271" max="273" width="14.42578125" bestFit="1" customWidth="1"/>
  </cols>
  <sheetData>
    <row r="1" spans="1:42" x14ac:dyDescent="0.25">
      <c r="A1" t="s">
        <v>24752</v>
      </c>
      <c r="B1" t="s">
        <v>24749</v>
      </c>
      <c r="C1" t="s">
        <v>15707</v>
      </c>
      <c r="D1" t="s">
        <v>6317</v>
      </c>
      <c r="E1" t="s">
        <v>15708</v>
      </c>
      <c r="F1" t="s">
        <v>15709</v>
      </c>
      <c r="G1" t="s">
        <v>15710</v>
      </c>
      <c r="H1" t="s">
        <v>6318</v>
      </c>
      <c r="I1" t="s">
        <v>15711</v>
      </c>
      <c r="J1" t="s">
        <v>15712</v>
      </c>
      <c r="K1" t="s">
        <v>15713</v>
      </c>
      <c r="L1" t="s">
        <v>6319</v>
      </c>
      <c r="M1" t="s">
        <v>15714</v>
      </c>
      <c r="N1" t="s">
        <v>15715</v>
      </c>
      <c r="O1" t="s">
        <v>15716</v>
      </c>
      <c r="P1" t="s">
        <v>6320</v>
      </c>
      <c r="Q1" t="s">
        <v>15717</v>
      </c>
      <c r="R1" t="s">
        <v>6321</v>
      </c>
      <c r="S1" t="s">
        <v>6322</v>
      </c>
      <c r="T1" t="s">
        <v>6323</v>
      </c>
      <c r="U1" t="s">
        <v>6324</v>
      </c>
      <c r="V1" t="s">
        <v>15718</v>
      </c>
      <c r="W1" t="s">
        <v>15719</v>
      </c>
      <c r="X1" t="s">
        <v>6325</v>
      </c>
      <c r="Y1" t="s">
        <v>15721</v>
      </c>
      <c r="Z1" t="s">
        <v>15722</v>
      </c>
      <c r="AA1" t="s">
        <v>15723</v>
      </c>
      <c r="AB1" t="s">
        <v>6326</v>
      </c>
      <c r="AC1" t="s">
        <v>15724</v>
      </c>
      <c r="AD1" t="s">
        <v>15725</v>
      </c>
      <c r="AE1" t="s">
        <v>15726</v>
      </c>
      <c r="AF1" t="s">
        <v>6327</v>
      </c>
      <c r="AG1" t="s">
        <v>15727</v>
      </c>
      <c r="AH1" t="s">
        <v>15728</v>
      </c>
      <c r="AI1" t="s">
        <v>15729</v>
      </c>
      <c r="AJ1" t="s">
        <v>6328</v>
      </c>
      <c r="AK1" t="s">
        <v>15730</v>
      </c>
      <c r="AL1" t="s">
        <v>15731</v>
      </c>
      <c r="AM1" t="s">
        <v>15732</v>
      </c>
      <c r="AN1" t="s">
        <v>6329</v>
      </c>
      <c r="AO1" t="s">
        <v>15733</v>
      </c>
      <c r="AP1" t="s">
        <v>24761</v>
      </c>
    </row>
    <row r="2" spans="1:42" x14ac:dyDescent="0.25">
      <c r="A2" s="6" t="s">
        <v>6231</v>
      </c>
      <c r="B2">
        <v>51</v>
      </c>
      <c r="C2">
        <v>-117</v>
      </c>
      <c r="D2">
        <v>-1</v>
      </c>
      <c r="E2">
        <v>12</v>
      </c>
      <c r="F2">
        <v>56</v>
      </c>
      <c r="G2">
        <v>38</v>
      </c>
      <c r="H2">
        <v>-288</v>
      </c>
      <c r="I2">
        <v>31</v>
      </c>
      <c r="J2">
        <v>-120</v>
      </c>
      <c r="K2">
        <v>-87</v>
      </c>
      <c r="L2">
        <v>-163.38999999999999</v>
      </c>
      <c r="M2">
        <v>19.34</v>
      </c>
      <c r="N2">
        <v>-24.99</v>
      </c>
      <c r="O2">
        <v>-265.95999999999998</v>
      </c>
      <c r="P2">
        <v>-296.14</v>
      </c>
      <c r="Q2">
        <v>-743.1</v>
      </c>
      <c r="R2">
        <v>-414.02</v>
      </c>
      <c r="S2">
        <v>-68.900000000000006</v>
      </c>
      <c r="T2">
        <v>-1.1200000000000001</v>
      </c>
      <c r="U2">
        <v>77.349999999999994</v>
      </c>
      <c r="V2">
        <v>114.83</v>
      </c>
      <c r="W2">
        <v>-17.59</v>
      </c>
      <c r="X2">
        <v>22.62</v>
      </c>
      <c r="Y2">
        <v>94.46</v>
      </c>
      <c r="Z2">
        <v>-24.03</v>
      </c>
      <c r="AA2">
        <v>60.61</v>
      </c>
      <c r="AB2">
        <v>70.459999999999994</v>
      </c>
      <c r="AC2">
        <v>4.8</v>
      </c>
      <c r="AD2">
        <v>101.81</v>
      </c>
      <c r="AE2">
        <v>104.32</v>
      </c>
      <c r="AF2">
        <v>-51.36</v>
      </c>
      <c r="AG2">
        <v>171.28</v>
      </c>
      <c r="AH2">
        <v>148.51</v>
      </c>
      <c r="AI2">
        <v>144.08000000000001</v>
      </c>
      <c r="AJ2">
        <v>214.54</v>
      </c>
      <c r="AK2">
        <v>69.5</v>
      </c>
      <c r="AL2">
        <v>77.790000000000006</v>
      </c>
      <c r="AM2">
        <v>149.07</v>
      </c>
      <c r="AN2">
        <v>166.8</v>
      </c>
      <c r="AO2">
        <v>173.05</v>
      </c>
    </row>
    <row r="3" spans="1:42" x14ac:dyDescent="0.25">
      <c r="A3" s="6" t="s">
        <v>6245</v>
      </c>
      <c r="B3">
        <v>19</v>
      </c>
      <c r="C3">
        <v>18</v>
      </c>
      <c r="D3">
        <v>18</v>
      </c>
      <c r="E3">
        <v>20</v>
      </c>
      <c r="F3">
        <v>20</v>
      </c>
      <c r="G3">
        <v>15</v>
      </c>
      <c r="H3">
        <v>14</v>
      </c>
      <c r="I3">
        <v>17</v>
      </c>
      <c r="J3">
        <v>19</v>
      </c>
      <c r="K3">
        <v>24</v>
      </c>
      <c r="L3">
        <v>25.71</v>
      </c>
      <c r="M3">
        <v>22.37</v>
      </c>
      <c r="N3">
        <v>28.2</v>
      </c>
      <c r="O3">
        <v>28.72</v>
      </c>
      <c r="P3">
        <v>28.44</v>
      </c>
      <c r="Q3">
        <v>45.13</v>
      </c>
      <c r="R3">
        <v>47.08</v>
      </c>
      <c r="S3">
        <v>49.83</v>
      </c>
      <c r="T3">
        <v>51.74</v>
      </c>
      <c r="U3">
        <v>53.01</v>
      </c>
      <c r="V3">
        <v>55.25</v>
      </c>
      <c r="W3">
        <v>56.65</v>
      </c>
      <c r="X3">
        <v>57.31</v>
      </c>
      <c r="Y3">
        <v>56.51</v>
      </c>
      <c r="Z3">
        <v>55.66</v>
      </c>
      <c r="AA3">
        <v>55.78</v>
      </c>
      <c r="AB3">
        <v>58.37</v>
      </c>
      <c r="AC3">
        <v>58.96</v>
      </c>
      <c r="AD3">
        <v>61.21</v>
      </c>
      <c r="AE3">
        <v>47.37</v>
      </c>
      <c r="AF3">
        <v>48.11</v>
      </c>
      <c r="AG3">
        <v>46.49</v>
      </c>
      <c r="AH3">
        <v>47.11</v>
      </c>
      <c r="AI3">
        <v>48.03</v>
      </c>
      <c r="AJ3">
        <v>48.1</v>
      </c>
      <c r="AK3">
        <v>49.19</v>
      </c>
      <c r="AL3">
        <v>46.59</v>
      </c>
      <c r="AM3">
        <v>48.72</v>
      </c>
      <c r="AN3">
        <v>44.26</v>
      </c>
      <c r="AO3">
        <v>53.61</v>
      </c>
    </row>
    <row r="4" spans="1:42" x14ac:dyDescent="0.25">
      <c r="A4" s="6" t="s">
        <v>6337</v>
      </c>
      <c r="B4">
        <v>8</v>
      </c>
      <c r="C4">
        <v>16</v>
      </c>
      <c r="D4">
        <v>0</v>
      </c>
      <c r="E4">
        <v>-1</v>
      </c>
      <c r="F4">
        <v>7</v>
      </c>
      <c r="G4">
        <v>13</v>
      </c>
      <c r="H4">
        <v>7</v>
      </c>
      <c r="I4">
        <v>4</v>
      </c>
      <c r="J4">
        <v>11</v>
      </c>
      <c r="K4">
        <v>10</v>
      </c>
      <c r="L4">
        <v>10.43</v>
      </c>
      <c r="M4">
        <v>2.2200000000000002</v>
      </c>
      <c r="N4">
        <v>3.38</v>
      </c>
      <c r="O4">
        <v>5.98</v>
      </c>
      <c r="P4">
        <v>8.56</v>
      </c>
      <c r="Q4">
        <v>-2.29</v>
      </c>
      <c r="R4">
        <v>16.559999999999999</v>
      </c>
      <c r="S4">
        <v>13.24</v>
      </c>
      <c r="T4">
        <v>8.2899999999999991</v>
      </c>
      <c r="U4">
        <v>10.75</v>
      </c>
      <c r="V4">
        <v>10.07</v>
      </c>
      <c r="W4">
        <v>13.92</v>
      </c>
      <c r="X4">
        <v>9.59</v>
      </c>
      <c r="Y4">
        <v>8.85</v>
      </c>
      <c r="Z4">
        <v>6.56</v>
      </c>
      <c r="AA4">
        <v>15.67</v>
      </c>
      <c r="AB4">
        <v>8.24</v>
      </c>
      <c r="AC4">
        <v>7.93</v>
      </c>
      <c r="AD4">
        <v>9.99</v>
      </c>
      <c r="AE4">
        <v>13.92</v>
      </c>
      <c r="AF4">
        <v>19.63</v>
      </c>
      <c r="AG4">
        <v>13.65</v>
      </c>
      <c r="AH4">
        <v>15.23</v>
      </c>
      <c r="AI4">
        <v>12.55</v>
      </c>
      <c r="AJ4">
        <v>11.85</v>
      </c>
      <c r="AK4">
        <v>12.39</v>
      </c>
      <c r="AL4">
        <v>12.23</v>
      </c>
      <c r="AM4">
        <v>7.68</v>
      </c>
      <c r="AN4">
        <v>8.8800000000000008</v>
      </c>
      <c r="AO4">
        <v>9.92</v>
      </c>
    </row>
    <row r="5" spans="1:42" x14ac:dyDescent="0.25">
      <c r="A5" s="6" t="s">
        <v>3981</v>
      </c>
      <c r="B5">
        <v>-26</v>
      </c>
      <c r="C5">
        <v>-88</v>
      </c>
      <c r="D5">
        <v>19</v>
      </c>
      <c r="E5">
        <v>77</v>
      </c>
      <c r="F5">
        <v>-38</v>
      </c>
      <c r="G5">
        <v>-264</v>
      </c>
      <c r="H5">
        <v>503</v>
      </c>
      <c r="I5">
        <v>-128</v>
      </c>
      <c r="J5">
        <v>161</v>
      </c>
      <c r="K5">
        <v>-177</v>
      </c>
      <c r="L5">
        <v>169.02</v>
      </c>
      <c r="M5">
        <v>36.229999999999997</v>
      </c>
      <c r="N5">
        <v>121.24</v>
      </c>
      <c r="O5">
        <v>167.52</v>
      </c>
      <c r="P5">
        <v>411.26</v>
      </c>
      <c r="Q5">
        <v>675.72</v>
      </c>
      <c r="R5">
        <v>459.29</v>
      </c>
      <c r="S5">
        <v>-11.65</v>
      </c>
      <c r="T5">
        <v>114.54</v>
      </c>
      <c r="U5">
        <v>-19.79</v>
      </c>
      <c r="V5">
        <v>-176.76</v>
      </c>
      <c r="W5">
        <v>-188.98</v>
      </c>
      <c r="X5">
        <v>-38.200000000000003</v>
      </c>
      <c r="Y5">
        <v>-37.11</v>
      </c>
      <c r="Z5">
        <v>119.49</v>
      </c>
      <c r="AA5">
        <v>138.18</v>
      </c>
      <c r="AB5">
        <v>116.36</v>
      </c>
      <c r="AC5">
        <v>290.25</v>
      </c>
      <c r="AD5">
        <v>-197.13</v>
      </c>
      <c r="AE5">
        <v>-50.96</v>
      </c>
      <c r="AF5">
        <v>262.33</v>
      </c>
      <c r="AG5">
        <v>134.81</v>
      </c>
      <c r="AH5">
        <v>-45.94</v>
      </c>
      <c r="AI5">
        <v>-165.37</v>
      </c>
      <c r="AJ5">
        <v>-39.270000000000003</v>
      </c>
      <c r="AK5">
        <v>-149.44999999999999</v>
      </c>
      <c r="AL5">
        <v>102.4</v>
      </c>
      <c r="AM5">
        <v>-18.75</v>
      </c>
      <c r="AN5">
        <v>-133.57</v>
      </c>
      <c r="AO5">
        <v>230.43</v>
      </c>
    </row>
    <row r="6" spans="1:42" x14ac:dyDescent="0.25">
      <c r="A6" s="6" t="s">
        <v>6265</v>
      </c>
      <c r="B6">
        <v>62</v>
      </c>
      <c r="C6">
        <v>-161</v>
      </c>
      <c r="D6">
        <v>46</v>
      </c>
      <c r="E6">
        <v>118</v>
      </c>
      <c r="F6">
        <v>55</v>
      </c>
      <c r="G6">
        <v>-188</v>
      </c>
      <c r="H6">
        <v>245</v>
      </c>
      <c r="I6">
        <v>-66</v>
      </c>
      <c r="J6">
        <v>76</v>
      </c>
      <c r="K6">
        <v>-230</v>
      </c>
      <c r="L6">
        <v>41.76</v>
      </c>
      <c r="M6">
        <v>80.150000000000006</v>
      </c>
      <c r="N6">
        <v>127.83</v>
      </c>
      <c r="O6">
        <v>-63.74</v>
      </c>
      <c r="P6">
        <v>152.12</v>
      </c>
      <c r="Q6">
        <v>-24.54</v>
      </c>
      <c r="R6">
        <v>108.91</v>
      </c>
      <c r="S6">
        <v>-17.48</v>
      </c>
      <c r="T6">
        <v>173.45</v>
      </c>
      <c r="U6">
        <v>121.32</v>
      </c>
      <c r="V6">
        <v>3.4</v>
      </c>
      <c r="W6">
        <v>-136</v>
      </c>
      <c r="X6">
        <v>51.33</v>
      </c>
      <c r="Y6">
        <v>122.71</v>
      </c>
      <c r="Z6">
        <v>157.69</v>
      </c>
      <c r="AA6">
        <v>270.24</v>
      </c>
      <c r="AB6">
        <v>253.44</v>
      </c>
      <c r="AC6">
        <v>361.94</v>
      </c>
      <c r="AD6">
        <v>-24.11</v>
      </c>
      <c r="AE6">
        <v>114.66</v>
      </c>
      <c r="AF6">
        <v>278.70999999999998</v>
      </c>
      <c r="AG6">
        <v>366.23</v>
      </c>
      <c r="AH6">
        <v>164.91</v>
      </c>
      <c r="AI6">
        <v>39.28</v>
      </c>
      <c r="AJ6">
        <v>235.23</v>
      </c>
      <c r="AK6">
        <v>-18.38</v>
      </c>
      <c r="AL6">
        <v>239.02</v>
      </c>
      <c r="AM6">
        <v>186.71</v>
      </c>
      <c r="AN6">
        <v>86.36</v>
      </c>
      <c r="AO6">
        <v>467.01</v>
      </c>
    </row>
    <row r="7" spans="1:42" x14ac:dyDescent="0.25">
      <c r="A7" s="6" t="s">
        <v>6266</v>
      </c>
      <c r="B7">
        <v>0.1273</v>
      </c>
      <c r="D7">
        <v>-0.81220000000000003</v>
      </c>
      <c r="F7">
        <v>-0.27629999999999999</v>
      </c>
      <c r="H7">
        <v>4.8669000000000002</v>
      </c>
      <c r="J7">
        <v>-0.40550000000000003</v>
      </c>
      <c r="L7">
        <v>-0.72550000000000003</v>
      </c>
      <c r="N7">
        <v>0.17369999999999999</v>
      </c>
      <c r="P7">
        <v>-0.123</v>
      </c>
      <c r="R7">
        <v>31.0138</v>
      </c>
      <c r="T7">
        <v>2.3788</v>
      </c>
      <c r="U7">
        <v>-1.14E-2</v>
      </c>
      <c r="V7">
        <v>-0.97840000000000005</v>
      </c>
      <c r="X7">
        <v>-0.7974</v>
      </c>
      <c r="Y7">
        <v>-0.66100000000000003</v>
      </c>
      <c r="AA7">
        <v>1.3569</v>
      </c>
      <c r="AB7">
        <v>-9.0700000000000003E-2</v>
      </c>
      <c r="AC7">
        <v>-1.17E-2</v>
      </c>
      <c r="AE7">
        <v>1.9188000000000001</v>
      </c>
      <c r="AF7">
        <v>0.18490000000000001</v>
      </c>
      <c r="AH7">
        <v>-0.31009999999999999</v>
      </c>
      <c r="AI7">
        <v>-0.78959999999999997</v>
      </c>
      <c r="AJ7">
        <v>1.7237</v>
      </c>
      <c r="AL7">
        <v>-7.0900000000000005E-2</v>
      </c>
      <c r="AN7">
        <v>-7.5999999999999998E-2</v>
      </c>
      <c r="AO7">
        <v>8.9499999999999996E-2</v>
      </c>
    </row>
    <row r="8" spans="1:42" x14ac:dyDescent="0.25">
      <c r="A8" s="6" t="s">
        <v>6267</v>
      </c>
      <c r="B8">
        <v>-22</v>
      </c>
      <c r="C8">
        <v>-20</v>
      </c>
      <c r="D8">
        <v>-66</v>
      </c>
      <c r="E8">
        <v>-117</v>
      </c>
      <c r="F8">
        <v>-13</v>
      </c>
      <c r="G8">
        <v>-10</v>
      </c>
      <c r="H8">
        <v>-145</v>
      </c>
      <c r="I8">
        <v>73</v>
      </c>
      <c r="J8">
        <v>19</v>
      </c>
      <c r="K8">
        <v>-22</v>
      </c>
      <c r="L8">
        <v>-32.21</v>
      </c>
      <c r="M8">
        <v>-46.18</v>
      </c>
      <c r="N8">
        <v>-17.98</v>
      </c>
      <c r="O8">
        <v>-16.63</v>
      </c>
      <c r="P8">
        <v>-97.22</v>
      </c>
      <c r="Q8">
        <v>-7.97</v>
      </c>
      <c r="R8">
        <v>-38.21</v>
      </c>
      <c r="S8">
        <v>-37.450000000000003</v>
      </c>
      <c r="T8">
        <v>-42.15</v>
      </c>
      <c r="U8">
        <v>-17.440000000000001</v>
      </c>
      <c r="V8">
        <v>-21.78</v>
      </c>
      <c r="W8">
        <v>-48.59</v>
      </c>
      <c r="X8">
        <v>-26.53</v>
      </c>
      <c r="Y8">
        <v>-46.83</v>
      </c>
      <c r="Z8">
        <v>-61.41</v>
      </c>
      <c r="AA8">
        <v>-52.23</v>
      </c>
      <c r="AB8">
        <v>-50</v>
      </c>
      <c r="AC8">
        <v>-36.44</v>
      </c>
      <c r="AD8">
        <v>-45.6</v>
      </c>
      <c r="AE8">
        <v>-22.7</v>
      </c>
      <c r="AF8">
        <v>46.86</v>
      </c>
      <c r="AG8">
        <v>-32.08</v>
      </c>
      <c r="AH8">
        <v>-34.619999999999997</v>
      </c>
      <c r="AI8">
        <v>-43.98</v>
      </c>
      <c r="AJ8">
        <v>-68.739999999999995</v>
      </c>
      <c r="AK8">
        <v>-48.28</v>
      </c>
      <c r="AL8">
        <v>-59.74</v>
      </c>
      <c r="AM8">
        <v>-42.07</v>
      </c>
      <c r="AN8">
        <v>-77.14</v>
      </c>
      <c r="AO8">
        <v>-48.01</v>
      </c>
    </row>
    <row r="9" spans="1:42" x14ac:dyDescent="0.25">
      <c r="A9" s="6" t="s">
        <v>6268</v>
      </c>
      <c r="B9">
        <v>-7</v>
      </c>
      <c r="C9">
        <v>20</v>
      </c>
      <c r="D9">
        <v>89</v>
      </c>
      <c r="E9">
        <v>-1</v>
      </c>
      <c r="F9">
        <v>106</v>
      </c>
      <c r="G9">
        <v>-21</v>
      </c>
      <c r="H9">
        <v>146</v>
      </c>
      <c r="I9">
        <v>-91</v>
      </c>
      <c r="J9">
        <v>59</v>
      </c>
      <c r="K9">
        <v>-48</v>
      </c>
      <c r="L9">
        <v>53.4</v>
      </c>
      <c r="M9">
        <v>53.62</v>
      </c>
      <c r="N9">
        <v>-18.05</v>
      </c>
      <c r="O9">
        <v>-5.97</v>
      </c>
      <c r="P9">
        <v>36.44</v>
      </c>
      <c r="Q9">
        <v>4.29</v>
      </c>
      <c r="R9">
        <v>-15.06</v>
      </c>
      <c r="S9">
        <v>-12</v>
      </c>
      <c r="T9">
        <v>-37.549999999999997</v>
      </c>
      <c r="U9">
        <v>3.38</v>
      </c>
      <c r="V9">
        <v>-1.1200000000000001</v>
      </c>
      <c r="W9">
        <v>-15.57</v>
      </c>
      <c r="X9">
        <v>-31.54</v>
      </c>
      <c r="Y9">
        <v>-47.2</v>
      </c>
      <c r="Z9">
        <v>-105.1</v>
      </c>
      <c r="AA9">
        <v>-86.03</v>
      </c>
      <c r="AB9">
        <v>3.57</v>
      </c>
      <c r="AC9">
        <v>-117.36</v>
      </c>
      <c r="AD9">
        <v>1.8</v>
      </c>
      <c r="AE9">
        <v>-643.19000000000005</v>
      </c>
      <c r="AF9">
        <v>-10.19</v>
      </c>
      <c r="AG9">
        <v>12.14</v>
      </c>
      <c r="AH9">
        <v>-25.92</v>
      </c>
      <c r="AI9">
        <v>-21.54</v>
      </c>
      <c r="AJ9">
        <v>-4.5</v>
      </c>
      <c r="AK9">
        <v>-16.190000000000001</v>
      </c>
      <c r="AL9">
        <v>-13.02</v>
      </c>
      <c r="AM9">
        <v>-4.9800000000000004</v>
      </c>
      <c r="AN9">
        <v>-4.92</v>
      </c>
      <c r="AO9">
        <v>-4.71</v>
      </c>
    </row>
    <row r="10" spans="1:42" x14ac:dyDescent="0.25">
      <c r="A10" s="6" t="s">
        <v>6269</v>
      </c>
      <c r="B10">
        <v>116</v>
      </c>
      <c r="C10">
        <v>11</v>
      </c>
      <c r="D10">
        <v>-37</v>
      </c>
      <c r="E10">
        <v>-34</v>
      </c>
      <c r="F10">
        <v>83</v>
      </c>
      <c r="G10">
        <v>-76</v>
      </c>
      <c r="H10">
        <v>-61</v>
      </c>
      <c r="I10">
        <v>-35</v>
      </c>
      <c r="J10">
        <v>-13</v>
      </c>
      <c r="K10">
        <v>5</v>
      </c>
      <c r="L10">
        <v>-5.75</v>
      </c>
      <c r="M10">
        <v>-4.75</v>
      </c>
      <c r="N10">
        <v>-6.31</v>
      </c>
      <c r="O10">
        <v>0.81</v>
      </c>
      <c r="P10">
        <v>40.619999999999997</v>
      </c>
      <c r="Q10">
        <v>25.2</v>
      </c>
      <c r="R10">
        <v>25.44</v>
      </c>
      <c r="S10">
        <v>116.12</v>
      </c>
      <c r="T10">
        <v>28.21</v>
      </c>
      <c r="U10">
        <v>-142.04</v>
      </c>
      <c r="V10">
        <v>40.51</v>
      </c>
      <c r="W10">
        <v>130.91999999999999</v>
      </c>
      <c r="X10">
        <v>33.03</v>
      </c>
      <c r="Y10">
        <v>16.46</v>
      </c>
      <c r="Z10">
        <v>-111.79</v>
      </c>
      <c r="AA10">
        <v>41.38</v>
      </c>
      <c r="AB10">
        <v>25.63</v>
      </c>
      <c r="AC10">
        <v>6.87</v>
      </c>
      <c r="AD10">
        <v>30.9</v>
      </c>
      <c r="AE10">
        <v>98.7</v>
      </c>
      <c r="AF10">
        <v>64.09</v>
      </c>
      <c r="AG10">
        <v>-76.900000000000006</v>
      </c>
      <c r="AH10">
        <v>-9.4</v>
      </c>
      <c r="AI10">
        <v>47.57</v>
      </c>
      <c r="AJ10">
        <v>51.29</v>
      </c>
      <c r="AK10">
        <v>-9.65</v>
      </c>
      <c r="AL10">
        <v>56.87</v>
      </c>
      <c r="AM10">
        <v>-45.62</v>
      </c>
      <c r="AN10">
        <v>-22.39</v>
      </c>
      <c r="AO10">
        <v>51.03</v>
      </c>
    </row>
    <row r="11" spans="1:42" x14ac:dyDescent="0.25">
      <c r="A11" s="6" t="s">
        <v>24755</v>
      </c>
      <c r="B11">
        <v>3</v>
      </c>
      <c r="C11">
        <v>2</v>
      </c>
      <c r="E11">
        <v>11</v>
      </c>
      <c r="F11">
        <v>6</v>
      </c>
      <c r="G11">
        <v>2</v>
      </c>
      <c r="H11">
        <v>3</v>
      </c>
      <c r="I11">
        <v>-12</v>
      </c>
      <c r="L11">
        <v>0.31</v>
      </c>
      <c r="M11">
        <v>0.16</v>
      </c>
      <c r="N11">
        <v>4.4800000000000004</v>
      </c>
      <c r="O11">
        <v>0.06</v>
      </c>
      <c r="P11">
        <v>25.95</v>
      </c>
      <c r="Q11">
        <v>9.15</v>
      </c>
      <c r="R11">
        <v>4.07</v>
      </c>
      <c r="S11">
        <v>1.0900000000000001</v>
      </c>
      <c r="T11">
        <v>124.61</v>
      </c>
      <c r="U11">
        <v>0.38</v>
      </c>
      <c r="V11">
        <v>-0.51</v>
      </c>
      <c r="W11">
        <v>0.13</v>
      </c>
      <c r="X11">
        <v>-3.23</v>
      </c>
      <c r="Y11">
        <v>-5.81</v>
      </c>
      <c r="Z11">
        <v>1.94</v>
      </c>
      <c r="AA11">
        <v>0.61</v>
      </c>
      <c r="AB11">
        <v>-3.78</v>
      </c>
      <c r="AC11">
        <v>3.2</v>
      </c>
      <c r="AD11">
        <v>-0.19</v>
      </c>
      <c r="AE11">
        <v>7.24</v>
      </c>
      <c r="AF11">
        <v>2.98</v>
      </c>
      <c r="AG11">
        <v>13.57</v>
      </c>
      <c r="AH11">
        <v>1.1100000000000001</v>
      </c>
      <c r="AI11">
        <v>-0.2</v>
      </c>
      <c r="AJ11">
        <v>3.56</v>
      </c>
      <c r="AL11">
        <v>3.03</v>
      </c>
      <c r="AM11">
        <v>-1.07</v>
      </c>
      <c r="AN11">
        <v>3.57</v>
      </c>
      <c r="AO11">
        <v>6.43</v>
      </c>
    </row>
    <row r="12" spans="1:42" x14ac:dyDescent="0.25">
      <c r="A12" s="6" t="s">
        <v>6270</v>
      </c>
      <c r="B12">
        <v>90</v>
      </c>
      <c r="C12">
        <v>13</v>
      </c>
      <c r="D12">
        <v>-14</v>
      </c>
      <c r="E12">
        <v>-141</v>
      </c>
      <c r="F12">
        <v>182</v>
      </c>
      <c r="G12">
        <v>-105</v>
      </c>
      <c r="H12">
        <v>-57</v>
      </c>
      <c r="I12">
        <v>-65</v>
      </c>
      <c r="J12">
        <v>65</v>
      </c>
      <c r="K12">
        <v>-65</v>
      </c>
      <c r="L12">
        <v>15.75</v>
      </c>
      <c r="M12">
        <v>2.85</v>
      </c>
      <c r="N12">
        <v>-37.86</v>
      </c>
      <c r="O12">
        <v>-21.74</v>
      </c>
      <c r="P12">
        <v>5.79</v>
      </c>
      <c r="Q12">
        <v>30.68</v>
      </c>
      <c r="R12">
        <v>-23.75</v>
      </c>
      <c r="S12">
        <v>67.760000000000005</v>
      </c>
      <c r="T12">
        <v>73.12</v>
      </c>
      <c r="U12">
        <v>-155.72999999999999</v>
      </c>
      <c r="V12">
        <v>17.11</v>
      </c>
      <c r="W12">
        <v>66.88</v>
      </c>
      <c r="X12">
        <v>-28.27</v>
      </c>
      <c r="Y12">
        <v>-83.38</v>
      </c>
      <c r="Z12">
        <v>-276.36</v>
      </c>
      <c r="AA12">
        <v>-96.27</v>
      </c>
      <c r="AB12">
        <v>-24.57</v>
      </c>
      <c r="AC12">
        <v>-143.72999999999999</v>
      </c>
      <c r="AD12">
        <v>-13.1</v>
      </c>
      <c r="AE12">
        <v>-559.95000000000005</v>
      </c>
      <c r="AF12">
        <v>103.74</v>
      </c>
      <c r="AG12">
        <v>-83.27</v>
      </c>
      <c r="AH12">
        <v>-68.83</v>
      </c>
      <c r="AI12">
        <v>-18.149999999999999</v>
      </c>
      <c r="AJ12">
        <v>-18.399999999999999</v>
      </c>
      <c r="AK12">
        <v>-74.12</v>
      </c>
      <c r="AL12">
        <v>-12.86</v>
      </c>
      <c r="AM12">
        <v>-93.74</v>
      </c>
      <c r="AN12">
        <v>-100.88</v>
      </c>
      <c r="AO12">
        <v>4.74</v>
      </c>
    </row>
    <row r="13" spans="1:42" x14ac:dyDescent="0.25">
      <c r="A13" s="6" t="s">
        <v>6271</v>
      </c>
      <c r="B13">
        <v>-10</v>
      </c>
      <c r="C13">
        <v>-10</v>
      </c>
      <c r="D13">
        <v>-10</v>
      </c>
      <c r="E13">
        <v>-9</v>
      </c>
      <c r="F13">
        <v>-10</v>
      </c>
      <c r="G13">
        <v>-10</v>
      </c>
      <c r="H13">
        <v>-10</v>
      </c>
      <c r="I13">
        <v>-9</v>
      </c>
      <c r="J13">
        <v>0</v>
      </c>
      <c r="K13">
        <v>0</v>
      </c>
      <c r="L13">
        <v>-0.28000000000000003</v>
      </c>
      <c r="M13">
        <v>0</v>
      </c>
      <c r="N13">
        <v>-14.02</v>
      </c>
      <c r="O13">
        <v>-14.7</v>
      </c>
      <c r="P13">
        <v>-29.37</v>
      </c>
      <c r="Q13">
        <v>-29.38</v>
      </c>
      <c r="R13">
        <v>-29.32</v>
      </c>
      <c r="S13">
        <v>-30.01</v>
      </c>
      <c r="T13">
        <v>-29.54</v>
      </c>
      <c r="U13">
        <v>-29.55</v>
      </c>
      <c r="V13">
        <v>-29.4</v>
      </c>
      <c r="W13">
        <v>-30.24</v>
      </c>
      <c r="X13">
        <v>-29.37</v>
      </c>
      <c r="Y13">
        <v>-29.34</v>
      </c>
      <c r="Z13">
        <v>-29.29</v>
      </c>
      <c r="AA13">
        <v>-30</v>
      </c>
      <c r="AB13">
        <v>-28.97</v>
      </c>
      <c r="AC13">
        <v>-29.69</v>
      </c>
      <c r="AD13">
        <v>-29.39</v>
      </c>
      <c r="AE13">
        <v>-29.94</v>
      </c>
      <c r="AF13">
        <v>-30.65</v>
      </c>
      <c r="AG13">
        <v>-31.02</v>
      </c>
      <c r="AH13">
        <v>-31.17</v>
      </c>
      <c r="AI13">
        <v>-32.36</v>
      </c>
      <c r="AJ13">
        <v>-33.24</v>
      </c>
      <c r="AK13">
        <v>-33.29</v>
      </c>
      <c r="AL13">
        <v>-33.72</v>
      </c>
      <c r="AM13">
        <v>-25.97</v>
      </c>
      <c r="AN13">
        <v>-26.26</v>
      </c>
      <c r="AO13">
        <v>-26.25</v>
      </c>
    </row>
    <row r="14" spans="1:42" x14ac:dyDescent="0.25">
      <c r="A14" s="6" t="s">
        <v>6272</v>
      </c>
      <c r="B14">
        <v>0</v>
      </c>
      <c r="C14">
        <v>0</v>
      </c>
      <c r="D14">
        <v>0</v>
      </c>
      <c r="E14">
        <v>0</v>
      </c>
      <c r="F14">
        <v>0</v>
      </c>
      <c r="G14">
        <v>0</v>
      </c>
      <c r="H14">
        <v>0</v>
      </c>
      <c r="I14">
        <v>0</v>
      </c>
      <c r="J14">
        <v>0</v>
      </c>
      <c r="K14">
        <v>0</v>
      </c>
      <c r="L14">
        <v>0</v>
      </c>
      <c r="M14">
        <v>0</v>
      </c>
      <c r="N14">
        <v>0</v>
      </c>
      <c r="O14">
        <v>0</v>
      </c>
      <c r="P14">
        <v>-1.47</v>
      </c>
      <c r="Q14">
        <v>1.47</v>
      </c>
      <c r="R14">
        <v>-1.47</v>
      </c>
      <c r="S14">
        <v>1.47</v>
      </c>
      <c r="T14">
        <v>-49.93</v>
      </c>
      <c r="U14">
        <v>1.79</v>
      </c>
      <c r="V14">
        <v>1.36</v>
      </c>
      <c r="W14">
        <v>4.0199999999999996</v>
      </c>
      <c r="X14">
        <v>0.57999999999999996</v>
      </c>
      <c r="Y14">
        <v>0.51</v>
      </c>
      <c r="Z14">
        <v>2.5099999999999998</v>
      </c>
      <c r="AA14">
        <v>5.79</v>
      </c>
      <c r="AB14">
        <v>0.34</v>
      </c>
      <c r="AC14">
        <v>0.17</v>
      </c>
      <c r="AD14">
        <v>0.46</v>
      </c>
      <c r="AE14">
        <v>-7.04</v>
      </c>
      <c r="AF14">
        <v>-149.47999999999999</v>
      </c>
      <c r="AG14">
        <v>-145.31</v>
      </c>
      <c r="AH14">
        <v>-102.36</v>
      </c>
      <c r="AI14">
        <v>-110.74</v>
      </c>
      <c r="AJ14">
        <v>-495.22</v>
      </c>
      <c r="AK14">
        <v>-78.55</v>
      </c>
      <c r="AL14">
        <v>-129.88999999999999</v>
      </c>
      <c r="AM14">
        <v>-178.23</v>
      </c>
      <c r="AN14">
        <v>-168.83</v>
      </c>
      <c r="AO14">
        <v>9.7100000000000009</v>
      </c>
    </row>
    <row r="15" spans="1:42" x14ac:dyDescent="0.25">
      <c r="A15" s="6" t="s">
        <v>6273</v>
      </c>
      <c r="B15">
        <v>-1</v>
      </c>
      <c r="C15">
        <v>-135</v>
      </c>
      <c r="D15">
        <v>-28</v>
      </c>
      <c r="E15">
        <v>-2</v>
      </c>
      <c r="F15">
        <v>-22</v>
      </c>
      <c r="G15">
        <v>7</v>
      </c>
      <c r="H15">
        <v>-1</v>
      </c>
      <c r="I15">
        <v>-521</v>
      </c>
      <c r="J15">
        <v>-14</v>
      </c>
      <c r="K15">
        <v>3</v>
      </c>
      <c r="L15">
        <v>-9.5299999999999994</v>
      </c>
      <c r="M15">
        <v>-7.04</v>
      </c>
      <c r="N15">
        <v>-1.64</v>
      </c>
      <c r="O15">
        <v>22.2</v>
      </c>
      <c r="P15">
        <v>-12.11</v>
      </c>
      <c r="Q15">
        <v>8.57</v>
      </c>
      <c r="R15">
        <v>4.95</v>
      </c>
      <c r="S15">
        <v>7.69</v>
      </c>
      <c r="T15">
        <v>-25.86</v>
      </c>
      <c r="U15">
        <v>69.819999999999993</v>
      </c>
      <c r="V15">
        <v>49.65</v>
      </c>
      <c r="W15">
        <v>0</v>
      </c>
      <c r="X15">
        <v>0</v>
      </c>
      <c r="Y15">
        <v>0</v>
      </c>
      <c r="Z15">
        <v>0</v>
      </c>
      <c r="AA15">
        <v>-53.46</v>
      </c>
      <c r="AB15">
        <v>-35.68</v>
      </c>
      <c r="AC15">
        <v>-32.5</v>
      </c>
      <c r="AD15">
        <v>25.6</v>
      </c>
      <c r="AE15">
        <v>223.49</v>
      </c>
      <c r="AF15">
        <v>0</v>
      </c>
      <c r="AG15">
        <v>0</v>
      </c>
      <c r="AH15">
        <v>-28.43</v>
      </c>
      <c r="AI15">
        <v>0</v>
      </c>
      <c r="AJ15">
        <v>494.6</v>
      </c>
      <c r="AK15">
        <v>0</v>
      </c>
      <c r="AL15">
        <v>-7.0000000000000007E-2</v>
      </c>
      <c r="AM15">
        <v>0</v>
      </c>
      <c r="AN15">
        <v>0</v>
      </c>
      <c r="AO15">
        <v>-7.0000000000000007E-2</v>
      </c>
    </row>
    <row r="16" spans="1:42" x14ac:dyDescent="0.25">
      <c r="A16" s="6" t="s">
        <v>6338</v>
      </c>
      <c r="B16">
        <v>-25</v>
      </c>
      <c r="C16">
        <v>-16</v>
      </c>
      <c r="D16">
        <v>-25</v>
      </c>
      <c r="E16">
        <v>443</v>
      </c>
      <c r="F16">
        <v>-6</v>
      </c>
      <c r="G16">
        <v>-13</v>
      </c>
      <c r="H16">
        <v>-85</v>
      </c>
      <c r="I16">
        <v>93</v>
      </c>
      <c r="J16">
        <v>641</v>
      </c>
      <c r="K16">
        <v>25</v>
      </c>
      <c r="L16">
        <v>11.85</v>
      </c>
      <c r="M16">
        <v>35.21</v>
      </c>
      <c r="N16">
        <v>10.82</v>
      </c>
      <c r="O16">
        <v>15.13</v>
      </c>
      <c r="P16">
        <v>52.79</v>
      </c>
      <c r="Q16">
        <v>-9.98</v>
      </c>
      <c r="R16">
        <v>-2.15</v>
      </c>
      <c r="S16">
        <v>-8.9700000000000006</v>
      </c>
      <c r="T16">
        <v>-26.79</v>
      </c>
      <c r="U16">
        <v>-9.98</v>
      </c>
      <c r="V16">
        <v>-4.08</v>
      </c>
      <c r="W16">
        <v>-31.76</v>
      </c>
      <c r="X16">
        <v>-26.53</v>
      </c>
      <c r="Y16">
        <v>-8.1999999999999993</v>
      </c>
      <c r="Z16">
        <v>-18.89</v>
      </c>
      <c r="AA16">
        <v>0.18</v>
      </c>
      <c r="AB16">
        <v>-43.85</v>
      </c>
      <c r="AC16">
        <v>-8.61</v>
      </c>
      <c r="AD16">
        <v>0.95</v>
      </c>
      <c r="AE16">
        <v>-15.69</v>
      </c>
      <c r="AF16">
        <v>-13.89</v>
      </c>
      <c r="AG16">
        <v>-1.47</v>
      </c>
      <c r="AH16">
        <v>-40.49</v>
      </c>
      <c r="AI16">
        <v>-10.87</v>
      </c>
      <c r="AJ16">
        <v>-70.28</v>
      </c>
      <c r="AK16">
        <v>-29.3</v>
      </c>
      <c r="AL16">
        <v>-32.43</v>
      </c>
      <c r="AM16">
        <v>-20.82</v>
      </c>
      <c r="AN16">
        <v>-38.770000000000003</v>
      </c>
      <c r="AO16">
        <v>-25.6</v>
      </c>
    </row>
    <row r="17" spans="1:41" x14ac:dyDescent="0.25">
      <c r="A17" s="6" t="s">
        <v>6274</v>
      </c>
      <c r="B17">
        <v>-36</v>
      </c>
      <c r="C17">
        <v>-161</v>
      </c>
      <c r="D17">
        <v>-63</v>
      </c>
      <c r="E17">
        <v>432</v>
      </c>
      <c r="F17">
        <v>-38</v>
      </c>
      <c r="G17">
        <v>-16</v>
      </c>
      <c r="H17">
        <v>-96</v>
      </c>
      <c r="I17">
        <v>-437</v>
      </c>
      <c r="J17">
        <v>627</v>
      </c>
      <c r="K17">
        <v>28</v>
      </c>
      <c r="L17">
        <v>2.04</v>
      </c>
      <c r="M17">
        <v>28.17</v>
      </c>
      <c r="N17">
        <v>-4.84</v>
      </c>
      <c r="O17">
        <v>22.63</v>
      </c>
      <c r="P17">
        <v>9.84</v>
      </c>
      <c r="Q17">
        <v>-29.33</v>
      </c>
      <c r="R17">
        <v>-27.99</v>
      </c>
      <c r="S17">
        <v>-29.82</v>
      </c>
      <c r="T17">
        <v>-132.12</v>
      </c>
      <c r="U17">
        <v>32.07</v>
      </c>
      <c r="V17">
        <v>17.53</v>
      </c>
      <c r="W17">
        <v>-57.98</v>
      </c>
      <c r="X17">
        <v>-55.32</v>
      </c>
      <c r="Y17">
        <v>-37.03</v>
      </c>
      <c r="Z17">
        <v>-45.66</v>
      </c>
      <c r="AA17">
        <v>-77.489999999999995</v>
      </c>
      <c r="AB17">
        <v>-108.16</v>
      </c>
      <c r="AC17">
        <v>-70.63</v>
      </c>
      <c r="AD17">
        <v>-2.38</v>
      </c>
      <c r="AE17">
        <v>170.82</v>
      </c>
      <c r="AF17">
        <v>-194.02</v>
      </c>
      <c r="AG17">
        <v>-177.8</v>
      </c>
      <c r="AH17">
        <v>-202.44</v>
      </c>
      <c r="AI17">
        <v>-153.97</v>
      </c>
      <c r="AJ17">
        <v>-104.14</v>
      </c>
      <c r="AK17">
        <v>-141.15</v>
      </c>
      <c r="AL17">
        <v>-196.11</v>
      </c>
      <c r="AM17">
        <v>-225.02</v>
      </c>
      <c r="AN17">
        <v>-233.85</v>
      </c>
      <c r="AO17">
        <v>-42.21</v>
      </c>
    </row>
    <row r="18" spans="1:41" x14ac:dyDescent="0.25">
      <c r="A18" s="6" t="s">
        <v>24751</v>
      </c>
      <c r="B18">
        <v>9</v>
      </c>
      <c r="C18">
        <v>7</v>
      </c>
      <c r="D18">
        <v>34</v>
      </c>
      <c r="E18">
        <v>-47</v>
      </c>
      <c r="F18">
        <v>-38</v>
      </c>
      <c r="G18">
        <v>13</v>
      </c>
      <c r="H18">
        <v>-9</v>
      </c>
      <c r="I18">
        <v>-17</v>
      </c>
      <c r="J18">
        <v>5</v>
      </c>
      <c r="K18">
        <v>6</v>
      </c>
      <c r="L18">
        <v>45.87</v>
      </c>
      <c r="M18">
        <v>13.02</v>
      </c>
      <c r="N18">
        <v>13.59</v>
      </c>
      <c r="O18">
        <v>-63.47</v>
      </c>
      <c r="P18">
        <v>24.34</v>
      </c>
      <c r="Q18">
        <v>-28.99</v>
      </c>
      <c r="R18">
        <v>-5.66</v>
      </c>
      <c r="S18">
        <v>20.57</v>
      </c>
      <c r="T18">
        <v>-29.51</v>
      </c>
      <c r="U18">
        <v>0.18</v>
      </c>
      <c r="V18">
        <v>-42.03</v>
      </c>
      <c r="W18">
        <v>8.98</v>
      </c>
      <c r="X18">
        <v>9.3000000000000007</v>
      </c>
      <c r="Y18">
        <v>4.93</v>
      </c>
      <c r="Z18">
        <v>16.55</v>
      </c>
      <c r="AA18">
        <v>20.67</v>
      </c>
      <c r="AB18">
        <v>-50.64</v>
      </c>
      <c r="AC18">
        <v>5.75</v>
      </c>
      <c r="AD18">
        <v>-30.85</v>
      </c>
      <c r="AE18">
        <v>22.08</v>
      </c>
      <c r="AF18">
        <v>-19.940000000000001</v>
      </c>
      <c r="AG18">
        <v>-47.52</v>
      </c>
      <c r="AH18">
        <v>18.829999999999998</v>
      </c>
      <c r="AI18">
        <v>-49</v>
      </c>
      <c r="AJ18">
        <v>-19.760000000000002</v>
      </c>
      <c r="AK18">
        <v>-48.97</v>
      </c>
      <c r="AL18">
        <v>10.71</v>
      </c>
      <c r="AM18">
        <v>-9.48</v>
      </c>
      <c r="AN18">
        <v>-5.62</v>
      </c>
      <c r="AO18">
        <v>2.96</v>
      </c>
    </row>
    <row r="19" spans="1:41" x14ac:dyDescent="0.25">
      <c r="A19" s="6" t="s">
        <v>6275</v>
      </c>
      <c r="B19">
        <v>125</v>
      </c>
      <c r="C19">
        <v>-302</v>
      </c>
      <c r="D19">
        <v>3</v>
      </c>
      <c r="E19">
        <v>362</v>
      </c>
      <c r="F19">
        <v>161</v>
      </c>
      <c r="G19">
        <v>-296</v>
      </c>
      <c r="H19">
        <v>83</v>
      </c>
      <c r="I19">
        <v>-585</v>
      </c>
      <c r="J19">
        <v>773</v>
      </c>
      <c r="K19">
        <v>-261</v>
      </c>
      <c r="L19">
        <v>105.42</v>
      </c>
      <c r="M19">
        <v>124.19</v>
      </c>
      <c r="N19">
        <v>98.72</v>
      </c>
      <c r="O19">
        <v>-126.33</v>
      </c>
      <c r="P19">
        <v>192.1</v>
      </c>
      <c r="Q19">
        <v>-52.18</v>
      </c>
      <c r="R19">
        <v>51.51</v>
      </c>
      <c r="S19">
        <v>41.03</v>
      </c>
      <c r="T19">
        <v>84.95</v>
      </c>
      <c r="U19">
        <v>-2.16</v>
      </c>
      <c r="V19">
        <v>-3.99</v>
      </c>
      <c r="W19">
        <v>-118.12</v>
      </c>
      <c r="X19">
        <v>-22.95</v>
      </c>
      <c r="Y19">
        <v>7.23</v>
      </c>
      <c r="Z19">
        <v>-147.78</v>
      </c>
      <c r="AA19">
        <v>117.15</v>
      </c>
      <c r="AB19">
        <v>70.06</v>
      </c>
      <c r="AC19">
        <v>153.32</v>
      </c>
      <c r="AD19">
        <v>-70.44</v>
      </c>
      <c r="AE19">
        <v>-252.4</v>
      </c>
      <c r="AF19">
        <v>168.49</v>
      </c>
      <c r="AG19">
        <v>57.64</v>
      </c>
      <c r="AH19">
        <v>-87.53</v>
      </c>
      <c r="AI19">
        <v>-181.83</v>
      </c>
      <c r="AJ19">
        <v>92.93</v>
      </c>
      <c r="AK19">
        <v>-282.61</v>
      </c>
      <c r="AL19">
        <v>40.75</v>
      </c>
      <c r="AM19">
        <v>-141.52000000000001</v>
      </c>
      <c r="AN19">
        <v>-253.99</v>
      </c>
      <c r="AO19">
        <v>432.49</v>
      </c>
    </row>
    <row r="20" spans="1:41" x14ac:dyDescent="0.25">
      <c r="A20" s="6" t="s">
        <v>6276</v>
      </c>
      <c r="B20">
        <v>40</v>
      </c>
      <c r="C20">
        <v>-181</v>
      </c>
      <c r="D20">
        <v>-20</v>
      </c>
      <c r="E20">
        <v>1</v>
      </c>
      <c r="F20">
        <v>42</v>
      </c>
      <c r="G20">
        <v>-198</v>
      </c>
      <c r="H20">
        <v>100</v>
      </c>
      <c r="I20">
        <v>7</v>
      </c>
      <c r="J20">
        <v>95</v>
      </c>
      <c r="K20">
        <v>-252</v>
      </c>
      <c r="L20">
        <v>9.5500000000000007</v>
      </c>
      <c r="M20">
        <v>33.979999999999997</v>
      </c>
      <c r="N20">
        <v>109.85</v>
      </c>
      <c r="O20">
        <v>-80.37</v>
      </c>
      <c r="P20">
        <v>54.91</v>
      </c>
      <c r="Q20">
        <v>-32.5</v>
      </c>
      <c r="R20">
        <v>70.7</v>
      </c>
      <c r="S20">
        <v>-54.93</v>
      </c>
      <c r="T20">
        <v>131.30000000000001</v>
      </c>
      <c r="U20">
        <v>103.87</v>
      </c>
      <c r="V20">
        <v>-18.38</v>
      </c>
      <c r="W20">
        <v>-184.59</v>
      </c>
      <c r="X20">
        <v>24.81</v>
      </c>
      <c r="Y20">
        <v>75.88</v>
      </c>
      <c r="Z20">
        <v>96.28</v>
      </c>
      <c r="AA20">
        <v>218</v>
      </c>
      <c r="AB20">
        <v>203.43</v>
      </c>
      <c r="AC20">
        <v>325.5</v>
      </c>
      <c r="AD20">
        <v>-69.709999999999994</v>
      </c>
      <c r="AE20">
        <v>91.96</v>
      </c>
      <c r="AF20">
        <v>325.57</v>
      </c>
      <c r="AG20">
        <v>334.16</v>
      </c>
      <c r="AH20">
        <v>130.29</v>
      </c>
      <c r="AI20">
        <v>-4.7</v>
      </c>
      <c r="AJ20">
        <v>166.49</v>
      </c>
      <c r="AK20">
        <v>-66.66</v>
      </c>
      <c r="AL20">
        <v>179.28</v>
      </c>
      <c r="AM20">
        <v>144.63999999999999</v>
      </c>
      <c r="AN20">
        <v>9.23</v>
      </c>
      <c r="AO20">
        <v>419.01</v>
      </c>
    </row>
    <row r="21" spans="1:41" x14ac:dyDescent="0.25">
      <c r="A21" s="6" t="s">
        <v>6277</v>
      </c>
      <c r="B21">
        <v>-4.7600000000000003E-2</v>
      </c>
      <c r="E21">
        <v>-0.85709999999999997</v>
      </c>
      <c r="F21">
        <v>-0.55789999999999995</v>
      </c>
      <c r="H21">
        <v>9.4756</v>
      </c>
      <c r="I21">
        <v>-0.79400000000000004</v>
      </c>
      <c r="J21">
        <v>-0.13519999999999999</v>
      </c>
      <c r="L21">
        <v>-0.82609999999999995</v>
      </c>
      <c r="N21">
        <v>0.55369999999999997</v>
      </c>
      <c r="P21">
        <v>-0.58179999999999998</v>
      </c>
      <c r="T21">
        <v>4.2927</v>
      </c>
      <c r="U21">
        <v>0.36890000000000001</v>
      </c>
      <c r="X21">
        <v>-0.87809999999999999</v>
      </c>
      <c r="Y21">
        <v>-0.76690000000000003</v>
      </c>
      <c r="AA21">
        <v>1.3706</v>
      </c>
      <c r="AB21">
        <v>-0.37509999999999999</v>
      </c>
      <c r="AC21">
        <v>-2.5899999999999999E-2</v>
      </c>
      <c r="AF21">
        <v>0.95550000000000002</v>
      </c>
      <c r="AH21">
        <v>-0.27329999999999999</v>
      </c>
      <c r="AJ21">
        <v>17.045300000000001</v>
      </c>
      <c r="AL21">
        <v>-0.14280000000000001</v>
      </c>
      <c r="AN21">
        <v>-0.85660000000000003</v>
      </c>
      <c r="AO21">
        <v>0.1168</v>
      </c>
    </row>
    <row r="22" spans="1:41" x14ac:dyDescent="0.25">
      <c r="A22" s="6" t="s">
        <v>6241</v>
      </c>
      <c r="B22">
        <v>1.0200000000000001E-2</v>
      </c>
      <c r="C22">
        <v>-4.82E-2</v>
      </c>
      <c r="D22">
        <v>-5.4000000000000003E-3</v>
      </c>
      <c r="E22">
        <v>2.9999999999999997E-4</v>
      </c>
      <c r="F22">
        <v>1.2699999999999999E-2</v>
      </c>
      <c r="G22">
        <v>-6.3399999999999998E-2</v>
      </c>
      <c r="H22">
        <v>2.76E-2</v>
      </c>
      <c r="I22">
        <v>2E-3</v>
      </c>
      <c r="J22">
        <v>2.58E-2</v>
      </c>
      <c r="K22">
        <v>-7.5300000000000006E-2</v>
      </c>
      <c r="L22">
        <v>1.9E-3</v>
      </c>
      <c r="M22">
        <v>9.7999999999999997E-3</v>
      </c>
      <c r="N22">
        <v>2.9399999999999999E-2</v>
      </c>
      <c r="O22">
        <v>-2.1700000000000001E-2</v>
      </c>
      <c r="P22">
        <v>2.1600000000000001E-2</v>
      </c>
      <c r="Q22">
        <v>-7.0000000000000001E-3</v>
      </c>
      <c r="R22">
        <v>1.7100000000000001E-2</v>
      </c>
      <c r="S22">
        <v>-1.3299999999999999E-2</v>
      </c>
      <c r="T22">
        <v>1.7299999999999999E-2</v>
      </c>
      <c r="U22">
        <v>2.7E-2</v>
      </c>
      <c r="V22">
        <v>-3.8E-3</v>
      </c>
      <c r="W22">
        <v>-3.8300000000000001E-2</v>
      </c>
      <c r="X22">
        <v>7.9299999999999995E-2</v>
      </c>
      <c r="Y22">
        <v>1.54E-2</v>
      </c>
      <c r="Z22">
        <v>2.0400000000000001E-2</v>
      </c>
      <c r="AA22">
        <v>4.5100000000000001E-2</v>
      </c>
      <c r="AB22">
        <v>4.0800000000000003E-2</v>
      </c>
      <c r="AC22">
        <v>6.83E-2</v>
      </c>
      <c r="AD22">
        <v>-1.44E-2</v>
      </c>
      <c r="AE22">
        <v>2.0799999999999999E-2</v>
      </c>
      <c r="AF22">
        <v>7.4499999999999997E-2</v>
      </c>
      <c r="AG22">
        <v>7.6200000000000004E-2</v>
      </c>
      <c r="AH22">
        <v>2.7099999999999999E-2</v>
      </c>
      <c r="AI22">
        <v>-1E-3</v>
      </c>
      <c r="AJ22">
        <v>3.0499999999999999E-2</v>
      </c>
      <c r="AK22">
        <v>-1.23E-2</v>
      </c>
      <c r="AL22">
        <v>3.4099999999999998E-2</v>
      </c>
      <c r="AM22">
        <v>2.69E-2</v>
      </c>
      <c r="AN22">
        <v>1.5E-3</v>
      </c>
      <c r="AO22">
        <v>6.2700000000000006E-2</v>
      </c>
    </row>
    <row r="23" spans="1:41" x14ac:dyDescent="0.25">
      <c r="A23" s="6" t="s">
        <v>6237</v>
      </c>
      <c r="B23">
        <v>0.28000000000000003</v>
      </c>
      <c r="C23">
        <v>-1.27</v>
      </c>
      <c r="D23">
        <v>-0.14000000000000001</v>
      </c>
      <c r="E23">
        <v>0.01</v>
      </c>
      <c r="F23">
        <v>0.3</v>
      </c>
      <c r="G23">
        <v>-1.4</v>
      </c>
      <c r="H23">
        <v>0.71</v>
      </c>
      <c r="I23">
        <v>0.05</v>
      </c>
      <c r="J23">
        <v>0.67</v>
      </c>
      <c r="K23">
        <v>-1.79</v>
      </c>
      <c r="L23">
        <v>7.0000000000000007E-2</v>
      </c>
      <c r="M23">
        <v>0.24</v>
      </c>
      <c r="N23">
        <v>0.78</v>
      </c>
      <c r="O23">
        <v>-0.56999999999999995</v>
      </c>
      <c r="P23">
        <v>0.39</v>
      </c>
      <c r="Q23">
        <v>-0.23</v>
      </c>
      <c r="R23">
        <v>0.51</v>
      </c>
      <c r="S23">
        <v>-0.39</v>
      </c>
      <c r="T23">
        <v>0.94</v>
      </c>
      <c r="U23">
        <v>0.74</v>
      </c>
      <c r="V23">
        <v>-0.13</v>
      </c>
      <c r="W23">
        <v>-1.32</v>
      </c>
      <c r="X23">
        <v>0.18</v>
      </c>
      <c r="Y23">
        <v>0.54</v>
      </c>
      <c r="Z23">
        <v>0.69</v>
      </c>
      <c r="AA23">
        <v>1.56</v>
      </c>
      <c r="AB23">
        <v>1.46</v>
      </c>
      <c r="AC23">
        <v>2.34</v>
      </c>
      <c r="AD23">
        <v>-0.5</v>
      </c>
      <c r="AE23">
        <v>0.66</v>
      </c>
      <c r="AF23">
        <v>2.31</v>
      </c>
      <c r="AG23">
        <v>2.3199999999999998</v>
      </c>
      <c r="AH23">
        <v>0.89</v>
      </c>
      <c r="AI23">
        <v>-0.03</v>
      </c>
      <c r="AJ23">
        <v>1.08</v>
      </c>
      <c r="AK23">
        <v>-0.42</v>
      </c>
      <c r="AL23">
        <v>1.1299999999999999</v>
      </c>
      <c r="AM23">
        <v>0.9</v>
      </c>
      <c r="AN23">
        <v>0.06</v>
      </c>
      <c r="AO23">
        <v>2.57</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82E6-F7AC-49CF-8AE3-AD84F42CA3FC}">
  <sheetPr>
    <tabColor rgb="FFFF0000"/>
  </sheetPr>
  <dimension ref="A1:AQ17"/>
  <sheetViews>
    <sheetView workbookViewId="0">
      <selection activeCell="B2" sqref="B2"/>
    </sheetView>
  </sheetViews>
  <sheetFormatPr baseColWidth="10" defaultRowHeight="15" x14ac:dyDescent="0.25"/>
  <cols>
    <col min="1" max="1" width="23.42578125" bestFit="1" customWidth="1"/>
    <col min="2" max="2" width="10" bestFit="1" customWidth="1"/>
    <col min="3" max="42" width="12.7109375" bestFit="1" customWidth="1"/>
    <col min="43" max="44" width="14.42578125" bestFit="1" customWidth="1"/>
    <col min="45" max="45" width="7.7109375" bestFit="1" customWidth="1"/>
    <col min="46" max="46" width="7.28515625" bestFit="1" customWidth="1"/>
    <col min="47" max="49" width="7.7109375" bestFit="1" customWidth="1"/>
    <col min="50" max="50" width="7.28515625" bestFit="1" customWidth="1"/>
    <col min="51" max="54" width="7.7109375" bestFit="1" customWidth="1"/>
    <col min="55" max="55" width="12.85546875" bestFit="1" customWidth="1"/>
    <col min="56" max="60" width="12.7109375" bestFit="1" customWidth="1"/>
    <col min="61" max="95" width="12.7109375" customWidth="1"/>
    <col min="96" max="99" width="14.42578125" bestFit="1" customWidth="1"/>
    <col min="100" max="165" width="12.7109375" customWidth="1"/>
    <col min="166" max="166" width="14.42578125" bestFit="1" customWidth="1"/>
    <col min="167" max="171" width="12.7109375" bestFit="1" customWidth="1"/>
    <col min="172" max="201" width="12.7109375" customWidth="1"/>
    <col min="202" max="206" width="14.42578125" bestFit="1" customWidth="1"/>
    <col min="207" max="208" width="12.7109375" customWidth="1"/>
    <col min="209" max="211" width="14.42578125" bestFit="1" customWidth="1"/>
    <col min="212" max="215" width="12.7109375" bestFit="1" customWidth="1"/>
    <col min="216" max="241" width="12.7109375" customWidth="1"/>
    <col min="242" max="242" width="14.42578125" bestFit="1" customWidth="1"/>
    <col min="243" max="266" width="12.7109375" bestFit="1" customWidth="1"/>
    <col min="267" max="268" width="12.7109375" customWidth="1"/>
    <col min="269" max="271" width="14.42578125" bestFit="1" customWidth="1"/>
    <col min="272" max="273" width="12.7109375" bestFit="1" customWidth="1"/>
    <col min="274" max="277" width="14.42578125" bestFit="1" customWidth="1"/>
  </cols>
  <sheetData>
    <row r="1" spans="1:43" x14ac:dyDescent="0.25">
      <c r="A1" t="s">
        <v>24752</v>
      </c>
      <c r="B1" t="s">
        <v>6316</v>
      </c>
      <c r="C1" t="s">
        <v>24749</v>
      </c>
      <c r="D1" t="s">
        <v>15707</v>
      </c>
      <c r="E1" t="s">
        <v>6317</v>
      </c>
      <c r="F1" t="s">
        <v>15708</v>
      </c>
      <c r="G1" t="s">
        <v>15709</v>
      </c>
      <c r="H1" t="s">
        <v>15710</v>
      </c>
      <c r="I1" t="s">
        <v>6318</v>
      </c>
      <c r="J1" t="s">
        <v>15711</v>
      </c>
      <c r="K1" t="s">
        <v>15712</v>
      </c>
      <c r="L1" t="s">
        <v>15713</v>
      </c>
      <c r="M1" t="s">
        <v>6319</v>
      </c>
      <c r="N1" t="s">
        <v>15714</v>
      </c>
      <c r="O1" t="s">
        <v>15715</v>
      </c>
      <c r="P1" t="s">
        <v>15716</v>
      </c>
      <c r="Q1" t="s">
        <v>6320</v>
      </c>
      <c r="R1" t="s">
        <v>15717</v>
      </c>
      <c r="S1" t="s">
        <v>6321</v>
      </c>
      <c r="T1" t="s">
        <v>6322</v>
      </c>
      <c r="U1" t="s">
        <v>6323</v>
      </c>
      <c r="V1" t="s">
        <v>6324</v>
      </c>
      <c r="W1" t="s">
        <v>15718</v>
      </c>
      <c r="X1" t="s">
        <v>15719</v>
      </c>
      <c r="Y1" t="s">
        <v>6325</v>
      </c>
      <c r="Z1" t="s">
        <v>15721</v>
      </c>
      <c r="AA1" t="s">
        <v>15722</v>
      </c>
      <c r="AB1" t="s">
        <v>15723</v>
      </c>
      <c r="AC1" t="s">
        <v>6326</v>
      </c>
      <c r="AD1" t="s">
        <v>15724</v>
      </c>
      <c r="AE1" t="s">
        <v>15725</v>
      </c>
      <c r="AF1" t="s">
        <v>15726</v>
      </c>
      <c r="AG1" t="s">
        <v>6327</v>
      </c>
      <c r="AH1" t="s">
        <v>15727</v>
      </c>
      <c r="AI1" t="s">
        <v>15728</v>
      </c>
      <c r="AJ1" t="s">
        <v>15729</v>
      </c>
      <c r="AK1" t="s">
        <v>6328</v>
      </c>
      <c r="AL1" t="s">
        <v>15730</v>
      </c>
      <c r="AM1" t="s">
        <v>15731</v>
      </c>
      <c r="AN1" t="s">
        <v>15732</v>
      </c>
      <c r="AO1" t="s">
        <v>6329</v>
      </c>
      <c r="AP1" t="s">
        <v>15733</v>
      </c>
      <c r="AQ1" t="s">
        <v>24757</v>
      </c>
    </row>
    <row r="2" spans="1:43" x14ac:dyDescent="0.25">
      <c r="A2" s="6" t="s">
        <v>6278</v>
      </c>
      <c r="B2">
        <v>4777</v>
      </c>
      <c r="C2">
        <v>4240</v>
      </c>
      <c r="D2">
        <v>4399</v>
      </c>
      <c r="E2">
        <v>4925</v>
      </c>
      <c r="F2">
        <v>3536</v>
      </c>
      <c r="G2">
        <v>3456</v>
      </c>
      <c r="H2">
        <v>4058</v>
      </c>
      <c r="I2">
        <v>3503</v>
      </c>
      <c r="J2">
        <v>2258</v>
      </c>
      <c r="K2">
        <v>2502</v>
      </c>
      <c r="L2">
        <v>3250</v>
      </c>
      <c r="M2">
        <v>2247</v>
      </c>
      <c r="N2">
        <v>1238</v>
      </c>
      <c r="O2">
        <v>1693</v>
      </c>
      <c r="P2">
        <v>969</v>
      </c>
      <c r="Q2">
        <v>2646</v>
      </c>
      <c r="R2">
        <v>2677</v>
      </c>
      <c r="S2">
        <v>4714</v>
      </c>
      <c r="T2">
        <v>5136</v>
      </c>
      <c r="U2">
        <v>4530</v>
      </c>
      <c r="V2">
        <v>8170</v>
      </c>
      <c r="W2">
        <v>6858</v>
      </c>
      <c r="X2">
        <v>8005</v>
      </c>
      <c r="Y2">
        <v>7225</v>
      </c>
      <c r="Z2">
        <v>5890</v>
      </c>
      <c r="AA2">
        <v>6399</v>
      </c>
      <c r="AB2">
        <v>7333</v>
      </c>
      <c r="AC2">
        <v>7313</v>
      </c>
      <c r="AD2">
        <v>7146</v>
      </c>
      <c r="AE2">
        <v>6861</v>
      </c>
      <c r="AF2">
        <v>7460</v>
      </c>
      <c r="AG2">
        <v>6687</v>
      </c>
      <c r="AH2">
        <v>6138</v>
      </c>
      <c r="AI2">
        <v>7770</v>
      </c>
      <c r="AJ2">
        <v>8448</v>
      </c>
      <c r="AK2">
        <v>9472</v>
      </c>
      <c r="AL2">
        <v>10520</v>
      </c>
      <c r="AM2">
        <v>12238</v>
      </c>
      <c r="AN2">
        <v>12464</v>
      </c>
      <c r="AO2">
        <v>13116</v>
      </c>
      <c r="AP2">
        <v>11569</v>
      </c>
    </row>
    <row r="3" spans="1:43" x14ac:dyDescent="0.25">
      <c r="A3" s="6" t="s">
        <v>6279</v>
      </c>
      <c r="C3">
        <v>0.2266</v>
      </c>
      <c r="D3">
        <v>8.4199999999999997E-2</v>
      </c>
      <c r="E3">
        <v>0.40600000000000003</v>
      </c>
      <c r="F3">
        <v>0.56589999999999996</v>
      </c>
      <c r="G3">
        <v>0.38169999999999998</v>
      </c>
      <c r="H3">
        <v>0.2485</v>
      </c>
      <c r="I3">
        <v>0.55869999999999997</v>
      </c>
      <c r="J3">
        <v>0.82369999999999999</v>
      </c>
      <c r="K3">
        <v>0.47739999999999999</v>
      </c>
      <c r="L3">
        <v>2.3555000000000001</v>
      </c>
      <c r="M3">
        <v>-0.15090000000000001</v>
      </c>
      <c r="N3">
        <v>-0.53739999999999999</v>
      </c>
      <c r="O3">
        <v>-0.64080000000000004</v>
      </c>
      <c r="P3">
        <v>-0.81140000000000001</v>
      </c>
      <c r="Q3">
        <v>-0.41570000000000001</v>
      </c>
      <c r="R3">
        <v>-0.6724</v>
      </c>
      <c r="S3">
        <v>-0.31259999999999999</v>
      </c>
      <c r="T3">
        <v>-0.3584</v>
      </c>
      <c r="U3">
        <v>-0.373</v>
      </c>
      <c r="V3">
        <v>0.38719999999999999</v>
      </c>
      <c r="W3">
        <v>7.17E-2</v>
      </c>
      <c r="X3">
        <v>9.1700000000000004E-2</v>
      </c>
      <c r="Y3">
        <v>-1.2200000000000001E-2</v>
      </c>
      <c r="Z3">
        <v>-0.17580000000000001</v>
      </c>
      <c r="AA3">
        <v>-6.7299999999999999E-2</v>
      </c>
      <c r="AB3">
        <v>-1.7000000000000001E-2</v>
      </c>
      <c r="AC3">
        <v>9.3700000000000006E-2</v>
      </c>
      <c r="AD3">
        <v>0.16420000000000001</v>
      </c>
      <c r="AE3">
        <v>-0.1169</v>
      </c>
      <c r="AF3">
        <v>-0.1169</v>
      </c>
      <c r="AG3">
        <v>-0.29399999999999998</v>
      </c>
      <c r="AH3">
        <v>-0.41649999999999998</v>
      </c>
      <c r="AI3">
        <v>-0.36509999999999998</v>
      </c>
      <c r="AJ3">
        <v>-0.32219999999999999</v>
      </c>
      <c r="AK3">
        <v>-0.27779999999999999</v>
      </c>
      <c r="AL3">
        <v>-9.06E-2</v>
      </c>
      <c r="AM3">
        <v>0.26690000000000003</v>
      </c>
      <c r="AN3">
        <v>0.15629999999999999</v>
      </c>
      <c r="AO3">
        <v>0.34100000000000003</v>
      </c>
      <c r="AP3">
        <v>0.2311</v>
      </c>
    </row>
    <row r="4" spans="1:43" x14ac:dyDescent="0.25">
      <c r="A4" s="6" t="s">
        <v>6280</v>
      </c>
      <c r="B4">
        <v>3451</v>
      </c>
      <c r="C4">
        <v>2914</v>
      </c>
      <c r="D4">
        <v>3082</v>
      </c>
      <c r="E4">
        <v>3431</v>
      </c>
      <c r="F4">
        <v>2092</v>
      </c>
      <c r="G4">
        <v>2423</v>
      </c>
      <c r="H4">
        <v>3138</v>
      </c>
      <c r="I4">
        <v>2359</v>
      </c>
      <c r="J4">
        <v>1241</v>
      </c>
      <c r="K4">
        <v>1442</v>
      </c>
      <c r="L4">
        <v>2977</v>
      </c>
      <c r="M4">
        <v>1731</v>
      </c>
      <c r="N4">
        <v>847</v>
      </c>
      <c r="O4">
        <v>1419</v>
      </c>
      <c r="P4">
        <v>790</v>
      </c>
      <c r="Q4">
        <v>2332</v>
      </c>
      <c r="R4">
        <v>2506</v>
      </c>
      <c r="S4">
        <v>4483</v>
      </c>
      <c r="T4">
        <v>4919</v>
      </c>
      <c r="U4">
        <v>4238</v>
      </c>
      <c r="V4">
        <v>7971</v>
      </c>
      <c r="W4">
        <v>6731</v>
      </c>
      <c r="X4">
        <v>7814</v>
      </c>
      <c r="Y4">
        <v>6878</v>
      </c>
      <c r="Z4">
        <v>5502</v>
      </c>
      <c r="AA4">
        <v>5982</v>
      </c>
      <c r="AB4">
        <v>6857</v>
      </c>
      <c r="AC4">
        <v>6952</v>
      </c>
      <c r="AD4">
        <v>6924</v>
      </c>
      <c r="AE4">
        <v>6823</v>
      </c>
      <c r="AF4">
        <v>7286</v>
      </c>
      <c r="AG4">
        <v>5527</v>
      </c>
      <c r="AH4">
        <v>5104</v>
      </c>
      <c r="AI4">
        <v>6872</v>
      </c>
      <c r="AJ4">
        <v>7511</v>
      </c>
      <c r="AK4">
        <v>8394</v>
      </c>
      <c r="AL4">
        <v>8980</v>
      </c>
      <c r="AM4">
        <v>10422</v>
      </c>
      <c r="AN4">
        <v>10664</v>
      </c>
      <c r="AO4">
        <v>11172</v>
      </c>
      <c r="AP4">
        <v>9395</v>
      </c>
    </row>
    <row r="5" spans="1:43" x14ac:dyDescent="0.25">
      <c r="A5" s="6" t="s">
        <v>6281</v>
      </c>
      <c r="B5">
        <v>-77.09</v>
      </c>
      <c r="C5">
        <v>-77.09</v>
      </c>
      <c r="D5">
        <v>-87.99</v>
      </c>
      <c r="E5">
        <v>46.46</v>
      </c>
      <c r="F5">
        <v>-19.43</v>
      </c>
      <c r="G5">
        <v>-21.2</v>
      </c>
      <c r="H5">
        <v>-11.97</v>
      </c>
      <c r="I5">
        <v>-7.55</v>
      </c>
      <c r="J5">
        <v>-6.65</v>
      </c>
      <c r="K5">
        <v>-7.13</v>
      </c>
      <c r="L5">
        <v>-12.69</v>
      </c>
      <c r="M5">
        <v>-5.17</v>
      </c>
      <c r="N5">
        <v>-2.1800000000000002</v>
      </c>
      <c r="O5">
        <v>-1.27</v>
      </c>
      <c r="P5">
        <v>-0.56000000000000005</v>
      </c>
      <c r="Q5">
        <v>-1.74</v>
      </c>
      <c r="R5">
        <v>-2.1800000000000002</v>
      </c>
      <c r="S5">
        <v>-11.59</v>
      </c>
      <c r="T5">
        <v>42.05</v>
      </c>
      <c r="U5">
        <v>26.11</v>
      </c>
      <c r="V5">
        <v>41.43</v>
      </c>
      <c r="W5">
        <v>32</v>
      </c>
      <c r="X5">
        <v>106.08</v>
      </c>
      <c r="Y5">
        <v>47.01</v>
      </c>
      <c r="Z5">
        <v>29.23</v>
      </c>
      <c r="AA5">
        <v>57.21</v>
      </c>
      <c r="AB5">
        <v>30.85</v>
      </c>
      <c r="AC5">
        <v>25.99</v>
      </c>
      <c r="AD5">
        <v>44.78</v>
      </c>
      <c r="AE5">
        <v>21.04</v>
      </c>
      <c r="AF5">
        <v>20.010000000000002</v>
      </c>
      <c r="AG5">
        <v>16.21</v>
      </c>
      <c r="AH5">
        <v>9.0500000000000007</v>
      </c>
      <c r="AI5">
        <v>13.48</v>
      </c>
      <c r="AJ5">
        <v>16.7</v>
      </c>
      <c r="AK5">
        <v>18.54</v>
      </c>
      <c r="AL5">
        <v>22.71</v>
      </c>
      <c r="AM5">
        <v>21.6</v>
      </c>
      <c r="AN5">
        <v>19.170000000000002</v>
      </c>
      <c r="AO5">
        <v>19.64</v>
      </c>
      <c r="AP5">
        <v>23.3</v>
      </c>
    </row>
    <row r="6" spans="1:43" x14ac:dyDescent="0.25">
      <c r="A6" s="6" t="s">
        <v>6282</v>
      </c>
      <c r="B6">
        <v>0.32</v>
      </c>
      <c r="C6">
        <v>0.28000000000000003</v>
      </c>
      <c r="D6">
        <v>0.31</v>
      </c>
      <c r="E6">
        <v>0.36</v>
      </c>
      <c r="F6">
        <v>0.26</v>
      </c>
      <c r="G6">
        <v>0.26</v>
      </c>
      <c r="H6">
        <v>0.28999999999999998</v>
      </c>
      <c r="I6">
        <v>0.25</v>
      </c>
      <c r="J6">
        <v>0.15</v>
      </c>
      <c r="K6">
        <v>0.16</v>
      </c>
      <c r="L6">
        <v>0.21</v>
      </c>
      <c r="M6">
        <v>0.14000000000000001</v>
      </c>
      <c r="N6">
        <v>0.09</v>
      </c>
      <c r="O6">
        <v>0.12</v>
      </c>
      <c r="P6">
        <v>0.06</v>
      </c>
      <c r="Q6">
        <v>0.17</v>
      </c>
      <c r="R6">
        <v>0.13</v>
      </c>
      <c r="S6">
        <v>0.24</v>
      </c>
      <c r="T6">
        <v>0.25</v>
      </c>
      <c r="U6">
        <v>0.24</v>
      </c>
      <c r="V6">
        <v>0.59</v>
      </c>
      <c r="W6">
        <v>0.46</v>
      </c>
      <c r="X6">
        <v>0.54</v>
      </c>
      <c r="Y6">
        <v>0.49</v>
      </c>
      <c r="Z6">
        <v>0.3</v>
      </c>
      <c r="AA6">
        <v>0.33</v>
      </c>
      <c r="AB6">
        <v>0.38</v>
      </c>
      <c r="AC6">
        <v>0.38</v>
      </c>
      <c r="AD6">
        <v>0.39</v>
      </c>
      <c r="AE6">
        <v>0.38</v>
      </c>
      <c r="AF6">
        <v>0.42</v>
      </c>
      <c r="AG6">
        <v>0.37</v>
      </c>
      <c r="AH6">
        <v>0.32</v>
      </c>
      <c r="AI6">
        <v>0.38</v>
      </c>
      <c r="AJ6">
        <v>0.41</v>
      </c>
      <c r="AK6">
        <v>0.44</v>
      </c>
      <c r="AL6">
        <v>0.47</v>
      </c>
      <c r="AM6">
        <v>0.52</v>
      </c>
      <c r="AN6">
        <v>0.49</v>
      </c>
      <c r="AO6">
        <v>0.48</v>
      </c>
      <c r="AP6">
        <v>0.41</v>
      </c>
    </row>
    <row r="7" spans="1:43" x14ac:dyDescent="0.25">
      <c r="A7" s="6" t="s">
        <v>6283</v>
      </c>
      <c r="B7">
        <v>2.66</v>
      </c>
      <c r="C7">
        <v>2.36</v>
      </c>
      <c r="D7">
        <v>2.56</v>
      </c>
      <c r="E7">
        <v>2.76</v>
      </c>
      <c r="F7">
        <v>2.14</v>
      </c>
      <c r="G7">
        <v>2.2799999999999998</v>
      </c>
      <c r="H7">
        <v>2.76</v>
      </c>
      <c r="I7">
        <v>2.52</v>
      </c>
      <c r="J7">
        <v>1.41</v>
      </c>
      <c r="K7">
        <v>1.65</v>
      </c>
      <c r="L7">
        <v>3.3</v>
      </c>
      <c r="M7">
        <v>2.1800000000000002</v>
      </c>
      <c r="N7">
        <v>1.1000000000000001</v>
      </c>
      <c r="O7">
        <v>1.55</v>
      </c>
      <c r="P7">
        <v>0.89</v>
      </c>
      <c r="Q7">
        <v>1.78</v>
      </c>
      <c r="R7">
        <v>1.72</v>
      </c>
      <c r="S7">
        <v>1.99</v>
      </c>
      <c r="T7">
        <v>1.74</v>
      </c>
      <c r="U7">
        <v>1.6</v>
      </c>
      <c r="V7">
        <v>2.69</v>
      </c>
      <c r="W7">
        <v>2.25</v>
      </c>
      <c r="X7">
        <v>2.67</v>
      </c>
      <c r="Y7">
        <v>2.16</v>
      </c>
      <c r="Z7">
        <v>1.79</v>
      </c>
      <c r="AA7">
        <v>2.0099999999999998</v>
      </c>
      <c r="AB7">
        <v>2.2799999999999998</v>
      </c>
      <c r="AC7">
        <v>2.34</v>
      </c>
      <c r="AD7">
        <v>2.2999999999999998</v>
      </c>
      <c r="AE7">
        <v>2.19</v>
      </c>
      <c r="AF7">
        <v>2.42</v>
      </c>
      <c r="AG7">
        <v>2.23</v>
      </c>
      <c r="AH7">
        <v>2</v>
      </c>
      <c r="AI7">
        <v>2.4900000000000002</v>
      </c>
      <c r="AJ7">
        <v>2.75</v>
      </c>
      <c r="AK7">
        <v>3.05</v>
      </c>
      <c r="AL7">
        <v>2.96</v>
      </c>
      <c r="AM7">
        <v>3.36</v>
      </c>
      <c r="AN7">
        <v>3.38</v>
      </c>
      <c r="AO7">
        <v>3.49</v>
      </c>
      <c r="AP7">
        <v>3.05</v>
      </c>
    </row>
    <row r="8" spans="1:43" x14ac:dyDescent="0.25">
      <c r="A8" s="6" t="s">
        <v>6284</v>
      </c>
      <c r="B8">
        <v>-26.5</v>
      </c>
      <c r="C8">
        <v>-26.5</v>
      </c>
      <c r="D8">
        <v>-27.84</v>
      </c>
      <c r="E8">
        <v>-28.14</v>
      </c>
      <c r="F8">
        <v>-64.3</v>
      </c>
      <c r="G8">
        <v>-70.540000000000006</v>
      </c>
      <c r="H8">
        <v>1014.44</v>
      </c>
      <c r="I8">
        <v>-70.06</v>
      </c>
      <c r="J8">
        <v>-16.079999999999998</v>
      </c>
      <c r="K8">
        <v>-22.05</v>
      </c>
      <c r="L8">
        <v>-32.950000000000003</v>
      </c>
      <c r="M8">
        <v>30.78</v>
      </c>
      <c r="N8">
        <v>10.46</v>
      </c>
      <c r="O8">
        <v>32.64</v>
      </c>
      <c r="P8">
        <v>76.08</v>
      </c>
      <c r="Q8">
        <v>69.319999999999993</v>
      </c>
      <c r="R8">
        <v>23.36</v>
      </c>
      <c r="S8">
        <v>18.79</v>
      </c>
      <c r="T8">
        <v>31.73</v>
      </c>
      <c r="U8">
        <v>140.65</v>
      </c>
      <c r="V8">
        <v>-109.98</v>
      </c>
      <c r="W8">
        <v>-67.05</v>
      </c>
      <c r="X8">
        <v>647.01</v>
      </c>
      <c r="Y8">
        <v>17.41</v>
      </c>
      <c r="Z8">
        <v>9.92</v>
      </c>
      <c r="AA8">
        <v>7.59</v>
      </c>
      <c r="AB8">
        <v>10.83</v>
      </c>
      <c r="AC8">
        <v>13.27</v>
      </c>
      <c r="AD8">
        <v>10.61</v>
      </c>
      <c r="AE8">
        <v>10.06</v>
      </c>
      <c r="AF8">
        <v>8.4600000000000009</v>
      </c>
      <c r="AG8">
        <v>8.51</v>
      </c>
      <c r="AH8">
        <v>9.8000000000000007</v>
      </c>
      <c r="AI8">
        <v>34.47</v>
      </c>
      <c r="AJ8">
        <v>30.79</v>
      </c>
      <c r="AK8">
        <v>22.35</v>
      </c>
      <c r="AL8">
        <v>39.479999999999997</v>
      </c>
      <c r="AM8">
        <v>16.27</v>
      </c>
      <c r="AN8">
        <v>15.94</v>
      </c>
      <c r="AO8">
        <v>22.83</v>
      </c>
      <c r="AP8">
        <v>18.38</v>
      </c>
    </row>
    <row r="9" spans="1:43" x14ac:dyDescent="0.25">
      <c r="A9" s="6" t="s">
        <v>6285</v>
      </c>
      <c r="B9">
        <v>73.489999999999995</v>
      </c>
      <c r="C9">
        <v>65.23</v>
      </c>
      <c r="D9">
        <v>75.849999999999994</v>
      </c>
      <c r="E9">
        <v>158.86000000000001</v>
      </c>
      <c r="F9">
        <v>15.38</v>
      </c>
      <c r="G9">
        <v>75.14</v>
      </c>
      <c r="H9">
        <v>60.56</v>
      </c>
      <c r="I9">
        <v>140.11000000000001</v>
      </c>
      <c r="J9">
        <v>-12.67</v>
      </c>
      <c r="K9">
        <v>-77.959999999999994</v>
      </c>
      <c r="L9">
        <v>164.62</v>
      </c>
      <c r="M9">
        <v>12.08</v>
      </c>
      <c r="N9">
        <v>4.18</v>
      </c>
      <c r="O9">
        <v>8.83</v>
      </c>
      <c r="P9">
        <v>5.61</v>
      </c>
      <c r="Q9">
        <v>12.08</v>
      </c>
      <c r="R9">
        <v>11.14</v>
      </c>
      <c r="S9">
        <v>12.21</v>
      </c>
      <c r="T9">
        <v>18.3</v>
      </c>
      <c r="U9">
        <v>27.93</v>
      </c>
      <c r="V9">
        <v>204</v>
      </c>
      <c r="W9">
        <v>165.47</v>
      </c>
      <c r="X9">
        <v>40.9</v>
      </c>
      <c r="Y9">
        <v>12</v>
      </c>
      <c r="Z9">
        <v>7.32</v>
      </c>
      <c r="AA9">
        <v>6.13</v>
      </c>
      <c r="AB9">
        <v>8.51</v>
      </c>
      <c r="AC9">
        <v>10.36</v>
      </c>
      <c r="AD9">
        <v>9.77</v>
      </c>
      <c r="AE9">
        <v>9.33</v>
      </c>
      <c r="AF9">
        <v>8.07</v>
      </c>
      <c r="AG9">
        <v>7.88</v>
      </c>
      <c r="AH9">
        <v>7.62</v>
      </c>
      <c r="AI9">
        <v>18.45</v>
      </c>
      <c r="AJ9">
        <v>17.059999999999999</v>
      </c>
      <c r="AK9">
        <v>14.74</v>
      </c>
      <c r="AL9">
        <v>21.31</v>
      </c>
      <c r="AM9">
        <v>12.5</v>
      </c>
      <c r="AN9">
        <v>12.5</v>
      </c>
      <c r="AO9">
        <v>16.63</v>
      </c>
      <c r="AP9">
        <v>14.53</v>
      </c>
    </row>
    <row r="10" spans="1:43" x14ac:dyDescent="0.25">
      <c r="A10" s="6" t="s">
        <v>6290</v>
      </c>
      <c r="B10">
        <v>0.55000000000000004</v>
      </c>
      <c r="C10">
        <v>0.55000000000000004</v>
      </c>
      <c r="D10">
        <v>0.57999999999999996</v>
      </c>
      <c r="E10">
        <v>0.63</v>
      </c>
      <c r="F10">
        <v>0.7</v>
      </c>
      <c r="G10">
        <v>0.77</v>
      </c>
      <c r="H10">
        <v>0.81</v>
      </c>
      <c r="I10">
        <v>0.86</v>
      </c>
      <c r="J10">
        <v>0.74</v>
      </c>
      <c r="K10">
        <v>1.1100000000000001</v>
      </c>
      <c r="L10">
        <v>1.71</v>
      </c>
      <c r="M10">
        <v>1.66</v>
      </c>
      <c r="N10">
        <v>1.52</v>
      </c>
      <c r="O10">
        <v>1.56</v>
      </c>
      <c r="P10">
        <v>1.56</v>
      </c>
      <c r="Q10">
        <v>1.1399999999999999</v>
      </c>
      <c r="R10">
        <v>1.08</v>
      </c>
      <c r="S10">
        <v>0.72</v>
      </c>
      <c r="T10">
        <v>0.56999999999999995</v>
      </c>
      <c r="U10">
        <v>0.6</v>
      </c>
      <c r="V10">
        <v>0.56999999999999995</v>
      </c>
      <c r="W10">
        <v>0.54</v>
      </c>
      <c r="X10">
        <v>0.55000000000000004</v>
      </c>
      <c r="Y10">
        <v>0.48</v>
      </c>
      <c r="Z10">
        <v>0.49</v>
      </c>
      <c r="AA10">
        <v>0.5</v>
      </c>
      <c r="AB10">
        <v>0.49</v>
      </c>
      <c r="AC10">
        <v>0.51</v>
      </c>
      <c r="AD10">
        <v>0.54</v>
      </c>
      <c r="AE10">
        <v>0.55000000000000004</v>
      </c>
      <c r="AF10">
        <v>0.55000000000000004</v>
      </c>
      <c r="AG10">
        <v>0.33</v>
      </c>
      <c r="AH10">
        <v>0.32</v>
      </c>
      <c r="AI10">
        <v>0.32</v>
      </c>
      <c r="AJ10">
        <v>0.33</v>
      </c>
      <c r="AK10">
        <v>0.33</v>
      </c>
      <c r="AL10">
        <v>0.15</v>
      </c>
      <c r="AM10">
        <v>0.14000000000000001</v>
      </c>
      <c r="AN10">
        <v>0.14000000000000001</v>
      </c>
      <c r="AO10">
        <v>0.14000000000000001</v>
      </c>
      <c r="AP10">
        <v>0.14000000000000001</v>
      </c>
    </row>
    <row r="11" spans="1:43" x14ac:dyDescent="0.25">
      <c r="A11" s="6" t="s">
        <v>2764</v>
      </c>
      <c r="B11">
        <v>1.0900000000000001</v>
      </c>
      <c r="C11">
        <v>1.0900000000000001</v>
      </c>
      <c r="D11">
        <v>1.07</v>
      </c>
      <c r="E11">
        <v>1.1599999999999999</v>
      </c>
      <c r="F11">
        <v>1.1200000000000001</v>
      </c>
      <c r="G11">
        <v>1.02</v>
      </c>
      <c r="H11">
        <v>0.97</v>
      </c>
      <c r="I11">
        <v>0.97</v>
      </c>
      <c r="J11">
        <v>0.84</v>
      </c>
      <c r="K11">
        <v>0.97</v>
      </c>
      <c r="L11">
        <v>0.82</v>
      </c>
      <c r="M11">
        <v>0.88</v>
      </c>
      <c r="N11">
        <v>0.9</v>
      </c>
      <c r="O11">
        <v>0.87</v>
      </c>
      <c r="P11">
        <v>0.8</v>
      </c>
      <c r="Q11">
        <v>0.83</v>
      </c>
      <c r="R11">
        <v>0.75</v>
      </c>
      <c r="S11">
        <v>0.84</v>
      </c>
      <c r="T11">
        <v>0.93</v>
      </c>
      <c r="U11">
        <v>0.88</v>
      </c>
      <c r="V11">
        <v>1</v>
      </c>
      <c r="W11">
        <v>0.89</v>
      </c>
      <c r="X11">
        <v>0.87</v>
      </c>
      <c r="Y11">
        <v>1</v>
      </c>
      <c r="Z11">
        <v>1.37</v>
      </c>
      <c r="AA11">
        <v>1.32</v>
      </c>
      <c r="AB11">
        <v>1.38</v>
      </c>
      <c r="AC11">
        <v>1.36</v>
      </c>
      <c r="AD11">
        <v>1.34</v>
      </c>
      <c r="AE11">
        <v>1.38</v>
      </c>
      <c r="AF11">
        <v>1.38</v>
      </c>
      <c r="AG11">
        <v>1.61</v>
      </c>
      <c r="AH11">
        <v>1.65</v>
      </c>
      <c r="AI11">
        <v>1.7</v>
      </c>
      <c r="AJ11">
        <v>1.67</v>
      </c>
      <c r="AK11">
        <v>1.55</v>
      </c>
      <c r="AL11">
        <v>1.5</v>
      </c>
      <c r="AM11">
        <v>1.51</v>
      </c>
      <c r="AN11">
        <v>1.62</v>
      </c>
      <c r="AO11">
        <v>1.61</v>
      </c>
      <c r="AP11">
        <v>1.56</v>
      </c>
    </row>
    <row r="12" spans="1:43" x14ac:dyDescent="0.25">
      <c r="A12" s="6" t="s">
        <v>2763</v>
      </c>
      <c r="B12">
        <v>1.53</v>
      </c>
      <c r="C12">
        <v>1.53</v>
      </c>
      <c r="D12">
        <v>1.53</v>
      </c>
      <c r="E12">
        <v>1.57</v>
      </c>
      <c r="F12">
        <v>1.55</v>
      </c>
      <c r="G12">
        <v>1.49</v>
      </c>
      <c r="H12">
        <v>1.43</v>
      </c>
      <c r="I12">
        <v>1.43</v>
      </c>
      <c r="J12">
        <v>1.46</v>
      </c>
      <c r="K12">
        <v>1.59</v>
      </c>
      <c r="L12">
        <v>1.5</v>
      </c>
      <c r="M12">
        <v>1.41</v>
      </c>
      <c r="N12">
        <v>1.41</v>
      </c>
      <c r="O12">
        <v>1.4</v>
      </c>
      <c r="P12">
        <v>1.38</v>
      </c>
      <c r="Q12">
        <v>1.37</v>
      </c>
      <c r="R12">
        <v>1.38</v>
      </c>
      <c r="S12">
        <v>1.27</v>
      </c>
      <c r="T12">
        <v>1.49</v>
      </c>
      <c r="U12">
        <v>1.47</v>
      </c>
      <c r="V12">
        <v>1.53</v>
      </c>
      <c r="W12">
        <v>1.45</v>
      </c>
      <c r="X12">
        <v>1.4</v>
      </c>
      <c r="Y12">
        <v>1.57</v>
      </c>
      <c r="Z12">
        <v>1.56</v>
      </c>
      <c r="AA12">
        <v>1.5</v>
      </c>
      <c r="AB12">
        <v>1.51</v>
      </c>
      <c r="AC12">
        <v>1.47</v>
      </c>
      <c r="AD12">
        <v>1.48</v>
      </c>
      <c r="AE12">
        <v>1.5</v>
      </c>
      <c r="AF12">
        <v>1.51</v>
      </c>
      <c r="AG12">
        <v>1.74</v>
      </c>
      <c r="AH12">
        <v>1.83</v>
      </c>
      <c r="AI12">
        <v>1.9</v>
      </c>
      <c r="AJ12">
        <v>1.91</v>
      </c>
      <c r="AK12">
        <v>1.73</v>
      </c>
      <c r="AL12">
        <v>1.71</v>
      </c>
      <c r="AM12">
        <v>1.68</v>
      </c>
      <c r="AN12">
        <v>1.79</v>
      </c>
      <c r="AO12">
        <v>1.76</v>
      </c>
      <c r="AP12">
        <v>1.69</v>
      </c>
    </row>
    <row r="13" spans="1:43" x14ac:dyDescent="0.25">
      <c r="A13" s="6" t="s">
        <v>6294</v>
      </c>
      <c r="B13">
        <v>4.0199999999999996</v>
      </c>
      <c r="C13">
        <v>8.75</v>
      </c>
      <c r="D13">
        <v>-3.81</v>
      </c>
      <c r="E13">
        <v>6.69</v>
      </c>
      <c r="F13">
        <v>4.5</v>
      </c>
      <c r="G13">
        <v>8.5399999999999991</v>
      </c>
      <c r="H13">
        <v>5.94</v>
      </c>
      <c r="I13">
        <v>-20</v>
      </c>
      <c r="J13">
        <v>2.89</v>
      </c>
      <c r="K13">
        <v>-5.65</v>
      </c>
      <c r="L13">
        <v>-2.82</v>
      </c>
      <c r="M13">
        <v>-4.7300000000000004</v>
      </c>
      <c r="N13">
        <v>4.0599999999999996</v>
      </c>
      <c r="O13">
        <v>1.41</v>
      </c>
      <c r="P13">
        <v>-18.829999999999998</v>
      </c>
      <c r="Q13">
        <v>-28.65</v>
      </c>
      <c r="R13">
        <v>-12.05</v>
      </c>
      <c r="S13">
        <v>-24.95</v>
      </c>
      <c r="T13">
        <v>-1.88</v>
      </c>
      <c r="U13">
        <v>7.99</v>
      </c>
      <c r="V13">
        <v>5.38</v>
      </c>
      <c r="W13">
        <v>10.97</v>
      </c>
      <c r="X13">
        <v>0.15</v>
      </c>
      <c r="Y13">
        <v>0.25</v>
      </c>
      <c r="Z13">
        <v>9.67</v>
      </c>
      <c r="AA13">
        <v>-1.51</v>
      </c>
      <c r="AB13">
        <v>5.37</v>
      </c>
      <c r="AC13">
        <v>10.4</v>
      </c>
      <c r="AD13">
        <v>0.12</v>
      </c>
      <c r="AE13">
        <v>9.7200000000000006</v>
      </c>
      <c r="AF13">
        <v>12.92</v>
      </c>
      <c r="AG13">
        <v>-4.28</v>
      </c>
      <c r="AH13">
        <v>26.83</v>
      </c>
      <c r="AI13">
        <v>20.88</v>
      </c>
      <c r="AJ13">
        <v>19.68</v>
      </c>
      <c r="AK13">
        <v>31.39</v>
      </c>
      <c r="AL13">
        <v>31.8</v>
      </c>
      <c r="AM13">
        <v>23.55</v>
      </c>
      <c r="AN13">
        <v>33.950000000000003</v>
      </c>
      <c r="AO13">
        <v>36.4</v>
      </c>
      <c r="AP13">
        <v>41.47</v>
      </c>
    </row>
    <row r="14" spans="1:43" x14ac:dyDescent="0.25">
      <c r="A14" s="6" t="s">
        <v>6306</v>
      </c>
      <c r="B14">
        <v>0</v>
      </c>
      <c r="C14">
        <v>0</v>
      </c>
      <c r="D14">
        <v>0</v>
      </c>
      <c r="E14">
        <v>0</v>
      </c>
      <c r="F14">
        <v>0</v>
      </c>
      <c r="G14">
        <v>0</v>
      </c>
      <c r="H14">
        <v>0</v>
      </c>
      <c r="I14">
        <v>0</v>
      </c>
      <c r="J14">
        <v>0</v>
      </c>
      <c r="K14">
        <v>0</v>
      </c>
      <c r="L14">
        <v>6.0000000000000001E-3</v>
      </c>
      <c r="M14">
        <v>2.3E-2</v>
      </c>
      <c r="N14">
        <v>3.4000000000000002E-2</v>
      </c>
      <c r="O14">
        <v>0.09</v>
      </c>
      <c r="P14">
        <v>3.9E-2</v>
      </c>
      <c r="Q14">
        <v>4.3999999999999997E-2</v>
      </c>
      <c r="R14">
        <v>2.5000000000000001E-2</v>
      </c>
      <c r="S14">
        <v>2.3E-2</v>
      </c>
      <c r="T14">
        <v>2.5999999999999999E-2</v>
      </c>
      <c r="U14">
        <v>1.4E-2</v>
      </c>
      <c r="V14">
        <v>1.7000000000000001E-2</v>
      </c>
      <c r="W14">
        <v>1.4999999999999999E-2</v>
      </c>
      <c r="X14">
        <v>1.6E-2</v>
      </c>
      <c r="Y14">
        <v>0.02</v>
      </c>
      <c r="Z14">
        <v>1.7999999999999999E-2</v>
      </c>
      <c r="AA14">
        <v>1.6E-2</v>
      </c>
      <c r="AB14">
        <v>1.6E-2</v>
      </c>
      <c r="AC14">
        <v>1.6E-2</v>
      </c>
      <c r="AD14">
        <v>1.7000000000000001E-2</v>
      </c>
      <c r="AE14">
        <v>1.6E-2</v>
      </c>
      <c r="AF14">
        <v>1.7999999999999999E-2</v>
      </c>
      <c r="AG14">
        <v>0.02</v>
      </c>
      <c r="AH14">
        <v>1.6E-2</v>
      </c>
      <c r="AI14">
        <v>1.4999999999999999E-2</v>
      </c>
      <c r="AJ14">
        <v>1.4E-2</v>
      </c>
      <c r="AK14">
        <v>1.2E-2</v>
      </c>
      <c r="AL14">
        <v>0.01</v>
      </c>
      <c r="AM14">
        <v>8.9999999999999993E-3</v>
      </c>
      <c r="AN14">
        <v>8.0000000000000002E-3</v>
      </c>
      <c r="AO14">
        <v>8.9999999999999993E-3</v>
      </c>
    </row>
    <row r="15" spans="1:43" x14ac:dyDescent="0.25">
      <c r="A15" s="6" t="s">
        <v>6307</v>
      </c>
      <c r="B15">
        <v>0</v>
      </c>
      <c r="C15">
        <v>0</v>
      </c>
      <c r="E15">
        <v>0</v>
      </c>
      <c r="F15">
        <v>0</v>
      </c>
      <c r="G15">
        <v>0</v>
      </c>
      <c r="H15">
        <v>0</v>
      </c>
      <c r="I15">
        <v>0</v>
      </c>
      <c r="J15">
        <v>0</v>
      </c>
      <c r="K15">
        <v>0</v>
      </c>
      <c r="L15">
        <v>0</v>
      </c>
      <c r="M15">
        <v>0</v>
      </c>
      <c r="N15">
        <v>0</v>
      </c>
      <c r="O15">
        <v>-5.2999999999999999E-2</v>
      </c>
      <c r="P15">
        <v>-4.7E-2</v>
      </c>
      <c r="Q15">
        <v>-0.04</v>
      </c>
      <c r="R15">
        <v>-7.0999999999999994E-2</v>
      </c>
      <c r="S15">
        <v>-0.42899999999999999</v>
      </c>
      <c r="U15">
        <v>0.38200000000000001</v>
      </c>
      <c r="V15">
        <v>0.25600000000000001</v>
      </c>
      <c r="W15">
        <v>-1.615</v>
      </c>
      <c r="X15">
        <v>1.3120000000000001</v>
      </c>
      <c r="Y15">
        <v>0.309</v>
      </c>
      <c r="Z15">
        <v>-1.2350000000000001</v>
      </c>
      <c r="AA15">
        <v>0.48799999999999999</v>
      </c>
      <c r="AB15">
        <v>0.42</v>
      </c>
      <c r="AC15">
        <v>7</v>
      </c>
      <c r="AD15">
        <v>0.28799999999999998</v>
      </c>
      <c r="AE15">
        <v>0.28000000000000003</v>
      </c>
      <c r="AF15">
        <v>-0.63600000000000001</v>
      </c>
      <c r="AG15">
        <v>0.17599999999999999</v>
      </c>
      <c r="AH15">
        <v>0.20599999999999999</v>
      </c>
      <c r="AI15">
        <v>0.214</v>
      </c>
      <c r="AJ15">
        <v>0.153</v>
      </c>
      <c r="AK15">
        <v>0.47699999999999998</v>
      </c>
      <c r="AL15">
        <v>0.42899999999999999</v>
      </c>
      <c r="AM15">
        <v>0.22600000000000001</v>
      </c>
      <c r="AN15">
        <v>0.155</v>
      </c>
      <c r="AO15">
        <v>0.151</v>
      </c>
    </row>
    <row r="16" spans="1:43" x14ac:dyDescent="0.25">
      <c r="A16" s="6" t="s">
        <v>6299</v>
      </c>
      <c r="B16">
        <v>-8.6999999999999994E-3</v>
      </c>
      <c r="C16">
        <v>-8.6999999999999994E-3</v>
      </c>
      <c r="D16">
        <v>-6.3E-3</v>
      </c>
      <c r="E16">
        <v>-4.7999999999999996E-3</v>
      </c>
      <c r="F16">
        <v>-4.7000000000000002E-3</v>
      </c>
      <c r="G16">
        <v>-4.7000000000000002E-3</v>
      </c>
      <c r="H16">
        <v>-4.7999999999999996E-3</v>
      </c>
      <c r="I16">
        <v>-5.0000000000000001E-3</v>
      </c>
      <c r="J16">
        <v>-6.1000000000000004E-3</v>
      </c>
      <c r="K16">
        <v>-8.3000000000000001E-3</v>
      </c>
      <c r="L16">
        <v>-4.1999999999999997E-3</v>
      </c>
      <c r="M16">
        <v>-3.8999999999999998E-3</v>
      </c>
      <c r="N16">
        <v>-2.8999999999999998E-3</v>
      </c>
      <c r="O16">
        <v>-2.0000000000000001E-4</v>
      </c>
      <c r="P16">
        <v>-2.8999999999999998E-3</v>
      </c>
      <c r="Q16">
        <v>1E-4</v>
      </c>
      <c r="R16">
        <v>9.7999999999999997E-3</v>
      </c>
      <c r="S16">
        <v>8.2000000000000007E-3</v>
      </c>
      <c r="T16">
        <v>2.3E-3</v>
      </c>
      <c r="U16">
        <v>2.9999999999999997E-4</v>
      </c>
      <c r="V16">
        <v>-5.1000000000000004E-3</v>
      </c>
      <c r="W16">
        <v>-1.06E-2</v>
      </c>
      <c r="X16">
        <v>6.1000000000000004E-3</v>
      </c>
      <c r="Y16">
        <v>2.0000000000000001E-4</v>
      </c>
      <c r="Z16">
        <v>6.9999999999999999E-4</v>
      </c>
      <c r="AA16">
        <v>7.0000000000000001E-3</v>
      </c>
      <c r="AB16">
        <v>-6.9999999999999999E-4</v>
      </c>
      <c r="AC16">
        <v>1.3299999999999999E-2</v>
      </c>
      <c r="AD16">
        <v>3.5299999999999998E-2</v>
      </c>
      <c r="AE16">
        <v>4.8099999999999997E-2</v>
      </c>
      <c r="AF16">
        <v>6.0400000000000002E-2</v>
      </c>
      <c r="AG16">
        <v>8.4699999999999998E-2</v>
      </c>
      <c r="AH16">
        <v>8.3900000000000002E-2</v>
      </c>
      <c r="AI16">
        <v>7.8100000000000003E-2</v>
      </c>
      <c r="AJ16">
        <v>7.6700000000000004E-2</v>
      </c>
      <c r="AK16">
        <v>5.0200000000000002E-2</v>
      </c>
      <c r="AL16">
        <v>3.27E-2</v>
      </c>
      <c r="AM16">
        <v>2.24E-2</v>
      </c>
      <c r="AN16">
        <v>9.9000000000000008E-3</v>
      </c>
      <c r="AO16">
        <v>1.03E-2</v>
      </c>
      <c r="AP16">
        <v>1.8599999999999998E-2</v>
      </c>
    </row>
    <row r="17" spans="1:42" x14ac:dyDescent="0.25">
      <c r="A17" s="6" t="s">
        <v>6300</v>
      </c>
      <c r="B17">
        <v>-8.6999999999999994E-3</v>
      </c>
      <c r="C17">
        <v>-8.6999999999999994E-3</v>
      </c>
      <c r="D17">
        <v>-6.3E-3</v>
      </c>
      <c r="E17">
        <v>-4.7999999999999996E-3</v>
      </c>
      <c r="F17">
        <v>-4.7000000000000002E-3</v>
      </c>
      <c r="G17">
        <v>-4.7000000000000002E-3</v>
      </c>
      <c r="H17">
        <v>-4.7999999999999996E-3</v>
      </c>
      <c r="I17">
        <v>-5.0000000000000001E-3</v>
      </c>
      <c r="J17">
        <v>-6.1000000000000004E-3</v>
      </c>
      <c r="K17">
        <v>-8.3000000000000001E-3</v>
      </c>
      <c r="L17">
        <v>-4.1999999999999997E-3</v>
      </c>
      <c r="M17">
        <v>2.0999999999999999E-3</v>
      </c>
      <c r="N17">
        <v>2.01E-2</v>
      </c>
      <c r="O17">
        <v>3.3799999999999997E-2</v>
      </c>
      <c r="P17">
        <v>8.7099999999999997E-2</v>
      </c>
      <c r="Q17">
        <v>3.9100000000000003E-2</v>
      </c>
      <c r="R17">
        <v>5.3800000000000001E-2</v>
      </c>
      <c r="S17">
        <v>3.32E-2</v>
      </c>
      <c r="T17">
        <v>2.53E-2</v>
      </c>
      <c r="U17">
        <v>2.63E-2</v>
      </c>
      <c r="V17">
        <v>8.8999999999999999E-3</v>
      </c>
      <c r="W17">
        <v>6.4000000000000003E-3</v>
      </c>
      <c r="X17">
        <v>2.1100000000000001E-2</v>
      </c>
      <c r="Y17">
        <v>1.6199999999999999E-2</v>
      </c>
      <c r="Z17">
        <v>2.07E-2</v>
      </c>
      <c r="AA17">
        <v>2.5000000000000001E-2</v>
      </c>
      <c r="AB17">
        <v>1.5299999999999999E-2</v>
      </c>
      <c r="AC17">
        <v>2.93E-2</v>
      </c>
      <c r="AD17">
        <v>5.1299999999999998E-2</v>
      </c>
      <c r="AE17">
        <v>6.5100000000000005E-2</v>
      </c>
      <c r="AF17">
        <v>7.6399999999999996E-2</v>
      </c>
      <c r="AG17">
        <v>0.1027</v>
      </c>
      <c r="AH17">
        <v>0.10390000000000001</v>
      </c>
      <c r="AI17">
        <v>9.4100000000000003E-2</v>
      </c>
      <c r="AJ17">
        <v>9.1700000000000004E-2</v>
      </c>
      <c r="AK17">
        <v>6.4199999999999993E-2</v>
      </c>
      <c r="AL17">
        <v>4.4699999999999997E-2</v>
      </c>
      <c r="AM17">
        <v>3.2399999999999998E-2</v>
      </c>
      <c r="AN17">
        <v>1.89E-2</v>
      </c>
      <c r="AO17">
        <v>1.83E-2</v>
      </c>
      <c r="AP17">
        <v>2.76E-2</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7B26A-903A-4818-AB41-33BB92239F2B}">
  <sheetPr>
    <tabColor rgb="FFFF0000"/>
  </sheetPr>
  <dimension ref="A1:L36"/>
  <sheetViews>
    <sheetView workbookViewId="0">
      <selection activeCell="A2" sqref="A2"/>
    </sheetView>
  </sheetViews>
  <sheetFormatPr baseColWidth="10" defaultRowHeight="15" x14ac:dyDescent="0.25"/>
  <cols>
    <col min="1" max="1" width="27" bestFit="1" customWidth="1"/>
    <col min="2" max="4" width="7.7109375" bestFit="1" customWidth="1"/>
    <col min="5" max="5" width="8.7109375" bestFit="1" customWidth="1"/>
    <col min="6" max="6" width="7.28515625" bestFit="1" customWidth="1"/>
    <col min="7" max="10" width="7.7109375" bestFit="1" customWidth="1"/>
    <col min="11" max="11" width="7.7109375" customWidth="1"/>
    <col min="12" max="12" width="12.85546875" bestFit="1" customWidth="1"/>
    <col min="13" max="13" width="7.7109375" bestFit="1" customWidth="1"/>
    <col min="14" max="14" width="12.85546875" bestFit="1" customWidth="1"/>
    <col min="15" max="15" width="8.7109375" bestFit="1" customWidth="1"/>
    <col min="16" max="16" width="12.85546875" bestFit="1" customWidth="1"/>
    <col min="17" max="17" width="7.7109375" customWidth="1"/>
    <col min="18" max="19" width="12.85546875" bestFit="1" customWidth="1"/>
    <col min="20" max="20" width="7.7109375" customWidth="1"/>
    <col min="21" max="21" width="12.85546875" bestFit="1" customWidth="1"/>
    <col min="22" max="22" width="7.7109375" customWidth="1"/>
    <col min="23" max="23" width="12.85546875" bestFit="1" customWidth="1"/>
    <col min="24" max="29" width="7.7109375" bestFit="1" customWidth="1"/>
    <col min="30" max="35" width="12.85546875" bestFit="1" customWidth="1"/>
    <col min="36" max="36" width="7.28515625" bestFit="1" customWidth="1"/>
    <col min="37" max="39" width="12.85546875" bestFit="1" customWidth="1"/>
    <col min="40" max="40" width="7.7109375" bestFit="1" customWidth="1"/>
    <col min="41" max="42" width="8" bestFit="1" customWidth="1"/>
    <col min="43" max="46" width="12.85546875" bestFit="1" customWidth="1"/>
    <col min="47" max="47" width="7.28515625" bestFit="1" customWidth="1"/>
    <col min="48" max="51" width="12.85546875" bestFit="1" customWidth="1"/>
  </cols>
  <sheetData>
    <row r="1" spans="1:12" x14ac:dyDescent="0.25">
      <c r="A1" t="s">
        <v>24752</v>
      </c>
      <c r="B1" t="s">
        <v>6308</v>
      </c>
      <c r="C1" t="s">
        <v>6309</v>
      </c>
      <c r="D1" t="s">
        <v>6310</v>
      </c>
      <c r="E1" t="s">
        <v>6311</v>
      </c>
      <c r="F1" t="s">
        <v>6312</v>
      </c>
      <c r="G1" t="s">
        <v>3805</v>
      </c>
      <c r="H1" t="s">
        <v>6313</v>
      </c>
      <c r="I1" t="s">
        <v>6314</v>
      </c>
      <c r="J1" t="s">
        <v>6315</v>
      </c>
      <c r="K1" t="s">
        <v>24753</v>
      </c>
      <c r="L1" t="s">
        <v>24762</v>
      </c>
    </row>
    <row r="2" spans="1:12" x14ac:dyDescent="0.25">
      <c r="A2" s="6" t="s">
        <v>6223</v>
      </c>
      <c r="B2">
        <v>13744</v>
      </c>
      <c r="C2">
        <v>14156</v>
      </c>
      <c r="D2">
        <v>15788</v>
      </c>
      <c r="E2">
        <v>15454</v>
      </c>
      <c r="F2">
        <v>18851</v>
      </c>
      <c r="G2">
        <v>14807</v>
      </c>
      <c r="H2">
        <v>19037</v>
      </c>
      <c r="I2">
        <v>18114</v>
      </c>
      <c r="J2">
        <v>21532</v>
      </c>
      <c r="K2">
        <v>27352</v>
      </c>
    </row>
    <row r="3" spans="1:12" x14ac:dyDescent="0.25">
      <c r="A3" s="6" t="s">
        <v>6224</v>
      </c>
      <c r="B3">
        <v>-2.9100000000000001E-2</v>
      </c>
      <c r="C3">
        <v>-0.10340000000000001</v>
      </c>
      <c r="D3">
        <v>2.1600000000000001E-2</v>
      </c>
      <c r="E3">
        <v>-0.1802</v>
      </c>
      <c r="F3">
        <v>0.2732</v>
      </c>
      <c r="G3">
        <v>-0.22220000000000001</v>
      </c>
      <c r="H3">
        <v>5.0900000000000001E-2</v>
      </c>
      <c r="I3">
        <v>-0.15870000000000001</v>
      </c>
      <c r="J3">
        <v>-0.21279999999999999</v>
      </c>
      <c r="K3">
        <v>-8.2000000000000007E-3</v>
      </c>
    </row>
    <row r="4" spans="1:12" x14ac:dyDescent="0.25">
      <c r="A4" s="6" t="s">
        <v>6225</v>
      </c>
      <c r="B4">
        <v>13389</v>
      </c>
      <c r="C4">
        <v>13702</v>
      </c>
      <c r="D4">
        <v>15378</v>
      </c>
      <c r="E4">
        <v>15661</v>
      </c>
      <c r="F4">
        <v>18282</v>
      </c>
      <c r="G4">
        <v>14529</v>
      </c>
      <c r="H4">
        <v>18246</v>
      </c>
      <c r="I4">
        <v>17019</v>
      </c>
      <c r="J4">
        <v>20133</v>
      </c>
      <c r="K4">
        <v>25986</v>
      </c>
    </row>
    <row r="5" spans="1:12" x14ac:dyDescent="0.25">
      <c r="A5" s="6" t="s">
        <v>3979</v>
      </c>
      <c r="B5">
        <v>355</v>
      </c>
      <c r="C5">
        <v>454</v>
      </c>
      <c r="D5">
        <v>410</v>
      </c>
      <c r="E5">
        <v>-206.05</v>
      </c>
      <c r="F5">
        <v>569.38</v>
      </c>
      <c r="G5">
        <v>277.73</v>
      </c>
      <c r="H5">
        <v>790.32</v>
      </c>
      <c r="I5">
        <v>1095</v>
      </c>
      <c r="J5">
        <v>1399</v>
      </c>
      <c r="K5">
        <v>1365</v>
      </c>
    </row>
    <row r="6" spans="1:12" x14ac:dyDescent="0.25">
      <c r="A6" s="6" t="s">
        <v>6226</v>
      </c>
      <c r="B6">
        <v>237</v>
      </c>
      <c r="C6">
        <v>226</v>
      </c>
      <c r="D6">
        <v>215</v>
      </c>
      <c r="E6">
        <v>139.82</v>
      </c>
      <c r="F6">
        <v>121.16</v>
      </c>
      <c r="G6">
        <v>183.7</v>
      </c>
      <c r="H6">
        <v>191.07</v>
      </c>
      <c r="I6">
        <v>168.33</v>
      </c>
      <c r="J6">
        <v>182.71</v>
      </c>
      <c r="K6">
        <v>175.15</v>
      </c>
    </row>
    <row r="7" spans="1:12" x14ac:dyDescent="0.25">
      <c r="A7" s="6" t="s">
        <v>15720</v>
      </c>
      <c r="B7">
        <v>-66</v>
      </c>
      <c r="C7">
        <v>488</v>
      </c>
      <c r="D7">
        <v>380</v>
      </c>
      <c r="E7">
        <v>456.34</v>
      </c>
      <c r="F7">
        <v>21.9</v>
      </c>
      <c r="G7">
        <v>0.18</v>
      </c>
      <c r="H7">
        <v>0</v>
      </c>
      <c r="I7">
        <v>239.9</v>
      </c>
      <c r="J7">
        <v>0</v>
      </c>
      <c r="K7">
        <v>0</v>
      </c>
    </row>
    <row r="8" spans="1:12" x14ac:dyDescent="0.25">
      <c r="A8" s="6" t="s">
        <v>6227</v>
      </c>
      <c r="B8">
        <v>171</v>
      </c>
      <c r="C8">
        <v>714</v>
      </c>
      <c r="D8">
        <v>595</v>
      </c>
      <c r="E8">
        <v>596.16</v>
      </c>
      <c r="F8">
        <v>143.06</v>
      </c>
      <c r="G8">
        <v>183.88</v>
      </c>
      <c r="H8">
        <v>191.07</v>
      </c>
      <c r="I8">
        <v>408.23</v>
      </c>
      <c r="J8">
        <v>182.71</v>
      </c>
      <c r="K8">
        <v>175.15</v>
      </c>
    </row>
    <row r="9" spans="1:12" x14ac:dyDescent="0.25">
      <c r="A9" s="6" t="s">
        <v>6228</v>
      </c>
      <c r="B9">
        <v>184</v>
      </c>
      <c r="C9">
        <v>-260</v>
      </c>
      <c r="D9">
        <v>-185</v>
      </c>
      <c r="E9">
        <v>-802.21</v>
      </c>
      <c r="F9">
        <v>426.32</v>
      </c>
      <c r="G9">
        <v>93.85</v>
      </c>
      <c r="H9">
        <v>599.24</v>
      </c>
      <c r="I9">
        <v>686.47</v>
      </c>
      <c r="J9">
        <v>1216</v>
      </c>
      <c r="K9">
        <v>1190</v>
      </c>
    </row>
    <row r="10" spans="1:12" x14ac:dyDescent="0.25">
      <c r="A10" s="6" t="s">
        <v>6229</v>
      </c>
      <c r="B10">
        <v>59</v>
      </c>
      <c r="C10">
        <v>90</v>
      </c>
      <c r="D10">
        <v>72</v>
      </c>
      <c r="E10">
        <v>64.89</v>
      </c>
      <c r="F10">
        <v>77.14</v>
      </c>
      <c r="G10">
        <v>67.459999999999994</v>
      </c>
      <c r="H10">
        <v>69.69</v>
      </c>
      <c r="I10">
        <v>44.77</v>
      </c>
      <c r="J10">
        <v>29.68</v>
      </c>
      <c r="K10">
        <v>26.89</v>
      </c>
    </row>
    <row r="11" spans="1:12" x14ac:dyDescent="0.25">
      <c r="A11" s="6" t="s">
        <v>6301</v>
      </c>
      <c r="B11">
        <v>-191</v>
      </c>
      <c r="C11">
        <v>70</v>
      </c>
      <c r="D11">
        <v>155</v>
      </c>
      <c r="E11">
        <v>173.1</v>
      </c>
      <c r="F11">
        <v>2.37</v>
      </c>
      <c r="G11">
        <v>-143.63999999999999</v>
      </c>
      <c r="H11">
        <v>29</v>
      </c>
      <c r="I11">
        <v>-16.7</v>
      </c>
      <c r="J11">
        <v>322.92</v>
      </c>
      <c r="K11">
        <v>140.87</v>
      </c>
    </row>
    <row r="12" spans="1:12" x14ac:dyDescent="0.25">
      <c r="A12" s="6" t="s">
        <v>3980</v>
      </c>
      <c r="B12">
        <v>316</v>
      </c>
      <c r="C12">
        <v>-420</v>
      </c>
      <c r="D12">
        <v>-412</v>
      </c>
      <c r="E12">
        <v>-1040.2</v>
      </c>
      <c r="F12">
        <v>346.8</v>
      </c>
      <c r="G12">
        <v>170.03</v>
      </c>
      <c r="H12">
        <v>500.55</v>
      </c>
      <c r="I12">
        <v>658.4</v>
      </c>
      <c r="J12">
        <v>863.72</v>
      </c>
      <c r="K12">
        <v>1022</v>
      </c>
    </row>
    <row r="13" spans="1:12" x14ac:dyDescent="0.25">
      <c r="A13" s="6" t="s">
        <v>6230</v>
      </c>
      <c r="B13">
        <v>171</v>
      </c>
      <c r="C13">
        <v>20</v>
      </c>
      <c r="D13">
        <v>23</v>
      </c>
      <c r="E13">
        <v>481.97</v>
      </c>
      <c r="F13">
        <v>173.33</v>
      </c>
      <c r="G13">
        <v>16.36</v>
      </c>
      <c r="H13">
        <v>219.15</v>
      </c>
      <c r="I13">
        <v>245.89</v>
      </c>
      <c r="J13">
        <v>352.82</v>
      </c>
      <c r="K13">
        <v>354.57</v>
      </c>
    </row>
    <row r="14" spans="1:12" x14ac:dyDescent="0.25">
      <c r="A14" s="6" t="s">
        <v>6231</v>
      </c>
      <c r="B14">
        <v>145</v>
      </c>
      <c r="C14">
        <v>-440</v>
      </c>
      <c r="D14">
        <v>-435</v>
      </c>
      <c r="E14">
        <v>-1522.16</v>
      </c>
      <c r="F14">
        <v>173.47</v>
      </c>
      <c r="G14">
        <v>153.66999999999999</v>
      </c>
      <c r="H14">
        <v>281.39999999999998</v>
      </c>
      <c r="I14">
        <v>412.51</v>
      </c>
      <c r="J14">
        <v>510.91</v>
      </c>
      <c r="K14">
        <v>667.71</v>
      </c>
    </row>
    <row r="15" spans="1:12" x14ac:dyDescent="0.25">
      <c r="A15" s="6" t="s">
        <v>24759</v>
      </c>
      <c r="B15">
        <v>39</v>
      </c>
      <c r="C15">
        <v>24</v>
      </c>
      <c r="D15">
        <v>0</v>
      </c>
      <c r="E15">
        <v>0</v>
      </c>
      <c r="F15">
        <v>0</v>
      </c>
      <c r="G15">
        <v>0</v>
      </c>
      <c r="H15">
        <v>0</v>
      </c>
      <c r="I15">
        <v>0</v>
      </c>
      <c r="J15">
        <v>0</v>
      </c>
      <c r="K15">
        <v>0</v>
      </c>
    </row>
    <row r="16" spans="1:12" x14ac:dyDescent="0.25">
      <c r="A16" s="6" t="s">
        <v>24760</v>
      </c>
      <c r="B16">
        <v>106</v>
      </c>
      <c r="C16">
        <v>-464</v>
      </c>
      <c r="D16">
        <v>-435</v>
      </c>
      <c r="E16">
        <v>-1522.16</v>
      </c>
      <c r="F16">
        <v>173.47</v>
      </c>
      <c r="G16">
        <v>153.66999999999999</v>
      </c>
      <c r="H16">
        <v>281.39999999999998</v>
      </c>
      <c r="I16">
        <v>412.51</v>
      </c>
      <c r="J16">
        <v>510.91</v>
      </c>
      <c r="K16">
        <v>667.71</v>
      </c>
    </row>
    <row r="17" spans="1:11" x14ac:dyDescent="0.25">
      <c r="A17" s="6" t="s">
        <v>6302</v>
      </c>
      <c r="F17">
        <v>0.1288</v>
      </c>
      <c r="G17">
        <v>-0.45390000000000003</v>
      </c>
      <c r="H17">
        <v>-0.31780000000000003</v>
      </c>
      <c r="I17">
        <v>-0.19259999999999999</v>
      </c>
      <c r="J17">
        <v>-0.23480000000000001</v>
      </c>
      <c r="K17">
        <v>0.4632</v>
      </c>
    </row>
    <row r="18" spans="1:11" x14ac:dyDescent="0.25">
      <c r="A18" s="6" t="s">
        <v>6232</v>
      </c>
      <c r="B18">
        <v>142</v>
      </c>
      <c r="C18">
        <v>141</v>
      </c>
      <c r="D18">
        <v>141</v>
      </c>
      <c r="E18">
        <v>140</v>
      </c>
      <c r="F18">
        <v>140</v>
      </c>
      <c r="G18">
        <v>140</v>
      </c>
      <c r="H18">
        <v>139</v>
      </c>
      <c r="I18">
        <v>145</v>
      </c>
      <c r="J18">
        <v>157</v>
      </c>
      <c r="K18">
        <v>163</v>
      </c>
    </row>
    <row r="19" spans="1:11" x14ac:dyDescent="0.25">
      <c r="A19" s="6" t="s">
        <v>6233</v>
      </c>
      <c r="F19">
        <v>141</v>
      </c>
      <c r="G19">
        <v>141</v>
      </c>
      <c r="H19">
        <v>141</v>
      </c>
      <c r="I19">
        <v>147</v>
      </c>
      <c r="J19">
        <v>160</v>
      </c>
      <c r="K19">
        <v>164</v>
      </c>
    </row>
    <row r="20" spans="1:11" x14ac:dyDescent="0.25">
      <c r="A20" s="6" t="s">
        <v>6234</v>
      </c>
      <c r="B20">
        <v>4.7999999999999996E-3</v>
      </c>
      <c r="C20">
        <v>5.0000000000000001E-3</v>
      </c>
      <c r="D20">
        <v>3.8999999999999998E-3</v>
      </c>
      <c r="E20">
        <v>-7.7999999999999996E-3</v>
      </c>
      <c r="F20">
        <v>2.7000000000000001E-3</v>
      </c>
      <c r="G20">
        <v>-1E-4</v>
      </c>
      <c r="H20">
        <v>-3.9600000000000003E-2</v>
      </c>
      <c r="I20">
        <v>-8.0799999999999997E-2</v>
      </c>
      <c r="J20">
        <v>-2.8799999999999999E-2</v>
      </c>
      <c r="K20">
        <v>-2.46E-2</v>
      </c>
    </row>
    <row r="21" spans="1:11" x14ac:dyDescent="0.25">
      <c r="A21" s="6" t="s">
        <v>6235</v>
      </c>
      <c r="B21">
        <v>0.75</v>
      </c>
      <c r="C21">
        <v>-3.29</v>
      </c>
      <c r="D21">
        <v>-3.1</v>
      </c>
      <c r="E21">
        <v>-10.87</v>
      </c>
      <c r="F21">
        <v>1.24</v>
      </c>
      <c r="G21">
        <v>1.1000000000000001</v>
      </c>
      <c r="H21">
        <v>2.02</v>
      </c>
      <c r="I21">
        <v>2.85</v>
      </c>
      <c r="J21">
        <v>3.24</v>
      </c>
      <c r="K21">
        <v>4.1100000000000003</v>
      </c>
    </row>
    <row r="22" spans="1:11" x14ac:dyDescent="0.25">
      <c r="A22" s="6" t="s">
        <v>6236</v>
      </c>
      <c r="B22">
        <v>0.73</v>
      </c>
      <c r="C22">
        <v>-3.29</v>
      </c>
      <c r="D22">
        <v>-3.1</v>
      </c>
      <c r="E22">
        <v>-10.87</v>
      </c>
      <c r="F22">
        <v>1.23</v>
      </c>
      <c r="G22">
        <v>1.0900000000000001</v>
      </c>
      <c r="H22">
        <v>2</v>
      </c>
      <c r="I22">
        <v>2.81</v>
      </c>
      <c r="J22">
        <v>3.2</v>
      </c>
      <c r="K22">
        <v>4.0599999999999996</v>
      </c>
    </row>
    <row r="23" spans="1:11" x14ac:dyDescent="0.25">
      <c r="A23" s="6" t="s">
        <v>6303</v>
      </c>
      <c r="F23">
        <v>0.12839999999999999</v>
      </c>
      <c r="G23">
        <v>-0.45500000000000002</v>
      </c>
      <c r="H23">
        <v>-0.2883</v>
      </c>
      <c r="I23">
        <v>-0.12189999999999999</v>
      </c>
      <c r="J23">
        <v>-0.21179999999999999</v>
      </c>
      <c r="K23">
        <v>0.49819999999999998</v>
      </c>
    </row>
    <row r="24" spans="1:11" x14ac:dyDescent="0.25">
      <c r="A24" s="6" t="s">
        <v>6237</v>
      </c>
      <c r="B24">
        <v>-0.31</v>
      </c>
      <c r="C24">
        <v>-0.35</v>
      </c>
      <c r="D24">
        <v>0.52</v>
      </c>
      <c r="E24">
        <v>0.27</v>
      </c>
      <c r="F24">
        <v>0.23</v>
      </c>
      <c r="G24">
        <v>2.97</v>
      </c>
      <c r="H24">
        <v>3.96</v>
      </c>
      <c r="I24">
        <v>5.42</v>
      </c>
      <c r="J24">
        <v>2.69</v>
      </c>
      <c r="K24">
        <v>3.53</v>
      </c>
    </row>
    <row r="25" spans="1:11" x14ac:dyDescent="0.25">
      <c r="A25" s="6" t="s">
        <v>6304</v>
      </c>
      <c r="D25">
        <v>0.1</v>
      </c>
      <c r="E25">
        <v>0.73</v>
      </c>
      <c r="F25">
        <v>0.84</v>
      </c>
      <c r="G25">
        <v>0.84</v>
      </c>
      <c r="H25">
        <v>0.84</v>
      </c>
      <c r="I25">
        <v>0.84</v>
      </c>
      <c r="J25">
        <v>0.84</v>
      </c>
      <c r="K25">
        <v>0.64</v>
      </c>
    </row>
    <row r="26" spans="1:11" x14ac:dyDescent="0.25">
      <c r="A26" s="6" t="s">
        <v>6305</v>
      </c>
      <c r="D26">
        <v>-0.86299999999999999</v>
      </c>
      <c r="E26">
        <v>-0.13100000000000001</v>
      </c>
      <c r="F26">
        <v>0</v>
      </c>
      <c r="G26">
        <v>0</v>
      </c>
      <c r="H26">
        <v>0</v>
      </c>
      <c r="I26">
        <v>0</v>
      </c>
      <c r="J26">
        <v>0.3125</v>
      </c>
      <c r="K26">
        <v>0</v>
      </c>
    </row>
    <row r="27" spans="1:11" x14ac:dyDescent="0.25">
      <c r="A27" s="6" t="s">
        <v>6238</v>
      </c>
      <c r="B27">
        <v>2.58E-2</v>
      </c>
      <c r="C27">
        <v>3.2099999999999997E-2</v>
      </c>
      <c r="D27">
        <v>2.5999999999999999E-2</v>
      </c>
      <c r="E27">
        <v>-1.3299999999999999E-2</v>
      </c>
      <c r="F27">
        <v>3.0200000000000001E-2</v>
      </c>
      <c r="G27">
        <v>1.8800000000000001E-2</v>
      </c>
      <c r="H27">
        <v>4.1500000000000002E-2</v>
      </c>
      <c r="I27">
        <v>6.0400000000000002E-2</v>
      </c>
      <c r="J27">
        <v>6.5000000000000002E-2</v>
      </c>
      <c r="K27">
        <v>4.99E-2</v>
      </c>
    </row>
    <row r="28" spans="1:11" x14ac:dyDescent="0.25">
      <c r="A28" s="6" t="s">
        <v>6239</v>
      </c>
      <c r="B28">
        <v>1.34E-2</v>
      </c>
      <c r="C28">
        <v>-1.84E-2</v>
      </c>
      <c r="D28">
        <v>-1.17E-2</v>
      </c>
      <c r="E28">
        <v>-5.1900000000000002E-2</v>
      </c>
      <c r="F28">
        <v>2.2599999999999999E-2</v>
      </c>
      <c r="G28">
        <v>6.3E-3</v>
      </c>
      <c r="H28">
        <v>3.15E-2</v>
      </c>
      <c r="I28">
        <v>3.7900000000000003E-2</v>
      </c>
      <c r="J28">
        <v>5.6500000000000002E-2</v>
      </c>
      <c r="K28">
        <v>4.3499999999999997E-2</v>
      </c>
    </row>
    <row r="29" spans="1:11" x14ac:dyDescent="0.25">
      <c r="A29" s="6" t="s">
        <v>6240</v>
      </c>
      <c r="B29">
        <v>7.7000000000000002E-3</v>
      </c>
      <c r="C29">
        <v>-3.2800000000000003E-2</v>
      </c>
      <c r="D29">
        <v>-2.76E-2</v>
      </c>
      <c r="E29">
        <v>-9.8500000000000004E-2</v>
      </c>
      <c r="F29">
        <v>9.1999999999999998E-3</v>
      </c>
      <c r="G29">
        <v>1.04E-2</v>
      </c>
      <c r="H29">
        <v>1.4800000000000001E-2</v>
      </c>
      <c r="I29">
        <v>2.2800000000000001E-2</v>
      </c>
      <c r="J29">
        <v>2.3699999999999999E-2</v>
      </c>
      <c r="K29">
        <v>2.4400000000000002E-2</v>
      </c>
    </row>
    <row r="30" spans="1:11" x14ac:dyDescent="0.25">
      <c r="A30" s="6" t="s">
        <v>6241</v>
      </c>
      <c r="B30">
        <v>-3.2000000000000002E-3</v>
      </c>
      <c r="C30">
        <v>-3.5000000000000001E-3</v>
      </c>
      <c r="D30">
        <v>4.5999999999999999E-3</v>
      </c>
      <c r="E30">
        <v>2.5000000000000001E-3</v>
      </c>
      <c r="F30">
        <v>1.6999999999999999E-3</v>
      </c>
      <c r="G30">
        <v>2.8000000000000001E-2</v>
      </c>
      <c r="H30">
        <v>2.9000000000000001E-2</v>
      </c>
      <c r="I30">
        <v>4.3400000000000001E-2</v>
      </c>
      <c r="J30">
        <v>1.9699999999999999E-2</v>
      </c>
      <c r="K30">
        <v>2.1000000000000001E-2</v>
      </c>
    </row>
    <row r="31" spans="1:11" x14ac:dyDescent="0.25">
      <c r="A31" s="6" t="s">
        <v>6242</v>
      </c>
      <c r="B31">
        <v>0.54110000000000003</v>
      </c>
      <c r="F31">
        <v>0.49980000000000002</v>
      </c>
      <c r="G31">
        <v>9.6199999999999994E-2</v>
      </c>
      <c r="H31">
        <v>0.43780000000000002</v>
      </c>
      <c r="I31">
        <v>0.3735</v>
      </c>
      <c r="J31">
        <v>0.40849999999999997</v>
      </c>
      <c r="K31">
        <v>0.3468</v>
      </c>
    </row>
    <row r="32" spans="1:11" x14ac:dyDescent="0.25">
      <c r="A32" s="6" t="s">
        <v>6243</v>
      </c>
      <c r="B32">
        <v>448</v>
      </c>
      <c r="C32">
        <v>-256</v>
      </c>
      <c r="D32">
        <v>-235</v>
      </c>
      <c r="E32">
        <v>-804.83</v>
      </c>
      <c r="F32">
        <v>640.6</v>
      </c>
      <c r="G32">
        <v>462.75</v>
      </c>
      <c r="H32">
        <v>796.15</v>
      </c>
      <c r="I32">
        <v>892.91</v>
      </c>
      <c r="J32">
        <v>1086</v>
      </c>
      <c r="K32">
        <v>1256</v>
      </c>
    </row>
    <row r="33" spans="1:11" x14ac:dyDescent="0.25">
      <c r="A33" s="6" t="s">
        <v>6244</v>
      </c>
      <c r="B33">
        <v>3.2599999999999997E-2</v>
      </c>
      <c r="C33">
        <v>-1.8100000000000002E-2</v>
      </c>
      <c r="D33">
        <v>-1.49E-2</v>
      </c>
      <c r="E33">
        <v>-5.21E-2</v>
      </c>
      <c r="F33">
        <v>3.4000000000000002E-2</v>
      </c>
      <c r="G33">
        <v>3.1300000000000001E-2</v>
      </c>
      <c r="H33">
        <v>4.1799999999999997E-2</v>
      </c>
      <c r="I33">
        <v>4.9299999999999997E-2</v>
      </c>
      <c r="J33">
        <v>5.04E-2</v>
      </c>
      <c r="K33">
        <v>4.5900000000000003E-2</v>
      </c>
    </row>
    <row r="34" spans="1:11" x14ac:dyDescent="0.25">
      <c r="A34" s="6" t="s">
        <v>6245</v>
      </c>
      <c r="B34">
        <v>73</v>
      </c>
      <c r="C34">
        <v>74</v>
      </c>
      <c r="D34">
        <v>105</v>
      </c>
      <c r="E34">
        <v>170.48</v>
      </c>
      <c r="F34">
        <v>216.66</v>
      </c>
      <c r="G34">
        <v>225.27</v>
      </c>
      <c r="H34">
        <v>225.91</v>
      </c>
      <c r="I34">
        <v>189.74</v>
      </c>
      <c r="J34">
        <v>192.59</v>
      </c>
      <c r="K34">
        <v>207.1</v>
      </c>
    </row>
    <row r="35" spans="1:11" x14ac:dyDescent="0.25">
      <c r="A35" s="6" t="s">
        <v>6246</v>
      </c>
      <c r="B35">
        <v>375</v>
      </c>
      <c r="C35">
        <v>-330</v>
      </c>
      <c r="D35">
        <v>-340</v>
      </c>
      <c r="E35">
        <v>-975.31</v>
      </c>
      <c r="F35">
        <v>423.94</v>
      </c>
      <c r="G35">
        <v>237.49</v>
      </c>
      <c r="H35">
        <v>570.24</v>
      </c>
      <c r="I35">
        <v>703.17</v>
      </c>
      <c r="J35">
        <v>893.41</v>
      </c>
      <c r="K35">
        <v>1049</v>
      </c>
    </row>
    <row r="36" spans="1:11" x14ac:dyDescent="0.25">
      <c r="A36" s="6" t="s">
        <v>6247</v>
      </c>
      <c r="B36">
        <v>2.7300000000000001E-2</v>
      </c>
      <c r="C36">
        <v>-2.3300000000000001E-2</v>
      </c>
      <c r="D36">
        <v>-2.1499999999999998E-2</v>
      </c>
      <c r="E36">
        <v>-6.3100000000000003E-2</v>
      </c>
      <c r="F36">
        <v>2.2499999999999999E-2</v>
      </c>
      <c r="G36">
        <v>1.6E-2</v>
      </c>
      <c r="H36">
        <v>0.03</v>
      </c>
      <c r="I36">
        <v>3.8800000000000001E-2</v>
      </c>
      <c r="J36">
        <v>4.1500000000000002E-2</v>
      </c>
      <c r="K36">
        <v>3.8399999999999997E-2</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5EEF-B6E1-441A-B3D3-711C2CB614B5}">
  <sheetPr>
    <tabColor rgb="FFFF0000"/>
  </sheetPr>
  <dimension ref="A1:L34"/>
  <sheetViews>
    <sheetView topLeftCell="A6" workbookViewId="0">
      <selection activeCell="B34" sqref="B34"/>
    </sheetView>
  </sheetViews>
  <sheetFormatPr baseColWidth="10" defaultRowHeight="15" x14ac:dyDescent="0.25"/>
  <cols>
    <col min="1" max="1" width="26.7109375" bestFit="1" customWidth="1"/>
    <col min="2" max="2" width="7.28515625" bestFit="1" customWidth="1"/>
    <col min="3" max="10" width="7.7109375" bestFit="1" customWidth="1"/>
    <col min="11" max="11" width="7.7109375" customWidth="1"/>
    <col min="12" max="12" width="12.85546875" bestFit="1" customWidth="1"/>
    <col min="13" max="13" width="7.28515625" bestFit="1" customWidth="1"/>
    <col min="14" max="14" width="12.85546875" bestFit="1" customWidth="1"/>
    <col min="15" max="15" width="8" bestFit="1" customWidth="1"/>
    <col min="16" max="16" width="12.85546875" bestFit="1" customWidth="1"/>
    <col min="17" max="17" width="7.28515625" bestFit="1" customWidth="1"/>
    <col min="18" max="19" width="12.85546875" bestFit="1" customWidth="1"/>
    <col min="20" max="20" width="7.7109375" customWidth="1"/>
    <col min="21" max="21" width="12.85546875" bestFit="1" customWidth="1"/>
    <col min="22" max="22" width="7.28515625" customWidth="1"/>
    <col min="23" max="23" width="12.85546875" bestFit="1" customWidth="1"/>
    <col min="24" max="24" width="7.28515625" bestFit="1" customWidth="1"/>
    <col min="25" max="26" width="7.7109375" bestFit="1" customWidth="1"/>
    <col min="27" max="27" width="7.28515625" bestFit="1" customWidth="1"/>
    <col min="28" max="28" width="7.7109375" bestFit="1" customWidth="1"/>
    <col min="29" max="29" width="7.28515625" bestFit="1" customWidth="1"/>
    <col min="30" max="30" width="7.7109375" bestFit="1" customWidth="1"/>
    <col min="31" max="39" width="12.85546875" bestFit="1" customWidth="1"/>
    <col min="40" max="42" width="9" bestFit="1" customWidth="1"/>
    <col min="43" max="50" width="12.85546875" bestFit="1" customWidth="1"/>
  </cols>
  <sheetData>
    <row r="1" spans="1:12" x14ac:dyDescent="0.25">
      <c r="A1" t="s">
        <v>24752</v>
      </c>
      <c r="B1" t="s">
        <v>6308</v>
      </c>
      <c r="C1" t="s">
        <v>6309</v>
      </c>
      <c r="D1" t="s">
        <v>6310</v>
      </c>
      <c r="E1" t="s">
        <v>6311</v>
      </c>
      <c r="F1" t="s">
        <v>6312</v>
      </c>
      <c r="G1" t="s">
        <v>3805</v>
      </c>
      <c r="H1" t="s">
        <v>6313</v>
      </c>
      <c r="I1" t="s">
        <v>6314</v>
      </c>
      <c r="J1" t="s">
        <v>6315</v>
      </c>
      <c r="K1" t="s">
        <v>24753</v>
      </c>
      <c r="L1" t="s">
        <v>24758</v>
      </c>
    </row>
    <row r="2" spans="1:12" x14ac:dyDescent="0.25">
      <c r="A2" s="6" t="s">
        <v>3967</v>
      </c>
      <c r="B2">
        <v>2439</v>
      </c>
      <c r="C2">
        <v>2209</v>
      </c>
      <c r="D2">
        <v>2199</v>
      </c>
      <c r="E2">
        <v>1997</v>
      </c>
      <c r="F2">
        <v>1765</v>
      </c>
      <c r="G2">
        <v>1804</v>
      </c>
      <c r="H2">
        <v>1850</v>
      </c>
      <c r="I2">
        <v>1950</v>
      </c>
      <c r="J2">
        <v>1993</v>
      </c>
      <c r="K2">
        <v>2284</v>
      </c>
    </row>
    <row r="3" spans="1:12" x14ac:dyDescent="0.25">
      <c r="A3" s="6" t="s">
        <v>6248</v>
      </c>
      <c r="B3">
        <v>185</v>
      </c>
      <c r="C3">
        <v>127</v>
      </c>
      <c r="D3">
        <v>23.35</v>
      </c>
      <c r="E3">
        <v>7.26</v>
      </c>
      <c r="F3">
        <v>214.83</v>
      </c>
      <c r="G3">
        <v>161.13</v>
      </c>
      <c r="H3">
        <v>111.04</v>
      </c>
      <c r="I3">
        <v>197.09</v>
      </c>
      <c r="J3">
        <v>105.13</v>
      </c>
      <c r="K3">
        <v>186.02</v>
      </c>
    </row>
    <row r="4" spans="1:12" x14ac:dyDescent="0.25">
      <c r="A4" s="6" t="s">
        <v>6249</v>
      </c>
      <c r="B4">
        <v>2624</v>
      </c>
      <c r="C4">
        <v>2336</v>
      </c>
      <c r="D4">
        <v>2222</v>
      </c>
      <c r="E4">
        <v>2004</v>
      </c>
      <c r="F4">
        <v>1980</v>
      </c>
      <c r="G4">
        <v>1965</v>
      </c>
      <c r="H4">
        <v>1961</v>
      </c>
      <c r="I4">
        <v>2147</v>
      </c>
      <c r="J4">
        <v>2098</v>
      </c>
      <c r="K4">
        <v>2470</v>
      </c>
    </row>
    <row r="5" spans="1:12" x14ac:dyDescent="0.25">
      <c r="A5" s="6" t="s">
        <v>6250</v>
      </c>
      <c r="B5">
        <v>0.12330000000000001</v>
      </c>
      <c r="C5">
        <v>5.1200000000000002E-2</v>
      </c>
      <c r="D5">
        <v>0.1086</v>
      </c>
      <c r="E5">
        <v>1.26E-2</v>
      </c>
      <c r="F5">
        <v>7.3000000000000001E-3</v>
      </c>
      <c r="G5">
        <v>1.9E-3</v>
      </c>
      <c r="H5">
        <v>-8.6400000000000005E-2</v>
      </c>
      <c r="I5">
        <v>2.3199999999999998E-2</v>
      </c>
      <c r="J5">
        <v>-0.15040000000000001</v>
      </c>
      <c r="K5">
        <v>7.7600000000000002E-2</v>
      </c>
    </row>
    <row r="6" spans="1:12" x14ac:dyDescent="0.25">
      <c r="A6" s="6" t="s">
        <v>3968</v>
      </c>
      <c r="B6">
        <v>1109</v>
      </c>
      <c r="C6">
        <v>1171</v>
      </c>
      <c r="D6">
        <v>935.68</v>
      </c>
      <c r="E6">
        <v>1217</v>
      </c>
      <c r="F6">
        <v>1237</v>
      </c>
      <c r="G6">
        <v>1603</v>
      </c>
      <c r="H6">
        <v>3238</v>
      </c>
      <c r="I6">
        <v>2579</v>
      </c>
      <c r="J6">
        <v>3059</v>
      </c>
      <c r="K6">
        <v>3015</v>
      </c>
    </row>
    <row r="7" spans="1:12" x14ac:dyDescent="0.25">
      <c r="A7" s="6" t="s">
        <v>3969</v>
      </c>
      <c r="B7">
        <v>1311</v>
      </c>
      <c r="C7">
        <v>1674</v>
      </c>
      <c r="D7">
        <v>1876</v>
      </c>
      <c r="E7">
        <v>2145</v>
      </c>
      <c r="F7">
        <v>2154</v>
      </c>
      <c r="G7">
        <v>2033</v>
      </c>
      <c r="H7">
        <v>411.28</v>
      </c>
      <c r="I7">
        <v>378.93</v>
      </c>
      <c r="J7">
        <v>600.80999999999995</v>
      </c>
      <c r="K7">
        <v>519.23</v>
      </c>
    </row>
    <row r="8" spans="1:12" x14ac:dyDescent="0.25">
      <c r="A8" s="6" t="s">
        <v>3970</v>
      </c>
      <c r="B8">
        <v>5044</v>
      </c>
      <c r="C8">
        <v>5181</v>
      </c>
      <c r="D8">
        <v>5034</v>
      </c>
      <c r="E8">
        <v>5367</v>
      </c>
      <c r="F8">
        <v>5371</v>
      </c>
      <c r="G8">
        <v>5601</v>
      </c>
      <c r="H8">
        <v>5610</v>
      </c>
      <c r="I8">
        <v>5105</v>
      </c>
      <c r="J8">
        <v>5758</v>
      </c>
      <c r="K8">
        <v>6004</v>
      </c>
    </row>
    <row r="9" spans="1:12" x14ac:dyDescent="0.25">
      <c r="A9" s="6" t="s">
        <v>6251</v>
      </c>
      <c r="B9">
        <v>447</v>
      </c>
      <c r="C9">
        <v>456</v>
      </c>
      <c r="D9">
        <v>463.83</v>
      </c>
      <c r="E9">
        <v>594.83000000000004</v>
      </c>
      <c r="F9">
        <v>745.94</v>
      </c>
      <c r="G9">
        <v>1094</v>
      </c>
      <c r="H9">
        <v>1017</v>
      </c>
      <c r="I9">
        <v>892.34</v>
      </c>
      <c r="J9">
        <v>980.26</v>
      </c>
      <c r="K9">
        <v>966.95</v>
      </c>
    </row>
    <row r="10" spans="1:12" x14ac:dyDescent="0.25">
      <c r="A10" s="6" t="s">
        <v>24754</v>
      </c>
      <c r="B10">
        <v>584</v>
      </c>
      <c r="C10">
        <v>517</v>
      </c>
      <c r="D10">
        <v>527.41999999999996</v>
      </c>
      <c r="E10">
        <v>600.80999999999995</v>
      </c>
      <c r="F10">
        <v>903.14</v>
      </c>
      <c r="G10">
        <v>992.49</v>
      </c>
      <c r="H10">
        <v>883.94</v>
      </c>
      <c r="I10">
        <v>558.55999999999995</v>
      </c>
      <c r="J10">
        <v>533.45000000000005</v>
      </c>
      <c r="K10">
        <v>473.59</v>
      </c>
    </row>
    <row r="11" spans="1:12" x14ac:dyDescent="0.25">
      <c r="A11" s="6" t="s">
        <v>6336</v>
      </c>
      <c r="B11">
        <v>206</v>
      </c>
      <c r="C11">
        <v>249</v>
      </c>
      <c r="D11">
        <v>207.37</v>
      </c>
      <c r="E11">
        <v>508.42</v>
      </c>
      <c r="F11">
        <v>466.45</v>
      </c>
      <c r="G11">
        <v>564.67999999999995</v>
      </c>
      <c r="H11">
        <v>532.24</v>
      </c>
      <c r="I11">
        <v>111.65</v>
      </c>
      <c r="J11">
        <v>112.95</v>
      </c>
      <c r="K11">
        <v>114.11</v>
      </c>
    </row>
    <row r="12" spans="1:12" x14ac:dyDescent="0.25">
      <c r="A12" s="6" t="s">
        <v>6252</v>
      </c>
      <c r="B12">
        <v>546</v>
      </c>
      <c r="C12">
        <v>686</v>
      </c>
      <c r="D12">
        <v>1077</v>
      </c>
      <c r="E12">
        <v>895.84</v>
      </c>
      <c r="F12">
        <v>1396</v>
      </c>
      <c r="G12">
        <v>1076</v>
      </c>
      <c r="H12">
        <v>1173</v>
      </c>
      <c r="I12">
        <v>957.46</v>
      </c>
      <c r="J12">
        <v>809.72</v>
      </c>
      <c r="K12">
        <v>765.52</v>
      </c>
    </row>
    <row r="13" spans="1:12" x14ac:dyDescent="0.25">
      <c r="A13" s="6" t="s">
        <v>6253</v>
      </c>
      <c r="B13">
        <v>1783</v>
      </c>
      <c r="C13">
        <v>1908</v>
      </c>
      <c r="D13">
        <v>2276</v>
      </c>
      <c r="E13">
        <v>2600</v>
      </c>
      <c r="F13">
        <v>3512</v>
      </c>
      <c r="G13">
        <v>3726</v>
      </c>
      <c r="H13">
        <v>3606</v>
      </c>
      <c r="I13">
        <v>2520</v>
      </c>
      <c r="J13">
        <v>2436</v>
      </c>
      <c r="K13">
        <v>2320</v>
      </c>
    </row>
    <row r="14" spans="1:12" x14ac:dyDescent="0.25">
      <c r="A14" s="6" t="s">
        <v>3971</v>
      </c>
      <c r="B14">
        <v>6827</v>
      </c>
      <c r="C14">
        <v>7089</v>
      </c>
      <c r="D14">
        <v>7310</v>
      </c>
      <c r="E14">
        <v>7967</v>
      </c>
      <c r="F14">
        <v>8883</v>
      </c>
      <c r="G14">
        <v>9328</v>
      </c>
      <c r="H14">
        <v>9216</v>
      </c>
      <c r="I14">
        <v>7625</v>
      </c>
      <c r="J14">
        <v>8194</v>
      </c>
      <c r="K14">
        <v>8324</v>
      </c>
    </row>
    <row r="15" spans="1:12" x14ac:dyDescent="0.25">
      <c r="A15" s="6" t="s">
        <v>3972</v>
      </c>
      <c r="B15">
        <v>1017</v>
      </c>
      <c r="C15">
        <v>1220</v>
      </c>
      <c r="D15">
        <v>1116</v>
      </c>
      <c r="E15">
        <v>1547</v>
      </c>
      <c r="F15">
        <v>1401</v>
      </c>
      <c r="G15">
        <v>1513</v>
      </c>
      <c r="H15">
        <v>1591</v>
      </c>
      <c r="I15">
        <v>1267</v>
      </c>
      <c r="J15">
        <v>1422</v>
      </c>
      <c r="K15">
        <v>1641</v>
      </c>
    </row>
    <row r="16" spans="1:12" x14ac:dyDescent="0.25">
      <c r="A16" s="6" t="s">
        <v>24750</v>
      </c>
      <c r="B16">
        <v>0</v>
      </c>
      <c r="C16">
        <v>0</v>
      </c>
      <c r="D16">
        <v>0</v>
      </c>
      <c r="E16">
        <v>0</v>
      </c>
      <c r="F16">
        <v>0</v>
      </c>
      <c r="G16">
        <v>0</v>
      </c>
      <c r="H16">
        <v>763.77</v>
      </c>
      <c r="I16">
        <v>754.04</v>
      </c>
      <c r="J16">
        <v>569.41999999999996</v>
      </c>
      <c r="K16">
        <v>743.52</v>
      </c>
    </row>
    <row r="17" spans="1:11" x14ac:dyDescent="0.25">
      <c r="A17" s="6" t="s">
        <v>6254</v>
      </c>
      <c r="B17">
        <v>152</v>
      </c>
      <c r="C17">
        <v>18</v>
      </c>
      <c r="D17">
        <v>4.8899999999999997</v>
      </c>
      <c r="E17">
        <v>38.729999999999997</v>
      </c>
      <c r="F17">
        <v>26.89</v>
      </c>
      <c r="G17">
        <v>27.36</v>
      </c>
      <c r="H17">
        <v>82.24</v>
      </c>
      <c r="I17">
        <v>0</v>
      </c>
      <c r="J17">
        <v>28.74</v>
      </c>
      <c r="K17">
        <v>29.84</v>
      </c>
    </row>
    <row r="18" spans="1:11" x14ac:dyDescent="0.25">
      <c r="A18" s="6" t="s">
        <v>3973</v>
      </c>
      <c r="B18">
        <v>2047</v>
      </c>
      <c r="C18">
        <v>2376</v>
      </c>
      <c r="D18">
        <v>2452</v>
      </c>
      <c r="E18">
        <v>2320</v>
      </c>
      <c r="F18">
        <v>2232</v>
      </c>
      <c r="G18">
        <v>2034</v>
      </c>
      <c r="H18">
        <v>1380</v>
      </c>
      <c r="I18">
        <v>914.81</v>
      </c>
      <c r="J18">
        <v>1311</v>
      </c>
      <c r="K18">
        <v>992.69</v>
      </c>
    </row>
    <row r="19" spans="1:11" x14ac:dyDescent="0.25">
      <c r="A19" s="6" t="s">
        <v>3974</v>
      </c>
      <c r="B19">
        <v>3216</v>
      </c>
      <c r="C19">
        <v>3614</v>
      </c>
      <c r="D19">
        <v>3572</v>
      </c>
      <c r="E19">
        <v>3905</v>
      </c>
      <c r="F19">
        <v>3659</v>
      </c>
      <c r="G19">
        <v>3574</v>
      </c>
      <c r="H19">
        <v>3816</v>
      </c>
      <c r="I19">
        <v>2935</v>
      </c>
      <c r="J19">
        <v>3331</v>
      </c>
      <c r="K19">
        <v>3407</v>
      </c>
    </row>
    <row r="20" spans="1:11" x14ac:dyDescent="0.25">
      <c r="A20" s="6" t="s">
        <v>3975</v>
      </c>
      <c r="B20">
        <v>978</v>
      </c>
      <c r="C20">
        <v>1174</v>
      </c>
      <c r="D20">
        <v>1701</v>
      </c>
      <c r="E20">
        <v>1652</v>
      </c>
      <c r="F20">
        <v>1662</v>
      </c>
      <c r="G20">
        <v>1592</v>
      </c>
      <c r="H20">
        <v>1518</v>
      </c>
      <c r="I20">
        <v>986.56</v>
      </c>
      <c r="J20">
        <v>991.69</v>
      </c>
      <c r="K20">
        <v>496.6</v>
      </c>
    </row>
    <row r="21" spans="1:11" x14ac:dyDescent="0.25">
      <c r="A21" s="6" t="s">
        <v>6255</v>
      </c>
      <c r="B21">
        <v>637</v>
      </c>
      <c r="C21">
        <v>734</v>
      </c>
      <c r="D21">
        <v>773.45</v>
      </c>
      <c r="E21">
        <v>825.71</v>
      </c>
      <c r="F21">
        <v>581.51</v>
      </c>
      <c r="G21">
        <v>669.53</v>
      </c>
      <c r="H21">
        <v>639.61</v>
      </c>
      <c r="I21">
        <v>589.99</v>
      </c>
      <c r="J21">
        <v>648.05999999999995</v>
      </c>
      <c r="K21">
        <v>539.26</v>
      </c>
    </row>
    <row r="22" spans="1:11" x14ac:dyDescent="0.25">
      <c r="A22" s="6" t="s">
        <v>6256</v>
      </c>
      <c r="B22">
        <v>1615</v>
      </c>
      <c r="C22">
        <v>1908</v>
      </c>
      <c r="D22">
        <v>2475</v>
      </c>
      <c r="E22">
        <v>2477</v>
      </c>
      <c r="F22">
        <v>2243</v>
      </c>
      <c r="G22">
        <v>2261</v>
      </c>
      <c r="H22">
        <v>2158</v>
      </c>
      <c r="I22">
        <v>1577</v>
      </c>
      <c r="J22">
        <v>1640</v>
      </c>
      <c r="K22">
        <v>1036</v>
      </c>
    </row>
    <row r="23" spans="1:11" x14ac:dyDescent="0.25">
      <c r="A23" s="6" t="s">
        <v>3976</v>
      </c>
      <c r="B23">
        <v>4831</v>
      </c>
      <c r="C23">
        <v>5522</v>
      </c>
      <c r="D23">
        <v>6047</v>
      </c>
      <c r="E23">
        <v>6383</v>
      </c>
      <c r="F23">
        <v>5902</v>
      </c>
      <c r="G23">
        <v>5835</v>
      </c>
      <c r="H23">
        <v>5974</v>
      </c>
      <c r="I23">
        <v>4512</v>
      </c>
      <c r="J23">
        <v>4971</v>
      </c>
      <c r="K23">
        <v>4443</v>
      </c>
    </row>
    <row r="24" spans="1:11" x14ac:dyDescent="0.25">
      <c r="A24" s="6" t="s">
        <v>6257</v>
      </c>
      <c r="B24">
        <v>1130</v>
      </c>
      <c r="C24">
        <v>1192</v>
      </c>
      <c r="D24">
        <v>1706</v>
      </c>
      <c r="E24">
        <v>1690</v>
      </c>
      <c r="F24">
        <v>1688</v>
      </c>
      <c r="G24">
        <v>1619</v>
      </c>
      <c r="H24">
        <v>1600</v>
      </c>
      <c r="I24">
        <v>986.56</v>
      </c>
      <c r="J24">
        <v>1020</v>
      </c>
      <c r="K24">
        <v>526.44000000000005</v>
      </c>
    </row>
    <row r="25" spans="1:11" x14ac:dyDescent="0.25">
      <c r="A25" s="6" t="s">
        <v>6258</v>
      </c>
      <c r="B25">
        <v>-5.1999999999999998E-2</v>
      </c>
      <c r="C25">
        <v>-0.30130000000000001</v>
      </c>
      <c r="D25">
        <v>9.1999999999999998E-3</v>
      </c>
      <c r="E25">
        <v>1.1999999999999999E-3</v>
      </c>
      <c r="F25">
        <v>4.2900000000000001E-2</v>
      </c>
      <c r="G25">
        <v>1.17E-2</v>
      </c>
      <c r="H25">
        <v>0.622</v>
      </c>
      <c r="I25">
        <v>-3.32E-2</v>
      </c>
      <c r="J25">
        <v>0.93830000000000002</v>
      </c>
      <c r="K25">
        <v>-2.69E-2</v>
      </c>
    </row>
    <row r="26" spans="1:11" x14ac:dyDescent="0.25">
      <c r="A26" s="6" t="s">
        <v>6259</v>
      </c>
      <c r="B26">
        <v>1255</v>
      </c>
      <c r="C26">
        <v>968</v>
      </c>
      <c r="D26">
        <v>197.34</v>
      </c>
      <c r="E26">
        <v>166.71</v>
      </c>
      <c r="F26">
        <v>83.5</v>
      </c>
      <c r="G26">
        <v>89.62</v>
      </c>
      <c r="H26">
        <v>39.71</v>
      </c>
      <c r="I26">
        <v>1.39</v>
      </c>
      <c r="J26">
        <v>1.49</v>
      </c>
      <c r="K26">
        <v>14.52</v>
      </c>
    </row>
    <row r="27" spans="1:11" x14ac:dyDescent="0.25">
      <c r="A27" s="6" t="s">
        <v>3977</v>
      </c>
      <c r="B27">
        <v>896</v>
      </c>
      <c r="C27">
        <v>791</v>
      </c>
      <c r="D27">
        <v>1250</v>
      </c>
      <c r="E27">
        <v>1701</v>
      </c>
      <c r="F27">
        <v>3294</v>
      </c>
      <c r="G27">
        <v>3655</v>
      </c>
      <c r="H27">
        <v>3582</v>
      </c>
      <c r="I27">
        <v>3429</v>
      </c>
      <c r="J27">
        <v>3594</v>
      </c>
      <c r="K27">
        <v>4041</v>
      </c>
    </row>
    <row r="28" spans="1:11" x14ac:dyDescent="0.25">
      <c r="A28" s="6" t="s">
        <v>6260</v>
      </c>
      <c r="B28">
        <v>-365</v>
      </c>
      <c r="C28">
        <v>-366</v>
      </c>
      <c r="D28">
        <v>-416.91</v>
      </c>
      <c r="E28">
        <v>-379.87</v>
      </c>
      <c r="F28">
        <v>-543.53</v>
      </c>
      <c r="G28">
        <v>-402.24</v>
      </c>
      <c r="H28">
        <v>-496.67</v>
      </c>
      <c r="I28">
        <v>-432.78</v>
      </c>
      <c r="J28">
        <v>-484.21</v>
      </c>
      <c r="K28">
        <v>-298.2</v>
      </c>
    </row>
    <row r="29" spans="1:11" x14ac:dyDescent="0.25">
      <c r="A29" s="6" t="s">
        <v>6261</v>
      </c>
      <c r="B29">
        <v>1786</v>
      </c>
      <c r="C29">
        <v>1393</v>
      </c>
      <c r="D29">
        <v>1030</v>
      </c>
      <c r="E29">
        <v>1488</v>
      </c>
      <c r="F29">
        <v>2834</v>
      </c>
      <c r="G29">
        <v>3342</v>
      </c>
      <c r="H29">
        <v>3125</v>
      </c>
      <c r="I29">
        <v>2997</v>
      </c>
      <c r="J29">
        <v>3111</v>
      </c>
      <c r="K29">
        <v>3757</v>
      </c>
    </row>
    <row r="30" spans="1:11" x14ac:dyDescent="0.25">
      <c r="A30" s="6" t="s">
        <v>6262</v>
      </c>
      <c r="B30">
        <v>1494</v>
      </c>
      <c r="C30">
        <v>1144</v>
      </c>
      <c r="D30">
        <v>516.14</v>
      </c>
      <c r="E30">
        <v>313.99</v>
      </c>
      <c r="F30">
        <v>291.12</v>
      </c>
      <c r="G30">
        <v>346.25</v>
      </c>
      <c r="H30">
        <v>361.28</v>
      </c>
      <c r="I30">
        <v>1160</v>
      </c>
      <c r="J30">
        <v>1078</v>
      </c>
      <c r="K30">
        <v>1943</v>
      </c>
    </row>
    <row r="31" spans="1:11" x14ac:dyDescent="0.25">
      <c r="A31" s="6" t="s">
        <v>24492</v>
      </c>
      <c r="B31">
        <v>0.30590000000000001</v>
      </c>
      <c r="C31">
        <v>1.2164999999999999</v>
      </c>
      <c r="D31">
        <v>0.64380000000000004</v>
      </c>
      <c r="E31">
        <v>7.8600000000000003E-2</v>
      </c>
      <c r="F31">
        <v>-0.15920000000000001</v>
      </c>
      <c r="G31">
        <v>-4.1599999999999998E-2</v>
      </c>
      <c r="H31">
        <v>-0.68869999999999998</v>
      </c>
      <c r="I31">
        <v>7.6600000000000001E-2</v>
      </c>
      <c r="J31">
        <v>-0.44529999999999997</v>
      </c>
      <c r="K31">
        <v>0.11</v>
      </c>
    </row>
    <row r="32" spans="1:11" x14ac:dyDescent="0.25">
      <c r="A32" s="6" t="s">
        <v>6263</v>
      </c>
      <c r="F32">
        <v>2.06</v>
      </c>
      <c r="G32">
        <v>2.46</v>
      </c>
      <c r="H32">
        <v>2.56</v>
      </c>
      <c r="I32">
        <v>7.91</v>
      </c>
      <c r="J32">
        <v>6.75</v>
      </c>
      <c r="K32">
        <v>11.82</v>
      </c>
    </row>
    <row r="33" spans="1:11" x14ac:dyDescent="0.25">
      <c r="A33" s="6" t="s">
        <v>6264</v>
      </c>
      <c r="B33">
        <v>1828</v>
      </c>
      <c r="C33">
        <v>1567</v>
      </c>
      <c r="D33">
        <v>1462</v>
      </c>
      <c r="E33">
        <v>1462</v>
      </c>
      <c r="F33">
        <v>1711</v>
      </c>
      <c r="G33">
        <v>2027</v>
      </c>
      <c r="H33">
        <v>1794</v>
      </c>
      <c r="I33">
        <v>2170</v>
      </c>
      <c r="J33">
        <v>2427</v>
      </c>
      <c r="K33">
        <v>2597</v>
      </c>
    </row>
    <row r="34" spans="1:11" x14ac:dyDescent="0.25">
      <c r="A34" s="6" t="s">
        <v>3978</v>
      </c>
      <c r="B34">
        <v>12.57</v>
      </c>
      <c r="C34">
        <v>9.85</v>
      </c>
      <c r="D34">
        <v>7.32</v>
      </c>
      <c r="E34">
        <v>10.61</v>
      </c>
      <c r="F34">
        <v>20.18</v>
      </c>
      <c r="G34">
        <v>23.91</v>
      </c>
      <c r="H34">
        <v>22.46</v>
      </c>
      <c r="I34">
        <v>20.7</v>
      </c>
      <c r="J34">
        <v>19.75</v>
      </c>
      <c r="K34">
        <v>23.11</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678C-EE66-4A8F-9ABE-C175FADC1534}">
  <sheetPr>
    <tabColor rgb="FFFF0000"/>
  </sheetPr>
  <dimension ref="A1:L23"/>
  <sheetViews>
    <sheetView workbookViewId="0">
      <selection activeCell="B17" sqref="B17"/>
    </sheetView>
  </sheetViews>
  <sheetFormatPr baseColWidth="10" defaultRowHeight="15" x14ac:dyDescent="0.25"/>
  <cols>
    <col min="1" max="1" width="26.7109375" bestFit="1" customWidth="1"/>
    <col min="2" max="4" width="7.7109375" bestFit="1" customWidth="1"/>
    <col min="5" max="5" width="8.7109375" bestFit="1" customWidth="1"/>
    <col min="6" max="11" width="7.7109375" bestFit="1" customWidth="1"/>
    <col min="12" max="12" width="12.85546875" bestFit="1" customWidth="1"/>
    <col min="13" max="13" width="7.7109375" bestFit="1" customWidth="1"/>
    <col min="14" max="14" width="12.85546875" bestFit="1" customWidth="1"/>
    <col min="15" max="15" width="10.7109375" bestFit="1" customWidth="1"/>
    <col min="16" max="16" width="12.85546875" bestFit="1" customWidth="1"/>
    <col min="17" max="17" width="7.7109375" customWidth="1"/>
    <col min="18" max="19" width="12.85546875" bestFit="1" customWidth="1"/>
    <col min="20" max="20" width="7.7109375" bestFit="1" customWidth="1"/>
    <col min="21" max="21" width="12.85546875" bestFit="1" customWidth="1"/>
    <col min="22" max="22" width="7.7109375" bestFit="1" customWidth="1"/>
    <col min="23" max="23" width="12.85546875" bestFit="1" customWidth="1"/>
    <col min="24" max="28" width="7.7109375" bestFit="1" customWidth="1"/>
    <col min="29" max="29" width="7.7109375" customWidth="1"/>
    <col min="30" max="35" width="12.85546875" bestFit="1" customWidth="1"/>
    <col min="36" max="36" width="7.28515625" bestFit="1" customWidth="1"/>
    <col min="37" max="39" width="12.85546875" bestFit="1" customWidth="1"/>
    <col min="40" max="40" width="7.7109375" bestFit="1" customWidth="1"/>
    <col min="41" max="42" width="8" bestFit="1" customWidth="1"/>
    <col min="43" max="46" width="12.85546875" bestFit="1" customWidth="1"/>
    <col min="47" max="47" width="7.28515625" bestFit="1" customWidth="1"/>
    <col min="48" max="51" width="12.85546875" bestFit="1" customWidth="1"/>
  </cols>
  <sheetData>
    <row r="1" spans="1:12" x14ac:dyDescent="0.25">
      <c r="A1" t="s">
        <v>24752</v>
      </c>
      <c r="B1" t="s">
        <v>6308</v>
      </c>
      <c r="C1" t="s">
        <v>6309</v>
      </c>
      <c r="D1" t="s">
        <v>6310</v>
      </c>
      <c r="E1" t="s">
        <v>6311</v>
      </c>
      <c r="F1" t="s">
        <v>6312</v>
      </c>
      <c r="G1" t="s">
        <v>3805</v>
      </c>
      <c r="H1" t="s">
        <v>6313</v>
      </c>
      <c r="I1" t="s">
        <v>6314</v>
      </c>
      <c r="J1" t="s">
        <v>6315</v>
      </c>
      <c r="K1" t="s">
        <v>24753</v>
      </c>
      <c r="L1" t="s">
        <v>24762</v>
      </c>
    </row>
    <row r="2" spans="1:12" x14ac:dyDescent="0.25">
      <c r="A2" s="6" t="s">
        <v>6231</v>
      </c>
      <c r="B2">
        <v>106</v>
      </c>
      <c r="C2">
        <v>-464</v>
      </c>
      <c r="D2">
        <v>-435</v>
      </c>
      <c r="E2">
        <v>-1522.16</v>
      </c>
      <c r="F2">
        <v>173.47</v>
      </c>
      <c r="G2">
        <v>153.66999999999999</v>
      </c>
      <c r="H2">
        <v>281.39999999999998</v>
      </c>
      <c r="I2">
        <v>412.51</v>
      </c>
      <c r="J2">
        <v>510.91</v>
      </c>
      <c r="K2">
        <v>667.71</v>
      </c>
    </row>
    <row r="3" spans="1:12" x14ac:dyDescent="0.25">
      <c r="A3" s="6" t="s">
        <v>6245</v>
      </c>
      <c r="B3">
        <v>73</v>
      </c>
      <c r="C3">
        <v>74</v>
      </c>
      <c r="D3">
        <v>105</v>
      </c>
      <c r="E3">
        <v>170.48</v>
      </c>
      <c r="F3">
        <v>216.66</v>
      </c>
      <c r="G3">
        <v>225.27</v>
      </c>
      <c r="H3">
        <v>225.91</v>
      </c>
      <c r="I3">
        <v>189.74</v>
      </c>
      <c r="J3">
        <v>192.59</v>
      </c>
      <c r="K3">
        <v>207.1</v>
      </c>
    </row>
    <row r="4" spans="1:12" x14ac:dyDescent="0.25">
      <c r="A4" s="6" t="s">
        <v>6337</v>
      </c>
      <c r="B4">
        <v>19</v>
      </c>
      <c r="C4">
        <v>32</v>
      </c>
      <c r="D4">
        <v>22</v>
      </c>
      <c r="E4">
        <v>36.08</v>
      </c>
      <c r="F4">
        <v>43.03</v>
      </c>
      <c r="G4">
        <v>40.67</v>
      </c>
      <c r="H4">
        <v>40.090000000000003</v>
      </c>
      <c r="I4">
        <v>61.05</v>
      </c>
      <c r="J4">
        <v>44.14</v>
      </c>
      <c r="K4">
        <v>36.24</v>
      </c>
    </row>
    <row r="5" spans="1:12" x14ac:dyDescent="0.25">
      <c r="A5" s="6" t="s">
        <v>3981</v>
      </c>
      <c r="B5">
        <v>-206</v>
      </c>
      <c r="C5">
        <v>359</v>
      </c>
      <c r="D5">
        <v>494</v>
      </c>
      <c r="E5">
        <v>1535</v>
      </c>
      <c r="F5">
        <v>-270.99</v>
      </c>
      <c r="G5">
        <v>182.36</v>
      </c>
      <c r="H5">
        <v>158.52000000000001</v>
      </c>
      <c r="I5">
        <v>185.83</v>
      </c>
      <c r="J5">
        <v>-105.07</v>
      </c>
      <c r="K5">
        <v>-122.14</v>
      </c>
    </row>
    <row r="6" spans="1:12" x14ac:dyDescent="0.25">
      <c r="A6" s="6" t="s">
        <v>6265</v>
      </c>
      <c r="B6">
        <v>31</v>
      </c>
      <c r="C6">
        <v>25</v>
      </c>
      <c r="D6">
        <v>186</v>
      </c>
      <c r="E6">
        <v>219.02</v>
      </c>
      <c r="F6">
        <v>162.16</v>
      </c>
      <c r="G6">
        <v>601.97</v>
      </c>
      <c r="H6">
        <v>705.92</v>
      </c>
      <c r="I6">
        <v>849.13</v>
      </c>
      <c r="J6">
        <v>642.57000000000005</v>
      </c>
      <c r="K6">
        <v>788.91</v>
      </c>
    </row>
    <row r="7" spans="1:12" x14ac:dyDescent="0.25">
      <c r="A7" s="6" t="s">
        <v>6266</v>
      </c>
      <c r="B7">
        <v>0.24</v>
      </c>
      <c r="C7">
        <v>-0.86560000000000004</v>
      </c>
      <c r="D7">
        <v>-0.15079999999999999</v>
      </c>
      <c r="E7">
        <v>0.35060000000000002</v>
      </c>
      <c r="F7">
        <v>-0.73060000000000003</v>
      </c>
      <c r="G7">
        <v>-0.14729999999999999</v>
      </c>
      <c r="H7">
        <v>-0.16869999999999999</v>
      </c>
      <c r="I7">
        <v>0.32150000000000001</v>
      </c>
      <c r="J7">
        <v>-0.1855</v>
      </c>
      <c r="K7">
        <v>0.30659999999999998</v>
      </c>
    </row>
    <row r="8" spans="1:12" x14ac:dyDescent="0.25">
      <c r="A8" s="6" t="s">
        <v>6267</v>
      </c>
      <c r="B8">
        <v>-75</v>
      </c>
      <c r="C8">
        <v>-75</v>
      </c>
      <c r="D8">
        <v>-113</v>
      </c>
      <c r="E8">
        <v>-180.84</v>
      </c>
      <c r="F8">
        <v>-129.96</v>
      </c>
      <c r="G8">
        <v>-187.01</v>
      </c>
      <c r="H8">
        <v>-154.74</v>
      </c>
      <c r="I8">
        <v>-63.82</v>
      </c>
      <c r="J8">
        <v>-218.83</v>
      </c>
      <c r="K8">
        <v>-214.46</v>
      </c>
    </row>
    <row r="9" spans="1:12" x14ac:dyDescent="0.25">
      <c r="A9" s="6" t="s">
        <v>6268</v>
      </c>
      <c r="B9">
        <v>42</v>
      </c>
      <c r="C9">
        <v>66</v>
      </c>
      <c r="D9">
        <v>83</v>
      </c>
      <c r="E9">
        <v>13.67</v>
      </c>
      <c r="F9">
        <v>-50.86</v>
      </c>
      <c r="G9">
        <v>-269.87</v>
      </c>
      <c r="H9">
        <v>-755.18</v>
      </c>
      <c r="I9">
        <v>-45.51</v>
      </c>
      <c r="J9">
        <v>-38.69</v>
      </c>
      <c r="K9">
        <v>-25.46</v>
      </c>
    </row>
    <row r="10" spans="1:12" x14ac:dyDescent="0.25">
      <c r="A10" s="6" t="s">
        <v>6269</v>
      </c>
      <c r="B10">
        <v>-64</v>
      </c>
      <c r="C10">
        <v>-104</v>
      </c>
      <c r="D10">
        <v>-16</v>
      </c>
      <c r="E10">
        <v>207.37</v>
      </c>
      <c r="F10">
        <v>57.59</v>
      </c>
      <c r="G10">
        <v>-20.92</v>
      </c>
      <c r="H10">
        <v>162.11000000000001</v>
      </c>
      <c r="I10">
        <v>25.36</v>
      </c>
      <c r="J10">
        <v>52.89</v>
      </c>
      <c r="K10">
        <v>-7.25</v>
      </c>
    </row>
    <row r="11" spans="1:12" x14ac:dyDescent="0.25">
      <c r="A11" s="6" t="s">
        <v>24755</v>
      </c>
      <c r="B11">
        <v>19</v>
      </c>
      <c r="C11">
        <v>-9</v>
      </c>
      <c r="D11">
        <v>5</v>
      </c>
      <c r="E11">
        <v>40.270000000000003</v>
      </c>
      <c r="F11">
        <v>124.61</v>
      </c>
      <c r="G11">
        <v>-6.48</v>
      </c>
      <c r="H11">
        <v>6.46</v>
      </c>
      <c r="I11">
        <v>17.46</v>
      </c>
      <c r="J11">
        <v>5.51</v>
      </c>
      <c r="K11">
        <v>12.56</v>
      </c>
    </row>
    <row r="12" spans="1:12" x14ac:dyDescent="0.25">
      <c r="A12" s="6" t="s">
        <v>6270</v>
      </c>
      <c r="B12">
        <v>-78</v>
      </c>
      <c r="C12">
        <v>-122</v>
      </c>
      <c r="D12">
        <v>-41</v>
      </c>
      <c r="E12">
        <v>80.47</v>
      </c>
      <c r="F12">
        <v>1.38</v>
      </c>
      <c r="G12">
        <v>-484.28</v>
      </c>
      <c r="H12">
        <v>-741.35</v>
      </c>
      <c r="I12">
        <v>-66.510000000000005</v>
      </c>
      <c r="J12">
        <v>-199.12</v>
      </c>
      <c r="K12">
        <v>-234.61</v>
      </c>
    </row>
    <row r="13" spans="1:12" x14ac:dyDescent="0.25">
      <c r="A13" s="6" t="s">
        <v>6271</v>
      </c>
      <c r="B13">
        <v>-39</v>
      </c>
      <c r="C13">
        <v>-19</v>
      </c>
      <c r="D13">
        <v>-29</v>
      </c>
      <c r="E13">
        <v>-118.07</v>
      </c>
      <c r="F13">
        <v>-118.73</v>
      </c>
      <c r="G13">
        <v>-118</v>
      </c>
      <c r="H13">
        <v>-118</v>
      </c>
      <c r="I13">
        <v>-125.2</v>
      </c>
      <c r="J13">
        <v>-126.22</v>
      </c>
      <c r="K13">
        <v>-78.72</v>
      </c>
    </row>
    <row r="14" spans="1:12" x14ac:dyDescent="0.25">
      <c r="A14" s="6" t="s">
        <v>6272</v>
      </c>
      <c r="B14">
        <v>0</v>
      </c>
      <c r="C14">
        <v>0</v>
      </c>
      <c r="D14">
        <v>0</v>
      </c>
      <c r="E14">
        <v>0</v>
      </c>
      <c r="F14">
        <v>-42.76</v>
      </c>
      <c r="G14">
        <v>9.3800000000000008</v>
      </c>
      <c r="H14">
        <v>-6.06</v>
      </c>
      <c r="I14">
        <v>-507.88</v>
      </c>
      <c r="J14">
        <v>-881.89</v>
      </c>
      <c r="K14">
        <v>-147.21</v>
      </c>
    </row>
    <row r="15" spans="1:12" x14ac:dyDescent="0.25">
      <c r="A15" s="6" t="s">
        <v>6273</v>
      </c>
      <c r="B15">
        <v>-45</v>
      </c>
      <c r="C15">
        <v>-533</v>
      </c>
      <c r="D15">
        <v>4</v>
      </c>
      <c r="E15">
        <v>9.09</v>
      </c>
      <c r="F15">
        <v>93.61</v>
      </c>
      <c r="G15">
        <v>-53.46</v>
      </c>
      <c r="H15">
        <v>180.91</v>
      </c>
      <c r="I15">
        <v>-28.43</v>
      </c>
      <c r="J15">
        <v>494.52</v>
      </c>
      <c r="K15">
        <v>-26.44</v>
      </c>
    </row>
    <row r="16" spans="1:12" x14ac:dyDescent="0.25">
      <c r="A16" s="6" t="s">
        <v>6338</v>
      </c>
      <c r="B16">
        <v>399</v>
      </c>
      <c r="C16">
        <v>674</v>
      </c>
      <c r="D16">
        <v>73</v>
      </c>
      <c r="E16">
        <v>31.68</v>
      </c>
      <c r="F16">
        <v>-72.599999999999994</v>
      </c>
      <c r="G16">
        <v>-53.43</v>
      </c>
      <c r="H16">
        <v>-67.2</v>
      </c>
      <c r="I16">
        <v>-66.72</v>
      </c>
      <c r="J16">
        <v>-152.83000000000001</v>
      </c>
      <c r="K16">
        <v>-117.2</v>
      </c>
    </row>
    <row r="17" spans="1:11" x14ac:dyDescent="0.25">
      <c r="A17" s="6" t="s">
        <v>6274</v>
      </c>
      <c r="B17">
        <v>315</v>
      </c>
      <c r="C17">
        <v>122</v>
      </c>
      <c r="D17">
        <v>48</v>
      </c>
      <c r="E17">
        <v>-77.3</v>
      </c>
      <c r="F17">
        <v>-140.49</v>
      </c>
      <c r="G17">
        <v>-215.5</v>
      </c>
      <c r="H17">
        <v>-10.35</v>
      </c>
      <c r="I17">
        <v>-728.23</v>
      </c>
      <c r="J17">
        <v>-666.42</v>
      </c>
      <c r="K17">
        <v>-369.57</v>
      </c>
    </row>
    <row r="18" spans="1:11" x14ac:dyDescent="0.25">
      <c r="A18" s="6" t="s">
        <v>24751</v>
      </c>
      <c r="B18">
        <v>-38</v>
      </c>
      <c r="C18">
        <v>-15</v>
      </c>
      <c r="D18">
        <v>9</v>
      </c>
      <c r="E18">
        <v>10.26</v>
      </c>
      <c r="F18">
        <v>-62.39</v>
      </c>
      <c r="G18">
        <v>51.45</v>
      </c>
      <c r="H18">
        <v>-53.67</v>
      </c>
      <c r="I18">
        <v>-97.63</v>
      </c>
      <c r="J18">
        <v>-67.5</v>
      </c>
      <c r="K18">
        <v>-55.69</v>
      </c>
    </row>
    <row r="19" spans="1:11" x14ac:dyDescent="0.25">
      <c r="A19" s="6" t="s">
        <v>6275</v>
      </c>
      <c r="B19">
        <v>230</v>
      </c>
      <c r="C19">
        <v>10</v>
      </c>
      <c r="D19">
        <v>202</v>
      </c>
      <c r="E19">
        <v>232.45</v>
      </c>
      <c r="F19">
        <v>-39.33</v>
      </c>
      <c r="G19">
        <v>-46.36</v>
      </c>
      <c r="H19">
        <v>-99.45</v>
      </c>
      <c r="I19">
        <v>-43.24</v>
      </c>
      <c r="J19">
        <v>-290.45999999999998</v>
      </c>
      <c r="K19">
        <v>129.04</v>
      </c>
    </row>
    <row r="20" spans="1:11" x14ac:dyDescent="0.25">
      <c r="A20" s="6" t="s">
        <v>6276</v>
      </c>
      <c r="B20">
        <v>-44</v>
      </c>
      <c r="C20">
        <v>-50</v>
      </c>
      <c r="D20">
        <v>73</v>
      </c>
      <c r="E20">
        <v>38.18</v>
      </c>
      <c r="F20">
        <v>32.200000000000003</v>
      </c>
      <c r="G20">
        <v>414.97</v>
      </c>
      <c r="H20">
        <v>551.17999999999995</v>
      </c>
      <c r="I20">
        <v>785.32</v>
      </c>
      <c r="J20">
        <v>423.74</v>
      </c>
      <c r="K20">
        <v>574.45000000000005</v>
      </c>
    </row>
    <row r="21" spans="1:11" x14ac:dyDescent="0.25">
      <c r="A21" s="6" t="s">
        <v>6277</v>
      </c>
      <c r="D21">
        <v>0.91220000000000001</v>
      </c>
      <c r="E21">
        <v>0.18540000000000001</v>
      </c>
      <c r="F21">
        <v>-0.9224</v>
      </c>
      <c r="G21">
        <v>-0.24709999999999999</v>
      </c>
      <c r="H21">
        <v>-0.29809999999999998</v>
      </c>
      <c r="I21">
        <v>0.85329999999999995</v>
      </c>
      <c r="J21">
        <v>-0.26229999999999998</v>
      </c>
      <c r="K21">
        <v>0.27260000000000001</v>
      </c>
    </row>
    <row r="22" spans="1:11" x14ac:dyDescent="0.25">
      <c r="A22" s="6" t="s">
        <v>6241</v>
      </c>
      <c r="B22">
        <v>-3.2000000000000002E-3</v>
      </c>
      <c r="C22">
        <v>-3.5000000000000001E-3</v>
      </c>
      <c r="D22">
        <v>4.5999999999999999E-3</v>
      </c>
      <c r="E22">
        <v>2.5000000000000001E-3</v>
      </c>
      <c r="F22">
        <v>1.6999999999999999E-3</v>
      </c>
      <c r="G22">
        <v>2.8000000000000001E-2</v>
      </c>
      <c r="H22">
        <v>2.9000000000000001E-2</v>
      </c>
      <c r="I22">
        <v>4.3400000000000001E-2</v>
      </c>
      <c r="J22">
        <v>1.9699999999999999E-2</v>
      </c>
      <c r="K22">
        <v>2.1000000000000001E-2</v>
      </c>
    </row>
    <row r="23" spans="1:11" x14ac:dyDescent="0.25">
      <c r="A23" s="6" t="s">
        <v>6237</v>
      </c>
      <c r="B23">
        <v>-0.31</v>
      </c>
      <c r="C23">
        <v>-0.35</v>
      </c>
      <c r="D23">
        <v>0.52</v>
      </c>
      <c r="E23">
        <v>0.27</v>
      </c>
      <c r="F23">
        <v>0.23</v>
      </c>
      <c r="G23">
        <v>2.97</v>
      </c>
      <c r="H23">
        <v>3.96</v>
      </c>
      <c r="I23">
        <v>5.42</v>
      </c>
      <c r="J23">
        <v>2.69</v>
      </c>
      <c r="K23">
        <v>3.53</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E6EE-5972-44E2-A674-4027D4C6AFF0}">
  <sheetPr>
    <tabColor rgb="FFFF0000"/>
  </sheetPr>
  <dimension ref="A1:M29"/>
  <sheetViews>
    <sheetView workbookViewId="0">
      <selection activeCell="A10" sqref="A10"/>
    </sheetView>
  </sheetViews>
  <sheetFormatPr baseColWidth="10" defaultRowHeight="15" x14ac:dyDescent="0.25"/>
  <cols>
    <col min="1" max="1" width="23.42578125" bestFit="1" customWidth="1"/>
    <col min="2" max="2" width="10" bestFit="1" customWidth="1"/>
    <col min="3" max="8" width="7.7109375" bestFit="1" customWidth="1"/>
    <col min="9" max="10" width="7.28515625" bestFit="1" customWidth="1"/>
    <col min="11" max="11" width="7.7109375" customWidth="1"/>
    <col min="12" max="12" width="7.28515625" bestFit="1" customWidth="1"/>
    <col min="13" max="13" width="12.85546875" bestFit="1" customWidth="1"/>
    <col min="14" max="14" width="7.28515625" bestFit="1" customWidth="1"/>
    <col min="15" max="15" width="12.85546875" bestFit="1" customWidth="1"/>
    <col min="16" max="16" width="7.7109375" customWidth="1"/>
    <col min="17" max="17" width="12.85546875" bestFit="1" customWidth="1"/>
    <col min="18" max="18" width="7.28515625" bestFit="1" customWidth="1"/>
    <col min="19" max="20" width="12.85546875" bestFit="1" customWidth="1"/>
    <col min="21" max="21" width="7.28515625" bestFit="1" customWidth="1"/>
    <col min="22" max="22" width="12.85546875" bestFit="1" customWidth="1"/>
    <col min="23" max="23" width="7.28515625" bestFit="1" customWidth="1"/>
    <col min="24" max="24" width="12.85546875" bestFit="1" customWidth="1"/>
    <col min="25" max="28" width="7.7109375" bestFit="1" customWidth="1"/>
    <col min="29" max="29" width="7.28515625" bestFit="1" customWidth="1"/>
    <col min="30" max="30" width="8.7109375" bestFit="1" customWidth="1"/>
    <col min="31" max="39" width="12.85546875" bestFit="1" customWidth="1"/>
    <col min="40" max="42" width="7.7109375" bestFit="1" customWidth="1"/>
    <col min="43" max="50" width="12.85546875" bestFit="1" customWidth="1"/>
  </cols>
  <sheetData>
    <row r="1" spans="1:13" x14ac:dyDescent="0.25">
      <c r="A1" t="s">
        <v>24752</v>
      </c>
      <c r="B1" t="s">
        <v>6316</v>
      </c>
      <c r="C1" t="s">
        <v>6308</v>
      </c>
      <c r="D1" t="s">
        <v>6309</v>
      </c>
      <c r="E1" t="s">
        <v>6310</v>
      </c>
      <c r="F1" t="s">
        <v>6311</v>
      </c>
      <c r="G1" t="s">
        <v>6312</v>
      </c>
      <c r="H1" t="s">
        <v>3805</v>
      </c>
      <c r="I1" t="s">
        <v>6313</v>
      </c>
      <c r="J1" t="s">
        <v>6314</v>
      </c>
      <c r="K1" t="s">
        <v>6315</v>
      </c>
      <c r="L1" t="s">
        <v>24753</v>
      </c>
      <c r="M1" t="s">
        <v>24758</v>
      </c>
    </row>
    <row r="2" spans="1:13" x14ac:dyDescent="0.25">
      <c r="A2" s="6" t="s">
        <v>6278</v>
      </c>
      <c r="B2">
        <v>4777</v>
      </c>
      <c r="C2">
        <v>4925</v>
      </c>
      <c r="D2">
        <v>3503</v>
      </c>
      <c r="E2">
        <v>2247</v>
      </c>
      <c r="F2">
        <v>2646</v>
      </c>
      <c r="G2">
        <v>4530</v>
      </c>
      <c r="H2">
        <v>7225</v>
      </c>
      <c r="I2">
        <v>7313</v>
      </c>
      <c r="J2">
        <v>6687</v>
      </c>
      <c r="K2">
        <v>9472</v>
      </c>
      <c r="L2">
        <v>13116</v>
      </c>
    </row>
    <row r="3" spans="1:13" x14ac:dyDescent="0.25">
      <c r="A3" s="6" t="s">
        <v>6279</v>
      </c>
      <c r="C3">
        <v>0.40600000000000003</v>
      </c>
      <c r="D3">
        <v>0.55869999999999997</v>
      </c>
      <c r="E3">
        <v>-0.15090000000000001</v>
      </c>
      <c r="F3">
        <v>-0.41570000000000001</v>
      </c>
      <c r="G3">
        <v>-0.373</v>
      </c>
      <c r="H3">
        <v>-1.2200000000000001E-2</v>
      </c>
      <c r="I3">
        <v>9.3700000000000006E-2</v>
      </c>
      <c r="J3">
        <v>-0.29399999999999998</v>
      </c>
      <c r="K3">
        <v>-0.27779999999999999</v>
      </c>
      <c r="L3">
        <v>0.34100000000000003</v>
      </c>
    </row>
    <row r="4" spans="1:13" x14ac:dyDescent="0.25">
      <c r="A4" s="6" t="s">
        <v>6280</v>
      </c>
      <c r="B4">
        <v>3451</v>
      </c>
      <c r="C4">
        <v>3431</v>
      </c>
      <c r="D4">
        <v>2359</v>
      </c>
      <c r="E4">
        <v>1731</v>
      </c>
      <c r="F4">
        <v>2332</v>
      </c>
      <c r="G4">
        <v>4238</v>
      </c>
      <c r="H4">
        <v>6878</v>
      </c>
      <c r="I4">
        <v>6952</v>
      </c>
      <c r="J4">
        <v>5527</v>
      </c>
      <c r="K4">
        <v>8394</v>
      </c>
      <c r="L4">
        <v>11172</v>
      </c>
    </row>
    <row r="5" spans="1:13" x14ac:dyDescent="0.25">
      <c r="A5" s="6" t="s">
        <v>6281</v>
      </c>
      <c r="B5">
        <v>-77.09</v>
      </c>
      <c r="C5">
        <v>46.46</v>
      </c>
      <c r="D5">
        <v>-7.55</v>
      </c>
      <c r="E5">
        <v>-5.17</v>
      </c>
      <c r="F5">
        <v>-1.74</v>
      </c>
      <c r="G5">
        <v>26.11</v>
      </c>
      <c r="H5">
        <v>47.01</v>
      </c>
      <c r="I5">
        <v>25.99</v>
      </c>
      <c r="J5">
        <v>16.21</v>
      </c>
      <c r="K5">
        <v>18.54</v>
      </c>
      <c r="L5">
        <v>19.64</v>
      </c>
    </row>
    <row r="6" spans="1:13" x14ac:dyDescent="0.25">
      <c r="A6" s="6" t="s">
        <v>6282</v>
      </c>
      <c r="B6">
        <v>0.32</v>
      </c>
      <c r="C6">
        <v>0.36</v>
      </c>
      <c r="D6">
        <v>0.25</v>
      </c>
      <c r="E6">
        <v>0.14000000000000001</v>
      </c>
      <c r="F6">
        <v>0.17</v>
      </c>
      <c r="G6">
        <v>0.24</v>
      </c>
      <c r="H6">
        <v>0.49</v>
      </c>
      <c r="I6">
        <v>0.38</v>
      </c>
      <c r="J6">
        <v>0.37</v>
      </c>
      <c r="K6">
        <v>0.44</v>
      </c>
      <c r="L6">
        <v>0.48</v>
      </c>
    </row>
    <row r="7" spans="1:13" x14ac:dyDescent="0.25">
      <c r="A7" s="6" t="s">
        <v>6283</v>
      </c>
      <c r="B7">
        <v>2.66</v>
      </c>
      <c r="C7">
        <v>2.76</v>
      </c>
      <c r="D7">
        <v>2.52</v>
      </c>
      <c r="E7">
        <v>2.1800000000000002</v>
      </c>
      <c r="F7">
        <v>1.78</v>
      </c>
      <c r="G7">
        <v>1.6</v>
      </c>
      <c r="H7">
        <v>2.16</v>
      </c>
      <c r="I7">
        <v>2.34</v>
      </c>
      <c r="J7">
        <v>2.23</v>
      </c>
      <c r="K7">
        <v>3.05</v>
      </c>
      <c r="L7">
        <v>3.49</v>
      </c>
    </row>
    <row r="8" spans="1:13" x14ac:dyDescent="0.25">
      <c r="A8" s="6" t="s">
        <v>6284</v>
      </c>
      <c r="B8">
        <v>-26.5</v>
      </c>
      <c r="C8">
        <v>-111.93</v>
      </c>
      <c r="D8">
        <v>-70.06</v>
      </c>
      <c r="E8">
        <v>30.78</v>
      </c>
      <c r="F8">
        <v>69.319999999999993</v>
      </c>
      <c r="G8">
        <v>140.65</v>
      </c>
      <c r="H8">
        <v>17.41</v>
      </c>
      <c r="I8">
        <v>13.27</v>
      </c>
      <c r="J8">
        <v>8.51</v>
      </c>
      <c r="K8">
        <v>22.35</v>
      </c>
      <c r="L8">
        <v>22.83</v>
      </c>
    </row>
    <row r="9" spans="1:13" x14ac:dyDescent="0.25">
      <c r="A9" s="6" t="s">
        <v>6285</v>
      </c>
      <c r="B9">
        <v>73.489999999999995</v>
      </c>
      <c r="C9">
        <v>158.86000000000001</v>
      </c>
      <c r="D9">
        <v>140.11000000000001</v>
      </c>
      <c r="E9">
        <v>12.08</v>
      </c>
      <c r="F9">
        <v>12.08</v>
      </c>
      <c r="G9">
        <v>27.93</v>
      </c>
      <c r="H9">
        <v>12</v>
      </c>
      <c r="I9">
        <v>10.36</v>
      </c>
      <c r="J9">
        <v>7.88</v>
      </c>
      <c r="K9">
        <v>14.74</v>
      </c>
      <c r="L9">
        <v>16.63</v>
      </c>
    </row>
    <row r="10" spans="1:13" x14ac:dyDescent="0.25">
      <c r="A10" s="6" t="s">
        <v>6286</v>
      </c>
      <c r="B10">
        <v>0.23</v>
      </c>
      <c r="C10">
        <v>0.25</v>
      </c>
      <c r="D10">
        <v>0.17</v>
      </c>
      <c r="E10">
        <v>0.11</v>
      </c>
      <c r="F10">
        <v>0.15</v>
      </c>
      <c r="G10">
        <v>0.22</v>
      </c>
      <c r="H10">
        <v>0.46</v>
      </c>
      <c r="I10">
        <v>0.37</v>
      </c>
      <c r="J10">
        <v>0.31</v>
      </c>
      <c r="K10">
        <v>0.39</v>
      </c>
      <c r="L10">
        <v>0.41</v>
      </c>
    </row>
    <row r="11" spans="1:13" x14ac:dyDescent="0.25">
      <c r="A11" s="6" t="s">
        <v>6287</v>
      </c>
      <c r="B11">
        <v>10.65</v>
      </c>
      <c r="C11">
        <v>7.66</v>
      </c>
      <c r="D11">
        <v>-9.2100000000000009</v>
      </c>
      <c r="E11">
        <v>-7.37</v>
      </c>
      <c r="F11">
        <v>-2.9</v>
      </c>
      <c r="G11">
        <v>6.62</v>
      </c>
      <c r="H11">
        <v>14.86</v>
      </c>
      <c r="I11">
        <v>8.73</v>
      </c>
      <c r="J11">
        <v>6.19</v>
      </c>
      <c r="K11">
        <v>7.73</v>
      </c>
      <c r="L11">
        <v>8.89</v>
      </c>
    </row>
    <row r="12" spans="1:13" x14ac:dyDescent="0.25">
      <c r="A12" s="6" t="s">
        <v>6288</v>
      </c>
      <c r="B12">
        <v>13.86</v>
      </c>
      <c r="C12">
        <v>9.15</v>
      </c>
      <c r="D12">
        <v>-7.15</v>
      </c>
      <c r="E12">
        <v>-5.09</v>
      </c>
      <c r="F12">
        <v>-2.39</v>
      </c>
      <c r="G12">
        <v>10</v>
      </c>
      <c r="H12">
        <v>28.96</v>
      </c>
      <c r="I12">
        <v>12.19</v>
      </c>
      <c r="J12">
        <v>7.86</v>
      </c>
      <c r="K12">
        <v>9.4</v>
      </c>
      <c r="L12">
        <v>10.65</v>
      </c>
    </row>
    <row r="13" spans="1:13" x14ac:dyDescent="0.25">
      <c r="A13" s="6" t="s">
        <v>6289</v>
      </c>
      <c r="B13">
        <v>-18.21</v>
      </c>
      <c r="C13">
        <v>-77.97</v>
      </c>
      <c r="D13">
        <v>-47.18</v>
      </c>
      <c r="E13">
        <v>23.71</v>
      </c>
      <c r="F13">
        <v>61.1</v>
      </c>
      <c r="G13">
        <v>131.61000000000001</v>
      </c>
      <c r="H13">
        <v>16.579999999999998</v>
      </c>
      <c r="I13">
        <v>12.61</v>
      </c>
      <c r="J13">
        <v>7.04</v>
      </c>
      <c r="K13">
        <v>19.809999999999999</v>
      </c>
      <c r="L13">
        <v>19.45</v>
      </c>
    </row>
    <row r="14" spans="1:13" x14ac:dyDescent="0.25">
      <c r="A14" s="6" t="s">
        <v>6290</v>
      </c>
      <c r="B14">
        <v>0.55000000000000004</v>
      </c>
      <c r="C14">
        <v>0.63</v>
      </c>
      <c r="D14">
        <v>0.86</v>
      </c>
      <c r="E14">
        <v>1.66</v>
      </c>
      <c r="F14">
        <v>1.1399999999999999</v>
      </c>
      <c r="G14">
        <v>0.6</v>
      </c>
      <c r="H14">
        <v>0.48</v>
      </c>
      <c r="I14">
        <v>0.51</v>
      </c>
      <c r="J14">
        <v>0.33</v>
      </c>
      <c r="K14">
        <v>0.33</v>
      </c>
      <c r="L14">
        <v>0.14000000000000001</v>
      </c>
    </row>
    <row r="15" spans="1:13" x14ac:dyDescent="0.25">
      <c r="A15" s="6" t="s">
        <v>6291</v>
      </c>
      <c r="B15">
        <v>3.07</v>
      </c>
      <c r="C15">
        <v>2.52</v>
      </c>
      <c r="D15">
        <v>-4.66</v>
      </c>
      <c r="E15">
        <v>-7.26</v>
      </c>
      <c r="F15">
        <v>-2.1</v>
      </c>
      <c r="G15">
        <v>2.64</v>
      </c>
      <c r="H15">
        <v>3.5</v>
      </c>
      <c r="I15">
        <v>2.0099999999999998</v>
      </c>
      <c r="J15">
        <v>1.1000000000000001</v>
      </c>
      <c r="K15">
        <v>0.94</v>
      </c>
      <c r="L15">
        <v>0.42</v>
      </c>
    </row>
    <row r="16" spans="1:13" x14ac:dyDescent="0.25">
      <c r="A16" s="6" t="s">
        <v>6292</v>
      </c>
      <c r="B16">
        <v>-6.22</v>
      </c>
      <c r="C16">
        <v>-25.68</v>
      </c>
      <c r="D16">
        <v>-23.84</v>
      </c>
      <c r="E16">
        <v>23.37</v>
      </c>
      <c r="F16">
        <v>44.28</v>
      </c>
      <c r="G16">
        <v>52.43</v>
      </c>
      <c r="H16">
        <v>3.9</v>
      </c>
      <c r="I16">
        <v>2.9</v>
      </c>
      <c r="J16">
        <v>1.26</v>
      </c>
      <c r="K16">
        <v>2.41</v>
      </c>
      <c r="L16">
        <v>0.92</v>
      </c>
    </row>
    <row r="17" spans="1:12" x14ac:dyDescent="0.25">
      <c r="A17" s="6" t="s">
        <v>2764</v>
      </c>
      <c r="B17">
        <v>1.0900000000000001</v>
      </c>
      <c r="C17">
        <v>1.1599999999999999</v>
      </c>
      <c r="D17">
        <v>0.97</v>
      </c>
      <c r="E17">
        <v>0.88</v>
      </c>
      <c r="F17">
        <v>0.83</v>
      </c>
      <c r="G17">
        <v>0.88</v>
      </c>
      <c r="H17">
        <v>1</v>
      </c>
      <c r="I17">
        <v>1.36</v>
      </c>
      <c r="J17">
        <v>1.61</v>
      </c>
      <c r="K17">
        <v>1.55</v>
      </c>
      <c r="L17">
        <v>1.61</v>
      </c>
    </row>
    <row r="18" spans="1:12" x14ac:dyDescent="0.25">
      <c r="A18" s="6" t="s">
        <v>2763</v>
      </c>
      <c r="B18">
        <v>1.53</v>
      </c>
      <c r="C18">
        <v>1.57</v>
      </c>
      <c r="D18">
        <v>1.43</v>
      </c>
      <c r="E18">
        <v>1.41</v>
      </c>
      <c r="F18">
        <v>1.37</v>
      </c>
      <c r="G18">
        <v>1.47</v>
      </c>
      <c r="H18">
        <v>1.57</v>
      </c>
      <c r="I18">
        <v>1.47</v>
      </c>
      <c r="J18">
        <v>1.74</v>
      </c>
      <c r="K18">
        <v>1.73</v>
      </c>
      <c r="L18">
        <v>1.76</v>
      </c>
    </row>
    <row r="19" spans="1:12" x14ac:dyDescent="0.25">
      <c r="A19" s="6" t="s">
        <v>6293</v>
      </c>
      <c r="B19">
        <v>2.2200000000000002</v>
      </c>
      <c r="C19">
        <v>2.06</v>
      </c>
      <c r="D19">
        <v>1.94</v>
      </c>
      <c r="E19">
        <v>2.17</v>
      </c>
      <c r="F19">
        <v>1.83</v>
      </c>
      <c r="G19">
        <v>2.06</v>
      </c>
      <c r="H19">
        <v>1.61</v>
      </c>
      <c r="I19">
        <v>2.0699999999999998</v>
      </c>
      <c r="J19">
        <v>2.38</v>
      </c>
      <c r="K19">
        <v>2.64</v>
      </c>
      <c r="L19">
        <v>3.23</v>
      </c>
    </row>
    <row r="20" spans="1:12" x14ac:dyDescent="0.25">
      <c r="A20" s="6" t="s">
        <v>6294</v>
      </c>
      <c r="B20">
        <v>4.0199999999999996</v>
      </c>
      <c r="C20">
        <v>6.36</v>
      </c>
      <c r="D20">
        <v>-3.67</v>
      </c>
      <c r="E20">
        <v>-4.72</v>
      </c>
      <c r="F20">
        <v>-15.03</v>
      </c>
      <c r="G20">
        <v>5.5</v>
      </c>
      <c r="H20">
        <v>3.52</v>
      </c>
      <c r="I20">
        <v>8.18</v>
      </c>
      <c r="J20">
        <v>15.71</v>
      </c>
      <c r="K20">
        <v>30.1</v>
      </c>
      <c r="L20">
        <v>39.020000000000003</v>
      </c>
    </row>
    <row r="21" spans="1:12" x14ac:dyDescent="0.25">
      <c r="A21" s="6" t="s">
        <v>3965</v>
      </c>
      <c r="B21">
        <v>-3.2000000000000001E-2</v>
      </c>
      <c r="C21">
        <v>6.6000000000000003E-2</v>
      </c>
      <c r="D21">
        <v>-0.33800000000000002</v>
      </c>
      <c r="E21">
        <v>-0.40100000000000002</v>
      </c>
      <c r="F21">
        <v>-0.72699999999999998</v>
      </c>
      <c r="G21">
        <v>5.8000000000000003E-2</v>
      </c>
      <c r="H21">
        <v>4.7E-2</v>
      </c>
      <c r="I21">
        <v>0.09</v>
      </c>
      <c r="J21">
        <v>0.13500000000000001</v>
      </c>
      <c r="K21">
        <v>0.14599999999999999</v>
      </c>
      <c r="L21">
        <v>0.182</v>
      </c>
    </row>
    <row r="22" spans="1:12" x14ac:dyDescent="0.25">
      <c r="A22" s="6" t="s">
        <v>6295</v>
      </c>
      <c r="B22">
        <v>-8.0000000000000002E-3</v>
      </c>
      <c r="C22">
        <v>1.6E-2</v>
      </c>
      <c r="D22">
        <v>-6.4000000000000001E-2</v>
      </c>
      <c r="E22">
        <v>-0.06</v>
      </c>
      <c r="F22">
        <v>-0.18</v>
      </c>
      <c r="G22">
        <v>1.9E-2</v>
      </c>
      <c r="H22">
        <v>1.7000000000000001E-2</v>
      </c>
      <c r="I22">
        <v>3.1E-2</v>
      </c>
      <c r="J22">
        <v>5.3999999999999999E-2</v>
      </c>
      <c r="K22">
        <v>6.3E-2</v>
      </c>
      <c r="L22">
        <v>7.9000000000000001E-2</v>
      </c>
    </row>
    <row r="23" spans="1:12" x14ac:dyDescent="0.25">
      <c r="A23" s="6" t="s">
        <v>6296</v>
      </c>
      <c r="B23">
        <v>0.11799999999999999</v>
      </c>
      <c r="C23">
        <v>0.17100000000000001</v>
      </c>
      <c r="D23">
        <v>-0.123</v>
      </c>
      <c r="E23">
        <v>-0.111</v>
      </c>
      <c r="F23">
        <v>-0.247</v>
      </c>
      <c r="G23">
        <v>8.8999999999999996E-2</v>
      </c>
      <c r="H23">
        <v>0.05</v>
      </c>
      <c r="I23">
        <v>0.115</v>
      </c>
      <c r="J23">
        <v>0.18</v>
      </c>
      <c r="K23">
        <v>0.26400000000000001</v>
      </c>
      <c r="L23">
        <v>0.34799999999999998</v>
      </c>
    </row>
    <row r="24" spans="1:12" x14ac:dyDescent="0.25">
      <c r="A24" s="6" t="s">
        <v>6297</v>
      </c>
      <c r="B24">
        <v>-1.15E-2</v>
      </c>
      <c r="C24">
        <v>2.1499999999999998E-2</v>
      </c>
      <c r="D24">
        <v>-0.13250000000000001</v>
      </c>
      <c r="E24">
        <v>-0.19359999999999999</v>
      </c>
      <c r="F24">
        <v>-0.57520000000000004</v>
      </c>
      <c r="G24">
        <v>3.8300000000000001E-2</v>
      </c>
      <c r="H24">
        <v>2.1299999999999999E-2</v>
      </c>
      <c r="I24">
        <v>3.85E-2</v>
      </c>
      <c r="J24">
        <v>6.1699999999999998E-2</v>
      </c>
      <c r="K24">
        <v>5.3900000000000003E-2</v>
      </c>
      <c r="L24">
        <v>5.0900000000000001E-2</v>
      </c>
    </row>
    <row r="25" spans="1:12" x14ac:dyDescent="0.25">
      <c r="A25" s="6" t="s">
        <v>6298</v>
      </c>
      <c r="B25">
        <v>-3.3500000000000002E-2</v>
      </c>
      <c r="C25">
        <v>-8.8999999999999999E-3</v>
      </c>
      <c r="D25">
        <v>-1.43E-2</v>
      </c>
      <c r="E25">
        <v>3.2500000000000001E-2</v>
      </c>
      <c r="F25">
        <v>1.44E-2</v>
      </c>
      <c r="G25">
        <v>7.1000000000000004E-3</v>
      </c>
      <c r="H25">
        <v>5.74E-2</v>
      </c>
      <c r="I25">
        <v>7.5399999999999995E-2</v>
      </c>
      <c r="J25">
        <v>0.1174</v>
      </c>
      <c r="K25">
        <v>4.4699999999999997E-2</v>
      </c>
      <c r="L25">
        <v>4.3799999999999999E-2</v>
      </c>
    </row>
    <row r="26" spans="1:12" x14ac:dyDescent="0.25">
      <c r="A26" s="6" t="s">
        <v>6306</v>
      </c>
      <c r="B26">
        <v>0</v>
      </c>
      <c r="C26">
        <v>0</v>
      </c>
      <c r="D26">
        <v>6.0000000000000001E-3</v>
      </c>
      <c r="E26">
        <v>3.9E-2</v>
      </c>
      <c r="F26">
        <v>2.5999999999999999E-2</v>
      </c>
      <c r="G26">
        <v>1.6E-2</v>
      </c>
      <c r="H26">
        <v>1.6E-2</v>
      </c>
      <c r="I26">
        <v>1.7999999999999999E-2</v>
      </c>
      <c r="J26">
        <v>1.4E-2</v>
      </c>
      <c r="K26">
        <v>8.0000000000000002E-3</v>
      </c>
    </row>
    <row r="27" spans="1:12" x14ac:dyDescent="0.25">
      <c r="A27" s="6" t="s">
        <v>6307</v>
      </c>
      <c r="B27">
        <v>0</v>
      </c>
      <c r="C27">
        <v>0</v>
      </c>
      <c r="D27">
        <v>-3.2000000000000001E-2</v>
      </c>
      <c r="E27">
        <v>-6.7000000000000004E-2</v>
      </c>
      <c r="F27">
        <v>0.67700000000000005</v>
      </c>
      <c r="G27">
        <v>0.76400000000000001</v>
      </c>
      <c r="H27">
        <v>0.41599999999999998</v>
      </c>
      <c r="I27">
        <v>0.29499999999999998</v>
      </c>
      <c r="J27">
        <v>0.25900000000000001</v>
      </c>
      <c r="K27">
        <v>0.156</v>
      </c>
    </row>
    <row r="28" spans="1:12" x14ac:dyDescent="0.25">
      <c r="A28" s="6" t="s">
        <v>6299</v>
      </c>
      <c r="B28">
        <v>-8.6999999999999994E-3</v>
      </c>
      <c r="C28">
        <v>-4.7999999999999996E-3</v>
      </c>
      <c r="D28">
        <v>-5.0000000000000001E-3</v>
      </c>
      <c r="E28">
        <v>-3.8999999999999998E-3</v>
      </c>
      <c r="F28">
        <v>1.6999999999999999E-3</v>
      </c>
      <c r="G28">
        <v>-2.7000000000000001E-3</v>
      </c>
      <c r="H28">
        <v>1E-4</v>
      </c>
      <c r="I28">
        <v>3.9600000000000003E-2</v>
      </c>
      <c r="J28">
        <v>8.0799999999999997E-2</v>
      </c>
      <c r="K28">
        <v>2.8799999999999999E-2</v>
      </c>
      <c r="L28">
        <v>2.46E-2</v>
      </c>
    </row>
    <row r="29" spans="1:12" x14ac:dyDescent="0.25">
      <c r="A29" s="6" t="s">
        <v>6300</v>
      </c>
      <c r="B29">
        <v>-8.6999999999999994E-3</v>
      </c>
      <c r="C29">
        <v>-4.7999999999999996E-3</v>
      </c>
      <c r="D29">
        <v>-5.0000000000000001E-3</v>
      </c>
      <c r="E29">
        <v>2.0999999999999999E-3</v>
      </c>
      <c r="F29">
        <v>4.07E-2</v>
      </c>
      <c r="G29">
        <v>2.3300000000000001E-2</v>
      </c>
      <c r="H29">
        <v>1.61E-2</v>
      </c>
      <c r="I29">
        <v>5.5599999999999997E-2</v>
      </c>
      <c r="J29">
        <v>9.8799999999999999E-2</v>
      </c>
      <c r="K29">
        <v>4.2799999999999998E-2</v>
      </c>
      <c r="L29">
        <v>3.2599999999999997E-2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082F7-2CE7-484C-8B35-8A8AABD716B4}">
  <dimension ref="A1:AI63"/>
  <sheetViews>
    <sheetView tabSelected="1" workbookViewId="0">
      <selection activeCell="D3" sqref="D3"/>
    </sheetView>
  </sheetViews>
  <sheetFormatPr baseColWidth="10" defaultRowHeight="15" x14ac:dyDescent="0.25"/>
  <cols>
    <col min="1" max="1" width="12.28515625" customWidth="1"/>
    <col min="2" max="2" width="18.42578125" customWidth="1"/>
    <col min="3" max="4" width="11.42578125" style="1"/>
    <col min="5" max="5" width="12" style="1" bestFit="1" customWidth="1"/>
    <col min="6" max="8" width="11.42578125" style="1"/>
    <col min="13" max="13" width="14.42578125" customWidth="1"/>
    <col min="16" max="16" width="12" bestFit="1" customWidth="1"/>
    <col min="17" max="17" width="13.7109375" customWidth="1"/>
  </cols>
  <sheetData>
    <row r="1" spans="1:32" x14ac:dyDescent="0.25">
      <c r="K1" s="7"/>
      <c r="M1" s="36"/>
    </row>
    <row r="2" spans="1:32" x14ac:dyDescent="0.25">
      <c r="B2" t="s">
        <v>1</v>
      </c>
      <c r="D2" s="40" t="s">
        <v>24756</v>
      </c>
      <c r="H2" s="44" t="s">
        <v>15705</v>
      </c>
      <c r="J2" s="43">
        <f>INDEX(YahooDetails[], YahooIndex, 9)</f>
        <v>45232</v>
      </c>
      <c r="K2" s="7"/>
      <c r="L2" s="6"/>
      <c r="M2" s="36"/>
      <c r="P2" s="35"/>
      <c r="Q2" s="31"/>
      <c r="AA2" s="4" t="s">
        <v>2752</v>
      </c>
      <c r="AB2" s="4" t="s">
        <v>2753</v>
      </c>
      <c r="AC2" s="4" t="s">
        <v>2754</v>
      </c>
      <c r="AD2" s="4" t="s">
        <v>2755</v>
      </c>
      <c r="AE2" s="4" t="s">
        <v>2756</v>
      </c>
      <c r="AF2" s="4" t="s">
        <v>2757</v>
      </c>
    </row>
    <row r="3" spans="1:32" x14ac:dyDescent="0.25">
      <c r="B3" t="s">
        <v>6331</v>
      </c>
      <c r="D3" s="18" t="str">
        <f>INDEX(ZACKS_Screener[], ZacksScreenerIndex, 3)</f>
        <v>Fluor</v>
      </c>
      <c r="H3" s="1" t="s">
        <v>15734</v>
      </c>
      <c r="J3">
        <f>INDEX(YahooDetails[], YahooIndex, 11)</f>
        <v>1124198</v>
      </c>
      <c r="K3" s="7"/>
      <c r="M3" s="34"/>
      <c r="P3" s="32"/>
      <c r="Z3" s="7" t="s">
        <v>3</v>
      </c>
      <c r="AA3" s="2">
        <f>Sectors!O2</f>
        <v>-4.5095853498658092E-2</v>
      </c>
      <c r="AB3" s="2">
        <f>Sectors!P2</f>
        <v>0.16098513675707515</v>
      </c>
      <c r="AC3" s="3">
        <f>Sectors!Q2</f>
        <v>10.469910739267425</v>
      </c>
      <c r="AD3" s="3">
        <f>Sectors!R2</f>
        <v>12.14682190064733</v>
      </c>
      <c r="AE3" s="3">
        <f>Sectors!S2</f>
        <v>-0.92707778355838333</v>
      </c>
      <c r="AF3" s="3">
        <f>Sectors!T2</f>
        <v>0.80264744914019825</v>
      </c>
    </row>
    <row r="4" spans="1:32" x14ac:dyDescent="0.25">
      <c r="A4" s="18"/>
      <c r="B4" t="s">
        <v>6171</v>
      </c>
      <c r="D4" s="18" t="str">
        <f>INDEX(YahooDetails[], MATCH(D2,YahooDetails[Ticker],0), 3)</f>
        <v>Industrials</v>
      </c>
      <c r="K4" s="7"/>
      <c r="M4" s="3"/>
      <c r="Z4" s="39" t="str">
        <f>D2</f>
        <v>flr</v>
      </c>
      <c r="AA4" s="2">
        <f>INDEX(Sectors!O:O,ZacksScreenerIndex)</f>
        <v>1.2307692307692308</v>
      </c>
      <c r="AB4" s="2">
        <f>INDEX(Sectors!P:P,ZacksScreenerIndex)</f>
        <v>0.16858237547892718</v>
      </c>
      <c r="AC4" s="3">
        <f>INDEX(Sectors!Q:Q,ZacksScreenerIndex)</f>
        <v>17.459770114942529</v>
      </c>
      <c r="AD4" s="3">
        <f>INDEX(Sectors!R:R,ZacksScreenerIndex)</f>
        <v>14.940983606557378</v>
      </c>
      <c r="AE4" s="3">
        <f>INDEX(Sectors!S:S,ZacksScreenerIndex)</f>
        <v>0.14186063218390804</v>
      </c>
      <c r="AF4" s="3">
        <f>INDEX(Sectors!T:T,ZacksScreenerIndex)</f>
        <v>0.88627198211624458</v>
      </c>
    </row>
    <row r="5" spans="1:32" x14ac:dyDescent="0.25">
      <c r="A5" s="18"/>
      <c r="B5" t="s">
        <v>24491</v>
      </c>
      <c r="C5" s="8"/>
      <c r="D5" s="18" t="str">
        <f>INDEX(YahooDetails[], MATCH(D2,YahooDetails[Ticker],0), 2)</f>
        <v>Engineering &amp; Construction</v>
      </c>
      <c r="E5" s="8"/>
      <c r="F5" s="8"/>
      <c r="G5" s="8"/>
      <c r="H5" s="8"/>
      <c r="K5" s="7"/>
      <c r="M5" s="3"/>
    </row>
    <row r="6" spans="1:32" x14ac:dyDescent="0.25">
      <c r="A6" s="18"/>
      <c r="B6" t="s">
        <v>6333</v>
      </c>
      <c r="C6" s="8"/>
      <c r="D6" s="18" t="str">
        <f>INDEX(YahooDetails[], MATCH(D2,YahooDetails[Ticker],0), 15)</f>
        <v>Both</v>
      </c>
      <c r="E6" s="8"/>
      <c r="F6" s="8"/>
      <c r="G6" s="8"/>
      <c r="H6" s="8"/>
      <c r="K6" s="7"/>
      <c r="M6" s="3"/>
    </row>
    <row r="7" spans="1:32" x14ac:dyDescent="0.25">
      <c r="A7" s="18"/>
      <c r="B7" t="s">
        <v>7</v>
      </c>
      <c r="C7" s="8"/>
      <c r="D7" s="18">
        <f>INDEX(ZACKS_Screener[], ZacksScreenerIndex, 9)</f>
        <v>35.340000000000003</v>
      </c>
      <c r="E7" s="8"/>
      <c r="F7" s="8"/>
      <c r="G7" s="8"/>
      <c r="H7" s="8"/>
      <c r="K7" s="7"/>
      <c r="M7" s="3"/>
      <c r="N7" s="29"/>
    </row>
    <row r="8" spans="1:32" x14ac:dyDescent="0.25">
      <c r="A8" s="18"/>
      <c r="E8" s="8"/>
      <c r="F8" s="8"/>
      <c r="G8" s="8"/>
      <c r="H8" s="8"/>
    </row>
    <row r="31" spans="3:35" x14ac:dyDescent="0.25">
      <c r="C31" s="8"/>
      <c r="D31" s="8"/>
      <c r="E31" s="37">
        <v>2</v>
      </c>
      <c r="F31" s="37">
        <f>E31+1</f>
        <v>3</v>
      </c>
      <c r="G31" s="37">
        <f t="shared" ref="G31:V31" si="0">F31+1</f>
        <v>4</v>
      </c>
      <c r="H31" s="37">
        <f t="shared" si="0"/>
        <v>5</v>
      </c>
      <c r="I31" s="37">
        <f t="shared" si="0"/>
        <v>6</v>
      </c>
      <c r="J31" s="37">
        <f t="shared" si="0"/>
        <v>7</v>
      </c>
      <c r="K31" s="37">
        <f t="shared" si="0"/>
        <v>8</v>
      </c>
      <c r="L31" s="37">
        <f t="shared" si="0"/>
        <v>9</v>
      </c>
      <c r="M31" s="37">
        <f t="shared" si="0"/>
        <v>10</v>
      </c>
      <c r="N31" s="37">
        <f t="shared" si="0"/>
        <v>11</v>
      </c>
      <c r="O31" s="37">
        <f t="shared" si="0"/>
        <v>12</v>
      </c>
      <c r="P31" s="37">
        <f t="shared" si="0"/>
        <v>13</v>
      </c>
      <c r="Q31" s="37">
        <f t="shared" si="0"/>
        <v>14</v>
      </c>
      <c r="R31" s="37">
        <f t="shared" si="0"/>
        <v>15</v>
      </c>
      <c r="S31" s="37">
        <f t="shared" si="0"/>
        <v>16</v>
      </c>
      <c r="T31" s="37">
        <f t="shared" si="0"/>
        <v>17</v>
      </c>
      <c r="U31" s="37">
        <f t="shared" si="0"/>
        <v>18</v>
      </c>
      <c r="V31" s="37">
        <f t="shared" si="0"/>
        <v>19</v>
      </c>
      <c r="W31" s="37">
        <f>V31+1</f>
        <v>20</v>
      </c>
      <c r="X31" s="37">
        <f t="shared" ref="X31:AI31" si="1">W31+1</f>
        <v>21</v>
      </c>
      <c r="Y31" s="37">
        <f t="shared" si="1"/>
        <v>22</v>
      </c>
      <c r="Z31" s="37">
        <f t="shared" si="1"/>
        <v>23</v>
      </c>
      <c r="AA31" s="37">
        <f t="shared" si="1"/>
        <v>24</v>
      </c>
      <c r="AB31" s="37">
        <f t="shared" si="1"/>
        <v>25</v>
      </c>
      <c r="AC31" s="37">
        <f>AB31+1</f>
        <v>26</v>
      </c>
      <c r="AD31" s="37">
        <f t="shared" si="1"/>
        <v>27</v>
      </c>
      <c r="AE31" s="37">
        <f t="shared" si="1"/>
        <v>28</v>
      </c>
      <c r="AF31" s="37">
        <f t="shared" si="1"/>
        <v>29</v>
      </c>
      <c r="AG31" s="37">
        <f>AF31+1</f>
        <v>30</v>
      </c>
      <c r="AH31" s="37">
        <f t="shared" si="1"/>
        <v>31</v>
      </c>
      <c r="AI31" s="37">
        <f t="shared" si="1"/>
        <v>32</v>
      </c>
    </row>
    <row r="32" spans="3:35" x14ac:dyDescent="0.25">
      <c r="C32" s="8"/>
      <c r="D32" s="8"/>
      <c r="E32" s="4" t="s">
        <v>6330</v>
      </c>
      <c r="F32" s="4" t="str">
        <f>IFERROR(INDEX(StockanalysisQuarterlyRatios[#Headers],,F$31), "")</f>
        <v>2023-06-30</v>
      </c>
      <c r="G32" s="4" t="str">
        <f>IFERROR(INDEX(StockanalysisQuarterlyRatios[#Headers],,G$31), "")</f>
        <v>2023-03-31</v>
      </c>
      <c r="H32" s="4" t="str">
        <f>IFERROR(INDEX(StockanalysisQuarterlyRatios[#Headers],,H$31), "")</f>
        <v>2022-12-31</v>
      </c>
      <c r="I32" s="4" t="str">
        <f>IFERROR(INDEX(StockanalysisQuarterlyRatios[#Headers],,I$31), "")</f>
        <v>2022-09-30</v>
      </c>
      <c r="J32" s="4" t="str">
        <f>IFERROR(INDEX(StockanalysisQuarterlyRatios[#Headers],,J$31), "")</f>
        <v>2022-06-30</v>
      </c>
      <c r="K32" s="4" t="str">
        <f>IFERROR(INDEX(StockanalysisQuarterlyRatios[#Headers],,K$31), "")</f>
        <v>2022-03-31</v>
      </c>
      <c r="L32" s="4" t="str">
        <f>IFERROR(INDEX(StockanalysisQuarterlyRatios[#Headers],,L$31), "")</f>
        <v>2021-12-31</v>
      </c>
      <c r="M32" s="4" t="str">
        <f>IFERROR(INDEX(StockanalysisQuarterlyRatios[#Headers],,M$31), "")</f>
        <v>2021-09-30</v>
      </c>
      <c r="N32" s="4" t="str">
        <f>IFERROR(INDEX(StockanalysisQuarterlyRatios[#Headers],,N$31), "")</f>
        <v>2021-06-30</v>
      </c>
      <c r="O32" s="4" t="str">
        <f>IFERROR(INDEX(StockanalysisQuarterlyRatios[#Headers],,O$31), "")</f>
        <v>2021-03-31</v>
      </c>
      <c r="P32" s="4" t="str">
        <f>IFERROR(INDEX(StockanalysisQuarterlyRatios[#Headers],,P$31), "")</f>
        <v>2020-12-31</v>
      </c>
      <c r="Q32" s="4" t="str">
        <f>IFERROR(INDEX(StockanalysisQuarterlyRatios[#Headers],,Q$31), "")</f>
        <v>2020-09-30</v>
      </c>
      <c r="R32" s="4" t="str">
        <f>IFERROR(INDEX(StockanalysisQuarterlyRatios[#Headers],,R$31), "")</f>
        <v>2020-06-30</v>
      </c>
      <c r="S32" s="4" t="str">
        <f>IFERROR(INDEX(StockanalysisQuarterlyRatios[#Headers],,S$31), "")</f>
        <v>2020-03-31</v>
      </c>
      <c r="T32" s="4" t="str">
        <f>IFERROR(INDEX(StockanalysisQuarterlyRatios[#Headers],,T$31), "")</f>
        <v>2019-12-31</v>
      </c>
      <c r="U32" s="4" t="str">
        <f>IFERROR(INDEX(StockanalysisQuarterlyRatios[#Headers],,U$31), "")</f>
        <v>2019-09-30</v>
      </c>
      <c r="V32" s="4" t="str">
        <f>IFERROR(INDEX(StockanalysisQuarterlyRatios[#Headers],,V$31), "")</f>
        <v>2019-06-30</v>
      </c>
      <c r="W32" s="4" t="str">
        <f>IFERROR(INDEX(StockanalysisQuarterlyRatios[#Headers],,W$31), "")</f>
        <v>2019-03-31</v>
      </c>
      <c r="X32" s="4" t="str">
        <f>IFERROR(INDEX(StockanalysisQuarterlyRatios[#Headers],,X$31), "")</f>
        <v>2018-12-31</v>
      </c>
      <c r="Y32" s="4" t="str">
        <f>IFERROR(INDEX(StockanalysisQuarterlyRatios[#Headers],,Y$31), "")</f>
        <v>2018-09-30</v>
      </c>
      <c r="Z32" s="4" t="str">
        <f>IFERROR(INDEX(StockanalysisQuarterlyRatios[#Headers],,Z$31), "")</f>
        <v>2018-06-30</v>
      </c>
      <c r="AA32" s="4" t="str">
        <f>IFERROR(INDEX(StockanalysisQuarterlyRatios[#Headers],,AA$31), "")</f>
        <v>2018-03-31</v>
      </c>
      <c r="AB32" s="4" t="str">
        <f>IFERROR(INDEX(StockanalysisQuarterlyRatios[#Headers],,AB$31), "")</f>
        <v>2017-12-31</v>
      </c>
      <c r="AC32" s="4" t="str">
        <f>IFERROR(INDEX(StockanalysisQuarterlyRatios[#Headers],,AC$31), "")</f>
        <v>2017-09-30</v>
      </c>
      <c r="AD32" s="4" t="str">
        <f>IFERROR(INDEX(StockanalysisQuarterlyRatios[#Headers],,AD$31), "")</f>
        <v>2017-06-30</v>
      </c>
      <c r="AE32" s="4" t="str">
        <f>IFERROR(INDEX(StockanalysisQuarterlyRatios[#Headers],,AE$31), "")</f>
        <v>2017-03-31</v>
      </c>
      <c r="AF32" s="4" t="str">
        <f>IFERROR(INDEX(StockanalysisQuarterlyRatios[#Headers],,AF$31), "")</f>
        <v>2016-12-31</v>
      </c>
      <c r="AG32" s="4" t="str">
        <f>IFERROR(INDEX(StockanalysisQuarterlyRatios[#Headers],,AG$31), "")</f>
        <v>2016-09-30</v>
      </c>
      <c r="AH32" s="4" t="str">
        <f>IFERROR(INDEX(StockanalysisQuarterlyRatios[#Headers],,AH$31), "")</f>
        <v>2016-06-30</v>
      </c>
      <c r="AI32" s="4" t="str">
        <f>IFERROR(INDEX(StockanalysisQuarterlyRatios[#Headers],,AI$31), "")</f>
        <v>2016-03-31</v>
      </c>
    </row>
    <row r="33" spans="2:35" x14ac:dyDescent="0.25">
      <c r="B33" t="s">
        <v>6278</v>
      </c>
      <c r="C33" s="8"/>
      <c r="D33" s="8"/>
      <c r="E33" s="8">
        <f>IFERROR(INDEX(StockanalysisQuarterlyRatios[],MATCH($B33, QuarterlyRatiosNames, 0), E$31), "")</f>
        <v>4777</v>
      </c>
      <c r="F33" s="8">
        <f>IFERROR(INDEX(StockanalysisQuarterlyRatios[],MATCH($B33, QuarterlyRatiosNames, 0), F$31), "")</f>
        <v>4240</v>
      </c>
      <c r="G33" s="8">
        <f>IFERROR(INDEX(StockanalysisQuarterlyRatios[],MATCH($B33, QuarterlyRatiosNames, 0), G$31), "")</f>
        <v>4399</v>
      </c>
      <c r="H33" s="8">
        <f>IFERROR(INDEX(StockanalysisQuarterlyRatios[],MATCH($B33, QuarterlyRatiosNames, 0), H$31), "")</f>
        <v>4925</v>
      </c>
      <c r="I33" s="8">
        <f>IFERROR(INDEX(StockanalysisQuarterlyRatios[],MATCH($B33, QuarterlyRatiosNames, 0), I$31), "")</f>
        <v>3536</v>
      </c>
      <c r="J33" s="8">
        <f>IFERROR(INDEX(StockanalysisQuarterlyRatios[],MATCH($B33, QuarterlyRatiosNames, 0), J$31), "")</f>
        <v>3456</v>
      </c>
      <c r="K33" s="8">
        <f>IFERROR(INDEX(StockanalysisQuarterlyRatios[],MATCH($B33, QuarterlyRatiosNames, 0), K$31), "")</f>
        <v>4058</v>
      </c>
      <c r="L33" s="8">
        <f>IFERROR(INDEX(StockanalysisQuarterlyRatios[],MATCH($B33, QuarterlyRatiosNames, 0), L$31), "")</f>
        <v>3503</v>
      </c>
      <c r="M33" s="8">
        <f>IFERROR(INDEX(StockanalysisQuarterlyRatios[],MATCH($B33, QuarterlyRatiosNames, 0), M$31), "")</f>
        <v>2258</v>
      </c>
      <c r="N33" s="8">
        <f>IFERROR(INDEX(StockanalysisQuarterlyRatios[],MATCH($B33, QuarterlyRatiosNames, 0), N$31), "")</f>
        <v>2502</v>
      </c>
      <c r="O33" s="8">
        <f>IFERROR(INDEX(StockanalysisQuarterlyRatios[],MATCH($B33, QuarterlyRatiosNames, 0), O$31), "")</f>
        <v>3250</v>
      </c>
      <c r="P33" s="8">
        <f>IFERROR(INDEX(StockanalysisQuarterlyRatios[],MATCH($B33, QuarterlyRatiosNames, 0), P$31), "")</f>
        <v>2247</v>
      </c>
      <c r="Q33" s="8">
        <f>IFERROR(INDEX(StockanalysisQuarterlyRatios[],MATCH($B33, QuarterlyRatiosNames, 0), Q$31), "")</f>
        <v>1238</v>
      </c>
      <c r="R33" s="8">
        <f>IFERROR(INDEX(StockanalysisQuarterlyRatios[],MATCH($B33, QuarterlyRatiosNames, 0), R$31), "")</f>
        <v>1693</v>
      </c>
      <c r="S33" s="8">
        <f>IFERROR(INDEX(StockanalysisQuarterlyRatios[],MATCH($B33, QuarterlyRatiosNames, 0), S$31), "")</f>
        <v>969</v>
      </c>
      <c r="T33" s="8">
        <f>IFERROR(INDEX(StockanalysisQuarterlyRatios[],MATCH($B33, QuarterlyRatiosNames, 0), T$31), "")</f>
        <v>2646</v>
      </c>
      <c r="U33" s="8">
        <f>IFERROR(INDEX(StockanalysisQuarterlyRatios[],MATCH($B33, QuarterlyRatiosNames, 0), U$31), "")</f>
        <v>2677</v>
      </c>
      <c r="V33" s="8">
        <f>IFERROR(INDEX(StockanalysisQuarterlyRatios[],MATCH($B33, QuarterlyRatiosNames, 0), V$31), "")</f>
        <v>4714</v>
      </c>
      <c r="W33" s="8">
        <f>IFERROR(INDEX(StockanalysisQuarterlyRatios[],MATCH($B33, QuarterlyRatiosNames, 0), W$31), "")</f>
        <v>5136</v>
      </c>
      <c r="X33" s="8">
        <f>IFERROR(INDEX(StockanalysisQuarterlyRatios[],MATCH($B33, QuarterlyRatiosNames, 0), X$31), "")</f>
        <v>4530</v>
      </c>
      <c r="Y33" s="8">
        <f>IFERROR(INDEX(StockanalysisQuarterlyRatios[],MATCH($B33, QuarterlyRatiosNames, 0), Y$31), "")</f>
        <v>8170</v>
      </c>
      <c r="Z33" s="8">
        <f>IFERROR(INDEX(StockanalysisQuarterlyRatios[],MATCH($B33, QuarterlyRatiosNames, 0), Z$31), "")</f>
        <v>6858</v>
      </c>
      <c r="AA33" s="8">
        <f>IFERROR(INDEX(StockanalysisQuarterlyRatios[],MATCH($B33, QuarterlyRatiosNames, 0), AA$31), "")</f>
        <v>8005</v>
      </c>
      <c r="AB33" s="8">
        <f>IFERROR(INDEX(StockanalysisQuarterlyRatios[],MATCH($B33, QuarterlyRatiosNames, 0), AB$31), "")</f>
        <v>7225</v>
      </c>
      <c r="AC33" s="8">
        <f>IFERROR(INDEX(StockanalysisQuarterlyRatios[],MATCH($B33, QuarterlyRatiosNames, 0), AC$31), "")</f>
        <v>5890</v>
      </c>
      <c r="AD33" s="8">
        <f>IFERROR(INDEX(StockanalysisQuarterlyRatios[],MATCH($B33, QuarterlyRatiosNames, 0), AD$31), "")</f>
        <v>6399</v>
      </c>
      <c r="AE33" s="8">
        <f>IFERROR(INDEX(StockanalysisQuarterlyRatios[],MATCH($B33, QuarterlyRatiosNames, 0), AE$31), "")</f>
        <v>7333</v>
      </c>
      <c r="AF33" s="8">
        <f>IFERROR(INDEX(StockanalysisQuarterlyRatios[],MATCH($B33, QuarterlyRatiosNames, 0), AF$31), "")</f>
        <v>7313</v>
      </c>
      <c r="AG33" s="8">
        <f>IFERROR(INDEX(StockanalysisQuarterlyRatios[],MATCH($B33, QuarterlyRatiosNames, 0), AG$31), "")</f>
        <v>7146</v>
      </c>
      <c r="AH33" s="8">
        <f>IFERROR(INDEX(StockanalysisQuarterlyRatios[],MATCH($B33, QuarterlyRatiosNames, 0), AH$31), "")</f>
        <v>6861</v>
      </c>
      <c r="AI33" s="8">
        <f>IFERROR(INDEX(StockanalysisQuarterlyRatios[],MATCH($B33, QuarterlyRatiosNames, 0), AI$31), "")</f>
        <v>7460</v>
      </c>
    </row>
    <row r="34" spans="2:35" x14ac:dyDescent="0.25">
      <c r="B34" t="s">
        <v>6280</v>
      </c>
      <c r="C34" s="8"/>
      <c r="D34" s="8"/>
      <c r="E34" s="8">
        <f>IFERROR(INDEX(StockanalysisQuarterlyRatios[],MATCH($B34, QuarterlyRatiosNames, 0), E$31), "")</f>
        <v>3451</v>
      </c>
      <c r="F34" s="8">
        <f>IFERROR(INDEX(StockanalysisQuarterlyRatios[],MATCH($B34, QuarterlyRatiosNames, 0), F$31), "")</f>
        <v>2914</v>
      </c>
      <c r="G34" s="8">
        <f>IFERROR(INDEX(StockanalysisQuarterlyRatios[],MATCH($B34, QuarterlyRatiosNames, 0), G$31), "")</f>
        <v>3082</v>
      </c>
      <c r="H34" s="8">
        <f>IFERROR(INDEX(StockanalysisQuarterlyRatios[],MATCH($B34, QuarterlyRatiosNames, 0), H$31), "")</f>
        <v>3431</v>
      </c>
      <c r="I34" s="8">
        <f>IFERROR(INDEX(StockanalysisQuarterlyRatios[],MATCH($B34, QuarterlyRatiosNames, 0), I$31), "")</f>
        <v>2092</v>
      </c>
      <c r="J34" s="8">
        <f>IFERROR(INDEX(StockanalysisQuarterlyRatios[],MATCH($B34, QuarterlyRatiosNames, 0), J$31), "")</f>
        <v>2423</v>
      </c>
      <c r="K34" s="8">
        <f>IFERROR(INDEX(StockanalysisQuarterlyRatios[],MATCH($B34, QuarterlyRatiosNames, 0), K$31), "")</f>
        <v>3138</v>
      </c>
      <c r="L34" s="8">
        <f>IFERROR(INDEX(StockanalysisQuarterlyRatios[],MATCH($B34, QuarterlyRatiosNames, 0), L$31), "")</f>
        <v>2359</v>
      </c>
      <c r="M34" s="8">
        <f>IFERROR(INDEX(StockanalysisQuarterlyRatios[],MATCH($B34, QuarterlyRatiosNames, 0), M$31), "")</f>
        <v>1241</v>
      </c>
      <c r="N34" s="8">
        <f>IFERROR(INDEX(StockanalysisQuarterlyRatios[],MATCH($B34, QuarterlyRatiosNames, 0), N$31), "")</f>
        <v>1442</v>
      </c>
      <c r="O34" s="8">
        <f>IFERROR(INDEX(StockanalysisQuarterlyRatios[],MATCH($B34, QuarterlyRatiosNames, 0), O$31), "")</f>
        <v>2977</v>
      </c>
      <c r="P34" s="8">
        <f>IFERROR(INDEX(StockanalysisQuarterlyRatios[],MATCH($B34, QuarterlyRatiosNames, 0), P$31), "")</f>
        <v>1731</v>
      </c>
      <c r="Q34" s="8">
        <f>IFERROR(INDEX(StockanalysisQuarterlyRatios[],MATCH($B34, QuarterlyRatiosNames, 0), Q$31), "")</f>
        <v>847</v>
      </c>
      <c r="R34" s="8">
        <f>IFERROR(INDEX(StockanalysisQuarterlyRatios[],MATCH($B34, QuarterlyRatiosNames, 0), R$31), "")</f>
        <v>1419</v>
      </c>
      <c r="S34" s="8">
        <f>IFERROR(INDEX(StockanalysisQuarterlyRatios[],MATCH($B34, QuarterlyRatiosNames, 0), S$31), "")</f>
        <v>790</v>
      </c>
      <c r="T34" s="8">
        <f>IFERROR(INDEX(StockanalysisQuarterlyRatios[],MATCH($B34, QuarterlyRatiosNames, 0), T$31), "")</f>
        <v>2332</v>
      </c>
      <c r="U34" s="8">
        <f>IFERROR(INDEX(StockanalysisQuarterlyRatios[],MATCH($B34, QuarterlyRatiosNames, 0), U$31), "")</f>
        <v>2506</v>
      </c>
      <c r="V34" s="8">
        <f>IFERROR(INDEX(StockanalysisQuarterlyRatios[],MATCH($B34, QuarterlyRatiosNames, 0), V$31), "")</f>
        <v>4483</v>
      </c>
      <c r="W34" s="8">
        <f>IFERROR(INDEX(StockanalysisQuarterlyRatios[],MATCH($B34, QuarterlyRatiosNames, 0), W$31), "")</f>
        <v>4919</v>
      </c>
      <c r="X34" s="8">
        <f>IFERROR(INDEX(StockanalysisQuarterlyRatios[],MATCH($B34, QuarterlyRatiosNames, 0), X$31), "")</f>
        <v>4238</v>
      </c>
      <c r="Y34" s="8">
        <f>IFERROR(INDEX(StockanalysisQuarterlyRatios[],MATCH($B34, QuarterlyRatiosNames, 0), Y$31), "")</f>
        <v>7971</v>
      </c>
      <c r="Z34" s="8">
        <f>IFERROR(INDEX(StockanalysisQuarterlyRatios[],MATCH($B34, QuarterlyRatiosNames, 0), Z$31), "")</f>
        <v>6731</v>
      </c>
      <c r="AA34" s="8">
        <f>IFERROR(INDEX(StockanalysisQuarterlyRatios[],MATCH($B34, QuarterlyRatiosNames, 0), AA$31), "")</f>
        <v>7814</v>
      </c>
      <c r="AB34" s="8">
        <f>IFERROR(INDEX(StockanalysisQuarterlyRatios[],MATCH($B34, QuarterlyRatiosNames, 0), AB$31), "")</f>
        <v>6878</v>
      </c>
      <c r="AC34" s="8">
        <f>IFERROR(INDEX(StockanalysisQuarterlyRatios[],MATCH($B34, QuarterlyRatiosNames, 0), AC$31), "")</f>
        <v>5502</v>
      </c>
      <c r="AD34" s="8">
        <f>IFERROR(INDEX(StockanalysisQuarterlyRatios[],MATCH($B34, QuarterlyRatiosNames, 0), AD$31), "")</f>
        <v>5982</v>
      </c>
      <c r="AE34" s="8">
        <f>IFERROR(INDEX(StockanalysisQuarterlyRatios[],MATCH($B34, QuarterlyRatiosNames, 0), AE$31), "")</f>
        <v>6857</v>
      </c>
      <c r="AF34" s="8">
        <f>IFERROR(INDEX(StockanalysisQuarterlyRatios[],MATCH($B34, QuarterlyRatiosNames, 0), AF$31), "")</f>
        <v>6952</v>
      </c>
      <c r="AG34" s="8">
        <f>IFERROR(INDEX(StockanalysisQuarterlyRatios[],MATCH($B34, QuarterlyRatiosNames, 0), AG$31), "")</f>
        <v>6924</v>
      </c>
      <c r="AH34" s="8">
        <f>IFERROR(INDEX(StockanalysisQuarterlyRatios[],MATCH($B34, QuarterlyRatiosNames, 0), AH$31), "")</f>
        <v>6823</v>
      </c>
      <c r="AI34" s="8">
        <f>IFERROR(INDEX(StockanalysisQuarterlyRatios[],MATCH($B34, QuarterlyRatiosNames, 0), AI$31), "")</f>
        <v>7286</v>
      </c>
    </row>
    <row r="35" spans="2:35" x14ac:dyDescent="0.25">
      <c r="B35" t="s">
        <v>6246</v>
      </c>
      <c r="C35" s="8"/>
      <c r="D35" s="8"/>
      <c r="E35" s="8">
        <f>IFERROR(INDEX(StockanalysisQuarterlyIncome[],MATCH($B35, QuaterlyIncomeNames, 0), E$31)+INDEX(StockanalysisQuarterlyIncome[],MATCH($B35, QuaterlyIncomeNames, 0), E$31+1)+INDEX(StockanalysisQuarterlyIncome[],MATCH($B35, QuaterlyIncomeNames, 0), E$31+2)+INDEX(StockanalysisQuarterlyIncome[],MATCH($B35, QuaterlyIncomeNames, 0), E$31+3), "")</f>
        <v>249</v>
      </c>
      <c r="F35" s="8">
        <f>IFERROR(INDEX(StockanalysisQuarterlyIncome[],MATCH($B35, QuaterlyIncomeNames, 0), F$31)+INDEX(StockanalysisQuarterlyIncome[],MATCH($B35, QuaterlyIncomeNames, 0), F$31+1)+INDEX(StockanalysisQuarterlyIncome[],MATCH($B35, QuaterlyIncomeNames, 0), F$31+2)+INDEX(StockanalysisQuarterlyIncome[],MATCH($B35, QuaterlyIncomeNames, 0), F$31+3), "")</f>
        <v>220</v>
      </c>
      <c r="G35" s="8">
        <f>IFERROR(INDEX(StockanalysisQuarterlyIncome[],MATCH($B35, QuaterlyIncomeNames, 0), G$31)+INDEX(StockanalysisQuarterlyIncome[],MATCH($B35, QuaterlyIncomeNames, 0), G$31+1)+INDEX(StockanalysisQuarterlyIncome[],MATCH($B35, QuaterlyIncomeNames, 0), G$31+2)+INDEX(StockanalysisQuarterlyIncome[],MATCH($B35, QuaterlyIncomeNames, 0), G$31+3), "")</f>
        <v>376</v>
      </c>
      <c r="H35" s="8">
        <f>IFERROR(INDEX(StockanalysisQuarterlyIncome[],MATCH($B35, QuaterlyIncomeNames, 0), H$31)+INDEX(StockanalysisQuarterlyIncome[],MATCH($B35, QuaterlyIncomeNames, 0), H$31+1)+INDEX(StockanalysisQuarterlyIncome[],MATCH($B35, QuaterlyIncomeNames, 0), H$31+2)+INDEX(StockanalysisQuarterlyIncome[],MATCH($B35, QuaterlyIncomeNames, 0), H$31+3), "")</f>
        <v>-11</v>
      </c>
      <c r="I35" s="8">
        <f>IFERROR(INDEX(StockanalysisQuarterlyIncome[],MATCH($B35, QuaterlyIncomeNames, 0), I$31)+INDEX(StockanalysisQuarterlyIncome[],MATCH($B35, QuaterlyIncomeNames, 0), I$31+1)+INDEX(StockanalysisQuarterlyIncome[],MATCH($B35, QuaterlyIncomeNames, 0), I$31+2)+INDEX(StockanalysisQuarterlyIncome[],MATCH($B35, QuaterlyIncomeNames, 0), I$31+3), "")</f>
        <v>33</v>
      </c>
      <c r="J35" s="8">
        <f>IFERROR(INDEX(StockanalysisQuarterlyIncome[],MATCH($B35, QuaterlyIncomeNames, 0), J$31)+INDEX(StockanalysisQuarterlyIncome[],MATCH($B35, QuaterlyIncomeNames, 0), J$31+1)+INDEX(StockanalysisQuarterlyIncome[],MATCH($B35, QuaterlyIncomeNames, 0), J$31+2)+INDEX(StockanalysisQuarterlyIncome[],MATCH($B35, QuaterlyIncomeNames, 0), J$31+3), "")</f>
        <v>-174</v>
      </c>
      <c r="K35" s="8">
        <f>IFERROR(INDEX(StockanalysisQuarterlyIncome[],MATCH($B35, QuaterlyIncomeNames, 0), K$31)+INDEX(StockanalysisQuarterlyIncome[],MATCH($B35, QuaterlyIncomeNames, 0), K$31+1)+INDEX(StockanalysisQuarterlyIncome[],MATCH($B35, QuaterlyIncomeNames, 0), K$31+2)+INDEX(StockanalysisQuarterlyIncome[],MATCH($B35, QuaterlyIncomeNames, 0), K$31+3), "")</f>
        <v>-331</v>
      </c>
      <c r="L35" s="8">
        <f>IFERROR(INDEX(StockanalysisQuarterlyIncome[],MATCH($B35, QuaterlyIncomeNames, 0), L$31)+INDEX(StockanalysisQuarterlyIncome[],MATCH($B35, QuaterlyIncomeNames, 0), L$31+1)+INDEX(StockanalysisQuarterlyIncome[],MATCH($B35, QuaterlyIncomeNames, 0), L$31+2)+INDEX(StockanalysisQuarterlyIncome[],MATCH($B35, QuaterlyIncomeNames, 0), L$31+3), "")</f>
        <v>-164.89</v>
      </c>
      <c r="M35" s="8">
        <f>IFERROR(INDEX(StockanalysisQuarterlyIncome[],MATCH($B35, QuaterlyIncomeNames, 0), M$31)+INDEX(StockanalysisQuarterlyIncome[],MATCH($B35, QuaterlyIncomeNames, 0), M$31+1)+INDEX(StockanalysisQuarterlyIncome[],MATCH($B35, QuaterlyIncomeNames, 0), M$31+2)+INDEX(StockanalysisQuarterlyIncome[],MATCH($B35, QuaterlyIncomeNames, 0), M$31+3), "")</f>
        <v>-208.38</v>
      </c>
      <c r="N35" s="8">
        <f>IFERROR(INDEX(StockanalysisQuarterlyIncome[],MATCH($B35, QuaterlyIncomeNames, 0), N$31)+INDEX(StockanalysisQuarterlyIncome[],MATCH($B35, QuaterlyIncomeNames, 0), N$31+1)+INDEX(StockanalysisQuarterlyIncome[],MATCH($B35, QuaterlyIncomeNames, 0), N$31+2)+INDEX(StockanalysisQuarterlyIncome[],MATCH($B35, QuaterlyIncomeNames, 0), N$31+3), "")</f>
        <v>-90.3</v>
      </c>
      <c r="O35" s="8">
        <f>IFERROR(INDEX(StockanalysisQuarterlyIncome[],MATCH($B35, QuaterlyIncomeNames, 0), O$31)+INDEX(StockanalysisQuarterlyIncome[],MATCH($B35, QuaterlyIncomeNames, 0), O$31+1)+INDEX(StockanalysisQuarterlyIncome[],MATCH($B35, QuaterlyIncomeNames, 0), O$31+2)+INDEX(StockanalysisQuarterlyIncome[],MATCH($B35, QuaterlyIncomeNames, 0), O$31+3), "")</f>
        <v>-339.99</v>
      </c>
      <c r="P35" s="8">
        <f>IFERROR(INDEX(StockanalysisQuarterlyIncome[],MATCH($B35, QuaterlyIncomeNames, 0), P$31)+INDEX(StockanalysisQuarterlyIncome[],MATCH($B35, QuaterlyIncomeNames, 0), P$31+1)+INDEX(StockanalysisQuarterlyIncome[],MATCH($B35, QuaterlyIncomeNames, 0), P$31+2)+INDEX(StockanalysisQuarterlyIncome[],MATCH($B35, QuaterlyIncomeNames, 0), P$31+3), "")</f>
        <v>-466.69</v>
      </c>
      <c r="Q35" s="8">
        <f>IFERROR(INDEX(StockanalysisQuarterlyIncome[],MATCH($B35, QuaterlyIncomeNames, 0), Q$31)+INDEX(StockanalysisQuarterlyIncome[],MATCH($B35, QuaterlyIncomeNames, 0), Q$31+1)+INDEX(StockanalysisQuarterlyIncome[],MATCH($B35, QuaterlyIncomeNames, 0), Q$31+2)+INDEX(StockanalysisQuarterlyIncome[],MATCH($B35, QuaterlyIncomeNames, 0), Q$31+3), "")</f>
        <v>-759.01</v>
      </c>
      <c r="R35" s="8">
        <f>IFERROR(INDEX(StockanalysisQuarterlyIncome[],MATCH($B35, QuaterlyIncomeNames, 0), R$31)+INDEX(StockanalysisQuarterlyIncome[],MATCH($B35, QuaterlyIncomeNames, 0), R$31+1)+INDEX(StockanalysisQuarterlyIncome[],MATCH($B35, QuaterlyIncomeNames, 0), R$31+2)+INDEX(StockanalysisQuarterlyIncome[],MATCH($B35, QuaterlyIncomeNames, 0), R$31+3), "")</f>
        <v>-1251.9899999999998</v>
      </c>
      <c r="S35" s="8">
        <f>IFERROR(INDEX(StockanalysisQuarterlyIncome[],MATCH($B35, QuaterlyIncomeNames, 0), S$31)+INDEX(StockanalysisQuarterlyIncome[],MATCH($B35, QuaterlyIncomeNames, 0), S$31+1)+INDEX(StockanalysisQuarterlyIncome[],MATCH($B35, QuaterlyIncomeNames, 0), S$31+2)+INDEX(StockanalysisQuarterlyIncome[],MATCH($B35, QuaterlyIncomeNames, 0), S$31+3), "")</f>
        <v>-975.31999999999994</v>
      </c>
      <c r="T35" s="8">
        <f>IFERROR(INDEX(StockanalysisQuarterlyIncome[],MATCH($B35, QuaterlyIncomeNames, 0), T$31)+INDEX(StockanalysisQuarterlyIncome[],MATCH($B35, QuaterlyIncomeNames, 0), T$31+1)+INDEX(StockanalysisQuarterlyIncome[],MATCH($B35, QuaterlyIncomeNames, 0), T$31+2)+INDEX(StockanalysisQuarterlyIncome[],MATCH($B35, QuaterlyIncomeNames, 0), T$31+3), "")</f>
        <v>-582.76</v>
      </c>
      <c r="U35" s="8">
        <f>IFERROR(INDEX(StockanalysisQuarterlyIncome[],MATCH($B35, QuaterlyIncomeNames, 0), U$31)+INDEX(StockanalysisQuarterlyIncome[],MATCH($B35, QuaterlyIncomeNames, 0), U$31+1)+INDEX(StockanalysisQuarterlyIncome[],MATCH($B35, QuaterlyIncomeNames, 0), U$31+2)+INDEX(StockanalysisQuarterlyIncome[],MATCH($B35, QuaterlyIncomeNames, 0), U$31+3), "")</f>
        <v>-223.65999999999994</v>
      </c>
      <c r="V35" s="8">
        <f>IFERROR(INDEX(StockanalysisQuarterlyIncome[],MATCH($B35, QuaterlyIncomeNames, 0), V$31)+INDEX(StockanalysisQuarterlyIncome[],MATCH($B35, QuaterlyIncomeNames, 0), V$31+1)+INDEX(StockanalysisQuarterlyIncome[],MATCH($B35, QuaterlyIncomeNames, 0), V$31+2)+INDEX(StockanalysisQuarterlyIncome[],MATCH($B35, QuaterlyIncomeNames, 0), V$31+3), "")</f>
        <v>431.33</v>
      </c>
      <c r="W35" s="8">
        <f>IFERROR(INDEX(StockanalysisQuarterlyIncome[],MATCH($B35, QuaterlyIncomeNames, 0), W$31)+INDEX(StockanalysisQuarterlyIncome[],MATCH($B35, QuaterlyIncomeNames, 0), W$31+1)+INDEX(StockanalysisQuarterlyIncome[],MATCH($B35, QuaterlyIncomeNames, 0), W$31+2)+INDEX(StockanalysisQuarterlyIncome[],MATCH($B35, QuaterlyIncomeNames, 0), W$31+3), "")</f>
        <v>468.88</v>
      </c>
      <c r="X35" s="8">
        <f>IFERROR(INDEX(StockanalysisQuarterlyIncome[],MATCH($B35, QuaterlyIncomeNames, 0), X$31)+INDEX(StockanalysisQuarterlyIncome[],MATCH($B35, QuaterlyIncomeNames, 0), X$31+1)+INDEX(StockanalysisQuarterlyIncome[],MATCH($B35, QuaterlyIncomeNames, 0), X$31+2)+INDEX(StockanalysisQuarterlyIncome[],MATCH($B35, QuaterlyIncomeNames, 0), X$31+3), "")</f>
        <v>321.10999999999996</v>
      </c>
      <c r="Y35" s="8">
        <f>IFERROR(INDEX(StockanalysisQuarterlyIncome[],MATCH($B35, QuaterlyIncomeNames, 0), Y$31)+INDEX(StockanalysisQuarterlyIncome[],MATCH($B35, QuaterlyIncomeNames, 0), Y$31+1)+INDEX(StockanalysisQuarterlyIncome[],MATCH($B35, QuaterlyIncomeNames, 0), Y$31+2)+INDEX(StockanalysisQuarterlyIncome[],MATCH($B35, QuaterlyIncomeNames, 0), Y$31+3), "")</f>
        <v>354.73</v>
      </c>
      <c r="Z35" s="8">
        <f>IFERROR(INDEX(StockanalysisQuarterlyIncome[],MATCH($B35, QuaterlyIncomeNames, 0), Z$31)+INDEX(StockanalysisQuarterlyIncome[],MATCH($B35, QuaterlyIncomeNames, 0), Z$31+1)+INDEX(StockanalysisQuarterlyIncome[],MATCH($B35, QuaterlyIncomeNames, 0), Z$31+2)+INDEX(StockanalysisQuarterlyIncome[],MATCH($B35, QuaterlyIncomeNames, 0), Z$31+3), "")</f>
        <v>145.76999999999998</v>
      </c>
      <c r="AA35" s="8">
        <f>IFERROR(INDEX(StockanalysisQuarterlyIncome[],MATCH($B35, QuaterlyIncomeNames, 0), AA$31)+INDEX(StockanalysisQuarterlyIncome[],MATCH($B35, QuaterlyIncomeNames, 0), AA$31+1)+INDEX(StockanalysisQuarterlyIncome[],MATCH($B35, QuaterlyIncomeNames, 0), AA$31+2)+INDEX(StockanalysisQuarterlyIncome[],MATCH($B35, QuaterlyIncomeNames, 0), AA$31+3), "")</f>
        <v>237.48999999999998</v>
      </c>
      <c r="AB35" s="8">
        <f>IFERROR(INDEX(StockanalysisQuarterlyIncome[],MATCH($B35, QuaterlyIncomeNames, 0), AB$31)+INDEX(StockanalysisQuarterlyIncome[],MATCH($B35, QuaterlyIncomeNames, 0), AB$31+1)+INDEX(StockanalysisQuarterlyIncome[],MATCH($B35, QuaterlyIncomeNames, 0), AB$31+2)+INDEX(StockanalysisQuarterlyIncome[],MATCH($B35, QuaterlyIncomeNames, 0), AB$31+3), "")</f>
        <v>430.35</v>
      </c>
      <c r="AC35" s="8">
        <f>IFERROR(INDEX(StockanalysisQuarterlyIncome[],MATCH($B35, QuaterlyIncomeNames, 0), AC$31)+INDEX(StockanalysisQuarterlyIncome[],MATCH($B35, QuaterlyIncomeNames, 0), AC$31+1)+INDEX(StockanalysisQuarterlyIncome[],MATCH($B35, QuaterlyIncomeNames, 0), AC$31+2)+INDEX(StockanalysisQuarterlyIncome[],MATCH($B35, QuaterlyIncomeNames, 0), AC$31+3), "")</f>
        <v>268.56</v>
      </c>
      <c r="AD35" s="8">
        <f>IFERROR(INDEX(StockanalysisQuarterlyIncome[],MATCH($B35, QuaterlyIncomeNames, 0), AD$31)+INDEX(StockanalysisQuarterlyIncome[],MATCH($B35, QuaterlyIncomeNames, 0), AD$31+1)+INDEX(StockanalysisQuarterlyIncome[],MATCH($B35, QuaterlyIncomeNames, 0), AD$31+2)+INDEX(StockanalysisQuarterlyIncome[],MATCH($B35, QuaterlyIncomeNames, 0), AD$31+3), "")</f>
        <v>475.31</v>
      </c>
      <c r="AE35" s="8">
        <f>IFERROR(INDEX(StockanalysisQuarterlyIncome[],MATCH($B35, QuaterlyIncomeNames, 0), AE$31)+INDEX(StockanalysisQuarterlyIncome[],MATCH($B35, QuaterlyIncomeNames, 0), AE$31+1)+INDEX(StockanalysisQuarterlyIncome[],MATCH($B35, QuaterlyIncomeNames, 0), AE$31+2)+INDEX(StockanalysisQuarterlyIncome[],MATCH($B35, QuaterlyIncomeNames, 0), AE$31+3), "")</f>
        <v>570.24</v>
      </c>
      <c r="AF35" s="8">
        <f>IFERROR(INDEX(StockanalysisQuarterlyIncome[],MATCH($B35, QuaterlyIncomeNames, 0), AF$31)+INDEX(StockanalysisQuarterlyIncome[],MATCH($B35, QuaterlyIncomeNames, 0), AF$31+1)+INDEX(StockanalysisQuarterlyIncome[],MATCH($B35, QuaterlyIncomeNames, 0), AF$31+2)+INDEX(StockanalysisQuarterlyIncome[],MATCH($B35, QuaterlyIncomeNames, 0), AF$31+3), "")</f>
        <v>325.95</v>
      </c>
      <c r="AG35" s="8">
        <f>IFERROR(INDEX(StockanalysisQuarterlyIncome[],MATCH($B35, QuaterlyIncomeNames, 0), AG$31)+INDEX(StockanalysisQuarterlyIncome[],MATCH($B35, QuaterlyIncomeNames, 0), AG$31+1)+INDEX(StockanalysisQuarterlyIncome[],MATCH($B35, QuaterlyIncomeNames, 0), AG$31+2)+INDEX(StockanalysisQuarterlyIncome[],MATCH($B35, QuaterlyIncomeNames, 0), AG$31+3), "")</f>
        <v>596.70000000000005</v>
      </c>
      <c r="AH35" s="8">
        <f>IFERROR(INDEX(StockanalysisQuarterlyIncome[],MATCH($B35, QuaterlyIncomeNames, 0), AH$31)+INDEX(StockanalysisQuarterlyIncome[],MATCH($B35, QuaterlyIncomeNames, 0), AH$31+1)+INDEX(StockanalysisQuarterlyIncome[],MATCH($B35, QuaterlyIncomeNames, 0), AH$31+2)+INDEX(StockanalysisQuarterlyIncome[],MATCH($B35, QuaterlyIncomeNames, 0), AH$31+3), "")</f>
        <v>652.83000000000004</v>
      </c>
      <c r="AI35" s="8">
        <f>IFERROR(INDEX(StockanalysisQuarterlyIncome[],MATCH($B35, QuaterlyIncomeNames, 0), AI$31)+INDEX(StockanalysisQuarterlyIncome[],MATCH($B35, QuaterlyIncomeNames, 0), AI$31+1)+INDEX(StockanalysisQuarterlyIncome[],MATCH($B35, QuaterlyIncomeNames, 0), AI$31+2)+INDEX(StockanalysisQuarterlyIncome[],MATCH($B35, QuaterlyIncomeNames, 0), AI$31+3), "")</f>
        <v>703.17</v>
      </c>
    </row>
    <row r="36" spans="2:35" x14ac:dyDescent="0.25">
      <c r="B36" t="s">
        <v>6243</v>
      </c>
      <c r="C36" s="8"/>
      <c r="D36" s="8"/>
      <c r="E36" s="8">
        <f>IFERROR(INDEX(StockanalysisQuarterlyIncome[],MATCH($B36, QuaterlyIncomeNames, 0), E$31)+INDEX(StockanalysisQuarterlyIncome[],MATCH($B36, QuaterlyIncomeNames, 0), E$31+1)+INDEX(StockanalysisQuarterlyIncome[],MATCH($B36, QuaterlyIncomeNames, 0), E$31+2)+INDEX(StockanalysisQuarterlyIncome[],MATCH($B36, QuaterlyIncomeNames, 0), E$31+3), "")</f>
        <v>324</v>
      </c>
      <c r="F36" s="8">
        <f>IFERROR(INDEX(StockanalysisQuarterlyIncome[],MATCH($B36, QuaterlyIncomeNames, 0), F$31)+INDEX(StockanalysisQuarterlyIncome[],MATCH($B36, QuaterlyIncomeNames, 0), F$31+1)+INDEX(StockanalysisQuarterlyIncome[],MATCH($B36, QuaterlyIncomeNames, 0), F$31+2)+INDEX(StockanalysisQuarterlyIncome[],MATCH($B36, QuaterlyIncomeNames, 0), F$31+3), "")</f>
        <v>296</v>
      </c>
      <c r="G36" s="8">
        <f>IFERROR(INDEX(StockanalysisQuarterlyIncome[],MATCH($B36, QuaterlyIncomeNames, 0), G$31)+INDEX(StockanalysisQuarterlyIncome[],MATCH($B36, QuaterlyIncomeNames, 0), G$31+1)+INDEX(StockanalysisQuarterlyIncome[],MATCH($B36, QuaterlyIncomeNames, 0), G$31+2)+INDEX(StockanalysisQuarterlyIncome[],MATCH($B36, QuaterlyIncomeNames, 0), G$31+3), "")</f>
        <v>449</v>
      </c>
      <c r="H36" s="8">
        <f>IFERROR(INDEX(StockanalysisQuarterlyIncome[],MATCH($B36, QuaterlyIncomeNames, 0), H$31)+INDEX(StockanalysisQuarterlyIncome[],MATCH($B36, QuaterlyIncomeNames, 0), H$31+1)+INDEX(StockanalysisQuarterlyIncome[],MATCH($B36, QuaterlyIncomeNames, 0), H$31+2)+INDEX(StockanalysisQuarterlyIncome[],MATCH($B36, QuaterlyIncomeNames, 0), H$31+3), "")</f>
        <v>58</v>
      </c>
      <c r="I36" s="8">
        <f>IFERROR(INDEX(StockanalysisQuarterlyIncome[],MATCH($B36, QuaterlyIncomeNames, 0), I$31)+INDEX(StockanalysisQuarterlyIncome[],MATCH($B36, QuaterlyIncomeNames, 0), I$31+1)+INDEX(StockanalysisQuarterlyIncome[],MATCH($B36, QuaterlyIncomeNames, 0), I$31+2)+INDEX(StockanalysisQuarterlyIncome[],MATCH($B36, QuaterlyIncomeNames, 0), I$31+3), "")</f>
        <v>99</v>
      </c>
      <c r="J36" s="8">
        <f>IFERROR(INDEX(StockanalysisQuarterlyIncome[],MATCH($B36, QuaterlyIncomeNames, 0), J$31)+INDEX(StockanalysisQuarterlyIncome[],MATCH($B36, QuaterlyIncomeNames, 0), J$31+1)+INDEX(StockanalysisQuarterlyIncome[],MATCH($B36, QuaterlyIncomeNames, 0), J$31+2)+INDEX(StockanalysisQuarterlyIncome[],MATCH($B36, QuaterlyIncomeNames, 0), J$31+3), "")</f>
        <v>-109</v>
      </c>
      <c r="K36" s="8">
        <f>IFERROR(INDEX(StockanalysisQuarterlyIncome[],MATCH($B36, QuaterlyIncomeNames, 0), K$31)+INDEX(StockanalysisQuarterlyIncome[],MATCH($B36, QuaterlyIncomeNames, 0), K$31+1)+INDEX(StockanalysisQuarterlyIncome[],MATCH($B36, QuaterlyIncomeNames, 0), K$31+2)+INDEX(StockanalysisQuarterlyIncome[],MATCH($B36, QuaterlyIncomeNames, 0), K$31+3), "")</f>
        <v>-257</v>
      </c>
      <c r="L36" s="8">
        <f>IFERROR(INDEX(StockanalysisQuarterlyIncome[],MATCH($B36, QuaterlyIncomeNames, 0), L$31)+INDEX(StockanalysisQuarterlyIncome[],MATCH($B36, QuaterlyIncomeNames, 0), L$31+1)+INDEX(StockanalysisQuarterlyIncome[],MATCH($B36, QuaterlyIncomeNames, 0), L$31+2)+INDEX(StockanalysisQuarterlyIncome[],MATCH($B36, QuaterlyIncomeNames, 0), L$31+3), "")</f>
        <v>-79.19</v>
      </c>
      <c r="M36" s="8">
        <f>IFERROR(INDEX(StockanalysisQuarterlyIncome[],MATCH($B36, QuaterlyIncomeNames, 0), M$31)+INDEX(StockanalysisQuarterlyIncome[],MATCH($B36, QuaterlyIncomeNames, 0), M$31+1)+INDEX(StockanalysisQuarterlyIncome[],MATCH($B36, QuaterlyIncomeNames, 0), M$31+2)+INDEX(StockanalysisQuarterlyIncome[],MATCH($B36, QuaterlyIncomeNames, 0), M$31+3), "")</f>
        <v>-117.31</v>
      </c>
      <c r="N36" s="8">
        <f>IFERROR(INDEX(StockanalysisQuarterlyIncome[],MATCH($B36, QuaterlyIncomeNames, 0), N$31)+INDEX(StockanalysisQuarterlyIncome[],MATCH($B36, QuaterlyIncomeNames, 0), N$31+1)+INDEX(StockanalysisQuarterlyIncome[],MATCH($B36, QuaterlyIncomeNames, 0), N$31+2)+INDEX(StockanalysisQuarterlyIncome[],MATCH($B36, QuaterlyIncomeNames, 0), N$31+3), "")</f>
        <v>9.9699999999999989</v>
      </c>
      <c r="O36" s="8">
        <f>IFERROR(INDEX(StockanalysisQuarterlyIncome[],MATCH($B36, QuaterlyIncomeNames, 0), O$31)+INDEX(StockanalysisQuarterlyIncome[],MATCH($B36, QuaterlyIncomeNames, 0), O$31+1)+INDEX(StockanalysisQuarterlyIncome[],MATCH($B36, QuaterlyIncomeNames, 0), O$31+2)+INDEX(StockanalysisQuarterlyIncome[],MATCH($B36, QuaterlyIncomeNames, 0), O$31+3), "")</f>
        <v>-235.00000000000003</v>
      </c>
      <c r="P36" s="8">
        <f>IFERROR(INDEX(StockanalysisQuarterlyIncome[],MATCH($B36, QuaterlyIncomeNames, 0), P$31)+INDEX(StockanalysisQuarterlyIncome[],MATCH($B36, QuaterlyIncomeNames, 0), P$31+1)+INDEX(StockanalysisQuarterlyIncome[],MATCH($B36, QuaterlyIncomeNames, 0), P$31+2)+INDEX(StockanalysisQuarterlyIncome[],MATCH($B36, QuaterlyIncomeNames, 0), P$31+3), "")</f>
        <v>-358.96000000000004</v>
      </c>
      <c r="Q36" s="8">
        <f>IFERROR(INDEX(StockanalysisQuarterlyIncome[],MATCH($B36, QuaterlyIncomeNames, 0), Q$31)+INDEX(StockanalysisQuarterlyIncome[],MATCH($B36, QuaterlyIncomeNames, 0), Q$31+1)+INDEX(StockanalysisQuarterlyIncome[],MATCH($B36, QuaterlyIncomeNames, 0), Q$31+2)+INDEX(StockanalysisQuarterlyIncome[],MATCH($B36, QuaterlyIncomeNames, 0), Q$31+3), "")</f>
        <v>-628.52</v>
      </c>
      <c r="R36" s="8">
        <f>IFERROR(INDEX(StockanalysisQuarterlyIncome[],MATCH($B36, QuaterlyIncomeNames, 0), R$31)+INDEX(StockanalysisQuarterlyIncome[],MATCH($B36, QuaterlyIncomeNames, 0), R$31+1)+INDEX(StockanalysisQuarterlyIncome[],MATCH($B36, QuaterlyIncomeNames, 0), R$31+2)+INDEX(StockanalysisQuarterlyIncome[],MATCH($B36, QuaterlyIncomeNames, 0), R$31+3), "")</f>
        <v>-1102.6199999999999</v>
      </c>
      <c r="S36" s="8">
        <f>IFERROR(INDEX(StockanalysisQuarterlyIncome[],MATCH($B36, QuaterlyIncomeNames, 0), S$31)+INDEX(StockanalysisQuarterlyIncome[],MATCH($B36, QuaterlyIncomeNames, 0), S$31+1)+INDEX(StockanalysisQuarterlyIncome[],MATCH($B36, QuaterlyIncomeNames, 0), S$31+2)+INDEX(StockanalysisQuarterlyIncome[],MATCH($B36, QuaterlyIncomeNames, 0), S$31+3), "")</f>
        <v>-804.84000000000015</v>
      </c>
      <c r="T36" s="8">
        <f>IFERROR(INDEX(StockanalysisQuarterlyIncome[],MATCH($B36, QuaterlyIncomeNames, 0), T$31)+INDEX(StockanalysisQuarterlyIncome[],MATCH($B36, QuaterlyIncomeNames, 0), T$31+1)+INDEX(StockanalysisQuarterlyIncome[],MATCH($B36, QuaterlyIncomeNames, 0), T$31+2)+INDEX(StockanalysisQuarterlyIncome[],MATCH($B36, QuaterlyIncomeNames, 0), T$31+3), "")</f>
        <v>-388.99000000000007</v>
      </c>
      <c r="U36" s="8">
        <f>IFERROR(INDEX(StockanalysisQuarterlyIncome[],MATCH($B36, QuaterlyIncomeNames, 0), U$31)+INDEX(StockanalysisQuarterlyIncome[],MATCH($B36, QuaterlyIncomeNames, 0), U$31+1)+INDEX(StockanalysisQuarterlyIncome[],MATCH($B36, QuaterlyIncomeNames, 0), U$31+2)+INDEX(StockanalysisQuarterlyIncome[],MATCH($B36, QuaterlyIncomeNames, 0), U$31+3), "")</f>
        <v>-22</v>
      </c>
      <c r="V36" s="8">
        <f>IFERROR(INDEX(StockanalysisQuarterlyIncome[],MATCH($B36, QuaterlyIncomeNames, 0), V$31)+INDEX(StockanalysisQuarterlyIncome[],MATCH($B36, QuaterlyIncomeNames, 0), V$31+1)+INDEX(StockanalysisQuarterlyIncome[],MATCH($B36, QuaterlyIncomeNames, 0), V$31+2)+INDEX(StockanalysisQuarterlyIncome[],MATCH($B36, QuaterlyIncomeNames, 0), V$31+3), "")</f>
        <v>641.16</v>
      </c>
      <c r="W36" s="8">
        <f>IFERROR(INDEX(StockanalysisQuarterlyIncome[],MATCH($B36, QuaterlyIncomeNames, 0), W$31)+INDEX(StockanalysisQuarterlyIncome[],MATCH($B36, QuaterlyIncomeNames, 0), W$31+1)+INDEX(StockanalysisQuarterlyIncome[],MATCH($B36, QuaterlyIncomeNames, 0), W$31+2)+INDEX(StockanalysisQuarterlyIncome[],MATCH($B36, QuaterlyIncomeNames, 0), W$31+3), "")</f>
        <v>685.53</v>
      </c>
      <c r="X36" s="8">
        <f>IFERROR(INDEX(StockanalysisQuarterlyIncome[],MATCH($B36, QuaterlyIncomeNames, 0), X$31)+INDEX(StockanalysisQuarterlyIncome[],MATCH($B36, QuaterlyIncomeNames, 0), X$31+1)+INDEX(StockanalysisQuarterlyIncome[],MATCH($B36, QuaterlyIncomeNames, 0), X$31+2)+INDEX(StockanalysisQuarterlyIncome[],MATCH($B36, QuaterlyIncomeNames, 0), X$31+3), "")</f>
        <v>543.34</v>
      </c>
      <c r="Y36" s="8">
        <f>IFERROR(INDEX(StockanalysisQuarterlyIncome[],MATCH($B36, QuaterlyIncomeNames, 0), Y$31)+INDEX(StockanalysisQuarterlyIncome[],MATCH($B36, QuaterlyIncomeNames, 0), Y$31+1)+INDEX(StockanalysisQuarterlyIncome[],MATCH($B36, QuaterlyIncomeNames, 0), Y$31+2)+INDEX(StockanalysisQuarterlyIncome[],MATCH($B36, QuaterlyIncomeNames, 0), Y$31+3), "")</f>
        <v>580.46</v>
      </c>
      <c r="Z36" s="8">
        <f>IFERROR(INDEX(StockanalysisQuarterlyIncome[],MATCH($B36, QuaterlyIncomeNames, 0), Z$31)+INDEX(StockanalysisQuarterlyIncome[],MATCH($B36, QuaterlyIncomeNames, 0), Z$31+1)+INDEX(StockanalysisQuarterlyIncome[],MATCH($B36, QuaterlyIncomeNames, 0), Z$31+2)+INDEX(StockanalysisQuarterlyIncome[],MATCH($B36, QuaterlyIncomeNames, 0), Z$31+3), "")</f>
        <v>371.92</v>
      </c>
      <c r="AA36" s="8">
        <f>IFERROR(INDEX(StockanalysisQuarterlyIncome[],MATCH($B36, QuaterlyIncomeNames, 0), AA$31)+INDEX(StockanalysisQuarterlyIncome[],MATCH($B36, QuaterlyIncomeNames, 0), AA$31+1)+INDEX(StockanalysisQuarterlyIncome[],MATCH($B36, QuaterlyIncomeNames, 0), AA$31+2)+INDEX(StockanalysisQuarterlyIncome[],MATCH($B36, QuaterlyIncomeNames, 0), AA$31+3), "")</f>
        <v>462.76</v>
      </c>
      <c r="AB36" s="8">
        <f>IFERROR(INDEX(StockanalysisQuarterlyIncome[],MATCH($B36, QuaterlyIncomeNames, 0), AB$31)+INDEX(StockanalysisQuarterlyIncome[],MATCH($B36, QuaterlyIncomeNames, 0), AB$31+1)+INDEX(StockanalysisQuarterlyIncome[],MATCH($B36, QuaterlyIncomeNames, 0), AB$31+2)+INDEX(StockanalysisQuarterlyIncome[],MATCH($B36, QuaterlyIncomeNames, 0), AB$31+3), "")</f>
        <v>656.68000000000006</v>
      </c>
      <c r="AC36" s="8">
        <f>IFERROR(INDEX(StockanalysisQuarterlyIncome[],MATCH($B36, QuaterlyIncomeNames, 0), AC$31)+INDEX(StockanalysisQuarterlyIncome[],MATCH($B36, QuaterlyIncomeNames, 0), AC$31+1)+INDEX(StockanalysisQuarterlyIncome[],MATCH($B36, QuaterlyIncomeNames, 0), AC$31+2)+INDEX(StockanalysisQuarterlyIncome[],MATCH($B36, QuaterlyIncomeNames, 0), AC$31+3), "")</f>
        <v>497.33</v>
      </c>
      <c r="AD36" s="8">
        <f>IFERROR(INDEX(StockanalysisQuarterlyIncome[],MATCH($B36, QuaterlyIncomeNames, 0), AD$31)+INDEX(StockanalysisQuarterlyIncome[],MATCH($B36, QuaterlyIncomeNames, 0), AD$31+1)+INDEX(StockanalysisQuarterlyIncome[],MATCH($B36, QuaterlyIncomeNames, 0), AD$31+2)+INDEX(StockanalysisQuarterlyIncome[],MATCH($B36, QuaterlyIncomeNames, 0), AD$31+3), "")</f>
        <v>709.62</v>
      </c>
      <c r="AE36" s="8">
        <f>IFERROR(INDEX(StockanalysisQuarterlyIncome[],MATCH($B36, QuaterlyIncomeNames, 0), AE$31)+INDEX(StockanalysisQuarterlyIncome[],MATCH($B36, QuaterlyIncomeNames, 0), AE$31+1)+INDEX(StockanalysisQuarterlyIncome[],MATCH($B36, QuaterlyIncomeNames, 0), AE$31+2)+INDEX(StockanalysisQuarterlyIncome[],MATCH($B36, QuaterlyIncomeNames, 0), AE$31+3), "")</f>
        <v>796.15000000000009</v>
      </c>
      <c r="AF36" s="8">
        <f>IFERROR(INDEX(StockanalysisQuarterlyIncome[],MATCH($B36, QuaterlyIncomeNames, 0), AF$31)+INDEX(StockanalysisQuarterlyIncome[],MATCH($B36, QuaterlyIncomeNames, 0), AF$31+1)+INDEX(StockanalysisQuarterlyIncome[],MATCH($B36, QuaterlyIncomeNames, 0), AF$31+2)+INDEX(StockanalysisQuarterlyIncome[],MATCH($B36, QuaterlyIncomeNames, 0), AF$31+3), "")</f>
        <v>541.6</v>
      </c>
      <c r="AG36" s="8">
        <f>IFERROR(INDEX(StockanalysisQuarterlyIncome[],MATCH($B36, QuaterlyIncomeNames, 0), AG$31)+INDEX(StockanalysisQuarterlyIncome[],MATCH($B36, QuaterlyIncomeNames, 0), AG$31+1)+INDEX(StockanalysisQuarterlyIncome[],MATCH($B36, QuaterlyIncomeNames, 0), AG$31+2)+INDEX(StockanalysisQuarterlyIncome[],MATCH($B36, QuaterlyIncomeNames, 0), AG$31+3), "")</f>
        <v>799.88</v>
      </c>
      <c r="AH36" s="8">
        <f>IFERROR(INDEX(StockanalysisQuarterlyIncome[],MATCH($B36, QuaterlyIncomeNames, 0), AH$31)+INDEX(StockanalysisQuarterlyIncome[],MATCH($B36, QuaterlyIncomeNames, 0), AH$31+1)+INDEX(StockanalysisQuarterlyIncome[],MATCH($B36, QuaterlyIncomeNames, 0), AH$31+2)+INDEX(StockanalysisQuarterlyIncome[],MATCH($B36, QuaterlyIncomeNames, 0), AH$31+3), "")</f>
        <v>841.92</v>
      </c>
      <c r="AI36" s="8">
        <f>IFERROR(INDEX(StockanalysisQuarterlyIncome[],MATCH($B36, QuaterlyIncomeNames, 0), AI$31)+INDEX(StockanalysisQuarterlyIncome[],MATCH($B36, QuaterlyIncomeNames, 0), AI$31+1)+INDEX(StockanalysisQuarterlyIncome[],MATCH($B36, QuaterlyIncomeNames, 0), AI$31+2)+INDEX(StockanalysisQuarterlyIncome[],MATCH($B36, QuaterlyIncomeNames, 0), AI$31+3), "")</f>
        <v>892.92000000000007</v>
      </c>
    </row>
    <row r="37" spans="2:35" x14ac:dyDescent="0.25">
      <c r="B37" t="s">
        <v>3810</v>
      </c>
      <c r="C37" s="8"/>
      <c r="D37" s="8"/>
      <c r="E37" s="3">
        <f>IFERROR(E34/E35, "")</f>
        <v>13.859437751004016</v>
      </c>
      <c r="F37" s="3">
        <f t="shared" ref="F37:AI37" si="2">IFERROR(F34/F35, "")</f>
        <v>13.245454545454546</v>
      </c>
      <c r="G37" s="3">
        <f t="shared" si="2"/>
        <v>8.1968085106382986</v>
      </c>
      <c r="H37" s="3">
        <f t="shared" si="2"/>
        <v>-311.90909090909093</v>
      </c>
      <c r="I37" s="3">
        <f t="shared" si="2"/>
        <v>63.393939393939391</v>
      </c>
      <c r="J37" s="3">
        <f t="shared" si="2"/>
        <v>-13.925287356321839</v>
      </c>
      <c r="K37" s="3">
        <f t="shared" si="2"/>
        <v>-9.4803625377643499</v>
      </c>
      <c r="L37" s="3">
        <f t="shared" si="2"/>
        <v>-14.306507368548731</v>
      </c>
      <c r="M37" s="3">
        <f t="shared" si="2"/>
        <v>-5.9554659756214612</v>
      </c>
      <c r="N37" s="3">
        <f t="shared" si="2"/>
        <v>-15.968992248062015</v>
      </c>
      <c r="O37" s="3">
        <f t="shared" si="2"/>
        <v>-8.7561398864672491</v>
      </c>
      <c r="P37" s="3">
        <f t="shared" si="2"/>
        <v>-3.7091002592727507</v>
      </c>
      <c r="Q37" s="3">
        <f t="shared" si="2"/>
        <v>-1.1159273263856866</v>
      </c>
      <c r="R37" s="3">
        <f t="shared" si="2"/>
        <v>-1.1333956341504328</v>
      </c>
      <c r="S37" s="3">
        <f t="shared" si="2"/>
        <v>-0.80999056719845797</v>
      </c>
      <c r="T37" s="3">
        <f t="shared" si="2"/>
        <v>-4.0016473333790925</v>
      </c>
      <c r="U37" s="3">
        <f t="shared" si="2"/>
        <v>-11.204506840740413</v>
      </c>
      <c r="V37" s="3">
        <f t="shared" si="2"/>
        <v>10.393434261470336</v>
      </c>
      <c r="W37" s="3">
        <f t="shared" si="2"/>
        <v>10.490957174543594</v>
      </c>
      <c r="X37" s="3">
        <f t="shared" si="2"/>
        <v>13.197969543147209</v>
      </c>
      <c r="Y37" s="3">
        <f t="shared" si="2"/>
        <v>22.470611450962704</v>
      </c>
      <c r="Z37" s="3">
        <f t="shared" si="2"/>
        <v>46.175481923578246</v>
      </c>
      <c r="AA37" s="3">
        <f t="shared" si="2"/>
        <v>32.902437997389363</v>
      </c>
      <c r="AB37" s="3">
        <f t="shared" si="2"/>
        <v>15.98233995584989</v>
      </c>
      <c r="AC37" s="3">
        <f t="shared" si="2"/>
        <v>20.487042001787309</v>
      </c>
      <c r="AD37" s="3">
        <f t="shared" si="2"/>
        <v>12.585470535019251</v>
      </c>
      <c r="AE37" s="3">
        <f t="shared" si="2"/>
        <v>12.02476150392817</v>
      </c>
      <c r="AF37" s="3">
        <f t="shared" si="2"/>
        <v>21.328424605000766</v>
      </c>
      <c r="AG37" s="3">
        <f t="shared" si="2"/>
        <v>11.603821015585721</v>
      </c>
      <c r="AH37" s="3">
        <f t="shared" si="2"/>
        <v>10.451419205612487</v>
      </c>
      <c r="AI37" s="3">
        <f t="shared" si="2"/>
        <v>10.361647965641311</v>
      </c>
    </row>
    <row r="38" spans="2:35" x14ac:dyDescent="0.25">
      <c r="B38" t="s">
        <v>3811</v>
      </c>
      <c r="C38" s="8"/>
      <c r="D38" s="8"/>
      <c r="E38" s="3">
        <f>IFERROR(E34/E36, "")</f>
        <v>10.651234567901234</v>
      </c>
      <c r="F38" s="3">
        <f t="shared" ref="F38:AI38" si="3">IFERROR(F34/F36, "")</f>
        <v>9.8445945945945947</v>
      </c>
      <c r="G38" s="3">
        <f t="shared" si="3"/>
        <v>6.8641425389755009</v>
      </c>
      <c r="H38" s="3">
        <f t="shared" si="3"/>
        <v>59.155172413793103</v>
      </c>
      <c r="I38" s="3">
        <f t="shared" si="3"/>
        <v>21.131313131313131</v>
      </c>
      <c r="J38" s="3">
        <f t="shared" si="3"/>
        <v>-22.229357798165136</v>
      </c>
      <c r="K38" s="3">
        <f t="shared" si="3"/>
        <v>-12.210116731517509</v>
      </c>
      <c r="L38" s="3">
        <f t="shared" si="3"/>
        <v>-29.789114787220608</v>
      </c>
      <c r="M38" s="3">
        <f t="shared" si="3"/>
        <v>-10.57880828573864</v>
      </c>
      <c r="N38" s="3">
        <f t="shared" si="3"/>
        <v>144.63390170511536</v>
      </c>
      <c r="O38" s="3">
        <f t="shared" si="3"/>
        <v>-12.668085106382977</v>
      </c>
      <c r="P38" s="3">
        <f t="shared" si="3"/>
        <v>-4.8222643191441943</v>
      </c>
      <c r="Q38" s="3">
        <f t="shared" si="3"/>
        <v>-1.3476102590211927</v>
      </c>
      <c r="R38" s="3">
        <f t="shared" si="3"/>
        <v>-1.2869347554007728</v>
      </c>
      <c r="S38" s="3">
        <f t="shared" si="3"/>
        <v>-0.98156155260672906</v>
      </c>
      <c r="T38" s="3">
        <f t="shared" si="3"/>
        <v>-5.9950127252628596</v>
      </c>
      <c r="U38" s="3">
        <f t="shared" si="3"/>
        <v>-113.90909090909091</v>
      </c>
      <c r="V38" s="3">
        <f t="shared" si="3"/>
        <v>6.9920144737662993</v>
      </c>
      <c r="W38" s="3">
        <f t="shared" si="3"/>
        <v>7.1754700742491213</v>
      </c>
      <c r="X38" s="3">
        <f t="shared" si="3"/>
        <v>7.799904295652814</v>
      </c>
      <c r="Y38" s="3">
        <f t="shared" si="3"/>
        <v>13.732212383282224</v>
      </c>
      <c r="Z38" s="3">
        <f t="shared" si="3"/>
        <v>18.097978059797803</v>
      </c>
      <c r="AA38" s="3">
        <f t="shared" si="3"/>
        <v>16.885642665744662</v>
      </c>
      <c r="AB38" s="3">
        <f t="shared" si="3"/>
        <v>10.473899007126757</v>
      </c>
      <c r="AC38" s="3">
        <f t="shared" si="3"/>
        <v>11.063076830273662</v>
      </c>
      <c r="AD38" s="3">
        <f t="shared" si="3"/>
        <v>8.4298638708040929</v>
      </c>
      <c r="AE38" s="3">
        <f t="shared" si="3"/>
        <v>8.612698612070588</v>
      </c>
      <c r="AF38" s="3">
        <f t="shared" si="3"/>
        <v>12.836041358936484</v>
      </c>
      <c r="AG38" s="3">
        <f t="shared" si="3"/>
        <v>8.6562984447667155</v>
      </c>
      <c r="AH38" s="3">
        <f t="shared" si="3"/>
        <v>8.1040954009882178</v>
      </c>
      <c r="AI38" s="3">
        <f t="shared" si="3"/>
        <v>8.1597455539130035</v>
      </c>
    </row>
    <row r="40" spans="2:35" x14ac:dyDescent="0.25">
      <c r="B40" s="27" t="s">
        <v>3961</v>
      </c>
      <c r="E40" s="4"/>
      <c r="F40" s="4"/>
      <c r="G40" s="4"/>
      <c r="H40" s="4"/>
      <c r="I40" s="4"/>
      <c r="J40" s="4"/>
    </row>
    <row r="41" spans="2:35" x14ac:dyDescent="0.25">
      <c r="B41" t="s">
        <v>3962</v>
      </c>
      <c r="E41" s="2">
        <f>IFERROR(INDEX(StockanalysisQuarterlyIncome[],MATCH($B41, QuarterlyIncomeNames, 0), E$31), "")</f>
        <v>5.0299999999999997E-2</v>
      </c>
      <c r="F41" s="2">
        <f>IFERROR(INDEX(StockanalysisQuarterlyIncome[],MATCH($B41, QuarterlyIncomeNames, 0), F$31), "")</f>
        <v>-1.01E-2</v>
      </c>
      <c r="G41" s="2">
        <f>IFERROR(INDEX(StockanalysisQuarterlyIncome[],MATCH($B41, QuarterlyIncomeNames, 0), G$31), "")</f>
        <v>3.5799999999999998E-2</v>
      </c>
      <c r="H41" s="2">
        <f>IFERROR(INDEX(StockanalysisQuarterlyIncome[],MATCH($B41, QuarterlyIncomeNames, 0), H$31), "")</f>
        <v>-4.1999999999999997E-3</v>
      </c>
      <c r="I41" s="2">
        <f>IFERROR(INDEX(StockanalysisQuarterlyIncome[],MATCH($B41, QuarterlyIncomeNames, 0), I$31), "")</f>
        <v>3.49E-2</v>
      </c>
      <c r="J41" s="2">
        <f>IFERROR(INDEX(StockanalysisQuarterlyIncome[],MATCH($B41, QuarterlyIncomeNames, 0), J$31), "")</f>
        <v>3.9399999999999998E-2</v>
      </c>
      <c r="K41" s="2">
        <f>IFERROR(INDEX(StockanalysisQuarterlyIncome[],MATCH($B41, QuarterlyIncomeNames, 0), K$31), "")</f>
        <v>4.4200000000000003E-2</v>
      </c>
      <c r="L41" s="2">
        <f>IFERROR(INDEX(StockanalysisQuarterlyIncome[],MATCH($B41, QuarterlyIncomeNames, 0), L$31), "")</f>
        <v>3.2300000000000002E-2</v>
      </c>
      <c r="M41" s="2">
        <f>IFERROR(INDEX(StockanalysisQuarterlyIncome[],MATCH($B41, QuarterlyIncomeNames, 0), M$31), "")</f>
        <v>2.3900000000000001E-2</v>
      </c>
      <c r="N41" s="2">
        <f>IFERROR(INDEX(StockanalysisQuarterlyIncome[],MATCH($B41, QuarterlyIncomeNames, 0), N$31), "")</f>
        <v>2.7799999999999998E-2</v>
      </c>
      <c r="O41" s="2">
        <f>IFERROR(INDEX(StockanalysisQuarterlyIncome[],MATCH($B41, QuarterlyIncomeNames, 0), O$31), "")</f>
        <v>2.75E-2</v>
      </c>
      <c r="P41" s="2">
        <f>IFERROR(INDEX(StockanalysisQuarterlyIncome[],MATCH($B41, QuarterlyIncomeNames, 0), P$31), "")</f>
        <v>3.8399999999999997E-2</v>
      </c>
      <c r="Q41" s="2">
        <f>IFERROR(INDEX(StockanalysisQuarterlyIncome[],MATCH($B41, QuarterlyIncomeNames, 0), Q$31), "")</f>
        <v>2.1100000000000001E-2</v>
      </c>
      <c r="R41" s="2">
        <f>IFERROR(INDEX(StockanalysisQuarterlyIncome[],MATCH($B41, QuarterlyIncomeNames, 0), R$31), "")</f>
        <v>1.7299999999999999E-2</v>
      </c>
      <c r="S41" s="2">
        <f>IFERROR(INDEX(StockanalysisQuarterlyIncome[],MATCH($B41, QuarterlyIncomeNames, 0), S$31), "")</f>
        <v>2.7900000000000001E-2</v>
      </c>
      <c r="T41" s="2">
        <f>IFERROR(INDEX(StockanalysisQuarterlyIncome[],MATCH($B41, QuarterlyIncomeNames, 0), T$31), "")</f>
        <v>1.9699999999999999E-2</v>
      </c>
      <c r="U41" s="2">
        <f>IFERROR(INDEX(StockanalysisQuarterlyIncome[],MATCH($B41, QuarterlyIncomeNames, 0), U$31), "")</f>
        <v>-0.104</v>
      </c>
      <c r="V41" s="2">
        <f>IFERROR(INDEX(StockanalysisQuarterlyIncome[],MATCH($B41, QuarterlyIncomeNames, 0), V$31), "")</f>
        <v>1.52E-2</v>
      </c>
      <c r="W41" s="2">
        <f>IFERROR(INDEX(StockanalysisQuarterlyIncome[],MATCH($B41, QuarterlyIncomeNames, 0), W$31), "")</f>
        <v>3.44E-2</v>
      </c>
      <c r="X41" s="2">
        <f>IFERROR(INDEX(StockanalysisQuarterlyIncome[],MATCH($B41, QuarterlyIncomeNames, 0), X$31), "")</f>
        <v>4.87E-2</v>
      </c>
      <c r="Y41" s="2">
        <f>IFERROR(INDEX(StockanalysisQuarterlyIncome[],MATCH($B41, QuarterlyIncomeNames, 0), Y$31), "")</f>
        <v>4.2999999999999997E-2</v>
      </c>
      <c r="Z41" s="2">
        <f>IFERROR(INDEX(StockanalysisQuarterlyIncome[],MATCH($B41, QuarterlyIncomeNames, 0), Z$31), "")</f>
        <v>1.2E-2</v>
      </c>
      <c r="AA41" s="2">
        <f>IFERROR(INDEX(StockanalysisQuarterlyIncome[],MATCH($B41, QuarterlyIncomeNames, 0), AA$31), "")</f>
        <v>-0.40210000000000001</v>
      </c>
      <c r="AB41" s="2">
        <f>IFERROR(INDEX(StockanalysisQuarterlyIncome[],MATCH($B41, QuarterlyIncomeNames, 0), AB$31), "")</f>
        <v>4.48E-2</v>
      </c>
      <c r="AC41" s="2">
        <f>IFERROR(INDEX(StockanalysisQuarterlyIncome[],MATCH($B41, QuarterlyIncomeNames, 0), AC$31), "")</f>
        <v>6.7999999999999996E-3</v>
      </c>
      <c r="AD41" s="2">
        <f>IFERROR(INDEX(StockanalysisQuarterlyIncome[],MATCH($B41, QuarterlyIncomeNames, 0), AD$31), "")</f>
        <v>3.1E-2</v>
      </c>
      <c r="AE41" s="2">
        <f>IFERROR(INDEX(StockanalysisQuarterlyIncome[],MATCH($B41, QuarterlyIncomeNames, 0), AE$31), "")</f>
        <v>4.99E-2</v>
      </c>
      <c r="AF41" s="2">
        <f>IFERROR(INDEX(StockanalysisQuarterlyIncome[],MATCH($B41, QuarterlyIncomeNames, 0), AF$31), "")</f>
        <v>7.7999999999999996E-3</v>
      </c>
      <c r="AG41" s="2">
        <f>IFERROR(INDEX(StockanalysisQuarterlyIncome[],MATCH($B41, QuarterlyIncomeNames, 0), AG$31), "")</f>
        <v>5.11E-2</v>
      </c>
      <c r="AH41" s="2">
        <f>IFERROR(INDEX(StockanalysisQuarterlyIncome[],MATCH($B41, QuarterlyIncomeNames, 0), AH$31), "")</f>
        <v>5.7799999999999997E-2</v>
      </c>
      <c r="AI41" s="2">
        <f>IFERROR(INDEX(StockanalysisQuarterlyIncome[],MATCH($B41, QuarterlyIncomeNames, 0), AI$31), "")</f>
        <v>5.7799999999999997E-2</v>
      </c>
    </row>
    <row r="42" spans="2:35" x14ac:dyDescent="0.25">
      <c r="B42" s="42" t="s">
        <v>6339</v>
      </c>
      <c r="E42" s="2">
        <f>IFERROR((INDEX(StockanalysisQuarterlyIncome[],MATCH("Pretax Income", QuarterlyIncomeNames, 0), E$31)+INDEX(StockanalysisQuarterlyIncome[],MATCH("Pretax Income", QuarterlyIncomeNames, 0), E$31+1)+INDEX(StockanalysisQuarterlyIncome[],MATCH("Pretax Income", QuarterlyIncomeNames, 0), E$31+2)+INDEX(StockanalysisQuarterlyIncome[],MATCH("Pretax Income", QuarterlyIncomeNames, 0), E$31+3))/(INDEX(StockanalysisQuarterlyIncome[],MATCH("Revenue", QuarterlyIncomeNames, 0), E$31)+INDEX(StockanalysisQuarterlyIncome[],MATCH("Revenue", QuarterlyIncomeNames, 0), E$31+1)+INDEX(StockanalysisQuarterlyIncome[],MATCH("Revenue", QuarterlyIncomeNames, 0), E$31+2)+INDEX(StockanalysisQuarterlyIncome[],MATCH("Revenue", QuarterlyIncomeNames, 0), E$31+3)), "")</f>
        <v>1.2455871577965762E-2</v>
      </c>
      <c r="F42" s="2">
        <f>IFERROR((INDEX(StockanalysisQuarterlyIncome[],MATCH("Pretax Income", QuarterlyIncomeNames, 0), F$31)+INDEX(StockanalysisQuarterlyIncome[],MATCH("Pretax Income", QuarterlyIncomeNames, 0), F$31+1)+INDEX(StockanalysisQuarterlyIncome[],MATCH("Pretax Income", QuarterlyIncomeNames, 0), F$31+2)+INDEX(StockanalysisQuarterlyIncome[],MATCH("Pretax Income", QuarterlyIncomeNames, 0), F$31+3))/(INDEX(StockanalysisQuarterlyIncome[],MATCH("Revenue", QuarterlyIncomeNames, 0), F$31)+INDEX(StockanalysisQuarterlyIncome[],MATCH("Revenue", QuarterlyIncomeNames, 0), F$31+1)+INDEX(StockanalysisQuarterlyIncome[],MATCH("Revenue", QuarterlyIncomeNames, 0), F$31+2)+INDEX(StockanalysisQuarterlyIncome[],MATCH("Revenue", QuarterlyIncomeNames, 0), F$31+3)), "")</f>
        <v>1.1201558477701245E-2</v>
      </c>
      <c r="G42" s="2">
        <f>IFERROR((INDEX(StockanalysisQuarterlyIncome[],MATCH("Pretax Income", QuarterlyIncomeNames, 0), G$31)+INDEX(StockanalysisQuarterlyIncome[],MATCH("Pretax Income", QuarterlyIncomeNames, 0), G$31+1)+INDEX(StockanalysisQuarterlyIncome[],MATCH("Pretax Income", QuarterlyIncomeNames, 0), G$31+2)+INDEX(StockanalysisQuarterlyIncome[],MATCH("Pretax Income", QuarterlyIncomeNames, 0), G$31+3))/(INDEX(StockanalysisQuarterlyIncome[],MATCH("Revenue", QuarterlyIncomeNames, 0), G$31)+INDEX(StockanalysisQuarterlyIncome[],MATCH("Revenue", QuarterlyIncomeNames, 0), G$31+1)+INDEX(StockanalysisQuarterlyIncome[],MATCH("Revenue", QuarterlyIncomeNames, 0), G$31+2)+INDEX(StockanalysisQuarterlyIncome[],MATCH("Revenue", QuarterlyIncomeNames, 0), G$31+3)), "")</f>
        <v>2.3066288292221494E-2</v>
      </c>
      <c r="H42" s="2">
        <f>IFERROR((INDEX(StockanalysisQuarterlyIncome[],MATCH("Pretax Income", QuarterlyIncomeNames, 0), H$31)+INDEX(StockanalysisQuarterlyIncome[],MATCH("Pretax Income", QuarterlyIncomeNames, 0), H$31+1)+INDEX(StockanalysisQuarterlyIncome[],MATCH("Pretax Income", QuarterlyIncomeNames, 0), H$31+2)+INDEX(StockanalysisQuarterlyIncome[],MATCH("Pretax Income", QuarterlyIncomeNames, 0), H$31+3))/(INDEX(StockanalysisQuarterlyIncome[],MATCH("Revenue", QuarterlyIncomeNames, 0), H$31)+INDEX(StockanalysisQuarterlyIncome[],MATCH("Revenue", QuarterlyIncomeNames, 0), H$31+1)+INDEX(StockanalysisQuarterlyIncome[],MATCH("Revenue", QuarterlyIncomeNames, 0), H$31+2)+INDEX(StockanalysisQuarterlyIncome[],MATCH("Revenue", QuarterlyIncomeNames, 0), H$31+3)), "")</f>
        <v>-4.9798608568290001E-3</v>
      </c>
      <c r="I42" s="2">
        <f>IFERROR((INDEX(StockanalysisQuarterlyIncome[],MATCH("Pretax Income", QuarterlyIncomeNames, 0), I$31)+INDEX(StockanalysisQuarterlyIncome[],MATCH("Pretax Income", QuarterlyIncomeNames, 0), I$31+1)+INDEX(StockanalysisQuarterlyIncome[],MATCH("Pretax Income", QuarterlyIncomeNames, 0), I$31+2)+INDEX(StockanalysisQuarterlyIncome[],MATCH("Pretax Income", QuarterlyIncomeNames, 0), I$31+3))/(INDEX(StockanalysisQuarterlyIncome[],MATCH("Revenue", QuarterlyIncomeNames, 0), I$31)+INDEX(StockanalysisQuarterlyIncome[],MATCH("Revenue", QuarterlyIncomeNames, 0), I$31+1)+INDEX(StockanalysisQuarterlyIncome[],MATCH("Revenue", QuarterlyIncomeNames, 0), I$31+2)+INDEX(StockanalysisQuarterlyIncome[],MATCH("Revenue", QuarterlyIncomeNames, 0), I$31+3)), "")</f>
        <v>-3.4696589399084601E-3</v>
      </c>
      <c r="J42" s="2">
        <f>IFERROR((INDEX(StockanalysisQuarterlyIncome[],MATCH("Pretax Income", QuarterlyIncomeNames, 0), J$31)+INDEX(StockanalysisQuarterlyIncome[],MATCH("Pretax Income", QuarterlyIncomeNames, 0), J$31+1)+INDEX(StockanalysisQuarterlyIncome[],MATCH("Pretax Income", QuarterlyIncomeNames, 0), J$31+2)+INDEX(StockanalysisQuarterlyIncome[],MATCH("Pretax Income", QuarterlyIncomeNames, 0), J$31+3))/(INDEX(StockanalysisQuarterlyIncome[],MATCH("Revenue", QuarterlyIncomeNames, 0), J$31)+INDEX(StockanalysisQuarterlyIncome[],MATCH("Revenue", QuarterlyIncomeNames, 0), J$31+1)+INDEX(StockanalysisQuarterlyIncome[],MATCH("Revenue", QuarterlyIncomeNames, 0), J$31+2)+INDEX(StockanalysisQuarterlyIncome[],MATCH("Revenue", QuarterlyIncomeNames, 0), J$31+3)), "")</f>
        <v>-1.8519847821405498E-2</v>
      </c>
      <c r="K42" s="2">
        <f>IFERROR((INDEX(StockanalysisQuarterlyIncome[],MATCH("Pretax Income", QuarterlyIncomeNames, 0), K$31)+INDEX(StockanalysisQuarterlyIncome[],MATCH("Pretax Income", QuarterlyIncomeNames, 0), K$31+1)+INDEX(StockanalysisQuarterlyIncome[],MATCH("Pretax Income", QuarterlyIncomeNames, 0), K$31+2)+INDEX(StockanalysisQuarterlyIncome[],MATCH("Pretax Income", QuarterlyIncomeNames, 0), K$31+3))/(INDEX(StockanalysisQuarterlyIncome[],MATCH("Revenue", QuarterlyIncomeNames, 0), K$31)+INDEX(StockanalysisQuarterlyIncome[],MATCH("Revenue", QuarterlyIncomeNames, 0), K$31+1)+INDEX(StockanalysisQuarterlyIncome[],MATCH("Revenue", QuarterlyIncomeNames, 0), K$31+2)+INDEX(StockanalysisQuarterlyIncome[],MATCH("Revenue", QuarterlyIncomeNames, 0), K$31+3)), "")</f>
        <v>-2.9740039559197514E-2</v>
      </c>
      <c r="L42" s="2">
        <f>IFERROR((INDEX(StockanalysisQuarterlyIncome[],MATCH("Pretax Income", QuarterlyIncomeNames, 0), L$31)+INDEX(StockanalysisQuarterlyIncome[],MATCH("Pretax Income", QuarterlyIncomeNames, 0), L$31+1)+INDEX(StockanalysisQuarterlyIncome[],MATCH("Pretax Income", QuarterlyIncomeNames, 0), L$31+2)+INDEX(StockanalysisQuarterlyIncome[],MATCH("Pretax Income", QuarterlyIncomeNames, 0), L$31+3))/(INDEX(StockanalysisQuarterlyIncome[],MATCH("Revenue", QuarterlyIncomeNames, 0), L$31)+INDEX(StockanalysisQuarterlyIncome[],MATCH("Revenue", QuarterlyIncomeNames, 0), L$31+1)+INDEX(StockanalysisQuarterlyIncome[],MATCH("Revenue", QuarterlyIncomeNames, 0), L$31+2)+INDEX(StockanalysisQuarterlyIncome[],MATCH("Revenue", QuarterlyIncomeNames, 0), L$31+3)), "")</f>
        <v>-1.7171461897356143E-2</v>
      </c>
      <c r="M42" s="2">
        <f>IFERROR((INDEX(StockanalysisQuarterlyIncome[],MATCH("Pretax Income", QuarterlyIncomeNames, 0), M$31)+INDEX(StockanalysisQuarterlyIncome[],MATCH("Pretax Income", QuarterlyIncomeNames, 0), M$31+1)+INDEX(StockanalysisQuarterlyIncome[],MATCH("Pretax Income", QuarterlyIncomeNames, 0), M$31+2)+INDEX(StockanalysisQuarterlyIncome[],MATCH("Pretax Income", QuarterlyIncomeNames, 0), M$31+3))/(INDEX(StockanalysisQuarterlyIncome[],MATCH("Revenue", QuarterlyIncomeNames, 0), M$31)+INDEX(StockanalysisQuarterlyIncome[],MATCH("Revenue", QuarterlyIncomeNames, 0), M$31+1)+INDEX(StockanalysisQuarterlyIncome[],MATCH("Revenue", QuarterlyIncomeNames, 0), M$31+2)+INDEX(StockanalysisQuarterlyIncome[],MATCH("Revenue", QuarterlyIncomeNames, 0), M$31+3)), "")</f>
        <v>-1.8661770440660339E-2</v>
      </c>
      <c r="N42" s="2">
        <f>IFERROR((INDEX(StockanalysisQuarterlyIncome[],MATCH("Pretax Income", QuarterlyIncomeNames, 0), N$31)+INDEX(StockanalysisQuarterlyIncome[],MATCH("Pretax Income", QuarterlyIncomeNames, 0), N$31+1)+INDEX(StockanalysisQuarterlyIncome[],MATCH("Pretax Income", QuarterlyIncomeNames, 0), N$31+2)+INDEX(StockanalysisQuarterlyIncome[],MATCH("Pretax Income", QuarterlyIncomeNames, 0), N$31+3))/(INDEX(StockanalysisQuarterlyIncome[],MATCH("Revenue", QuarterlyIncomeNames, 0), N$31)+INDEX(StockanalysisQuarterlyIncome[],MATCH("Revenue", QuarterlyIncomeNames, 0), N$31+1)+INDEX(StockanalysisQuarterlyIncome[],MATCH("Revenue", QuarterlyIncomeNames, 0), N$31+2)+INDEX(StockanalysisQuarterlyIncome[],MATCH("Revenue", QuarterlyIncomeNames, 0), N$31+3)), "")</f>
        <v>-1.0867396514866878E-2</v>
      </c>
      <c r="O42" s="2">
        <f>IFERROR((INDEX(StockanalysisQuarterlyIncome[],MATCH("Pretax Income", QuarterlyIncomeNames, 0), O$31)+INDEX(StockanalysisQuarterlyIncome[],MATCH("Pretax Income", QuarterlyIncomeNames, 0), O$31+1)+INDEX(StockanalysisQuarterlyIncome[],MATCH("Pretax Income", QuarterlyIncomeNames, 0), O$31+2)+INDEX(StockanalysisQuarterlyIncome[],MATCH("Pretax Income", QuarterlyIncomeNames, 0), O$31+3))/(INDEX(StockanalysisQuarterlyIncome[],MATCH("Revenue", QuarterlyIncomeNames, 0), O$31)+INDEX(StockanalysisQuarterlyIncome[],MATCH("Revenue", QuarterlyIncomeNames, 0), O$31+1)+INDEX(StockanalysisQuarterlyIncome[],MATCH("Revenue", QuarterlyIncomeNames, 0), O$31+2)+INDEX(StockanalysisQuarterlyIncome[],MATCH("Revenue", QuarterlyIncomeNames, 0), O$31+3)), "")</f>
        <v>-2.6095768938434252E-2</v>
      </c>
      <c r="P42" s="2">
        <f>IFERROR((INDEX(StockanalysisQuarterlyIncome[],MATCH("Pretax Income", QuarterlyIncomeNames, 0), P$31)+INDEX(StockanalysisQuarterlyIncome[],MATCH("Pretax Income", QuarterlyIncomeNames, 0), P$31+1)+INDEX(StockanalysisQuarterlyIncome[],MATCH("Pretax Income", QuarterlyIncomeNames, 0), P$31+2)+INDEX(StockanalysisQuarterlyIncome[],MATCH("Pretax Income", QuarterlyIncomeNames, 0), P$31+3))/(INDEX(StockanalysisQuarterlyIncome[],MATCH("Revenue", QuarterlyIncomeNames, 0), P$31)+INDEX(StockanalysisQuarterlyIncome[],MATCH("Revenue", QuarterlyIncomeNames, 0), P$31+1)+INDEX(StockanalysisQuarterlyIncome[],MATCH("Revenue", QuarterlyIncomeNames, 0), P$31+2)+INDEX(StockanalysisQuarterlyIncome[],MATCH("Revenue", QuarterlyIncomeNames, 0), P$31+3)), "")</f>
        <v>-3.8924531110449537E-2</v>
      </c>
      <c r="Q42" s="2">
        <f>IFERROR((INDEX(StockanalysisQuarterlyIncome[],MATCH("Pretax Income", QuarterlyIncomeNames, 0), Q$31)+INDEX(StockanalysisQuarterlyIncome[],MATCH("Pretax Income", QuarterlyIncomeNames, 0), Q$31+1)+INDEX(StockanalysisQuarterlyIncome[],MATCH("Pretax Income", QuarterlyIncomeNames, 0), Q$31+2)+INDEX(StockanalysisQuarterlyIncome[],MATCH("Pretax Income", QuarterlyIncomeNames, 0), Q$31+3))/(INDEX(StockanalysisQuarterlyIncome[],MATCH("Revenue", QuarterlyIncomeNames, 0), Q$31)+INDEX(StockanalysisQuarterlyIncome[],MATCH("Revenue", QuarterlyIncomeNames, 0), Q$31+1)+INDEX(StockanalysisQuarterlyIncome[],MATCH("Revenue", QuarterlyIncomeNames, 0), Q$31+2)+INDEX(StockanalysisQuarterlyIncome[],MATCH("Revenue", QuarterlyIncomeNames, 0), Q$31+3)), "")</f>
        <v>-5.6040525739320918E-2</v>
      </c>
      <c r="R42" s="2">
        <f>IFERROR((INDEX(StockanalysisQuarterlyIncome[],MATCH("Pretax Income", QuarterlyIncomeNames, 0), R$31)+INDEX(StockanalysisQuarterlyIncome[],MATCH("Pretax Income", QuarterlyIncomeNames, 0), R$31+1)+INDEX(StockanalysisQuarterlyIncome[],MATCH("Pretax Income", QuarterlyIncomeNames, 0), R$31+2)+INDEX(StockanalysisQuarterlyIncome[],MATCH("Pretax Income", QuarterlyIncomeNames, 0), R$31+3))/(INDEX(StockanalysisQuarterlyIncome[],MATCH("Revenue", QuarterlyIncomeNames, 0), R$31)+INDEX(StockanalysisQuarterlyIncome[],MATCH("Revenue", QuarterlyIncomeNames, 0), R$31+1)+INDEX(StockanalysisQuarterlyIncome[],MATCH("Revenue", QuarterlyIncomeNames, 0), R$31+2)+INDEX(StockanalysisQuarterlyIncome[],MATCH("Revenue", QuarterlyIncomeNames, 0), R$31+3)), "")</f>
        <v>-8.7541780411478795E-2</v>
      </c>
      <c r="S42" s="2">
        <f>IFERROR((INDEX(StockanalysisQuarterlyIncome[],MATCH("Pretax Income", QuarterlyIncomeNames, 0), S$31)+INDEX(StockanalysisQuarterlyIncome[],MATCH("Pretax Income", QuarterlyIncomeNames, 0), S$31+1)+INDEX(StockanalysisQuarterlyIncome[],MATCH("Pretax Income", QuarterlyIncomeNames, 0), S$31+2)+INDEX(StockanalysisQuarterlyIncome[],MATCH("Pretax Income", QuarterlyIncomeNames, 0), S$31+3))/(INDEX(StockanalysisQuarterlyIncome[],MATCH("Revenue", QuarterlyIncomeNames, 0), S$31)+INDEX(StockanalysisQuarterlyIncome[],MATCH("Revenue", QuarterlyIncomeNames, 0), S$31+1)+INDEX(StockanalysisQuarterlyIncome[],MATCH("Revenue", QuarterlyIncomeNames, 0), S$31+2)+INDEX(StockanalysisQuarterlyIncome[],MATCH("Revenue", QuarterlyIncomeNames, 0), S$31+3)), "")</f>
        <v>-6.730507926237464E-2</v>
      </c>
      <c r="T42" s="2">
        <f>IFERROR((INDEX(StockanalysisQuarterlyIncome[],MATCH("Pretax Income", QuarterlyIncomeNames, 0), T$31)+INDEX(StockanalysisQuarterlyIncome[],MATCH("Pretax Income", QuarterlyIncomeNames, 0), T$31+1)+INDEX(StockanalysisQuarterlyIncome[],MATCH("Pretax Income", QuarterlyIncomeNames, 0), T$31+2)+INDEX(StockanalysisQuarterlyIncome[],MATCH("Pretax Income", QuarterlyIncomeNames, 0), T$31+3))/(INDEX(StockanalysisQuarterlyIncome[],MATCH("Revenue", QuarterlyIncomeNames, 0), T$31)+INDEX(StockanalysisQuarterlyIncome[],MATCH("Revenue", QuarterlyIncomeNames, 0), T$31+1)+INDEX(StockanalysisQuarterlyIncome[],MATCH("Revenue", QuarterlyIncomeNames, 0), T$31+2)+INDEX(StockanalysisQuarterlyIncome[],MATCH("Revenue", QuarterlyIncomeNames, 0), T$31+3)), "")</f>
        <v>-3.2123267616630882E-2</v>
      </c>
      <c r="U42" s="2">
        <f>IFERROR((INDEX(StockanalysisQuarterlyIncome[],MATCH("Pretax Income", QuarterlyIncomeNames, 0), U$31)+INDEX(StockanalysisQuarterlyIncome[],MATCH("Pretax Income", QuarterlyIncomeNames, 0), U$31+1)+INDEX(StockanalysisQuarterlyIncome[],MATCH("Pretax Income", QuarterlyIncomeNames, 0), U$31+2)+INDEX(StockanalysisQuarterlyIncome[],MATCH("Pretax Income", QuarterlyIncomeNames, 0), U$31+3))/(INDEX(StockanalysisQuarterlyIncome[],MATCH("Revenue", QuarterlyIncomeNames, 0), U$31)+INDEX(StockanalysisQuarterlyIncome[],MATCH("Revenue", QuarterlyIncomeNames, 0), U$31+1)+INDEX(StockanalysisQuarterlyIncome[],MATCH("Revenue", QuarterlyIncomeNames, 0), U$31+2)+INDEX(StockanalysisQuarterlyIncome[],MATCH("Revenue", QuarterlyIncomeNames, 0), U$31+3)), "")</f>
        <v>-1.5448870844963205E-2</v>
      </c>
      <c r="V42" s="2">
        <f>IFERROR((INDEX(StockanalysisQuarterlyIncome[],MATCH("Pretax Income", QuarterlyIncomeNames, 0), V$31)+INDEX(StockanalysisQuarterlyIncome[],MATCH("Pretax Income", QuarterlyIncomeNames, 0), V$31+1)+INDEX(StockanalysisQuarterlyIncome[],MATCH("Pretax Income", QuarterlyIncomeNames, 0), V$31+2)+INDEX(StockanalysisQuarterlyIncome[],MATCH("Pretax Income", QuarterlyIncomeNames, 0), V$31+3))/(INDEX(StockanalysisQuarterlyIncome[],MATCH("Revenue", QuarterlyIncomeNames, 0), V$31)+INDEX(StockanalysisQuarterlyIncome[],MATCH("Revenue", QuarterlyIncomeNames, 0), V$31+1)+INDEX(StockanalysisQuarterlyIncome[],MATCH("Revenue", QuarterlyIncomeNames, 0), V$31+2)+INDEX(StockanalysisQuarterlyIncome[],MATCH("Revenue", QuarterlyIncomeNames, 0), V$31+3)), "")</f>
        <v>1.7250892726116518E-2</v>
      </c>
      <c r="W42" s="2">
        <f>IFERROR((INDEX(StockanalysisQuarterlyIncome[],MATCH("Pretax Income", QuarterlyIncomeNames, 0), W$31)+INDEX(StockanalysisQuarterlyIncome[],MATCH("Pretax Income", QuarterlyIncomeNames, 0), W$31+1)+INDEX(StockanalysisQuarterlyIncome[],MATCH("Pretax Income", QuarterlyIncomeNames, 0), W$31+2)+INDEX(StockanalysisQuarterlyIncome[],MATCH("Pretax Income", QuarterlyIncomeNames, 0), W$31+3))/(INDEX(StockanalysisQuarterlyIncome[],MATCH("Revenue", QuarterlyIncomeNames, 0), W$31)+INDEX(StockanalysisQuarterlyIncome[],MATCH("Revenue", QuarterlyIncomeNames, 0), W$31+1)+INDEX(StockanalysisQuarterlyIncome[],MATCH("Revenue", QuarterlyIncomeNames, 0), W$31+2)+INDEX(StockanalysisQuarterlyIncome[],MATCH("Revenue", QuarterlyIncomeNames, 0), W$31+3)), "")</f>
        <v>1.8536412246249943E-2</v>
      </c>
      <c r="X42" s="2">
        <f>IFERROR((INDEX(StockanalysisQuarterlyIncome[],MATCH("Pretax Income", QuarterlyIncomeNames, 0), X$31)+INDEX(StockanalysisQuarterlyIncome[],MATCH("Pretax Income", QuarterlyIncomeNames, 0), X$31+1)+INDEX(StockanalysisQuarterlyIncome[],MATCH("Pretax Income", QuarterlyIncomeNames, 0), X$31+2)+INDEX(StockanalysisQuarterlyIncome[],MATCH("Pretax Income", QuarterlyIncomeNames, 0), X$31+3))/(INDEX(StockanalysisQuarterlyIncome[],MATCH("Revenue", QuarterlyIncomeNames, 0), X$31)+INDEX(StockanalysisQuarterlyIncome[],MATCH("Revenue", QuarterlyIncomeNames, 0), X$31+1)+INDEX(StockanalysisQuarterlyIncome[],MATCH("Revenue", QuarterlyIncomeNames, 0), X$31+2)+INDEX(StockanalysisQuarterlyIncome[],MATCH("Revenue", QuarterlyIncomeNames, 0), X$31+3)), "")</f>
        <v>1.7782019320660643E-2</v>
      </c>
      <c r="Y42" s="2">
        <f>IFERROR((INDEX(StockanalysisQuarterlyIncome[],MATCH("Pretax Income", QuarterlyIncomeNames, 0), Y$31)+INDEX(StockanalysisQuarterlyIncome[],MATCH("Pretax Income", QuarterlyIncomeNames, 0), Y$31+1)+INDEX(StockanalysisQuarterlyIncome[],MATCH("Pretax Income", QuarterlyIncomeNames, 0), Y$31+2)+INDEX(StockanalysisQuarterlyIncome[],MATCH("Pretax Income", QuarterlyIncomeNames, 0), Y$31+3))/(INDEX(StockanalysisQuarterlyIncome[],MATCH("Revenue", QuarterlyIncomeNames, 0), Y$31)+INDEX(StockanalysisQuarterlyIncome[],MATCH("Revenue", QuarterlyIncomeNames, 0), Y$31+1)+INDEX(StockanalysisQuarterlyIncome[],MATCH("Revenue", QuarterlyIncomeNames, 0), Y$31+2)+INDEX(StockanalysisQuarterlyIncome[],MATCH("Revenue", QuarterlyIncomeNames, 0), Y$31+3)), "")</f>
        <v>1.9208200560319938E-2</v>
      </c>
      <c r="Z42" s="2">
        <f>IFERROR((INDEX(StockanalysisQuarterlyIncome[],MATCH("Pretax Income", QuarterlyIncomeNames, 0), Z$31)+INDEX(StockanalysisQuarterlyIncome[],MATCH("Pretax Income", QuarterlyIncomeNames, 0), Z$31+1)+INDEX(StockanalysisQuarterlyIncome[],MATCH("Pretax Income", QuarterlyIncomeNames, 0), Z$31+2)+INDEX(StockanalysisQuarterlyIncome[],MATCH("Pretax Income", QuarterlyIncomeNames, 0), Z$31+3))/(INDEX(StockanalysisQuarterlyIncome[],MATCH("Revenue", QuarterlyIncomeNames, 0), Z$31)+INDEX(StockanalysisQuarterlyIncome[],MATCH("Revenue", QuarterlyIncomeNames, 0), Z$31+1)+INDEX(StockanalysisQuarterlyIncome[],MATCH("Revenue", QuarterlyIncomeNames, 0), Z$31+2)+INDEX(StockanalysisQuarterlyIncome[],MATCH("Revenue", QuarterlyIncomeNames, 0), Z$31+3)), "")</f>
        <v>5.3241391616559242E-3</v>
      </c>
      <c r="AA42" s="2">
        <f>IFERROR((INDEX(StockanalysisQuarterlyIncome[],MATCH("Pretax Income", QuarterlyIncomeNames, 0), AA$31)+INDEX(StockanalysisQuarterlyIncome[],MATCH("Pretax Income", QuarterlyIncomeNames, 0), AA$31+1)+INDEX(StockanalysisQuarterlyIncome[],MATCH("Pretax Income", QuarterlyIncomeNames, 0), AA$31+2)+INDEX(StockanalysisQuarterlyIncome[],MATCH("Pretax Income", QuarterlyIncomeNames, 0), AA$31+3))/(INDEX(StockanalysisQuarterlyIncome[],MATCH("Revenue", QuarterlyIncomeNames, 0), AA$31)+INDEX(StockanalysisQuarterlyIncome[],MATCH("Revenue", QuarterlyIncomeNames, 0), AA$31+1)+INDEX(StockanalysisQuarterlyIncome[],MATCH("Revenue", QuarterlyIncomeNames, 0), AA$31+2)+INDEX(StockanalysisQuarterlyIncome[],MATCH("Revenue", QuarterlyIncomeNames, 0), AA$31+3)), "")</f>
        <v>1.1483175388738208E-2</v>
      </c>
      <c r="AB42" s="2">
        <f>IFERROR((INDEX(StockanalysisQuarterlyIncome[],MATCH("Pretax Income", QuarterlyIncomeNames, 0), AB$31)+INDEX(StockanalysisQuarterlyIncome[],MATCH("Pretax Income", QuarterlyIncomeNames, 0), AB$31+1)+INDEX(StockanalysisQuarterlyIncome[],MATCH("Pretax Income", QuarterlyIncomeNames, 0), AB$31+2)+INDEX(StockanalysisQuarterlyIncome[],MATCH("Pretax Income", QuarterlyIncomeNames, 0), AB$31+3))/(INDEX(StockanalysisQuarterlyIncome[],MATCH("Revenue", QuarterlyIncomeNames, 0), AB$31)+INDEX(StockanalysisQuarterlyIncome[],MATCH("Revenue", QuarterlyIncomeNames, 0), AB$31+1)+INDEX(StockanalysisQuarterlyIncome[],MATCH("Revenue", QuarterlyIncomeNames, 0), AB$31+2)+INDEX(StockanalysisQuarterlyIncome[],MATCH("Revenue", QuarterlyIncomeNames, 0), AB$31+3)), "")</f>
        <v>1.8497741736809691E-2</v>
      </c>
      <c r="AC42" s="2">
        <f>IFERROR((INDEX(StockanalysisQuarterlyIncome[],MATCH("Pretax Income", QuarterlyIncomeNames, 0), AC$31)+INDEX(StockanalysisQuarterlyIncome[],MATCH("Pretax Income", QuarterlyIncomeNames, 0), AC$31+1)+INDEX(StockanalysisQuarterlyIncome[],MATCH("Pretax Income", QuarterlyIncomeNames, 0), AC$31+2)+INDEX(StockanalysisQuarterlyIncome[],MATCH("Pretax Income", QuarterlyIncomeNames, 0), AC$31+3))/(INDEX(StockanalysisQuarterlyIncome[],MATCH("Revenue", QuarterlyIncomeNames, 0), AC$31)+INDEX(StockanalysisQuarterlyIncome[],MATCH("Revenue", QuarterlyIncomeNames, 0), AC$31+1)+INDEX(StockanalysisQuarterlyIncome[],MATCH("Revenue", QuarterlyIncomeNames, 0), AC$31+2)+INDEX(StockanalysisQuarterlyIncome[],MATCH("Revenue", QuarterlyIncomeNames, 0), AC$31+3)), "")</f>
        <v>1.0264643430524627E-2</v>
      </c>
      <c r="AD42" s="2">
        <f>IFERROR((INDEX(StockanalysisQuarterlyIncome[],MATCH("Pretax Income", QuarterlyIncomeNames, 0), AD$31)+INDEX(StockanalysisQuarterlyIncome[],MATCH("Pretax Income", QuarterlyIncomeNames, 0), AD$31+1)+INDEX(StockanalysisQuarterlyIncome[],MATCH("Pretax Income", QuarterlyIncomeNames, 0), AD$31+2)+INDEX(StockanalysisQuarterlyIncome[],MATCH("Pretax Income", QuarterlyIncomeNames, 0), AD$31+3))/(INDEX(StockanalysisQuarterlyIncome[],MATCH("Revenue", QuarterlyIncomeNames, 0), AD$31)+INDEX(StockanalysisQuarterlyIncome[],MATCH("Revenue", QuarterlyIncomeNames, 0), AD$31+1)+INDEX(StockanalysisQuarterlyIncome[],MATCH("Revenue", QuarterlyIncomeNames, 0), AD$31+2)+INDEX(StockanalysisQuarterlyIncome[],MATCH("Revenue", QuarterlyIncomeNames, 0), AD$31+3)), "")</f>
        <v>2.0705434726721171E-2</v>
      </c>
      <c r="AE42" s="2">
        <f>IFERROR((INDEX(StockanalysisQuarterlyIncome[],MATCH("Pretax Income", QuarterlyIncomeNames, 0), AE$31)+INDEX(StockanalysisQuarterlyIncome[],MATCH("Pretax Income", QuarterlyIncomeNames, 0), AE$31+1)+INDEX(StockanalysisQuarterlyIncome[],MATCH("Pretax Income", QuarterlyIncomeNames, 0), AE$31+2)+INDEX(StockanalysisQuarterlyIncome[],MATCH("Pretax Income", QuarterlyIncomeNames, 0), AE$31+3))/(INDEX(StockanalysisQuarterlyIncome[],MATCH("Revenue", QuarterlyIncomeNames, 0), AE$31)+INDEX(StockanalysisQuarterlyIncome[],MATCH("Revenue", QuarterlyIncomeNames, 0), AE$31+1)+INDEX(StockanalysisQuarterlyIncome[],MATCH("Revenue", QuarterlyIncomeNames, 0), AE$31+2)+INDEX(StockanalysisQuarterlyIncome[],MATCH("Revenue", QuarterlyIncomeNames, 0), AE$31+3)), "")</f>
        <v>2.629353364500709E-2</v>
      </c>
      <c r="AF42" s="2">
        <f>IFERROR((INDEX(StockanalysisQuarterlyIncome[],MATCH("Pretax Income", QuarterlyIncomeNames, 0), AF$31)+INDEX(StockanalysisQuarterlyIncome[],MATCH("Pretax Income", QuarterlyIncomeNames, 0), AF$31+1)+INDEX(StockanalysisQuarterlyIncome[],MATCH("Pretax Income", QuarterlyIncomeNames, 0), AF$31+2)+INDEX(StockanalysisQuarterlyIncome[],MATCH("Pretax Income", QuarterlyIncomeNames, 0), AF$31+3))/(INDEX(StockanalysisQuarterlyIncome[],MATCH("Revenue", QuarterlyIncomeNames, 0), AF$31)+INDEX(StockanalysisQuarterlyIncome[],MATCH("Revenue", QuarterlyIncomeNames, 0), AF$31+1)+INDEX(StockanalysisQuarterlyIncome[],MATCH("Revenue", QuarterlyIncomeNames, 0), AF$31+2)+INDEX(StockanalysisQuarterlyIncome[],MATCH("Revenue", QuarterlyIncomeNames, 0), AF$31+3)), "")</f>
        <v>1.4343033988489523E-2</v>
      </c>
      <c r="AG42" s="2">
        <f>IFERROR((INDEX(StockanalysisQuarterlyIncome[],MATCH("Pretax Income", QuarterlyIncomeNames, 0), AG$31)+INDEX(StockanalysisQuarterlyIncome[],MATCH("Pretax Income", QuarterlyIncomeNames, 0), AG$31+1)+INDEX(StockanalysisQuarterlyIncome[],MATCH("Pretax Income", QuarterlyIncomeNames, 0), AG$31+2)+INDEX(StockanalysisQuarterlyIncome[],MATCH("Pretax Income", QuarterlyIncomeNames, 0), AG$31+3))/(INDEX(StockanalysisQuarterlyIncome[],MATCH("Revenue", QuarterlyIncomeNames, 0), AG$31)+INDEX(StockanalysisQuarterlyIncome[],MATCH("Revenue", QuarterlyIncomeNames, 0), AG$31+1)+INDEX(StockanalysisQuarterlyIncome[],MATCH("Revenue", QuarterlyIncomeNames, 0), AG$31+2)+INDEX(StockanalysisQuarterlyIncome[],MATCH("Revenue", QuarterlyIncomeNames, 0), AG$31+3)), "")</f>
        <v>3.0057662452872034E-2</v>
      </c>
      <c r="AH42" s="2">
        <f>IFERROR((INDEX(StockanalysisQuarterlyIncome[],MATCH("Pretax Income", QuarterlyIncomeNames, 0), AH$31)+INDEX(StockanalysisQuarterlyIncome[],MATCH("Pretax Income", QuarterlyIncomeNames, 0), AH$31+1)+INDEX(StockanalysisQuarterlyIncome[],MATCH("Pretax Income", QuarterlyIncomeNames, 0), AH$31+2)+INDEX(StockanalysisQuarterlyIncome[],MATCH("Pretax Income", QuarterlyIncomeNames, 0), AH$31+3))/(INDEX(StockanalysisQuarterlyIncome[],MATCH("Revenue", QuarterlyIncomeNames, 0), AH$31)+INDEX(StockanalysisQuarterlyIncome[],MATCH("Revenue", QuarterlyIncomeNames, 0), AH$31+1)+INDEX(StockanalysisQuarterlyIncome[],MATCH("Revenue", QuarterlyIncomeNames, 0), AH$31+2)+INDEX(StockanalysisQuarterlyIncome[],MATCH("Revenue", QuarterlyIncomeNames, 0), AH$31+3)), "")</f>
        <v>3.3661478599221785E-2</v>
      </c>
      <c r="AI42" s="2">
        <f>IFERROR((INDEX(StockanalysisQuarterlyIncome[],MATCH("Pretax Income", QuarterlyIncomeNames, 0), AI$31)+INDEX(StockanalysisQuarterlyIncome[],MATCH("Pretax Income", QuarterlyIncomeNames, 0), AI$31+1)+INDEX(StockanalysisQuarterlyIncome[],MATCH("Pretax Income", QuarterlyIncomeNames, 0), AI$31+2)+INDEX(StockanalysisQuarterlyIncome[],MATCH("Pretax Income", QuarterlyIncomeNames, 0), AI$31+3))/(INDEX(StockanalysisQuarterlyIncome[],MATCH("Revenue", QuarterlyIncomeNames, 0), AI$31)+INDEX(StockanalysisQuarterlyIncome[],MATCH("Revenue", QuarterlyIncomeNames, 0), AI$31+1)+INDEX(StockanalysisQuarterlyIncome[],MATCH("Revenue", QuarterlyIncomeNames, 0), AI$31+2)+INDEX(StockanalysisQuarterlyIncome[],MATCH("Revenue", QuarterlyIncomeNames, 0), AI$31+3)), "")</f>
        <v>3.6345017940932929E-2</v>
      </c>
    </row>
    <row r="43" spans="2:35" x14ac:dyDescent="0.25">
      <c r="B43" s="42" t="s">
        <v>15706</v>
      </c>
      <c r="E43" s="2">
        <f>IFERROR((INDEX(StockanalysisQuarterlyIncome[],MATCH("Net Income", QuarterlyIncomeNames, 0), E$31)+INDEX(StockanalysisQuarterlyIncome[],MATCH("Net Income", QuarterlyIncomeNames, 0), E$31+1)+INDEX(StockanalysisQuarterlyIncome[],MATCH("Net Income", QuarterlyIncomeNames, 0), E$31+2)+INDEX(StockanalysisQuarterlyIncome[],MATCH("Net Income", QuarterlyIncomeNames, 0), E$31+3))/(INDEX(StockanalysisQuarterlyIncome[],MATCH("Revenue", QuarterlyIncomeNames, 0), E$31)+INDEX(StockanalysisQuarterlyIncome[],MATCH("Revenue", QuarterlyIncomeNames, 0), E$31+1)+INDEX(StockanalysisQuarterlyIncome[],MATCH("Revenue", QuarterlyIncomeNames, 0), E$31+2)+INDEX(StockanalysisQuarterlyIncome[],MATCH("Revenue", QuarterlyIncomeNames, 0), E$31+3)), "")</f>
        <v>-9.991340837940451E-4</v>
      </c>
      <c r="F43" s="2">
        <f>IFERROR((INDEX(StockanalysisQuarterlyIncome[],MATCH("Net Income", QuarterlyIncomeNames, 0), F$31)+INDEX(StockanalysisQuarterlyIncome[],MATCH("Net Income", QuarterlyIncomeNames, 0), F$31+1)+INDEX(StockanalysisQuarterlyIncome[],MATCH("Net Income", QuarterlyIncomeNames, 0), F$31+2)+INDEX(StockanalysisQuarterlyIncome[],MATCH("Net Income", QuarterlyIncomeNames, 0), F$31+3))/(INDEX(StockanalysisQuarterlyIncome[],MATCH("Revenue", QuarterlyIncomeNames, 0), F$31)+INDEX(StockanalysisQuarterlyIncome[],MATCH("Revenue", QuarterlyIncomeNames, 0), F$31+1)+INDEX(StockanalysisQuarterlyIncome[],MATCH("Revenue", QuarterlyIncomeNames, 0), F$31+2)+INDEX(StockanalysisQuarterlyIncome[],MATCH("Revenue", QuarterlyIncomeNames, 0), F$31+3)), "")</f>
        <v>-6.9574897377026369E-4</v>
      </c>
      <c r="G43" s="2">
        <f>IFERROR((INDEX(StockanalysisQuarterlyIncome[],MATCH("Net Income", QuarterlyIncomeNames, 0), G$31)+INDEX(StockanalysisQuarterlyIncome[],MATCH("Net Income", QuarterlyIncomeNames, 0), G$31+1)+INDEX(StockanalysisQuarterlyIncome[],MATCH("Net Income", QuarterlyIncomeNames, 0), G$31+2)+INDEX(StockanalysisQuarterlyIncome[],MATCH("Net Income", QuarterlyIncomeNames, 0), G$31+3))/(INDEX(StockanalysisQuarterlyIncome[],MATCH("Revenue", QuarterlyIncomeNames, 0), G$31)+INDEX(StockanalysisQuarterlyIncome[],MATCH("Revenue", QuarterlyIncomeNames, 0), G$31+1)+INDEX(StockanalysisQuarterlyIncome[],MATCH("Revenue", QuarterlyIncomeNames, 0), G$31+2)+INDEX(StockanalysisQuarterlyIncome[],MATCH("Revenue", QuarterlyIncomeNames, 0), G$31+3)), "")</f>
        <v>1.0550825874990904E-2</v>
      </c>
      <c r="H43" s="2">
        <f>IFERROR((INDEX(StockanalysisQuarterlyIncome[],MATCH("Net Income", QuarterlyIncomeNames, 0), H$31)+INDEX(StockanalysisQuarterlyIncome[],MATCH("Net Income", QuarterlyIncomeNames, 0), H$31+1)+INDEX(StockanalysisQuarterlyIncome[],MATCH("Net Income", QuarterlyIncomeNames, 0), H$31+2)+INDEX(StockanalysisQuarterlyIncome[],MATCH("Net Income", QuarterlyIncomeNames, 0), H$31+3))/(INDEX(StockanalysisQuarterlyIncome[],MATCH("Revenue", QuarterlyIncomeNames, 0), H$31)+INDEX(StockanalysisQuarterlyIncome[],MATCH("Revenue", QuarterlyIncomeNames, 0), H$31+1)+INDEX(StockanalysisQuarterlyIncome[],MATCH("Revenue", QuarterlyIncomeNames, 0), H$31+2)+INDEX(StockanalysisQuarterlyIncome[],MATCH("Revenue", QuarterlyIncomeNames, 0), H$31+3)), "")</f>
        <v>-1.0472354448919809E-2</v>
      </c>
      <c r="I43" s="2">
        <f>IFERROR((INDEX(StockanalysisQuarterlyIncome[],MATCH("Net Income", QuarterlyIncomeNames, 0), I$31)+INDEX(StockanalysisQuarterlyIncome[],MATCH("Net Income", QuarterlyIncomeNames, 0), I$31+1)+INDEX(StockanalysisQuarterlyIncome[],MATCH("Net Income", QuarterlyIncomeNames, 0), I$31+2)+INDEX(StockanalysisQuarterlyIncome[],MATCH("Net Income", QuarterlyIncomeNames, 0), I$31+3))/(INDEX(StockanalysisQuarterlyIncome[],MATCH("Revenue", QuarterlyIncomeNames, 0), I$31)+INDEX(StockanalysisQuarterlyIncome[],MATCH("Revenue", QuarterlyIncomeNames, 0), I$31+1)+INDEX(StockanalysisQuarterlyIncome[],MATCH("Revenue", QuarterlyIncomeNames, 0), I$31+2)+INDEX(StockanalysisQuarterlyIncome[],MATCH("Revenue", QuarterlyIncomeNames, 0), I$31+3)), "")</f>
        <v>-9.1539937989074272E-3</v>
      </c>
      <c r="J43" s="2">
        <f>IFERROR((INDEX(StockanalysisQuarterlyIncome[],MATCH("Net Income", QuarterlyIncomeNames, 0), J$31)+INDEX(StockanalysisQuarterlyIncome[],MATCH("Net Income", QuarterlyIncomeNames, 0), J$31+1)+INDEX(StockanalysisQuarterlyIncome[],MATCH("Net Income", QuarterlyIncomeNames, 0), J$31+2)+INDEX(StockanalysisQuarterlyIncome[],MATCH("Net Income", QuarterlyIncomeNames, 0), J$31+3))/(INDEX(StockanalysisQuarterlyIncome[],MATCH("Revenue", QuarterlyIncomeNames, 0), J$31)+INDEX(StockanalysisQuarterlyIncome[],MATCH("Revenue", QuarterlyIncomeNames, 0), J$31+1)+INDEX(StockanalysisQuarterlyIncome[],MATCH("Revenue", QuarterlyIncomeNames, 0), J$31+2)+INDEX(StockanalysisQuarterlyIncome[],MATCH("Revenue", QuarterlyIncomeNames, 0), J$31+3)), "")</f>
        <v>-2.1893618548560763E-2</v>
      </c>
      <c r="K43" s="2">
        <f>IFERROR((INDEX(StockanalysisQuarterlyIncome[],MATCH("Net Income", QuarterlyIncomeNames, 0), K$31)+INDEX(StockanalysisQuarterlyIncome[],MATCH("Net Income", QuarterlyIncomeNames, 0), K$31+1)+INDEX(StockanalysisQuarterlyIncome[],MATCH("Net Income", QuarterlyIncomeNames, 0), K$31+2)+INDEX(StockanalysisQuarterlyIncome[],MATCH("Net Income", QuarterlyIncomeNames, 0), K$31+3))/(INDEX(StockanalysisQuarterlyIncome[],MATCH("Revenue", QuarterlyIncomeNames, 0), K$31)+INDEX(StockanalysisQuarterlyIncome[],MATCH("Revenue", QuarterlyIncomeNames, 0), K$31+1)+INDEX(StockanalysisQuarterlyIncome[],MATCH("Revenue", QuarterlyIncomeNames, 0), K$31+2)+INDEX(StockanalysisQuarterlyIncome[],MATCH("Revenue", QuarterlyIncomeNames, 0), K$31+3)), "")</f>
        <v>-3.1082226617688613E-2</v>
      </c>
      <c r="L43" s="2">
        <f>IFERROR((INDEX(StockanalysisQuarterlyIncome[],MATCH("Net Income", QuarterlyIncomeNames, 0), L$31)+INDEX(StockanalysisQuarterlyIncome[],MATCH("Net Income", QuarterlyIncomeNames, 0), L$31+1)+INDEX(StockanalysisQuarterlyIncome[],MATCH("Net Income", QuarterlyIncomeNames, 0), L$31+2)+INDEX(StockanalysisQuarterlyIncome[],MATCH("Net Income", QuarterlyIncomeNames, 0), L$31+3))/(INDEX(StockanalysisQuarterlyIncome[],MATCH("Revenue", QuarterlyIncomeNames, 0), L$31)+INDEX(StockanalysisQuarterlyIncome[],MATCH("Revenue", QuarterlyIncomeNames, 0), L$31+1)+INDEX(StockanalysisQuarterlyIncome[],MATCH("Revenue", QuarterlyIncomeNames, 0), L$31+2)+INDEX(StockanalysisQuarterlyIncome[],MATCH("Revenue", QuarterlyIncomeNames, 0), L$31+3)), "")</f>
        <v>-2.1020606531881803E-2</v>
      </c>
      <c r="M43" s="2">
        <f>IFERROR((INDEX(StockanalysisQuarterlyIncome[],MATCH("Net Income", QuarterlyIncomeNames, 0), M$31)+INDEX(StockanalysisQuarterlyIncome[],MATCH("Net Income", QuarterlyIncomeNames, 0), M$31+1)+INDEX(StockanalysisQuarterlyIncome[],MATCH("Net Income", QuarterlyIncomeNames, 0), M$31+2)+INDEX(StockanalysisQuarterlyIncome[],MATCH("Net Income", QuarterlyIncomeNames, 0), M$31+3))/(INDEX(StockanalysisQuarterlyIncome[],MATCH("Revenue", QuarterlyIncomeNames, 0), M$31)+INDEX(StockanalysisQuarterlyIncome[],MATCH("Revenue", QuarterlyIncomeNames, 0), M$31+1)+INDEX(StockanalysisQuarterlyIncome[],MATCH("Revenue", QuarterlyIncomeNames, 0), M$31+2)+INDEX(StockanalysisQuarterlyIncome[],MATCH("Revenue", QuarterlyIncomeNames, 0), M$31+3)), "")</f>
        <v>-2.249122578967893E-2</v>
      </c>
      <c r="N43" s="2">
        <f>IFERROR((INDEX(StockanalysisQuarterlyIncome[],MATCH("Net Income", QuarterlyIncomeNames, 0), N$31)+INDEX(StockanalysisQuarterlyIncome[],MATCH("Net Income", QuarterlyIncomeNames, 0), N$31+1)+INDEX(StockanalysisQuarterlyIncome[],MATCH("Net Income", QuarterlyIncomeNames, 0), N$31+2)+INDEX(StockanalysisQuarterlyIncome[],MATCH("Net Income", QuarterlyIncomeNames, 0), N$31+3))/(INDEX(StockanalysisQuarterlyIncome[],MATCH("Revenue", QuarterlyIncomeNames, 0), N$31)+INDEX(StockanalysisQuarterlyIncome[],MATCH("Revenue", QuarterlyIncomeNames, 0), N$31+1)+INDEX(StockanalysisQuarterlyIncome[],MATCH("Revenue", QuarterlyIncomeNames, 0), N$31+2)+INDEX(StockanalysisQuarterlyIncome[],MATCH("Revenue", QuarterlyIncomeNames, 0), N$31+3)), "")</f>
        <v>-1.6586124246939171E-2</v>
      </c>
      <c r="O43" s="2">
        <f>IFERROR((INDEX(StockanalysisQuarterlyIncome[],MATCH("Net Income", QuarterlyIncomeNames, 0), O$31)+INDEX(StockanalysisQuarterlyIncome[],MATCH("Net Income", QuarterlyIncomeNames, 0), O$31+1)+INDEX(StockanalysisQuarterlyIncome[],MATCH("Net Income", QuarterlyIncomeNames, 0), O$31+2)+INDEX(StockanalysisQuarterlyIncome[],MATCH("Net Income", QuarterlyIncomeNames, 0), O$31+3))/(INDEX(StockanalysisQuarterlyIncome[],MATCH("Revenue", QuarterlyIncomeNames, 0), O$31)+INDEX(StockanalysisQuarterlyIncome[],MATCH("Revenue", QuarterlyIncomeNames, 0), O$31+1)+INDEX(StockanalysisQuarterlyIncome[],MATCH("Revenue", QuarterlyIncomeNames, 0), O$31+2)+INDEX(StockanalysisQuarterlyIncome[],MATCH("Revenue", QuarterlyIncomeNames, 0), O$31+3)), "")</f>
        <v>-2.7552571573346847E-2</v>
      </c>
      <c r="P43" s="2">
        <f>IFERROR((INDEX(StockanalysisQuarterlyIncome[],MATCH("Net Income", QuarterlyIncomeNames, 0), P$31)+INDEX(StockanalysisQuarterlyIncome[],MATCH("Net Income", QuarterlyIncomeNames, 0), P$31+1)+INDEX(StockanalysisQuarterlyIncome[],MATCH("Net Income", QuarterlyIncomeNames, 0), P$31+2)+INDEX(StockanalysisQuarterlyIncome[],MATCH("Net Income", QuarterlyIncomeNames, 0), P$31+3))/(INDEX(StockanalysisQuarterlyIncome[],MATCH("Revenue", QuarterlyIncomeNames, 0), P$31)+INDEX(StockanalysisQuarterlyIncome[],MATCH("Revenue", QuarterlyIncomeNames, 0), P$31+1)+INDEX(StockanalysisQuarterlyIncome[],MATCH("Revenue", QuarterlyIncomeNames, 0), P$31+2)+INDEX(StockanalysisQuarterlyIncome[],MATCH("Revenue", QuarterlyIncomeNames, 0), P$31+3)), "")</f>
        <v>-4.2255879726108961E-2</v>
      </c>
      <c r="Q43" s="2">
        <f>IFERROR((INDEX(StockanalysisQuarterlyIncome[],MATCH("Net Income", QuarterlyIncomeNames, 0), Q$31)+INDEX(StockanalysisQuarterlyIncome[],MATCH("Net Income", QuarterlyIncomeNames, 0), Q$31+1)+INDEX(StockanalysisQuarterlyIncome[],MATCH("Net Income", QuarterlyIncomeNames, 0), Q$31+2)+INDEX(StockanalysisQuarterlyIncome[],MATCH("Net Income", QuarterlyIncomeNames, 0), Q$31+3))/(INDEX(StockanalysisQuarterlyIncome[],MATCH("Revenue", QuarterlyIncomeNames, 0), Q$31)+INDEX(StockanalysisQuarterlyIncome[],MATCH("Revenue", QuarterlyIncomeNames, 0), Q$31+1)+INDEX(StockanalysisQuarterlyIncome[],MATCH("Revenue", QuarterlyIncomeNames, 0), Q$31+2)+INDEX(StockanalysisQuarterlyIncome[],MATCH("Revenue", QuarterlyIncomeNames, 0), Q$31+3)), "")</f>
        <v>-9.1059008762322022E-2</v>
      </c>
      <c r="R43" s="2">
        <f>IFERROR((INDEX(StockanalysisQuarterlyIncome[],MATCH("Net Income", QuarterlyIncomeNames, 0), R$31)+INDEX(StockanalysisQuarterlyIncome[],MATCH("Net Income", QuarterlyIncomeNames, 0), R$31+1)+INDEX(StockanalysisQuarterlyIncome[],MATCH("Net Income", QuarterlyIncomeNames, 0), R$31+2)+INDEX(StockanalysisQuarterlyIncome[],MATCH("Net Income", QuarterlyIncomeNames, 0), R$31+3))/(INDEX(StockanalysisQuarterlyIncome[],MATCH("Revenue", QuarterlyIncomeNames, 0), R$31)+INDEX(StockanalysisQuarterlyIncome[],MATCH("Revenue", QuarterlyIncomeNames, 0), R$31+1)+INDEX(StockanalysisQuarterlyIncome[],MATCH("Revenue", QuarterlyIncomeNames, 0), R$31+2)+INDEX(StockanalysisQuarterlyIncome[],MATCH("Revenue", QuarterlyIncomeNames, 0), R$31+3)), "")</f>
        <v>-0.11446967174911778</v>
      </c>
      <c r="S43" s="2">
        <f>IFERROR((INDEX(StockanalysisQuarterlyIncome[],MATCH("Net Income", QuarterlyIncomeNames, 0), S$31)+INDEX(StockanalysisQuarterlyIncome[],MATCH("Net Income", QuarterlyIncomeNames, 0), S$31+1)+INDEX(StockanalysisQuarterlyIncome[],MATCH("Net Income", QuarterlyIncomeNames, 0), S$31+2)+INDEX(StockanalysisQuarterlyIncome[],MATCH("Net Income", QuarterlyIncomeNames, 0), S$31+3))/(INDEX(StockanalysisQuarterlyIncome[],MATCH("Revenue", QuarterlyIncomeNames, 0), S$31)+INDEX(StockanalysisQuarterlyIncome[],MATCH("Revenue", QuarterlyIncomeNames, 0), S$31+1)+INDEX(StockanalysisQuarterlyIncome[],MATCH("Revenue", QuarterlyIncomeNames, 0), S$31+2)+INDEX(StockanalysisQuarterlyIncome[],MATCH("Revenue", QuarterlyIncomeNames, 0), S$31+3)), "")</f>
        <v>-9.848980912326108E-2</v>
      </c>
      <c r="T43" s="2">
        <f>IFERROR((INDEX(StockanalysisQuarterlyIncome[],MATCH("Net Income", QuarterlyIncomeNames, 0), T$31)+INDEX(StockanalysisQuarterlyIncome[],MATCH("Net Income", QuarterlyIncomeNames, 0), T$31+1)+INDEX(StockanalysisQuarterlyIncome[],MATCH("Net Income", QuarterlyIncomeNames, 0), T$31+2)+INDEX(StockanalysisQuarterlyIncome[],MATCH("Net Income", QuarterlyIncomeNames, 0), T$31+3))/(INDEX(StockanalysisQuarterlyIncome[],MATCH("Revenue", QuarterlyIncomeNames, 0), T$31)+INDEX(StockanalysisQuarterlyIncome[],MATCH("Revenue", QuarterlyIncomeNames, 0), T$31+1)+INDEX(StockanalysisQuarterlyIncome[],MATCH("Revenue", QuarterlyIncomeNames, 0), T$31+2)+INDEX(StockanalysisQuarterlyIncome[],MATCH("Revenue", QuarterlyIncomeNames, 0), T$31+3)), "")</f>
        <v>-5.9883857114971691E-2</v>
      </c>
      <c r="U43" s="2">
        <f>IFERROR((INDEX(StockanalysisQuarterlyIncome[],MATCH("Net Income", QuarterlyIncomeNames, 0), U$31)+INDEX(StockanalysisQuarterlyIncome[],MATCH("Net Income", QuarterlyIncomeNames, 0), U$31+1)+INDEX(StockanalysisQuarterlyIncome[],MATCH("Net Income", QuarterlyIncomeNames, 0), U$31+2)+INDEX(StockanalysisQuarterlyIncome[],MATCH("Net Income", QuarterlyIncomeNames, 0), U$31+3))/(INDEX(StockanalysisQuarterlyIncome[],MATCH("Revenue", QuarterlyIncomeNames, 0), U$31)+INDEX(StockanalysisQuarterlyIncome[],MATCH("Revenue", QuarterlyIncomeNames, 0), U$31+1)+INDEX(StockanalysisQuarterlyIncome[],MATCH("Revenue", QuarterlyIncomeNames, 0), U$31+2)+INDEX(StockanalysisQuarterlyIncome[],MATCH("Revenue", QuarterlyIncomeNames, 0), U$31+3)), "")</f>
        <v>-2.0638924130931234E-2</v>
      </c>
      <c r="V43" s="2">
        <f>IFERROR((INDEX(StockanalysisQuarterlyIncome[],MATCH("Net Income", QuarterlyIncomeNames, 0), V$31)+INDEX(StockanalysisQuarterlyIncome[],MATCH("Net Income", QuarterlyIncomeNames, 0), V$31+1)+INDEX(StockanalysisQuarterlyIncome[],MATCH("Net Income", QuarterlyIncomeNames, 0), V$31+2)+INDEX(StockanalysisQuarterlyIncome[],MATCH("Net Income", QuarterlyIncomeNames, 0), V$31+3))/(INDEX(StockanalysisQuarterlyIncome[],MATCH("Revenue", QuarterlyIncomeNames, 0), V$31)+INDEX(StockanalysisQuarterlyIncome[],MATCH("Revenue", QuarterlyIncomeNames, 0), V$31+1)+INDEX(StockanalysisQuarterlyIncome[],MATCH("Revenue", QuarterlyIncomeNames, 0), V$31+2)+INDEX(StockanalysisQuarterlyIncome[],MATCH("Revenue", QuarterlyIncomeNames, 0), V$31+3)), "")</f>
        <v>5.9756395832314228E-3</v>
      </c>
      <c r="W43" s="2">
        <f>IFERROR((INDEX(StockanalysisQuarterlyIncome[],MATCH("Net Income", QuarterlyIncomeNames, 0), W$31)+INDEX(StockanalysisQuarterlyIncome[],MATCH("Net Income", QuarterlyIncomeNames, 0), W$31+1)+INDEX(StockanalysisQuarterlyIncome[],MATCH("Net Income", QuarterlyIncomeNames, 0), W$31+2)+INDEX(StockanalysisQuarterlyIncome[],MATCH("Net Income", QuarterlyIncomeNames, 0), W$31+3))/(INDEX(StockanalysisQuarterlyIncome[],MATCH("Revenue", QuarterlyIncomeNames, 0), W$31)+INDEX(StockanalysisQuarterlyIncome[],MATCH("Revenue", QuarterlyIncomeNames, 0), W$31+1)+INDEX(StockanalysisQuarterlyIncome[],MATCH("Revenue", QuarterlyIncomeNames, 0), W$31+2)+INDEX(StockanalysisQuarterlyIncome[],MATCH("Revenue", QuarterlyIncomeNames, 0), W$31+3)), "")</f>
        <v>8.2084890928878999E-3</v>
      </c>
      <c r="X43" s="2">
        <f>IFERROR((INDEX(StockanalysisQuarterlyIncome[],MATCH("Net Income", QuarterlyIncomeNames, 0), X$31)+INDEX(StockanalysisQuarterlyIncome[],MATCH("Net Income", QuarterlyIncomeNames, 0), X$31+1)+INDEX(StockanalysisQuarterlyIncome[],MATCH("Net Income", QuarterlyIncomeNames, 0), X$31+2)+INDEX(StockanalysisQuarterlyIncome[],MATCH("Net Income", QuarterlyIncomeNames, 0), X$31+3))/(INDEX(StockanalysisQuarterlyIncome[],MATCH("Revenue", QuarterlyIncomeNames, 0), X$31)+INDEX(StockanalysisQuarterlyIncome[],MATCH("Revenue", QuarterlyIncomeNames, 0), X$31+1)+INDEX(StockanalysisQuarterlyIncome[],MATCH("Revenue", QuarterlyIncomeNames, 0), X$31+2)+INDEX(StockanalysisQuarterlyIncome[],MATCH("Revenue", QuarterlyIncomeNames, 0), X$31+3)), "")</f>
        <v>1.42257597266946E-2</v>
      </c>
      <c r="Y43" s="2">
        <f>IFERROR((INDEX(StockanalysisQuarterlyIncome[],MATCH("Net Income", QuarterlyIncomeNames, 0), Y$31)+INDEX(StockanalysisQuarterlyIncome[],MATCH("Net Income", QuarterlyIncomeNames, 0), Y$31+1)+INDEX(StockanalysisQuarterlyIncome[],MATCH("Net Income", QuarterlyIncomeNames, 0), Y$31+2)+INDEX(StockanalysisQuarterlyIncome[],MATCH("Net Income", QuarterlyIncomeNames, 0), Y$31+3))/(INDEX(StockanalysisQuarterlyIncome[],MATCH("Revenue", QuarterlyIncomeNames, 0), Y$31)+INDEX(StockanalysisQuarterlyIncome[],MATCH("Revenue", QuarterlyIncomeNames, 0), Y$31+1)+INDEX(StockanalysisQuarterlyIncome[],MATCH("Revenue", QuarterlyIncomeNames, 0), Y$31+2)+INDEX(StockanalysisQuarterlyIncome[],MATCH("Revenue", QuarterlyIncomeNames, 0), Y$31+3)), "")</f>
        <v>1.4323445753758634E-2</v>
      </c>
      <c r="Z43" s="2">
        <f>IFERROR((INDEX(StockanalysisQuarterlyIncome[],MATCH("Net Income", QuarterlyIncomeNames, 0), Z$31)+INDEX(StockanalysisQuarterlyIncome[],MATCH("Net Income", QuarterlyIncomeNames, 0), Z$31+1)+INDEX(StockanalysisQuarterlyIncome[],MATCH("Net Income", QuarterlyIncomeNames, 0), Z$31+2)+INDEX(StockanalysisQuarterlyIncome[],MATCH("Net Income", QuarterlyIncomeNames, 0), Z$31+3))/(INDEX(StockanalysisQuarterlyIncome[],MATCH("Revenue", QuarterlyIncomeNames, 0), Z$31)+INDEX(StockanalysisQuarterlyIncome[],MATCH("Revenue", QuarterlyIncomeNames, 0), Z$31+1)+INDEX(StockanalysisQuarterlyIncome[],MATCH("Revenue", QuarterlyIncomeNames, 0), Z$31+2)+INDEX(StockanalysisQuarterlyIncome[],MATCH("Revenue", QuarterlyIncomeNames, 0), Z$31+3)), "")</f>
        <v>5.1004131158887394E-3</v>
      </c>
      <c r="AA43" s="2">
        <f>IFERROR((INDEX(StockanalysisQuarterlyIncome[],MATCH("Net Income", QuarterlyIncomeNames, 0), AA$31)+INDEX(StockanalysisQuarterlyIncome[],MATCH("Net Income", QuarterlyIncomeNames, 0), AA$31+1)+INDEX(StockanalysisQuarterlyIncome[],MATCH("Net Income", QuarterlyIncomeNames, 0), AA$31+2)+INDEX(StockanalysisQuarterlyIncome[],MATCH("Net Income", QuarterlyIncomeNames, 0), AA$31+3))/(INDEX(StockanalysisQuarterlyIncome[],MATCH("Revenue", QuarterlyIncomeNames, 0), AA$31)+INDEX(StockanalysisQuarterlyIncome[],MATCH("Revenue", QuarterlyIncomeNames, 0), AA$31+1)+INDEX(StockanalysisQuarterlyIncome[],MATCH("Revenue", QuarterlyIncomeNames, 0), AA$31+2)+INDEX(StockanalysisQuarterlyIncome[],MATCH("Revenue", QuarterlyIncomeNames, 0), AA$31+3)), "")</f>
        <v>1.0377608246977079E-2</v>
      </c>
      <c r="AB43" s="2">
        <f>IFERROR((INDEX(StockanalysisQuarterlyIncome[],MATCH("Net Income", QuarterlyIncomeNames, 0), AB$31)+INDEX(StockanalysisQuarterlyIncome[],MATCH("Net Income", QuarterlyIncomeNames, 0), AB$31+1)+INDEX(StockanalysisQuarterlyIncome[],MATCH("Net Income", QuarterlyIncomeNames, 0), AB$31+2)+INDEX(StockanalysisQuarterlyIncome[],MATCH("Net Income", QuarterlyIncomeNames, 0), AB$31+3))/(INDEX(StockanalysisQuarterlyIncome[],MATCH("Revenue", QuarterlyIncomeNames, 0), AB$31)+INDEX(StockanalysisQuarterlyIncome[],MATCH("Revenue", QuarterlyIncomeNames, 0), AB$31+1)+INDEX(StockanalysisQuarterlyIncome[],MATCH("Revenue", QuarterlyIncomeNames, 0), AB$31+2)+INDEX(StockanalysisQuarterlyIncome[],MATCH("Revenue", QuarterlyIncomeNames, 0), AB$31+3)), "")</f>
        <v>1.0341818928351468E-2</v>
      </c>
      <c r="AC43" s="2">
        <f>IFERROR((INDEX(StockanalysisQuarterlyIncome[],MATCH("Net Income", QuarterlyIncomeNames, 0), AC$31)+INDEX(StockanalysisQuarterlyIncome[],MATCH("Net Income", QuarterlyIncomeNames, 0), AC$31+1)+INDEX(StockanalysisQuarterlyIncome[],MATCH("Net Income", QuarterlyIncomeNames, 0), AC$31+2)+INDEX(StockanalysisQuarterlyIncome[],MATCH("Net Income", QuarterlyIncomeNames, 0), AC$31+3))/(INDEX(StockanalysisQuarterlyIncome[],MATCH("Revenue", QuarterlyIncomeNames, 0), AC$31)+INDEX(StockanalysisQuarterlyIncome[],MATCH("Revenue", QuarterlyIncomeNames, 0), AC$31+1)+INDEX(StockanalysisQuarterlyIncome[],MATCH("Revenue", QuarterlyIncomeNames, 0), AC$31+2)+INDEX(StockanalysisQuarterlyIncome[],MATCH("Revenue", QuarterlyIncomeNames, 0), AC$31+3)), "")</f>
        <v>5.792117665337407E-3</v>
      </c>
      <c r="AD43" s="2">
        <f>IFERROR((INDEX(StockanalysisQuarterlyIncome[],MATCH("Net Income", QuarterlyIncomeNames, 0), AD$31)+INDEX(StockanalysisQuarterlyIncome[],MATCH("Net Income", QuarterlyIncomeNames, 0), AD$31+1)+INDEX(StockanalysisQuarterlyIncome[],MATCH("Net Income", QuarterlyIncomeNames, 0), AD$31+2)+INDEX(StockanalysisQuarterlyIncome[],MATCH("Net Income", QuarterlyIncomeNames, 0), AD$31+3))/(INDEX(StockanalysisQuarterlyIncome[],MATCH("Revenue", QuarterlyIncomeNames, 0), AD$31)+INDEX(StockanalysisQuarterlyIncome[],MATCH("Revenue", QuarterlyIncomeNames, 0), AD$31+1)+INDEX(StockanalysisQuarterlyIncome[],MATCH("Revenue", QuarterlyIncomeNames, 0), AD$31+2)+INDEX(StockanalysisQuarterlyIncome[],MATCH("Revenue", QuarterlyIncomeNames, 0), AD$31+3)), "")</f>
        <v>1.2220679726464087E-2</v>
      </c>
      <c r="AE43" s="2">
        <f>IFERROR((INDEX(StockanalysisQuarterlyIncome[],MATCH("Net Income", QuarterlyIncomeNames, 0), AE$31)+INDEX(StockanalysisQuarterlyIncome[],MATCH("Net Income", QuarterlyIncomeNames, 0), AE$31+1)+INDEX(StockanalysisQuarterlyIncome[],MATCH("Net Income", QuarterlyIncomeNames, 0), AE$31+2)+INDEX(StockanalysisQuarterlyIncome[],MATCH("Net Income", QuarterlyIncomeNames, 0), AE$31+3))/(INDEX(StockanalysisQuarterlyIncome[],MATCH("Revenue", QuarterlyIncomeNames, 0), AE$31)+INDEX(StockanalysisQuarterlyIncome[],MATCH("Revenue", QuarterlyIncomeNames, 0), AE$31+1)+INDEX(StockanalysisQuarterlyIncome[],MATCH("Revenue", QuarterlyIncomeNames, 0), AE$31+2)+INDEX(StockanalysisQuarterlyIncome[],MATCH("Revenue", QuarterlyIncomeNames, 0), AE$31+3)), "")</f>
        <v>1.4781215527656669E-2</v>
      </c>
      <c r="AF43" s="2">
        <f>IFERROR((INDEX(StockanalysisQuarterlyIncome[],MATCH("Net Income", QuarterlyIncomeNames, 0), AF$31)+INDEX(StockanalysisQuarterlyIncome[],MATCH("Net Income", QuarterlyIncomeNames, 0), AF$31+1)+INDEX(StockanalysisQuarterlyIncome[],MATCH("Net Income", QuarterlyIncomeNames, 0), AF$31+2)+INDEX(StockanalysisQuarterlyIncome[],MATCH("Net Income", QuarterlyIncomeNames, 0), AF$31+3))/(INDEX(StockanalysisQuarterlyIncome[],MATCH("Revenue", QuarterlyIncomeNames, 0), AF$31)+INDEX(StockanalysisQuarterlyIncome[],MATCH("Revenue", QuarterlyIncomeNames, 0), AF$31+1)+INDEX(StockanalysisQuarterlyIncome[],MATCH("Revenue", QuarterlyIncomeNames, 0), AF$31+2)+INDEX(StockanalysisQuarterlyIncome[],MATCH("Revenue", QuarterlyIncomeNames, 0), AF$31+3)), "")</f>
        <v>8.6638071451840583E-3</v>
      </c>
      <c r="AG43" s="2">
        <f>IFERROR((INDEX(StockanalysisQuarterlyIncome[],MATCH("Net Income", QuarterlyIncomeNames, 0), AG$31)+INDEX(StockanalysisQuarterlyIncome[],MATCH("Net Income", QuarterlyIncomeNames, 0), AG$31+1)+INDEX(StockanalysisQuarterlyIncome[],MATCH("Net Income", QuarterlyIncomeNames, 0), AG$31+2)+INDEX(StockanalysisQuarterlyIncome[],MATCH("Net Income", QuarterlyIncomeNames, 0), AG$31+3))/(INDEX(StockanalysisQuarterlyIncome[],MATCH("Revenue", QuarterlyIncomeNames, 0), AG$31)+INDEX(StockanalysisQuarterlyIncome[],MATCH("Revenue", QuarterlyIncomeNames, 0), AG$31+1)+INDEX(StockanalysisQuarterlyIncome[],MATCH("Revenue", QuarterlyIncomeNames, 0), AG$31+2)+INDEX(StockanalysisQuarterlyIncome[],MATCH("Revenue", QuarterlyIncomeNames, 0), AG$31+3)), "")</f>
        <v>1.8077733422044797E-2</v>
      </c>
      <c r="AH43" s="2">
        <f>IFERROR((INDEX(StockanalysisQuarterlyIncome[],MATCH("Net Income", QuarterlyIncomeNames, 0), AH$31)+INDEX(StockanalysisQuarterlyIncome[],MATCH("Net Income", QuarterlyIncomeNames, 0), AH$31+1)+INDEX(StockanalysisQuarterlyIncome[],MATCH("Net Income", QuarterlyIncomeNames, 0), AH$31+2)+INDEX(StockanalysisQuarterlyIncome[],MATCH("Net Income", QuarterlyIncomeNames, 0), AH$31+3))/(INDEX(StockanalysisQuarterlyIncome[],MATCH("Revenue", QuarterlyIncomeNames, 0), AH$31)+INDEX(StockanalysisQuarterlyIncome[],MATCH("Revenue", QuarterlyIncomeNames, 0), AH$31+1)+INDEX(StockanalysisQuarterlyIncome[],MATCH("Revenue", QuarterlyIncomeNames, 0), AH$31+2)+INDEX(StockanalysisQuarterlyIncome[],MATCH("Revenue", QuarterlyIncomeNames, 0), AH$31+3)), "")</f>
        <v>2.0719844357976653E-2</v>
      </c>
      <c r="AI43" s="2">
        <f>IFERROR((INDEX(StockanalysisQuarterlyIncome[],MATCH("Net Income", QuarterlyIncomeNames, 0), AI$31)+INDEX(StockanalysisQuarterlyIncome[],MATCH("Net Income", QuarterlyIncomeNames, 0), AI$31+1)+INDEX(StockanalysisQuarterlyIncome[],MATCH("Net Income", QuarterlyIncomeNames, 0), AI$31+2)+INDEX(StockanalysisQuarterlyIncome[],MATCH("Net Income", QuarterlyIncomeNames, 0), AI$31+3))/(INDEX(StockanalysisQuarterlyIncome[],MATCH("Revenue", QuarterlyIncomeNames, 0), AI$31)+INDEX(StockanalysisQuarterlyIncome[],MATCH("Revenue", QuarterlyIncomeNames, 0), AI$31+1)+INDEX(StockanalysisQuarterlyIncome[],MATCH("Revenue", QuarterlyIncomeNames, 0), AI$31+2)+INDEX(StockanalysisQuarterlyIncome[],MATCH("Revenue", QuarterlyIncomeNames, 0), AI$31+3)), "")</f>
        <v>2.2771736130278775E-2</v>
      </c>
    </row>
    <row r="44" spans="2:35" x14ac:dyDescent="0.25">
      <c r="I44" s="1"/>
      <c r="J44" s="8"/>
    </row>
    <row r="45" spans="2:35" x14ac:dyDescent="0.25">
      <c r="B45" s="27" t="s">
        <v>3963</v>
      </c>
      <c r="H45" s="3"/>
      <c r="I45" s="3"/>
      <c r="J45" s="3"/>
      <c r="K45" s="3"/>
    </row>
    <row r="46" spans="2:35" x14ac:dyDescent="0.25">
      <c r="B46" t="s">
        <v>6290</v>
      </c>
      <c r="D46" s="8"/>
      <c r="E46" s="3">
        <f>IFERROR(INDEX(StockanalysisQuarterlyRatios[],MATCH($B46, QuarterlyRatiosNames, 0), E$31), "")</f>
        <v>0.55000000000000004</v>
      </c>
      <c r="F46" s="3">
        <f>IFERROR(INDEX(StockanalysisQuarterlyRatios[],MATCH($B46, QuarterlyRatiosNames, 0), F$31), "")</f>
        <v>0.55000000000000004</v>
      </c>
      <c r="G46" s="3">
        <f>IFERROR(INDEX(StockanalysisQuarterlyRatios[],MATCH($B46, QuarterlyRatiosNames, 0), G$31), "")</f>
        <v>0.57999999999999996</v>
      </c>
      <c r="H46" s="3">
        <f>IFERROR(INDEX(StockanalysisQuarterlyRatios[],MATCH($B46, QuarterlyRatiosNames, 0), H$31), "")</f>
        <v>0.63</v>
      </c>
      <c r="I46" s="3">
        <f>IFERROR(INDEX(StockanalysisQuarterlyRatios[],MATCH($B46, QuarterlyRatiosNames, 0), I$31), "")</f>
        <v>0.7</v>
      </c>
      <c r="J46" s="3">
        <f>IFERROR(INDEX(StockanalysisQuarterlyRatios[],MATCH($B46, QuarterlyRatiosNames, 0), J$31), "")</f>
        <v>0.77</v>
      </c>
      <c r="K46" s="3">
        <f>IFERROR(INDEX(StockanalysisQuarterlyRatios[],MATCH($B46, QuarterlyRatiosNames, 0), K$31), "")</f>
        <v>0.81</v>
      </c>
      <c r="L46" s="3">
        <f>IFERROR(INDEX(StockanalysisQuarterlyRatios[],MATCH($B46, QuarterlyRatiosNames, 0), L$31), "")</f>
        <v>0.86</v>
      </c>
      <c r="M46" s="3">
        <f>IFERROR(INDEX(StockanalysisQuarterlyRatios[],MATCH($B46, QuarterlyRatiosNames, 0), M$31), "")</f>
        <v>0.74</v>
      </c>
      <c r="N46" s="3">
        <f>IFERROR(INDEX(StockanalysisQuarterlyRatios[],MATCH($B46, QuarterlyRatiosNames, 0), N$31), "")</f>
        <v>1.1100000000000001</v>
      </c>
      <c r="O46" s="3">
        <f>IFERROR(INDEX(StockanalysisQuarterlyRatios[],MATCH($B46, QuarterlyRatiosNames, 0), O$31), "")</f>
        <v>1.71</v>
      </c>
      <c r="P46" s="3">
        <f>IFERROR(INDEX(StockanalysisQuarterlyRatios[],MATCH($B46, QuarterlyRatiosNames, 0), P$31), "")</f>
        <v>1.66</v>
      </c>
      <c r="Q46" s="3">
        <f>IFERROR(INDEX(StockanalysisQuarterlyRatios[],MATCH($B46, QuarterlyRatiosNames, 0), Q$31), "")</f>
        <v>1.52</v>
      </c>
      <c r="R46" s="3">
        <f>IFERROR(INDEX(StockanalysisQuarterlyRatios[],MATCH($B46, QuarterlyRatiosNames, 0), R$31), "")</f>
        <v>1.56</v>
      </c>
      <c r="S46" s="3">
        <f>IFERROR(INDEX(StockanalysisQuarterlyRatios[],MATCH($B46, QuarterlyRatiosNames, 0), S$31), "")</f>
        <v>1.56</v>
      </c>
      <c r="T46" s="3">
        <f>IFERROR(INDEX(StockanalysisQuarterlyRatios[],MATCH($B46, QuarterlyRatiosNames, 0), T$31), "")</f>
        <v>1.1399999999999999</v>
      </c>
      <c r="U46" s="3">
        <f>IFERROR(INDEX(StockanalysisQuarterlyRatios[],MATCH($B46, QuarterlyRatiosNames, 0), U$31), "")</f>
        <v>1.08</v>
      </c>
      <c r="V46" s="3">
        <f>IFERROR(INDEX(StockanalysisQuarterlyRatios[],MATCH($B46, QuarterlyRatiosNames, 0), V$31), "")</f>
        <v>0.72</v>
      </c>
      <c r="W46" s="3">
        <f>IFERROR(INDEX(StockanalysisQuarterlyRatios[],MATCH($B46, QuarterlyRatiosNames, 0), W$31), "")</f>
        <v>0.56999999999999995</v>
      </c>
      <c r="X46" s="3">
        <f>IFERROR(INDEX(StockanalysisQuarterlyRatios[],MATCH($B46, QuarterlyRatiosNames, 0), X$31), "")</f>
        <v>0.6</v>
      </c>
      <c r="Y46" s="3">
        <f>IFERROR(INDEX(StockanalysisQuarterlyRatios[],MATCH($B46, QuarterlyRatiosNames, 0), Y$31), "")</f>
        <v>0.56999999999999995</v>
      </c>
      <c r="Z46" s="3">
        <f>IFERROR(INDEX(StockanalysisQuarterlyRatios[],MATCH($B46, QuarterlyRatiosNames, 0), Z$31), "")</f>
        <v>0.54</v>
      </c>
      <c r="AA46" s="3">
        <f>IFERROR(INDEX(StockanalysisQuarterlyRatios[],MATCH($B46, QuarterlyRatiosNames, 0), AA$31), "")</f>
        <v>0.55000000000000004</v>
      </c>
      <c r="AB46" s="3">
        <f>IFERROR(INDEX(StockanalysisQuarterlyRatios[],MATCH($B46, QuarterlyRatiosNames, 0), AB$31), "")</f>
        <v>0.48</v>
      </c>
      <c r="AC46" s="3">
        <f>IFERROR(INDEX(StockanalysisQuarterlyRatios[],MATCH($B46, QuarterlyRatiosNames, 0), AC$31), "")</f>
        <v>0.49</v>
      </c>
      <c r="AD46" s="3">
        <f>IFERROR(INDEX(StockanalysisQuarterlyRatios[],MATCH($B46, QuarterlyRatiosNames, 0), AD$31), "")</f>
        <v>0.5</v>
      </c>
      <c r="AE46" s="3">
        <f>IFERROR(INDEX(StockanalysisQuarterlyRatios[],MATCH($B46, QuarterlyRatiosNames, 0), AE$31), "")</f>
        <v>0.49</v>
      </c>
      <c r="AF46" s="3">
        <f>IFERROR(INDEX(StockanalysisQuarterlyRatios[],MATCH($B46, QuarterlyRatiosNames, 0), AF$31), "")</f>
        <v>0.51</v>
      </c>
      <c r="AG46" s="3">
        <f>IFERROR(INDEX(StockanalysisQuarterlyRatios[],MATCH($B46, QuarterlyRatiosNames, 0), AG$31), "")</f>
        <v>0.54</v>
      </c>
      <c r="AH46" s="3">
        <f>IFERROR(INDEX(StockanalysisQuarterlyRatios[],MATCH($B46, QuarterlyRatiosNames, 0), AH$31), "")</f>
        <v>0.55000000000000004</v>
      </c>
      <c r="AI46" s="3">
        <f>IFERROR(INDEX(StockanalysisQuarterlyRatios[],MATCH($B46, QuarterlyRatiosNames, 0), AI$31), "")</f>
        <v>0.55000000000000004</v>
      </c>
    </row>
    <row r="47" spans="2:35" x14ac:dyDescent="0.25">
      <c r="B47" t="s">
        <v>6294</v>
      </c>
      <c r="D47" s="8"/>
      <c r="E47" s="3">
        <f>IFERROR(INDEX(StockanalysisQuarterlyRatios[],MATCH($B47, QuarterlyRatiosNames, 0), E$31), "")</f>
        <v>4.0199999999999996</v>
      </c>
      <c r="F47" s="3">
        <f>IFERROR(INDEX(StockanalysisQuarterlyRatios[],MATCH($B47, QuarterlyRatiosNames, 0), F$31), "")</f>
        <v>8.75</v>
      </c>
      <c r="G47" s="3">
        <f>IFERROR(INDEX(StockanalysisQuarterlyRatios[],MATCH($B47, QuarterlyRatiosNames, 0), G$31), "")</f>
        <v>-3.81</v>
      </c>
      <c r="H47" s="3">
        <f>IFERROR(INDEX(StockanalysisQuarterlyRatios[],MATCH($B47, QuarterlyRatiosNames, 0), H$31), "")</f>
        <v>6.69</v>
      </c>
      <c r="I47" s="3">
        <f>IFERROR(INDEX(StockanalysisQuarterlyRatios[],MATCH($B47, QuarterlyRatiosNames, 0), I$31), "")</f>
        <v>4.5</v>
      </c>
      <c r="J47" s="3">
        <f>IFERROR(INDEX(StockanalysisQuarterlyRatios[],MATCH($B47, QuarterlyRatiosNames, 0), J$31), "")</f>
        <v>8.5399999999999991</v>
      </c>
      <c r="K47" s="3">
        <f>IFERROR(INDEX(StockanalysisQuarterlyRatios[],MATCH($B47, QuarterlyRatiosNames, 0), K$31), "")</f>
        <v>5.94</v>
      </c>
      <c r="L47" s="3">
        <f>IFERROR(INDEX(StockanalysisQuarterlyRatios[],MATCH($B47, QuarterlyRatiosNames, 0), L$31), "")</f>
        <v>-20</v>
      </c>
      <c r="M47" s="3">
        <f>IFERROR(INDEX(StockanalysisQuarterlyRatios[],MATCH($B47, QuarterlyRatiosNames, 0), M$31), "")</f>
        <v>2.89</v>
      </c>
      <c r="N47" s="3">
        <f>IFERROR(INDEX(StockanalysisQuarterlyRatios[],MATCH($B47, QuarterlyRatiosNames, 0), N$31), "")</f>
        <v>-5.65</v>
      </c>
      <c r="O47" s="3">
        <f>IFERROR(INDEX(StockanalysisQuarterlyRatios[],MATCH($B47, QuarterlyRatiosNames, 0), O$31), "")</f>
        <v>-2.82</v>
      </c>
      <c r="P47" s="3">
        <f>IFERROR(INDEX(StockanalysisQuarterlyRatios[],MATCH($B47, QuarterlyRatiosNames, 0), P$31), "")</f>
        <v>-4.7300000000000004</v>
      </c>
      <c r="Q47" s="3">
        <f>IFERROR(INDEX(StockanalysisQuarterlyRatios[],MATCH($B47, QuarterlyRatiosNames, 0), Q$31), "")</f>
        <v>4.0599999999999996</v>
      </c>
      <c r="R47" s="3">
        <f>IFERROR(INDEX(StockanalysisQuarterlyRatios[],MATCH($B47, QuarterlyRatiosNames, 0), R$31), "")</f>
        <v>1.41</v>
      </c>
      <c r="S47" s="3">
        <f>IFERROR(INDEX(StockanalysisQuarterlyRatios[],MATCH($B47, QuarterlyRatiosNames, 0), S$31), "")</f>
        <v>-18.829999999999998</v>
      </c>
      <c r="T47" s="3">
        <f>IFERROR(INDEX(StockanalysisQuarterlyRatios[],MATCH($B47, QuarterlyRatiosNames, 0), T$31), "")</f>
        <v>-28.65</v>
      </c>
      <c r="U47" s="3">
        <f>IFERROR(INDEX(StockanalysisQuarterlyRatios[],MATCH($B47, QuarterlyRatiosNames, 0), U$31), "")</f>
        <v>-12.05</v>
      </c>
      <c r="V47" s="3">
        <f>IFERROR(INDEX(StockanalysisQuarterlyRatios[],MATCH($B47, QuarterlyRatiosNames, 0), V$31), "")</f>
        <v>-24.95</v>
      </c>
      <c r="W47" s="3">
        <f>IFERROR(INDEX(StockanalysisQuarterlyRatios[],MATCH($B47, QuarterlyRatiosNames, 0), W$31), "")</f>
        <v>-1.88</v>
      </c>
      <c r="X47" s="3">
        <f>IFERROR(INDEX(StockanalysisQuarterlyRatios[],MATCH($B47, QuarterlyRatiosNames, 0), X$31), "")</f>
        <v>7.99</v>
      </c>
      <c r="Y47" s="3">
        <f>IFERROR(INDEX(StockanalysisQuarterlyRatios[],MATCH($B47, QuarterlyRatiosNames, 0), Y$31), "")</f>
        <v>5.38</v>
      </c>
      <c r="Z47" s="3">
        <f>IFERROR(INDEX(StockanalysisQuarterlyRatios[],MATCH($B47, QuarterlyRatiosNames, 0), Z$31), "")</f>
        <v>10.97</v>
      </c>
      <c r="AA47" s="3">
        <f>IFERROR(INDEX(StockanalysisQuarterlyRatios[],MATCH($B47, QuarterlyRatiosNames, 0), AA$31), "")</f>
        <v>0.15</v>
      </c>
      <c r="AB47" s="3">
        <f>IFERROR(INDEX(StockanalysisQuarterlyRatios[],MATCH($B47, QuarterlyRatiosNames, 0), AB$31), "")</f>
        <v>0.25</v>
      </c>
      <c r="AC47" s="3">
        <f>IFERROR(INDEX(StockanalysisQuarterlyRatios[],MATCH($B47, QuarterlyRatiosNames, 0), AC$31), "")</f>
        <v>9.67</v>
      </c>
      <c r="AD47" s="3">
        <f>IFERROR(INDEX(StockanalysisQuarterlyRatios[],MATCH($B47, QuarterlyRatiosNames, 0), AD$31), "")</f>
        <v>-1.51</v>
      </c>
      <c r="AE47" s="3">
        <f>IFERROR(INDEX(StockanalysisQuarterlyRatios[],MATCH($B47, QuarterlyRatiosNames, 0), AE$31), "")</f>
        <v>5.37</v>
      </c>
      <c r="AF47" s="3">
        <f>IFERROR(INDEX(StockanalysisQuarterlyRatios[],MATCH($B47, QuarterlyRatiosNames, 0), AF$31), "")</f>
        <v>10.4</v>
      </c>
      <c r="AG47" s="3">
        <f>IFERROR(INDEX(StockanalysisQuarterlyRatios[],MATCH($B47, QuarterlyRatiosNames, 0), AG$31), "")</f>
        <v>0.12</v>
      </c>
      <c r="AH47" s="3">
        <f>IFERROR(INDEX(StockanalysisQuarterlyRatios[],MATCH($B47, QuarterlyRatiosNames, 0), AH$31), "")</f>
        <v>9.7200000000000006</v>
      </c>
      <c r="AI47" s="3">
        <f>IFERROR(INDEX(StockanalysisQuarterlyRatios[],MATCH($B47, QuarterlyRatiosNames, 0), AI$31), "")</f>
        <v>12.92</v>
      </c>
    </row>
    <row r="48" spans="2:35" x14ac:dyDescent="0.25">
      <c r="B48" t="s">
        <v>2763</v>
      </c>
      <c r="D48" s="8"/>
      <c r="E48" s="3">
        <f>IFERROR(INDEX(StockanalysisQuarterlyRatios[],MATCH($B48, QuarterlyRatiosNames, 0), E$31), "")</f>
        <v>1.53</v>
      </c>
      <c r="F48" s="3">
        <f>IFERROR(INDEX(StockanalysisQuarterlyRatios[],MATCH($B48, QuarterlyRatiosNames, 0), F$31), "")</f>
        <v>1.53</v>
      </c>
      <c r="G48" s="3">
        <f>IFERROR(INDEX(StockanalysisQuarterlyRatios[],MATCH($B48, QuarterlyRatiosNames, 0), G$31), "")</f>
        <v>1.53</v>
      </c>
      <c r="H48" s="3">
        <f>IFERROR(INDEX(StockanalysisQuarterlyRatios[],MATCH($B48, QuarterlyRatiosNames, 0), H$31), "")</f>
        <v>1.57</v>
      </c>
      <c r="I48" s="3">
        <f>IFERROR(INDEX(StockanalysisQuarterlyRatios[],MATCH($B48, QuarterlyRatiosNames, 0), I$31), "")</f>
        <v>1.55</v>
      </c>
      <c r="J48" s="3">
        <f>IFERROR(INDEX(StockanalysisQuarterlyRatios[],MATCH($B48, QuarterlyRatiosNames, 0), J$31), "")</f>
        <v>1.49</v>
      </c>
      <c r="K48" s="3">
        <f>IFERROR(INDEX(StockanalysisQuarterlyRatios[],MATCH($B48, QuarterlyRatiosNames, 0), K$31), "")</f>
        <v>1.43</v>
      </c>
      <c r="L48" s="3">
        <f>IFERROR(INDEX(StockanalysisQuarterlyRatios[],MATCH($B48, QuarterlyRatiosNames, 0), L$31), "")</f>
        <v>1.43</v>
      </c>
      <c r="M48" s="3">
        <f>IFERROR(INDEX(StockanalysisQuarterlyRatios[],MATCH($B48, QuarterlyRatiosNames, 0), M$31), "")</f>
        <v>1.46</v>
      </c>
      <c r="N48" s="3">
        <f>IFERROR(INDEX(StockanalysisQuarterlyRatios[],MATCH($B48, QuarterlyRatiosNames, 0), N$31), "")</f>
        <v>1.59</v>
      </c>
      <c r="O48" s="3">
        <f>IFERROR(INDEX(StockanalysisQuarterlyRatios[],MATCH($B48, QuarterlyRatiosNames, 0), O$31), "")</f>
        <v>1.5</v>
      </c>
      <c r="P48" s="3">
        <f>IFERROR(INDEX(StockanalysisQuarterlyRatios[],MATCH($B48, QuarterlyRatiosNames, 0), P$31), "")</f>
        <v>1.41</v>
      </c>
      <c r="Q48" s="3">
        <f>IFERROR(INDEX(StockanalysisQuarterlyRatios[],MATCH($B48, QuarterlyRatiosNames, 0), Q$31), "")</f>
        <v>1.41</v>
      </c>
      <c r="R48" s="3">
        <f>IFERROR(INDEX(StockanalysisQuarterlyRatios[],MATCH($B48, QuarterlyRatiosNames, 0), R$31), "")</f>
        <v>1.4</v>
      </c>
      <c r="S48" s="3">
        <f>IFERROR(INDEX(StockanalysisQuarterlyRatios[],MATCH($B48, QuarterlyRatiosNames, 0), S$31), "")</f>
        <v>1.38</v>
      </c>
      <c r="T48" s="3">
        <f>IFERROR(INDEX(StockanalysisQuarterlyRatios[],MATCH($B48, QuarterlyRatiosNames, 0), T$31), "")</f>
        <v>1.37</v>
      </c>
      <c r="U48" s="3">
        <f>IFERROR(INDEX(StockanalysisQuarterlyRatios[],MATCH($B48, QuarterlyRatiosNames, 0), U$31), "")</f>
        <v>1.38</v>
      </c>
      <c r="V48" s="3">
        <f>IFERROR(INDEX(StockanalysisQuarterlyRatios[],MATCH($B48, QuarterlyRatiosNames, 0), V$31), "")</f>
        <v>1.27</v>
      </c>
      <c r="W48" s="3">
        <f>IFERROR(INDEX(StockanalysisQuarterlyRatios[],MATCH($B48, QuarterlyRatiosNames, 0), W$31), "")</f>
        <v>1.49</v>
      </c>
      <c r="X48" s="3">
        <f>IFERROR(INDEX(StockanalysisQuarterlyRatios[],MATCH($B48, QuarterlyRatiosNames, 0), X$31), "")</f>
        <v>1.47</v>
      </c>
      <c r="Y48" s="3">
        <f>IFERROR(INDEX(StockanalysisQuarterlyRatios[],MATCH($B48, QuarterlyRatiosNames, 0), Y$31), "")</f>
        <v>1.53</v>
      </c>
      <c r="Z48" s="3">
        <f>IFERROR(INDEX(StockanalysisQuarterlyRatios[],MATCH($B48, QuarterlyRatiosNames, 0), Z$31), "")</f>
        <v>1.45</v>
      </c>
      <c r="AA48" s="3">
        <f>IFERROR(INDEX(StockanalysisQuarterlyRatios[],MATCH($B48, QuarterlyRatiosNames, 0), AA$31), "")</f>
        <v>1.4</v>
      </c>
      <c r="AB48" s="3">
        <f>IFERROR(INDEX(StockanalysisQuarterlyRatios[],MATCH($B48, QuarterlyRatiosNames, 0), AB$31), "")</f>
        <v>1.57</v>
      </c>
      <c r="AC48" s="3">
        <f>IFERROR(INDEX(StockanalysisQuarterlyRatios[],MATCH($B48, QuarterlyRatiosNames, 0), AC$31), "")</f>
        <v>1.56</v>
      </c>
      <c r="AD48" s="3">
        <f>IFERROR(INDEX(StockanalysisQuarterlyRatios[],MATCH($B48, QuarterlyRatiosNames, 0), AD$31), "")</f>
        <v>1.5</v>
      </c>
      <c r="AE48" s="3">
        <f>IFERROR(INDEX(StockanalysisQuarterlyRatios[],MATCH($B48, QuarterlyRatiosNames, 0), AE$31), "")</f>
        <v>1.51</v>
      </c>
      <c r="AF48" s="3">
        <f>IFERROR(INDEX(StockanalysisQuarterlyRatios[],MATCH($B48, QuarterlyRatiosNames, 0), AF$31), "")</f>
        <v>1.47</v>
      </c>
      <c r="AG48" s="3">
        <f>IFERROR(INDEX(StockanalysisQuarterlyRatios[],MATCH($B48, QuarterlyRatiosNames, 0), AG$31), "")</f>
        <v>1.48</v>
      </c>
      <c r="AH48" s="3">
        <f>IFERROR(INDEX(StockanalysisQuarterlyRatios[],MATCH($B48, QuarterlyRatiosNames, 0), AH$31), "")</f>
        <v>1.5</v>
      </c>
      <c r="AI48" s="3">
        <f>IFERROR(INDEX(StockanalysisQuarterlyRatios[],MATCH($B48, QuarterlyRatiosNames, 0), AI$31), "")</f>
        <v>1.51</v>
      </c>
    </row>
    <row r="49" spans="2:35" x14ac:dyDescent="0.25">
      <c r="B49" s="30" t="s">
        <v>2764</v>
      </c>
      <c r="D49" s="8"/>
      <c r="E49" s="3">
        <f>IFERROR(INDEX(StockanalysisQuarterlyRatios[],MATCH($B49, QuarterlyRatiosNames, 0), E$31), "")</f>
        <v>1.0900000000000001</v>
      </c>
      <c r="F49" s="3">
        <f>IFERROR(INDEX(StockanalysisQuarterlyRatios[],MATCH($B49, QuarterlyRatiosNames, 0), F$31), "")</f>
        <v>1.0900000000000001</v>
      </c>
      <c r="G49" s="3">
        <f>IFERROR(INDEX(StockanalysisQuarterlyRatios[],MATCH($B49, QuarterlyRatiosNames, 0), G$31), "")</f>
        <v>1.07</v>
      </c>
      <c r="H49" s="3">
        <f>IFERROR(INDEX(StockanalysisQuarterlyRatios[],MATCH($B49, QuarterlyRatiosNames, 0), H$31), "")</f>
        <v>1.1599999999999999</v>
      </c>
      <c r="I49" s="3">
        <f>IFERROR(INDEX(StockanalysisQuarterlyRatios[],MATCH($B49, QuarterlyRatiosNames, 0), I$31), "")</f>
        <v>1.1200000000000001</v>
      </c>
      <c r="J49" s="3">
        <f>IFERROR(INDEX(StockanalysisQuarterlyRatios[],MATCH($B49, QuarterlyRatiosNames, 0), J$31), "")</f>
        <v>1.02</v>
      </c>
      <c r="K49" s="3">
        <f>IFERROR(INDEX(StockanalysisQuarterlyRatios[],MATCH($B49, QuarterlyRatiosNames, 0), K$31), "")</f>
        <v>0.97</v>
      </c>
      <c r="L49" s="3">
        <f>IFERROR(INDEX(StockanalysisQuarterlyRatios[],MATCH($B49, QuarterlyRatiosNames, 0), L$31), "")</f>
        <v>0.97</v>
      </c>
      <c r="M49" s="3">
        <f>IFERROR(INDEX(StockanalysisQuarterlyRatios[],MATCH($B49, QuarterlyRatiosNames, 0), M$31), "")</f>
        <v>0.84</v>
      </c>
      <c r="N49" s="3">
        <f>IFERROR(INDEX(StockanalysisQuarterlyRatios[],MATCH($B49, QuarterlyRatiosNames, 0), N$31), "")</f>
        <v>0.97</v>
      </c>
      <c r="O49" s="3">
        <f>IFERROR(INDEX(StockanalysisQuarterlyRatios[],MATCH($B49, QuarterlyRatiosNames, 0), O$31), "")</f>
        <v>0.82</v>
      </c>
      <c r="P49" s="3">
        <f>IFERROR(INDEX(StockanalysisQuarterlyRatios[],MATCH($B49, QuarterlyRatiosNames, 0), P$31), "")</f>
        <v>0.88</v>
      </c>
      <c r="Q49" s="3">
        <f>IFERROR(INDEX(StockanalysisQuarterlyRatios[],MATCH($B49, QuarterlyRatiosNames, 0), Q$31), "")</f>
        <v>0.9</v>
      </c>
      <c r="R49" s="3">
        <f>IFERROR(INDEX(StockanalysisQuarterlyRatios[],MATCH($B49, QuarterlyRatiosNames, 0), R$31), "")</f>
        <v>0.87</v>
      </c>
      <c r="S49" s="3">
        <f>IFERROR(INDEX(StockanalysisQuarterlyRatios[],MATCH($B49, QuarterlyRatiosNames, 0), S$31), "")</f>
        <v>0.8</v>
      </c>
      <c r="T49" s="3">
        <f>IFERROR(INDEX(StockanalysisQuarterlyRatios[],MATCH($B49, QuarterlyRatiosNames, 0), T$31), "")</f>
        <v>0.83</v>
      </c>
      <c r="U49" s="3">
        <f>IFERROR(INDEX(StockanalysisQuarterlyRatios[],MATCH($B49, QuarterlyRatiosNames, 0), U$31), "")</f>
        <v>0.75</v>
      </c>
      <c r="V49" s="3">
        <f>IFERROR(INDEX(StockanalysisQuarterlyRatios[],MATCH($B49, QuarterlyRatiosNames, 0), V$31), "")</f>
        <v>0.84</v>
      </c>
      <c r="W49" s="3">
        <f>IFERROR(INDEX(StockanalysisQuarterlyRatios[],MATCH($B49, QuarterlyRatiosNames, 0), W$31), "")</f>
        <v>0.93</v>
      </c>
      <c r="X49" s="3">
        <f>IFERROR(INDEX(StockanalysisQuarterlyRatios[],MATCH($B49, QuarterlyRatiosNames, 0), X$31), "")</f>
        <v>0.88</v>
      </c>
      <c r="Y49" s="3">
        <f>IFERROR(INDEX(StockanalysisQuarterlyRatios[],MATCH($B49, QuarterlyRatiosNames, 0), Y$31), "")</f>
        <v>1</v>
      </c>
      <c r="Z49" s="3">
        <f>IFERROR(INDEX(StockanalysisQuarterlyRatios[],MATCH($B49, QuarterlyRatiosNames, 0), Z$31), "")</f>
        <v>0.89</v>
      </c>
      <c r="AA49" s="3">
        <f>IFERROR(INDEX(StockanalysisQuarterlyRatios[],MATCH($B49, QuarterlyRatiosNames, 0), AA$31), "")</f>
        <v>0.87</v>
      </c>
      <c r="AB49" s="3">
        <f>IFERROR(INDEX(StockanalysisQuarterlyRatios[],MATCH($B49, QuarterlyRatiosNames, 0), AB$31), "")</f>
        <v>1</v>
      </c>
      <c r="AC49" s="3">
        <f>IFERROR(INDEX(StockanalysisQuarterlyRatios[],MATCH($B49, QuarterlyRatiosNames, 0), AC$31), "")</f>
        <v>1.37</v>
      </c>
      <c r="AD49" s="3">
        <f>IFERROR(INDEX(StockanalysisQuarterlyRatios[],MATCH($B49, QuarterlyRatiosNames, 0), AD$31), "")</f>
        <v>1.32</v>
      </c>
      <c r="AE49" s="3">
        <f>IFERROR(INDEX(StockanalysisQuarterlyRatios[],MATCH($B49, QuarterlyRatiosNames, 0), AE$31), "")</f>
        <v>1.38</v>
      </c>
      <c r="AF49" s="3">
        <f>IFERROR(INDEX(StockanalysisQuarterlyRatios[],MATCH($B49, QuarterlyRatiosNames, 0), AF$31), "")</f>
        <v>1.36</v>
      </c>
      <c r="AG49" s="3">
        <f>IFERROR(INDEX(StockanalysisQuarterlyRatios[],MATCH($B49, QuarterlyRatiosNames, 0), AG$31), "")</f>
        <v>1.34</v>
      </c>
      <c r="AH49" s="3">
        <f>IFERROR(INDEX(StockanalysisQuarterlyRatios[],MATCH($B49, QuarterlyRatiosNames, 0), AH$31), "")</f>
        <v>1.38</v>
      </c>
      <c r="AI49" s="3">
        <f>IFERROR(INDEX(StockanalysisQuarterlyRatios[],MATCH($B49, QuarterlyRatiosNames, 0), AI$31), "")</f>
        <v>1.38</v>
      </c>
    </row>
    <row r="50" spans="2:35" x14ac:dyDescent="0.25">
      <c r="B50" t="s">
        <v>3807</v>
      </c>
      <c r="E50" s="2">
        <f>IFERROR(INDEX(StockanalysisQuarterlyBalanceSheet[], MATCH("Working Capital", QuarterBalanceSheetNames, 0),E31)/INDEX(StockanalysisQuarterlyBalanceSheet[], MATCH("Total Assets", QuarterBalanceSheetNames, 0),E31), "")</f>
        <v>0.24985198342214329</v>
      </c>
      <c r="F50" s="2">
        <f>IFERROR(INDEX(StockanalysisQuarterlyBalanceSheet[], MATCH("Working Capital", QuarterBalanceSheetNames, 0),F31)/INDEX(StockanalysisQuarterlyBalanceSheet[], MATCH("Total Assets", QuarterBalanceSheetNames, 0),F31), "")</f>
        <v>0.25203619909502262</v>
      </c>
      <c r="G50" s="2">
        <f>IFERROR(INDEX(StockanalysisQuarterlyBalanceSheet[], MATCH("Working Capital", QuarterBalanceSheetNames, 0),G31)/INDEX(StockanalysisQuarterlyBalanceSheet[], MATCH("Total Assets", QuarterBalanceSheetNames, 0),G31), "")</f>
        <v>0.26776036326351255</v>
      </c>
      <c r="H50" s="2">
        <f>IFERROR(INDEX(StockanalysisQuarterlyBalanceSheet[], MATCH("Working Capital", QuarterBalanceSheetNames, 0),H31)/INDEX(StockanalysisQuarterlyBalanceSheet[], MATCH("Total Assets", QuarterBalanceSheetNames, 0),H31), "")</f>
        <v>0.2590975254730713</v>
      </c>
      <c r="I50" s="2">
        <f>IFERROR(INDEX(StockanalysisQuarterlyBalanceSheet[], MATCH("Working Capital", QuarterBalanceSheetNames, 0),I31)/INDEX(StockanalysisQuarterlyBalanceSheet[], MATCH("Total Assets", QuarterBalanceSheetNames, 0),I31), "")</f>
        <v>0.23233716475095786</v>
      </c>
      <c r="J50" s="2">
        <f>IFERROR(INDEX(StockanalysisQuarterlyBalanceSheet[], MATCH("Working Capital", QuarterBalanceSheetNames, 0),J31)/INDEX(StockanalysisQuarterlyBalanceSheet[], MATCH("Total Assets", QuarterBalanceSheetNames, 0),J31), "")</f>
        <v>0.20979667282809611</v>
      </c>
      <c r="K50" s="2">
        <f>IFERROR(INDEX(StockanalysisQuarterlyBalanceSheet[], MATCH("Working Capital", QuarterBalanceSheetNames, 0),K31)/INDEX(StockanalysisQuarterlyBalanceSheet[], MATCH("Total Assets", QuarterBalanceSheetNames, 0),K31), "")</f>
        <v>0.22104669205811822</v>
      </c>
      <c r="L50" s="2">
        <f>IFERROR(INDEX(StockanalysisQuarterlyBalanceSheet[], MATCH("Working Capital", QuarterBalanceSheetNames, 0),L31)/INDEX(StockanalysisQuarterlyBalanceSheet[], MATCH("Total Assets", QuarterBalanceSheetNames, 0),L31), "")</f>
        <v>0.22816202810691649</v>
      </c>
      <c r="M50" s="2">
        <f>IFERROR(INDEX(StockanalysisQuarterlyBalanceSheet[], MATCH("Working Capital", QuarterBalanceSheetNames, 0),M31)/INDEX(StockanalysisQuarterlyBalanceSheet[], MATCH("Total Assets", QuarterBalanceSheetNames, 0),M31), "")</f>
        <v>0.2788951120162933</v>
      </c>
      <c r="N50" s="2">
        <f>IFERROR(INDEX(StockanalysisQuarterlyBalanceSheet[], MATCH("Working Capital", QuarterBalanceSheetNames, 0),N31)/INDEX(StockanalysisQuarterlyBalanceSheet[], MATCH("Total Assets", QuarterBalanceSheetNames, 0),N31), "")</f>
        <v>0.2461187864976499</v>
      </c>
      <c r="O50" s="2">
        <f>IFERROR(INDEX(StockanalysisQuarterlyBalanceSheet[], MATCH("Working Capital", QuarterBalanceSheetNames, 0),O31)/INDEX(StockanalysisQuarterlyBalanceSheet[], MATCH("Total Assets", QuarterBalanceSheetNames, 0),O31), "")</f>
        <v>0.2</v>
      </c>
      <c r="P50" s="2">
        <f>IFERROR(INDEX(StockanalysisQuarterlyBalanceSheet[], MATCH("Working Capital", QuarterBalanceSheetNames, 0),P31)/INDEX(StockanalysisQuarterlyBalanceSheet[], MATCH("Total Assets", QuarterBalanceSheetNames, 0),P31), "")</f>
        <v>0.20159515951595158</v>
      </c>
      <c r="Q50" s="2">
        <f>IFERROR(INDEX(StockanalysisQuarterlyBalanceSheet[], MATCH("Working Capital", QuarterBalanceSheetNames, 0),Q31)/INDEX(StockanalysisQuarterlyBalanceSheet[], MATCH("Total Assets", QuarterBalanceSheetNames, 0),Q31), "")</f>
        <v>0.19638171523270267</v>
      </c>
      <c r="R50" s="2">
        <f>IFERROR(INDEX(StockanalysisQuarterlyBalanceSheet[], MATCH("Working Capital", QuarterBalanceSheetNames, 0),R31)/INDEX(StockanalysisQuarterlyBalanceSheet[], MATCH("Total Assets", QuarterBalanceSheetNames, 0),R31), "")</f>
        <v>0.19459681843115742</v>
      </c>
      <c r="S50" s="2">
        <f>IFERROR(INDEX(StockanalysisQuarterlyBalanceSheet[], MATCH("Working Capital", QuarterBalanceSheetNames, 0),S31)/INDEX(StockanalysisQuarterlyBalanceSheet[], MATCH("Total Assets", QuarterBalanceSheetNames, 0),S31), "")</f>
        <v>0.18350696623572235</v>
      </c>
      <c r="T50" s="2">
        <f>IFERROR(INDEX(StockanalysisQuarterlyBalanceSheet[], MATCH("Working Capital", QuarterBalanceSheetNames, 0),T31)/INDEX(StockanalysisQuarterlyBalanceSheet[], MATCH("Total Assets", QuarterBalanceSheetNames, 0),T31), "")</f>
        <v>0.18683409436834095</v>
      </c>
      <c r="U50" s="2">
        <f>IFERROR(INDEX(StockanalysisQuarterlyBalanceSheet[], MATCH("Working Capital", QuarterBalanceSheetNames, 0),U31)/INDEX(StockanalysisQuarterlyBalanceSheet[], MATCH("Total Assets", QuarterBalanceSheetNames, 0),U31), "")</f>
        <v>0.12257633162469356</v>
      </c>
      <c r="V50" s="2">
        <f>IFERROR(INDEX(StockanalysisQuarterlyBalanceSheet[], MATCH("Working Capital", QuarterBalanceSheetNames, 0),V31)/INDEX(StockanalysisQuarterlyBalanceSheet[], MATCH("Total Assets", QuarterBalanceSheetNames, 0),V31), "")</f>
        <v>0.18967042689670427</v>
      </c>
      <c r="W50" s="2">
        <f>IFERROR(INDEX(StockanalysisQuarterlyBalanceSheet[], MATCH("Working Capital", QuarterBalanceSheetNames, 0),W31)/INDEX(StockanalysisQuarterlyBalanceSheet[], MATCH("Total Assets", QuarterBalanceSheetNames, 0),W31), "")</f>
        <v>0.19261510750872454</v>
      </c>
      <c r="X50" s="2">
        <f>IFERROR(INDEX(StockanalysisQuarterlyBalanceSheet[], MATCH("Working Capital", QuarterBalanceSheetNames, 0),X31)/INDEX(StockanalysisQuarterlyBalanceSheet[], MATCH("Total Assets", QuarterBalanceSheetNames, 0),X31), "")</f>
        <v>0.21010056843025798</v>
      </c>
      <c r="Y50" s="2">
        <f>IFERROR(INDEX(StockanalysisQuarterlyBalanceSheet[], MATCH("Working Capital", QuarterBalanceSheetNames, 0),Y31)/INDEX(StockanalysisQuarterlyBalanceSheet[], MATCH("Total Assets", QuarterBalanceSheetNames, 0),Y31), "")</f>
        <v>0.18686259458273932</v>
      </c>
      <c r="Z50" s="2">
        <f>IFERROR(INDEX(StockanalysisQuarterlyBalanceSheet[], MATCH("Working Capital", QuarterBalanceSheetNames, 0),Z31)/INDEX(StockanalysisQuarterlyBalanceSheet[], MATCH("Total Assets", QuarterBalanceSheetNames, 0),Z31), "")</f>
        <v>0.17145888594164457</v>
      </c>
      <c r="AA50" s="2">
        <f>IFERROR(INDEX(StockanalysisQuarterlyBalanceSheet[], MATCH("Working Capital", QuarterBalanceSheetNames, 0),AA31)/INDEX(StockanalysisQuarterlyBalanceSheet[], MATCH("Total Assets", QuarterBalanceSheetNames, 0),AA31), "")</f>
        <v>0.21730274442538594</v>
      </c>
      <c r="AB50" s="2">
        <f>IFERROR(INDEX(StockanalysisQuarterlyBalanceSheet[], MATCH("Working Capital", QuarterBalanceSheetNames, 0),AB31)/INDEX(StockanalysisQuarterlyBalanceSheet[], MATCH("Total Assets", QuarterBalanceSheetNames, 0),AB31), "")</f>
        <v>0.21437894278877528</v>
      </c>
      <c r="AC50" s="2">
        <f>IFERROR(INDEX(StockanalysisQuarterlyBalanceSheet[], MATCH("Working Capital", QuarterBalanceSheetNames, 0),AC31)/INDEX(StockanalysisQuarterlyBalanceSheet[], MATCH("Total Assets", QuarterBalanceSheetNames, 0),AC31), "")</f>
        <v>0.20396877033181524</v>
      </c>
      <c r="AD50" s="2">
        <f>IFERROR(INDEX(StockanalysisQuarterlyBalanceSheet[], MATCH("Working Capital", QuarterBalanceSheetNames, 0),AD31)/INDEX(StockanalysisQuarterlyBalanceSheet[], MATCH("Total Assets", QuarterBalanceSheetNames, 0),AD31), "")</f>
        <v>0.20567685589519652</v>
      </c>
      <c r="AE50" s="2">
        <f>IFERROR(INDEX(StockanalysisQuarterlyBalanceSheet[], MATCH("Working Capital", QuarterBalanceSheetNames, 0),AE31)/INDEX(StockanalysisQuarterlyBalanceSheet[], MATCH("Total Assets", QuarterBalanceSheetNames, 0),AE31), "")</f>
        <v>0.19466145833333334</v>
      </c>
      <c r="AF50" s="2">
        <f>IFERROR(INDEX(StockanalysisQuarterlyBalanceSheet[], MATCH("Working Capital", QuarterBalanceSheetNames, 0),AF31)/INDEX(StockanalysisQuarterlyBalanceSheet[], MATCH("Total Assets", QuarterBalanceSheetNames, 0),AF31), "")</f>
        <v>0.20017172909734893</v>
      </c>
      <c r="AG50" s="2">
        <f>IFERROR(INDEX(StockanalysisQuarterlyBalanceSheet[], MATCH("Working Capital", QuarterBalanceSheetNames, 0),AG31)/INDEX(StockanalysisQuarterlyBalanceSheet[], MATCH("Total Assets", QuarterBalanceSheetNames, 0),AG31), "")</f>
        <v>0.20246726544746241</v>
      </c>
      <c r="AH50" s="2">
        <f>IFERROR(INDEX(StockanalysisQuarterlyBalanceSheet[], MATCH("Working Capital", QuarterBalanceSheetNames, 0),AH31)/INDEX(StockanalysisQuarterlyBalanceSheet[], MATCH("Total Assets", QuarterBalanceSheetNames, 0),AH31), "")</f>
        <v>0.20139968895800933</v>
      </c>
      <c r="AI50" s="2">
        <f>IFERROR(INDEX(StockanalysisQuarterlyBalanceSheet[], MATCH("Working Capital", QuarterBalanceSheetNames, 0),AI31)/INDEX(StockanalysisQuarterlyBalanceSheet[], MATCH("Total Assets", QuarterBalanceSheetNames, 0),AI31), "")</f>
        <v>0.28459016393442621</v>
      </c>
    </row>
    <row r="51" spans="2:35" x14ac:dyDescent="0.25">
      <c r="B51" t="s">
        <v>3808</v>
      </c>
      <c r="E51" s="1">
        <f>IFERROR(INDEX(StockanalysisQuarterlyBalanceSheet[],MATCH($B51, QuarterBalanceSheetNames, 0), E$31), "")</f>
        <v>12.55</v>
      </c>
      <c r="F51" s="8">
        <f>IFERROR(INDEX(StockanalysisQuarterlyBalanceSheet[],MATCH($B51, QuarterBalanceSheetNames, 0), F$31), "")</f>
        <v>12.08</v>
      </c>
      <c r="G51" s="8">
        <f>IFERROR(INDEX(StockanalysisQuarterlyBalanceSheet[],MATCH($B51, QuarterBalanceSheetNames, 0), G$31), "")</f>
        <v>12.57</v>
      </c>
      <c r="H51" s="8">
        <f>IFERROR(INDEX(StockanalysisQuarterlyBalanceSheet[],MATCH($B51, QuarterBalanceSheetNames, 0), H$31), "")</f>
        <v>11.61</v>
      </c>
      <c r="I51" s="8">
        <f>IFERROR(INDEX(StockanalysisQuarterlyBalanceSheet[],MATCH($B51, QuarterBalanceSheetNames, 0), I$31), "")</f>
        <v>10.66</v>
      </c>
      <c r="J51" s="8">
        <f>IFERROR(INDEX(StockanalysisQuarterlyBalanceSheet[],MATCH($B51, QuarterBalanceSheetNames, 0), J$31), "")</f>
        <v>10.39</v>
      </c>
      <c r="K51" s="8">
        <f>IFERROR(INDEX(StockanalysisQuarterlyBalanceSheet[],MATCH($B51, QuarterBalanceSheetNames, 0), K$31), "")</f>
        <v>9.85</v>
      </c>
      <c r="L51" s="8">
        <f>IFERROR(INDEX(StockanalysisQuarterlyBalanceSheet[],MATCH($B51, QuarterBalanceSheetNames, 0), L$31), "")</f>
        <v>11.3</v>
      </c>
      <c r="M51" s="8">
        <f>IFERROR(INDEX(StockanalysisQuarterlyBalanceSheet[],MATCH($B51, QuarterBalanceSheetNames, 0), M$31), "")</f>
        <v>10.72</v>
      </c>
      <c r="N51" s="8">
        <f>IFERROR(INDEX(StockanalysisQuarterlyBalanceSheet[],MATCH($B51, QuarterBalanceSheetNames, 0), N$31), "")</f>
        <v>6.99</v>
      </c>
      <c r="O51" s="8">
        <f>IFERROR(INDEX(StockanalysisQuarterlyBalanceSheet[],MATCH($B51, QuarterBalanceSheetNames, 0), O$31), "")</f>
        <v>7.32</v>
      </c>
      <c r="P51" s="8">
        <f>IFERROR(INDEX(StockanalysisQuarterlyBalanceSheet[],MATCH($B51, QuarterBalanceSheetNames, 0), P$31), "")</f>
        <v>8.0299999999999994</v>
      </c>
      <c r="Q51" s="8">
        <f>IFERROR(INDEX(StockanalysisQuarterlyBalanceSheet[],MATCH($B51, QuarterBalanceSheetNames, 0), Q$31), "")</f>
        <v>7.79</v>
      </c>
      <c r="R51" s="8">
        <f>IFERROR(INDEX(StockanalysisQuarterlyBalanceSheet[],MATCH($B51, QuarterBalanceSheetNames, 0), R$31), "")</f>
        <v>7.79</v>
      </c>
      <c r="S51" s="8">
        <f>IFERROR(INDEX(StockanalysisQuarterlyBalanceSheet[],MATCH($B51, QuarterBalanceSheetNames, 0), S$31), "")</f>
        <v>10.61</v>
      </c>
      <c r="T51" s="8">
        <f>IFERROR(INDEX(StockanalysisQuarterlyBalanceSheet[],MATCH($B51, QuarterBalanceSheetNames, 0), T$31), "")</f>
        <v>11.13</v>
      </c>
      <c r="U51" s="8">
        <f>IFERROR(INDEX(StockanalysisQuarterlyBalanceSheet[],MATCH($B51, QuarterBalanceSheetNames, 0), U$31), "")</f>
        <v>16.940000000000001</v>
      </c>
      <c r="V51" s="8">
        <f>IFERROR(INDEX(StockanalysisQuarterlyBalanceSheet[],MATCH($B51, QuarterBalanceSheetNames, 0), V$31), "")</f>
        <v>21.12</v>
      </c>
      <c r="W51" s="8">
        <f>IFERROR(INDEX(StockanalysisQuarterlyBalanceSheet[],MATCH($B51, QuarterBalanceSheetNames, 0), W$31), "")</f>
        <v>20.22</v>
      </c>
      <c r="X51" s="8">
        <f>IFERROR(INDEX(StockanalysisQuarterlyBalanceSheet[],MATCH($B51, QuarterBalanceSheetNames, 0), X$31), "")</f>
        <v>21.63</v>
      </c>
      <c r="Y51" s="8">
        <f>IFERROR(INDEX(StockanalysisQuarterlyBalanceSheet[],MATCH($B51, QuarterBalanceSheetNames, 0), Y$31), "")</f>
        <v>21.64</v>
      </c>
      <c r="Z51" s="8">
        <f>IFERROR(INDEX(StockanalysisQuarterlyBalanceSheet[],MATCH($B51, QuarterBalanceSheetNames, 0), Z$31), "")</f>
        <v>21.39</v>
      </c>
      <c r="AA51" s="8">
        <f>IFERROR(INDEX(StockanalysisQuarterlyBalanceSheet[],MATCH($B51, QuarterBalanceSheetNames, 0), AA$31), "")</f>
        <v>23.89</v>
      </c>
      <c r="AB51" s="8">
        <f>IFERROR(INDEX(StockanalysisQuarterlyBalanceSheet[],MATCH($B51, QuarterBalanceSheetNames, 0), AB$31), "")</f>
        <v>23.47</v>
      </c>
      <c r="AC51" s="8">
        <f>IFERROR(INDEX(StockanalysisQuarterlyBalanceSheet[],MATCH($B51, QuarterBalanceSheetNames, 0), AC$31), "")</f>
        <v>22.73</v>
      </c>
      <c r="AD51" s="8">
        <f>IFERROR(INDEX(StockanalysisQuarterlyBalanceSheet[],MATCH($B51, QuarterBalanceSheetNames, 0), AD$31), "")</f>
        <v>23.1</v>
      </c>
      <c r="AE51" s="8">
        <f>IFERROR(INDEX(StockanalysisQuarterlyBalanceSheet[],MATCH($B51, QuarterBalanceSheetNames, 0), AE$31), "")</f>
        <v>22.44</v>
      </c>
      <c r="AF51" s="8">
        <f>IFERROR(INDEX(StockanalysisQuarterlyBalanceSheet[],MATCH($B51, QuarterBalanceSheetNames, 0), AF$31), "")</f>
        <v>22.31</v>
      </c>
      <c r="AG51" s="8">
        <f>IFERROR(INDEX(StockanalysisQuarterlyBalanceSheet[],MATCH($B51, QuarterBalanceSheetNames, 0), AG$31), "")</f>
        <v>22.55</v>
      </c>
      <c r="AH51" s="8">
        <f>IFERROR(INDEX(StockanalysisQuarterlyBalanceSheet[],MATCH($B51, QuarterBalanceSheetNames, 0), AH$31), "")</f>
        <v>22.23</v>
      </c>
      <c r="AI51" s="8">
        <f>IFERROR(INDEX(StockanalysisQuarterlyBalanceSheet[],MATCH($B51, QuarterBalanceSheetNames, 0), AI$31), "")</f>
        <v>21.27</v>
      </c>
    </row>
    <row r="52" spans="2:35" x14ac:dyDescent="0.25">
      <c r="C52" s="8"/>
      <c r="D52" s="8"/>
      <c r="E52" s="8"/>
      <c r="F52" s="8"/>
      <c r="G52" s="8"/>
      <c r="H52" s="8"/>
      <c r="I52" s="8"/>
      <c r="J52" s="8"/>
    </row>
    <row r="53" spans="2:35" x14ac:dyDescent="0.25">
      <c r="B53" s="27" t="s">
        <v>3966</v>
      </c>
      <c r="F53" s="8"/>
      <c r="G53" s="8"/>
      <c r="H53" s="8"/>
      <c r="I53" s="8"/>
      <c r="J53" s="8"/>
      <c r="K53" s="8"/>
      <c r="L53" s="8"/>
      <c r="M53" s="8"/>
    </row>
    <row r="54" spans="2:35" x14ac:dyDescent="0.25">
      <c r="B54" s="38" t="s">
        <v>6276</v>
      </c>
      <c r="C54" s="8"/>
      <c r="D54" s="8"/>
      <c r="E54" s="8">
        <f>IFERROR(INDEX(StockanalysisQuarterlyCashFlowStatement[],MATCH($B54, QuaterlyCashFlowNames, 0), E$31)+INDEX(StockanalysisQuarterlyCashFlowStatement[],MATCH($B54, QuaterlyCashFlowNames, 0), E$31+1)+INDEX(StockanalysisQuarterlyCashFlowStatement[],MATCH($B54, QuaterlyCashFlowNames, 0), E$31+2)+INDEX(StockanalysisQuarterlyCashFlowStatement[],MATCH($B54, QuaterlyCashFlowNames, 0), E$31+3), "")</f>
        <v>-160</v>
      </c>
      <c r="F54" s="8">
        <f>IFERROR(INDEX(StockanalysisQuarterlyCashFlowStatement[],MATCH($B54, QuaterlyCashFlowNames, 0), F$31)+INDEX(StockanalysisQuarterlyCashFlowStatement[],MATCH($B54, QuaterlyCashFlowNames, 0), F$31+1)+INDEX(StockanalysisQuarterlyCashFlowStatement[],MATCH($B54, QuaterlyCashFlowNames, 0), F$31+2)+INDEX(StockanalysisQuarterlyCashFlowStatement[],MATCH($B54, QuaterlyCashFlowNames, 0), F$31+3), "")</f>
        <v>-158</v>
      </c>
      <c r="G54" s="8">
        <f>IFERROR(INDEX(StockanalysisQuarterlyCashFlowStatement[],MATCH($B54, QuaterlyCashFlowNames, 0), G$31)+INDEX(StockanalysisQuarterlyCashFlowStatement[],MATCH($B54, QuaterlyCashFlowNames, 0), G$31+1)+INDEX(StockanalysisQuarterlyCashFlowStatement[],MATCH($B54, QuaterlyCashFlowNames, 0), G$31+2)+INDEX(StockanalysisQuarterlyCashFlowStatement[],MATCH($B54, QuaterlyCashFlowNames, 0), G$31+3), "")</f>
        <v>-175</v>
      </c>
      <c r="H54" s="8">
        <f>IFERROR(INDEX(StockanalysisQuarterlyCashFlowStatement[],MATCH($B54, QuaterlyCashFlowNames, 0), H$31)+INDEX(StockanalysisQuarterlyCashFlowStatement[],MATCH($B54, QuaterlyCashFlowNames, 0), H$31+1)+INDEX(StockanalysisQuarterlyCashFlowStatement[],MATCH($B54, QuaterlyCashFlowNames, 0), H$31+2)+INDEX(StockanalysisQuarterlyCashFlowStatement[],MATCH($B54, QuaterlyCashFlowNames, 0), H$31+3), "")</f>
        <v>-55</v>
      </c>
      <c r="I54" s="8">
        <f>IFERROR(INDEX(StockanalysisQuarterlyCashFlowStatement[],MATCH($B54, QuaterlyCashFlowNames, 0), I$31)+INDEX(StockanalysisQuarterlyCashFlowStatement[],MATCH($B54, QuaterlyCashFlowNames, 0), I$31+1)+INDEX(StockanalysisQuarterlyCashFlowStatement[],MATCH($B54, QuaterlyCashFlowNames, 0), I$31+2)+INDEX(StockanalysisQuarterlyCashFlowStatement[],MATCH($B54, QuaterlyCashFlowNames, 0), I$31+3), "")</f>
        <v>-49</v>
      </c>
      <c r="J54" s="8">
        <f>IFERROR(INDEX(StockanalysisQuarterlyCashFlowStatement[],MATCH($B54, QuaterlyCashFlowNames, 0), J$31)+INDEX(StockanalysisQuarterlyCashFlowStatement[],MATCH($B54, QuaterlyCashFlowNames, 0), J$31+1)+INDEX(StockanalysisQuarterlyCashFlowStatement[],MATCH($B54, QuaterlyCashFlowNames, 0), J$31+2)+INDEX(StockanalysisQuarterlyCashFlowStatement[],MATCH($B54, QuaterlyCashFlowNames, 0), J$31+3), "")</f>
        <v>4</v>
      </c>
      <c r="K54" s="8">
        <f>IFERROR(INDEX(StockanalysisQuarterlyCashFlowStatement[],MATCH($B54, QuaterlyCashFlowNames, 0), K$31)+INDEX(StockanalysisQuarterlyCashFlowStatement[],MATCH($B54, QuaterlyCashFlowNames, 0), K$31+1)+INDEX(StockanalysisQuarterlyCashFlowStatement[],MATCH($B54, QuaterlyCashFlowNames, 0), K$31+2)+INDEX(StockanalysisQuarterlyCashFlowStatement[],MATCH($B54, QuaterlyCashFlowNames, 0), K$31+3), "")</f>
        <v>-50</v>
      </c>
      <c r="L54" s="8">
        <f>IFERROR(INDEX(StockanalysisQuarterlyCashFlowStatement[],MATCH($B54, QuaterlyCashFlowNames, 0), L$31)+INDEX(StockanalysisQuarterlyCashFlowStatement[],MATCH($B54, QuaterlyCashFlowNames, 0), L$31+1)+INDEX(StockanalysisQuarterlyCashFlowStatement[],MATCH($B54, QuaterlyCashFlowNames, 0), L$31+2)+INDEX(StockanalysisQuarterlyCashFlowStatement[],MATCH($B54, QuaterlyCashFlowNames, 0), L$31+3), "")</f>
        <v>-140.44999999999999</v>
      </c>
      <c r="M54" s="8">
        <f>IFERROR(INDEX(StockanalysisQuarterlyCashFlowStatement[],MATCH($B54, QuaterlyCashFlowNames, 0), M$31)+INDEX(StockanalysisQuarterlyCashFlowStatement[],MATCH($B54, QuaterlyCashFlowNames, 0), M$31+1)+INDEX(StockanalysisQuarterlyCashFlowStatement[],MATCH($B54, QuaterlyCashFlowNames, 0), M$31+2)+INDEX(StockanalysisQuarterlyCashFlowStatement[],MATCH($B54, QuaterlyCashFlowNames, 0), M$31+3), "")</f>
        <v>-113.47</v>
      </c>
      <c r="N54" s="8">
        <f>IFERROR(INDEX(StockanalysisQuarterlyCashFlowStatement[],MATCH($B54, QuaterlyCashFlowNames, 0), N$31)+INDEX(StockanalysisQuarterlyCashFlowStatement[],MATCH($B54, QuaterlyCashFlowNames, 0), N$31+1)+INDEX(StockanalysisQuarterlyCashFlowStatement[],MATCH($B54, QuaterlyCashFlowNames, 0), N$31+2)+INDEX(StockanalysisQuarterlyCashFlowStatement[],MATCH($B54, QuaterlyCashFlowNames, 0), N$31+3), "")</f>
        <v>-98.62</v>
      </c>
      <c r="O54" s="8">
        <f>IFERROR(INDEX(StockanalysisQuarterlyCashFlowStatement[],MATCH($B54, QuaterlyCashFlowNames, 0), O$31)+INDEX(StockanalysisQuarterlyCashFlowStatement[],MATCH($B54, QuaterlyCashFlowNames, 0), O$31+1)+INDEX(StockanalysisQuarterlyCashFlowStatement[],MATCH($B54, QuaterlyCashFlowNames, 0), O$31+2)+INDEX(StockanalysisQuarterlyCashFlowStatement[],MATCH($B54, QuaterlyCashFlowNames, 0), O$31+3), "")</f>
        <v>73.009999999999991</v>
      </c>
      <c r="P54" s="8">
        <f>IFERROR(INDEX(StockanalysisQuarterlyCashFlowStatement[],MATCH($B54, QuaterlyCashFlowNames, 0), P$31)+INDEX(StockanalysisQuarterlyCashFlowStatement[],MATCH($B54, QuaterlyCashFlowNames, 0), P$31+1)+INDEX(StockanalysisQuarterlyCashFlowStatement[],MATCH($B54, QuaterlyCashFlowNames, 0), P$31+2)+INDEX(StockanalysisQuarterlyCashFlowStatement[],MATCH($B54, QuaterlyCashFlowNames, 0), P$31+3), "")</f>
        <v>118.36999999999998</v>
      </c>
      <c r="Q54" s="8">
        <f>IFERROR(INDEX(StockanalysisQuarterlyCashFlowStatement[],MATCH($B54, QuaterlyCashFlowNames, 0), Q$31)+INDEX(StockanalysisQuarterlyCashFlowStatement[],MATCH($B54, QuaterlyCashFlowNames, 0), Q$31+1)+INDEX(StockanalysisQuarterlyCashFlowStatement[],MATCH($B54, QuaterlyCashFlowNames, 0), Q$31+2)+INDEX(StockanalysisQuarterlyCashFlowStatement[],MATCH($B54, QuaterlyCashFlowNames, 0), Q$31+3), "")</f>
        <v>51.889999999999986</v>
      </c>
      <c r="R54" s="8">
        <f>IFERROR(INDEX(StockanalysisQuarterlyCashFlowStatement[],MATCH($B54, QuaterlyCashFlowNames, 0), R$31)+INDEX(StockanalysisQuarterlyCashFlowStatement[],MATCH($B54, QuaterlyCashFlowNames, 0), R$31+1)+INDEX(StockanalysisQuarterlyCashFlowStatement[],MATCH($B54, QuaterlyCashFlowNames, 0), R$31+2)+INDEX(StockanalysisQuarterlyCashFlowStatement[],MATCH($B54, QuaterlyCashFlowNames, 0), R$31+3), "")</f>
        <v>12.739999999999995</v>
      </c>
      <c r="S54" s="8">
        <f>IFERROR(INDEX(StockanalysisQuarterlyCashFlowStatement[],MATCH($B54, QuaterlyCashFlowNames, 0), S$31)+INDEX(StockanalysisQuarterlyCashFlowStatement[],MATCH($B54, QuaterlyCashFlowNames, 0), S$31+1)+INDEX(StockanalysisQuarterlyCashFlowStatement[],MATCH($B54, QuaterlyCashFlowNames, 0), S$31+2)+INDEX(StockanalysisQuarterlyCashFlowStatement[],MATCH($B54, QuaterlyCashFlowNames, 0), S$31+3), "")</f>
        <v>38.18</v>
      </c>
      <c r="T54" s="8">
        <f>IFERROR(INDEX(StockanalysisQuarterlyCashFlowStatement[],MATCH($B54, QuaterlyCashFlowNames, 0), T$31)+INDEX(StockanalysisQuarterlyCashFlowStatement[],MATCH($B54, QuaterlyCashFlowNames, 0), T$31+1)+INDEX(StockanalysisQuarterlyCashFlowStatement[],MATCH($B54, QuaterlyCashFlowNames, 0), T$31+2)+INDEX(StockanalysisQuarterlyCashFlowStatement[],MATCH($B54, QuaterlyCashFlowNames, 0), T$31+3), "")</f>
        <v>114.57000000000002</v>
      </c>
      <c r="U54" s="8">
        <f>IFERROR(INDEX(StockanalysisQuarterlyCashFlowStatement[],MATCH($B54, QuaterlyCashFlowNames, 0), U$31)+INDEX(StockanalysisQuarterlyCashFlowStatement[],MATCH($B54, QuaterlyCashFlowNames, 0), U$31+1)+INDEX(StockanalysisQuarterlyCashFlowStatement[],MATCH($B54, QuaterlyCashFlowNames, 0), U$31+2)+INDEX(StockanalysisQuarterlyCashFlowStatement[],MATCH($B54, QuaterlyCashFlowNames, 0), U$31+3), "")</f>
        <v>250.94000000000003</v>
      </c>
      <c r="V54" s="8">
        <f>IFERROR(INDEX(StockanalysisQuarterlyCashFlowStatement[],MATCH($B54, QuaterlyCashFlowNames, 0), V$31)+INDEX(StockanalysisQuarterlyCashFlowStatement[],MATCH($B54, QuaterlyCashFlowNames, 0), V$31+1)+INDEX(StockanalysisQuarterlyCashFlowStatement[],MATCH($B54, QuaterlyCashFlowNames, 0), V$31+2)+INDEX(StockanalysisQuarterlyCashFlowStatement[],MATCH($B54, QuaterlyCashFlowNames, 0), V$31+3), "")</f>
        <v>161.86000000000001</v>
      </c>
      <c r="W54" s="8">
        <f>IFERROR(INDEX(StockanalysisQuarterlyCashFlowStatement[],MATCH($B54, QuaterlyCashFlowNames, 0), W$31)+INDEX(StockanalysisQuarterlyCashFlowStatement[],MATCH($B54, QuaterlyCashFlowNames, 0), W$31+1)+INDEX(StockanalysisQuarterlyCashFlowStatement[],MATCH($B54, QuaterlyCashFlowNames, 0), W$31+2)+INDEX(StockanalysisQuarterlyCashFlowStatement[],MATCH($B54, QuaterlyCashFlowNames, 0), W$31+3), "")</f>
        <v>32.200000000000017</v>
      </c>
      <c r="X54" s="8">
        <f>IFERROR(INDEX(StockanalysisQuarterlyCashFlowStatement[],MATCH($B54, QuaterlyCashFlowNames, 0), X$31)+INDEX(StockanalysisQuarterlyCashFlowStatement[],MATCH($B54, QuaterlyCashFlowNames, 0), X$31+1)+INDEX(StockanalysisQuarterlyCashFlowStatement[],MATCH($B54, QuaterlyCashFlowNames, 0), X$31+2)+INDEX(StockanalysisQuarterlyCashFlowStatement[],MATCH($B54, QuaterlyCashFlowNames, 0), X$31+3), "")</f>
        <v>-74.289999999999992</v>
      </c>
      <c r="Y54" s="8">
        <f>IFERROR(INDEX(StockanalysisQuarterlyCashFlowStatement[],MATCH($B54, QuaterlyCashFlowNames, 0), Y$31)+INDEX(StockanalysisQuarterlyCashFlowStatement[],MATCH($B54, QuaterlyCashFlowNames, 0), Y$31+1)+INDEX(StockanalysisQuarterlyCashFlowStatement[],MATCH($B54, QuaterlyCashFlowNames, 0), Y$31+2)+INDEX(StockanalysisQuarterlyCashFlowStatement[],MATCH($B54, QuaterlyCashFlowNames, 0), Y$31+3), "")</f>
        <v>-102.28</v>
      </c>
      <c r="Z54" s="8">
        <f>IFERROR(INDEX(StockanalysisQuarterlyCashFlowStatement[],MATCH($B54, QuaterlyCashFlowNames, 0), Z$31)+INDEX(StockanalysisQuarterlyCashFlowStatement[],MATCH($B54, QuaterlyCashFlowNames, 0), Z$31+1)+INDEX(StockanalysisQuarterlyCashFlowStatement[],MATCH($B54, QuaterlyCashFlowNames, 0), Z$31+2)+INDEX(StockanalysisQuarterlyCashFlowStatement[],MATCH($B54, QuaterlyCashFlowNames, 0), Z$31+3), "")</f>
        <v>12.379999999999995</v>
      </c>
      <c r="AA54" s="8">
        <f>IFERROR(INDEX(StockanalysisQuarterlyCashFlowStatement[],MATCH($B54, QuaterlyCashFlowNames, 0), AA$31)+INDEX(StockanalysisQuarterlyCashFlowStatement[],MATCH($B54, QuaterlyCashFlowNames, 0), AA$31+1)+INDEX(StockanalysisQuarterlyCashFlowStatement[],MATCH($B54, QuaterlyCashFlowNames, 0), AA$31+2)+INDEX(StockanalysisQuarterlyCashFlowStatement[],MATCH($B54, QuaterlyCashFlowNames, 0), AA$31+3), "")</f>
        <v>414.97</v>
      </c>
      <c r="AB54" s="8">
        <f>IFERROR(INDEX(StockanalysisQuarterlyCashFlowStatement[],MATCH($B54, QuaterlyCashFlowNames, 0), AB$31)+INDEX(StockanalysisQuarterlyCashFlowStatement[],MATCH($B54, QuaterlyCashFlowNames, 0), AB$31+1)+INDEX(StockanalysisQuarterlyCashFlowStatement[],MATCH($B54, QuaterlyCashFlowNames, 0), AB$31+2)+INDEX(StockanalysisQuarterlyCashFlowStatement[],MATCH($B54, QuaterlyCashFlowNames, 0), AB$31+3), "")</f>
        <v>593.58999999999992</v>
      </c>
      <c r="AC54" s="8">
        <f>IFERROR(INDEX(StockanalysisQuarterlyCashFlowStatement[],MATCH($B54, QuaterlyCashFlowNames, 0), AC$31)+INDEX(StockanalysisQuarterlyCashFlowStatement[],MATCH($B54, QuaterlyCashFlowNames, 0), AC$31+1)+INDEX(StockanalysisQuarterlyCashFlowStatement[],MATCH($B54, QuaterlyCashFlowNames, 0), AC$31+2)+INDEX(StockanalysisQuarterlyCashFlowStatement[],MATCH($B54, QuaterlyCashFlowNames, 0), AC$31+3), "")</f>
        <v>843.21</v>
      </c>
      <c r="AD54" s="8">
        <f>IFERROR(INDEX(StockanalysisQuarterlyCashFlowStatement[],MATCH($B54, QuaterlyCashFlowNames, 0), AD$31)+INDEX(StockanalysisQuarterlyCashFlowStatement[],MATCH($B54, QuaterlyCashFlowNames, 0), AD$31+1)+INDEX(StockanalysisQuarterlyCashFlowStatement[],MATCH($B54, QuaterlyCashFlowNames, 0), AD$31+2)+INDEX(StockanalysisQuarterlyCashFlowStatement[],MATCH($B54, QuaterlyCashFlowNames, 0), AD$31+3), "")</f>
        <v>677.22</v>
      </c>
      <c r="AE54" s="8">
        <f>IFERROR(INDEX(StockanalysisQuarterlyCashFlowStatement[],MATCH($B54, QuaterlyCashFlowNames, 0), AE$31)+INDEX(StockanalysisQuarterlyCashFlowStatement[],MATCH($B54, QuaterlyCashFlowNames, 0), AE$31+1)+INDEX(StockanalysisQuarterlyCashFlowStatement[],MATCH($B54, QuaterlyCashFlowNames, 0), AE$31+2)+INDEX(StockanalysisQuarterlyCashFlowStatement[],MATCH($B54, QuaterlyCashFlowNames, 0), AE$31+3), "")</f>
        <v>551.18000000000006</v>
      </c>
      <c r="AF54" s="8">
        <f>IFERROR(INDEX(StockanalysisQuarterlyCashFlowStatement[],MATCH($B54, QuaterlyCashFlowNames, 0), AF$31)+INDEX(StockanalysisQuarterlyCashFlowStatement[],MATCH($B54, QuaterlyCashFlowNames, 0), AF$31+1)+INDEX(StockanalysisQuarterlyCashFlowStatement[],MATCH($B54, QuaterlyCashFlowNames, 0), AF$31+2)+INDEX(StockanalysisQuarterlyCashFlowStatement[],MATCH($B54, QuaterlyCashFlowNames, 0), AF$31+3), "")</f>
        <v>673.31999999999994</v>
      </c>
      <c r="AG54" s="8">
        <f>IFERROR(INDEX(StockanalysisQuarterlyCashFlowStatement[],MATCH($B54, QuaterlyCashFlowNames, 0), AG$31)+INDEX(StockanalysisQuarterlyCashFlowStatement[],MATCH($B54, QuaterlyCashFlowNames, 0), AG$31+1)+INDEX(StockanalysisQuarterlyCashFlowStatement[],MATCH($B54, QuaterlyCashFlowNames, 0), AG$31+2)+INDEX(StockanalysisQuarterlyCashFlowStatement[],MATCH($B54, QuaterlyCashFlowNames, 0), AG$31+3), "")</f>
        <v>681.98</v>
      </c>
      <c r="AH54" s="8">
        <f>IFERROR(INDEX(StockanalysisQuarterlyCashFlowStatement[],MATCH($B54, QuaterlyCashFlowNames, 0), AH$31)+INDEX(StockanalysisQuarterlyCashFlowStatement[],MATCH($B54, QuaterlyCashFlowNames, 0), AH$31+1)+INDEX(StockanalysisQuarterlyCashFlowStatement[],MATCH($B54, QuaterlyCashFlowNames, 0), AH$31+2)+INDEX(StockanalysisQuarterlyCashFlowStatement[],MATCH($B54, QuaterlyCashFlowNames, 0), AH$31+3), "")</f>
        <v>881.98</v>
      </c>
      <c r="AI54" s="8">
        <f>IFERROR(INDEX(StockanalysisQuarterlyCashFlowStatement[],MATCH($B54, QuaterlyCashFlowNames, 0), AI$31)+INDEX(StockanalysisQuarterlyCashFlowStatement[],MATCH($B54, QuaterlyCashFlowNames, 0), AI$31+1)+INDEX(StockanalysisQuarterlyCashFlowStatement[],MATCH($B54, QuaterlyCashFlowNames, 0), AI$31+2)+INDEX(StockanalysisQuarterlyCashFlowStatement[],MATCH($B54, QuaterlyCashFlowNames, 0), AI$31+3), "")</f>
        <v>785.31999999999994</v>
      </c>
    </row>
    <row r="55" spans="2:35" x14ac:dyDescent="0.25">
      <c r="B55" t="s">
        <v>6334</v>
      </c>
      <c r="E55" s="3">
        <f>IFERROR(E54/INDEX(StockanalysisQuarterlyIncome[], MATCH("Shares Outstanding (Basic)", QuarterlyIncomeNames, 0), E31), "")</f>
        <v>-1.118881118881119</v>
      </c>
      <c r="F55" s="3">
        <f>IFERROR(F54/INDEX(StockanalysisQuarterlyIncome[], MATCH("Shares Outstanding (Basic)", QuarterlyIncomeNames, 0), F31), "")</f>
        <v>-1.1126760563380282</v>
      </c>
      <c r="G55" s="3">
        <f>IFERROR(G54/INDEX(StockanalysisQuarterlyIncome[], MATCH("Shares Outstanding (Basic)", QuarterlyIncomeNames, 0), G31), "")</f>
        <v>-1.232394366197183</v>
      </c>
      <c r="H55" s="3">
        <f>IFERROR(H54/INDEX(StockanalysisQuarterlyIncome[], MATCH("Shares Outstanding (Basic)", QuarterlyIncomeNames, 0), H31), "")</f>
        <v>-0.38732394366197181</v>
      </c>
      <c r="I55" s="3">
        <f>IFERROR(I54/INDEX(StockanalysisQuarterlyIncome[], MATCH("Shares Outstanding (Basic)", QuarterlyIncomeNames, 0), I31), "")</f>
        <v>-0.34507042253521125</v>
      </c>
      <c r="J55" s="3">
        <f>IFERROR(J54/INDEX(StockanalysisQuarterlyIncome[], MATCH("Shares Outstanding (Basic)", QuarterlyIncomeNames, 0), J31), "")</f>
        <v>2.8368794326241134E-2</v>
      </c>
      <c r="K55" s="3">
        <f>IFERROR(K54/INDEX(StockanalysisQuarterlyIncome[], MATCH("Shares Outstanding (Basic)", QuarterlyIncomeNames, 0), K31), "")</f>
        <v>-0.3546099290780142</v>
      </c>
      <c r="L55" s="3">
        <f>IFERROR(L54/INDEX(StockanalysisQuarterlyIncome[], MATCH("Shares Outstanding (Basic)", QuarterlyIncomeNames, 0), L31), "")</f>
        <v>-0.99609929078014181</v>
      </c>
      <c r="M55" s="3">
        <f>IFERROR(M54/INDEX(StockanalysisQuarterlyIncome[], MATCH("Shares Outstanding (Basic)", QuarterlyIncomeNames, 0), M31), "")</f>
        <v>-0.8047517730496454</v>
      </c>
      <c r="N55" s="3">
        <f>IFERROR(N54/INDEX(StockanalysisQuarterlyIncome[], MATCH("Shares Outstanding (Basic)", QuarterlyIncomeNames, 0), N31), "")</f>
        <v>-0.69943262411347518</v>
      </c>
      <c r="O55" s="3">
        <f>IFERROR(O54/INDEX(StockanalysisQuarterlyIncome[], MATCH("Shares Outstanding (Basic)", QuarterlyIncomeNames, 0), O31), "")</f>
        <v>0.51780141843971628</v>
      </c>
      <c r="P55" s="3">
        <f>IFERROR(P54/INDEX(StockanalysisQuarterlyIncome[], MATCH("Shares Outstanding (Basic)", QuarterlyIncomeNames, 0), P31), "")</f>
        <v>0.83950354609929057</v>
      </c>
      <c r="Q55" s="3">
        <f>IFERROR(Q54/INDEX(StockanalysisQuarterlyIncome[], MATCH("Shares Outstanding (Basic)", QuarterlyIncomeNames, 0), Q31), "")</f>
        <v>0.37064285714285705</v>
      </c>
      <c r="R55" s="3">
        <f>IFERROR(R54/INDEX(StockanalysisQuarterlyIncome[], MATCH("Shares Outstanding (Basic)", QuarterlyIncomeNames, 0), R31), "")</f>
        <v>9.099999999999997E-2</v>
      </c>
      <c r="S55" s="3">
        <f>IFERROR(S54/INDEX(StockanalysisQuarterlyIncome[], MATCH("Shares Outstanding (Basic)", QuarterlyIncomeNames, 0), S31), "")</f>
        <v>0.27271428571428569</v>
      </c>
      <c r="T55" s="3">
        <f>IFERROR(T54/INDEX(StockanalysisQuarterlyIncome[], MATCH("Shares Outstanding (Basic)", QuarterlyIncomeNames, 0), T31), "")</f>
        <v>0.81835714285714301</v>
      </c>
      <c r="U55" s="3">
        <f>IFERROR(U54/INDEX(StockanalysisQuarterlyIncome[], MATCH("Shares Outstanding (Basic)", QuarterlyIncomeNames, 0), U31), "")</f>
        <v>1.7924285714285717</v>
      </c>
      <c r="V55" s="3">
        <f>IFERROR(V54/INDEX(StockanalysisQuarterlyIncome[], MATCH("Shares Outstanding (Basic)", QuarterlyIncomeNames, 0), V31), "")</f>
        <v>1.1561428571428571</v>
      </c>
      <c r="W55" s="3">
        <f>IFERROR(W54/INDEX(StockanalysisQuarterlyIncome[], MATCH("Shares Outstanding (Basic)", QuarterlyIncomeNames, 0), W31), "")</f>
        <v>0.23000000000000012</v>
      </c>
      <c r="X55" s="3">
        <f>IFERROR(X54/INDEX(StockanalysisQuarterlyIncome[], MATCH("Shares Outstanding (Basic)", QuarterlyIncomeNames, 0), X31), "")</f>
        <v>-0.52687943262411341</v>
      </c>
      <c r="Y55" s="3">
        <f>IFERROR(Y54/INDEX(StockanalysisQuarterlyIncome[], MATCH("Shares Outstanding (Basic)", QuarterlyIncomeNames, 0), Y31), "")</f>
        <v>-0.72539007092198582</v>
      </c>
      <c r="Z55" s="3">
        <f>IFERROR(Z54/INDEX(StockanalysisQuarterlyIncome[], MATCH("Shares Outstanding (Basic)", QuarterlyIncomeNames, 0), Z31), "")</f>
        <v>8.8428571428571398E-2</v>
      </c>
      <c r="AA55" s="3">
        <f>IFERROR(AA54/INDEX(StockanalysisQuarterlyIncome[], MATCH("Shares Outstanding (Basic)", QuarterlyIncomeNames, 0), AA31), "")</f>
        <v>2.9640714285714287</v>
      </c>
      <c r="AB55" s="3">
        <f>IFERROR(AB54/INDEX(StockanalysisQuarterlyIncome[], MATCH("Shares Outstanding (Basic)", QuarterlyIncomeNames, 0), AB31), "")</f>
        <v>4.239928571428571</v>
      </c>
      <c r="AC55" s="3">
        <f>IFERROR(AC54/INDEX(StockanalysisQuarterlyIncome[], MATCH("Shares Outstanding (Basic)", QuarterlyIncomeNames, 0), AC31), "")</f>
        <v>6.0229285714285714</v>
      </c>
      <c r="AD55" s="3">
        <f>IFERROR(AD54/INDEX(StockanalysisQuarterlyIncome[], MATCH("Shares Outstanding (Basic)", QuarterlyIncomeNames, 0), AD31), "")</f>
        <v>4.872086330935252</v>
      </c>
      <c r="AE55" s="3">
        <f>IFERROR(AE54/INDEX(StockanalysisQuarterlyIncome[], MATCH("Shares Outstanding (Basic)", QuarterlyIncomeNames, 0), AE31), "")</f>
        <v>3.9653237410071949</v>
      </c>
      <c r="AF55" s="3">
        <f>IFERROR(AF54/INDEX(StockanalysisQuarterlyIncome[], MATCH("Shares Outstanding (Basic)", QuarterlyIncomeNames, 0), AF31), "")</f>
        <v>4.8440287769784165</v>
      </c>
      <c r="AG55" s="3">
        <f>IFERROR(AG54/INDEX(StockanalysisQuarterlyIncome[], MATCH("Shares Outstanding (Basic)", QuarterlyIncomeNames, 0), AG31), "")</f>
        <v>4.9063309352517983</v>
      </c>
      <c r="AH55" s="3">
        <f>IFERROR(AH54/INDEX(StockanalysisQuarterlyIncome[], MATCH("Shares Outstanding (Basic)", QuarterlyIncomeNames, 0), AH31), "")</f>
        <v>6.3451798561151085</v>
      </c>
      <c r="AI55" s="3">
        <f>IFERROR(AI54/INDEX(StockanalysisQuarterlyIncome[], MATCH("Shares Outstanding (Basic)", QuarterlyIncomeNames, 0), AI31), "")</f>
        <v>5.5696453900709217</v>
      </c>
    </row>
    <row r="56" spans="2:35" x14ac:dyDescent="0.25">
      <c r="B56" s="41" t="s">
        <v>6335</v>
      </c>
      <c r="E56" s="3">
        <f>IFERROR($D$7/E55, "")</f>
        <v>-31.585125000000001</v>
      </c>
      <c r="F56" s="3">
        <f t="shared" ref="F56:AI56" si="4">IFERROR($D$7/F55, "")</f>
        <v>-31.761265822784811</v>
      </c>
      <c r="G56" s="3">
        <f t="shared" si="4"/>
        <v>-28.67588571428572</v>
      </c>
      <c r="H56" s="3">
        <f t="shared" si="4"/>
        <v>-91.241454545454559</v>
      </c>
      <c r="I56" s="3">
        <f t="shared" si="4"/>
        <v>-102.41387755102042</v>
      </c>
      <c r="J56" s="3">
        <f t="shared" si="4"/>
        <v>1245.7350000000001</v>
      </c>
      <c r="K56" s="3">
        <f t="shared" si="4"/>
        <v>-99.658799999999999</v>
      </c>
      <c r="L56" s="3">
        <f t="shared" si="4"/>
        <v>-35.478390886436458</v>
      </c>
      <c r="M56" s="3">
        <f t="shared" si="4"/>
        <v>-43.914162333656478</v>
      </c>
      <c r="N56" s="3">
        <f t="shared" si="4"/>
        <v>-50.526668018657475</v>
      </c>
      <c r="O56" s="3">
        <f t="shared" si="4"/>
        <v>68.250102725654031</v>
      </c>
      <c r="P56" s="3">
        <f t="shared" si="4"/>
        <v>42.096308186195841</v>
      </c>
      <c r="Q56" s="3">
        <f t="shared" si="4"/>
        <v>95.347851223742566</v>
      </c>
      <c r="R56" s="3">
        <f t="shared" si="4"/>
        <v>388.35164835164852</v>
      </c>
      <c r="S56" s="3">
        <f t="shared" si="4"/>
        <v>129.58617077003669</v>
      </c>
      <c r="T56" s="3">
        <f t="shared" si="4"/>
        <v>43.184079601990049</v>
      </c>
      <c r="U56" s="3">
        <f t="shared" si="4"/>
        <v>19.716266836694029</v>
      </c>
      <c r="V56" s="3">
        <f t="shared" si="4"/>
        <v>30.567156802174722</v>
      </c>
      <c r="W56" s="3">
        <f t="shared" si="4"/>
        <v>153.65217391304341</v>
      </c>
      <c r="X56" s="3">
        <f t="shared" si="4"/>
        <v>-67.074168797953973</v>
      </c>
      <c r="Y56" s="3">
        <f t="shared" si="4"/>
        <v>-48.718615565115371</v>
      </c>
      <c r="Z56" s="3">
        <f t="shared" si="4"/>
        <v>399.6445880452344</v>
      </c>
      <c r="AA56" s="3">
        <f t="shared" si="4"/>
        <v>11.922789599248139</v>
      </c>
      <c r="AB56" s="3">
        <f t="shared" si="4"/>
        <v>8.3350460755740503</v>
      </c>
      <c r="AC56" s="3">
        <f t="shared" si="4"/>
        <v>5.8675774718041778</v>
      </c>
      <c r="AD56" s="3">
        <f t="shared" si="4"/>
        <v>7.2535660494374063</v>
      </c>
      <c r="AE56" s="3">
        <f t="shared" si="4"/>
        <v>8.9122609673790762</v>
      </c>
      <c r="AF56" s="3">
        <f t="shared" si="4"/>
        <v>7.2955801104972391</v>
      </c>
      <c r="AG56" s="3">
        <f t="shared" si="4"/>
        <v>7.2029385025953854</v>
      </c>
      <c r="AH56" s="3">
        <f t="shared" si="4"/>
        <v>5.5695820766910815</v>
      </c>
      <c r="AI56" s="3">
        <f t="shared" si="4"/>
        <v>6.3451077267865337</v>
      </c>
    </row>
    <row r="57" spans="2:35" x14ac:dyDescent="0.25">
      <c r="C57" s="8"/>
      <c r="D57" s="8"/>
      <c r="E57" s="8"/>
      <c r="F57" s="8"/>
      <c r="G57" s="8"/>
      <c r="H57" s="8"/>
      <c r="I57" s="8"/>
      <c r="J57" s="8"/>
    </row>
    <row r="58" spans="2:35" x14ac:dyDescent="0.25">
      <c r="E58" s="4" t="s">
        <v>6330</v>
      </c>
      <c r="F58" s="4" t="str">
        <f>INDEX(StockanalysisYearlyRatios[#Headers],,F$31)</f>
        <v>2022</v>
      </c>
      <c r="G58" s="4" t="str">
        <f>INDEX(StockanalysisYearlyRatios[#Headers],,G$31)</f>
        <v>2021</v>
      </c>
      <c r="H58" s="4" t="str">
        <f>INDEX(StockanalysisYearlyRatios[#Headers],,H$31)</f>
        <v>2020</v>
      </c>
      <c r="I58" s="4" t="str">
        <f>INDEX(StockanalysisYearlyRatios[#Headers],,I$31)</f>
        <v>2019</v>
      </c>
      <c r="J58" s="4" t="str">
        <f>INDEX(StockanalysisYearlyRatios[#Headers],,J$31)</f>
        <v>2018</v>
      </c>
      <c r="K58" s="4" t="str">
        <f>INDEX(StockanalysisYearlyRatios[#Headers],,K$31)</f>
        <v>2017</v>
      </c>
      <c r="L58" s="4" t="str">
        <f>INDEX(StockanalysisYearlyRatios[#Headers],,L$31)</f>
        <v>2016</v>
      </c>
      <c r="M58" s="4" t="str">
        <f>INDEX(StockanalysisYearlyRatios[#Headers],,M$31)</f>
        <v>2015</v>
      </c>
      <c r="N58" s="4" t="str">
        <f>INDEX(StockanalysisYearlyRatios[#Headers],,N$31)</f>
        <v>2014</v>
      </c>
      <c r="O58" s="4" t="str">
        <f>INDEX(StockanalysisYearlyRatios[#Headers],,O$31)</f>
        <v>2013</v>
      </c>
    </row>
    <row r="59" spans="2:35" x14ac:dyDescent="0.25">
      <c r="B59" s="27" t="s">
        <v>3964</v>
      </c>
    </row>
    <row r="60" spans="2:35" x14ac:dyDescent="0.25">
      <c r="B60" t="s">
        <v>3809</v>
      </c>
      <c r="D60" s="8"/>
      <c r="E60" s="2">
        <f>IFERROR(INDEX(StockanalysisYearlyIncome[], MATCH("Revenue", YearlyIncomeNames,0),E31)/INDEX(StockanalysisYearlyBalanceSheet[], MATCH("Total Assets", YearlyBalanceSheetNames,0),E31), "")</f>
        <v>2.013182950051267</v>
      </c>
      <c r="F60" s="2">
        <f>IFERROR(INDEX(StockanalysisYearlyIncome[], MATCH("Revenue", YearlyIncomeNames,0),F31)/INDEX(StockanalysisYearlyBalanceSheet[], MATCH("Total Assets", YearlyBalanceSheetNames,0),F31), "")</f>
        <v>1.9968966003667654</v>
      </c>
      <c r="G60" s="2">
        <f>IFERROR(INDEX(StockanalysisYearlyIncome[], MATCH("Revenue", YearlyIncomeNames,0),G31)/INDEX(StockanalysisYearlyBalanceSheet[], MATCH("Total Assets", YearlyBalanceSheetNames,0),G31), "")</f>
        <v>2.1597811217510259</v>
      </c>
      <c r="H60" s="2">
        <f>IFERROR(INDEX(StockanalysisYearlyIncome[], MATCH("Revenue", YearlyIncomeNames,0),H31)/INDEX(StockanalysisYearlyBalanceSheet[], MATCH("Total Assets", YearlyBalanceSheetNames,0),H31), "")</f>
        <v>1.939751474833689</v>
      </c>
      <c r="I60" s="2">
        <f>IFERROR(INDEX(StockanalysisYearlyIncome[], MATCH("Revenue", YearlyIncomeNames,0),I31)/INDEX(StockanalysisYearlyBalanceSheet[], MATCH("Total Assets", YearlyBalanceSheetNames,0),I31), "")</f>
        <v>2.1221434200157603</v>
      </c>
      <c r="J60" s="2">
        <f>IFERROR(INDEX(StockanalysisYearlyIncome[], MATCH("Revenue", YearlyIncomeNames,0),J31)/INDEX(StockanalysisYearlyBalanceSheet[], MATCH("Total Assets", YearlyBalanceSheetNames,0),J31), "")</f>
        <v>1.5873713550600344</v>
      </c>
      <c r="K60" s="2">
        <f>IFERROR(INDEX(StockanalysisYearlyIncome[], MATCH("Revenue", YearlyIncomeNames,0),K31)/INDEX(StockanalysisYearlyBalanceSheet[], MATCH("Total Assets", YearlyBalanceSheetNames,0),K31), "")</f>
        <v>2.0656467013888888</v>
      </c>
      <c r="L60" s="2">
        <f>IFERROR(INDEX(StockanalysisYearlyIncome[], MATCH("Revenue", YearlyIncomeNames,0),L31)/INDEX(StockanalysisYearlyBalanceSheet[], MATCH("Total Assets", YearlyBalanceSheetNames,0),L31), "")</f>
        <v>2.3756065573770493</v>
      </c>
      <c r="M60" s="2">
        <f>IFERROR(INDEX(StockanalysisYearlyIncome[], MATCH("Revenue", YearlyIncomeNames,0),M31)/INDEX(StockanalysisYearlyBalanceSheet[], MATCH("Total Assets", YearlyBalanceSheetNames,0),M31), "")</f>
        <v>2.6277764217720283</v>
      </c>
      <c r="N60" s="2">
        <f>IFERROR(INDEX(StockanalysisYearlyIncome[], MATCH("Revenue", YearlyIncomeNames,0),N31)/INDEX(StockanalysisYearlyBalanceSheet[], MATCH("Total Assets", YearlyBalanceSheetNames,0),N31), "")</f>
        <v>3.2859202306583373</v>
      </c>
      <c r="O60" s="2" t="str">
        <f>IFERROR(INDEX(StockanalysisYearlyIncome[], MATCH("Revenue", YearlyIncomeNames,0),O31)/INDEX(StockanalysisYearlyBalanceSheet[], MATCH("Total Assets", YearlyBalanceSheetNames,0),O31), "")</f>
        <v/>
      </c>
    </row>
    <row r="61" spans="2:35" x14ac:dyDescent="0.25">
      <c r="B61" t="s">
        <v>6295</v>
      </c>
      <c r="D61" s="8"/>
      <c r="E61" s="2">
        <f>IFERROR(INDEX(StockanalysisYearlyRatios[], MATCH($B61, YearlyRatiosNames,0),E31), "")</f>
        <v>-8.0000000000000002E-3</v>
      </c>
      <c r="F61" s="2">
        <f>IFERROR(INDEX(StockanalysisYearlyRatios[], MATCH($B61, YearlyRatiosNames,0),F31), "")</f>
        <v>1.6E-2</v>
      </c>
      <c r="G61" s="2">
        <f>IFERROR(INDEX(StockanalysisYearlyRatios[], MATCH($B61, YearlyRatiosNames,0),G31), "")</f>
        <v>-6.4000000000000001E-2</v>
      </c>
      <c r="H61" s="2">
        <f>IFERROR(INDEX(StockanalysisYearlyRatios[], MATCH($B61, YearlyRatiosNames,0),H31), "")</f>
        <v>-0.06</v>
      </c>
      <c r="I61" s="2">
        <f>IFERROR(INDEX(StockanalysisYearlyRatios[], MATCH($B61, YearlyRatiosNames,0),I31), "")</f>
        <v>-0.18</v>
      </c>
      <c r="J61" s="2">
        <f>IFERROR(INDEX(StockanalysisYearlyRatios[], MATCH($B61, YearlyRatiosNames,0),J31), "")</f>
        <v>1.9E-2</v>
      </c>
      <c r="K61" s="2">
        <f>IFERROR(INDEX(StockanalysisYearlyRatios[], MATCH($B61, YearlyRatiosNames,0),K31), "")</f>
        <v>1.7000000000000001E-2</v>
      </c>
      <c r="L61" s="2">
        <f>IFERROR(INDEX(StockanalysisYearlyRatios[], MATCH($B61, YearlyRatiosNames,0),L31), "")</f>
        <v>3.1E-2</v>
      </c>
      <c r="M61" s="2">
        <f>IFERROR(INDEX(StockanalysisYearlyRatios[], MATCH($B61, YearlyRatiosNames,0),M31), "")</f>
        <v>5.3999999999999999E-2</v>
      </c>
      <c r="N61" s="2">
        <f>IFERROR(INDEX(StockanalysisYearlyRatios[], MATCH($B61, YearlyRatiosNames,0),N31), "")</f>
        <v>6.3E-2</v>
      </c>
      <c r="O61" s="2">
        <f>IFERROR(INDEX(StockanalysisYearlyRatios[], MATCH($B61, YearlyRatiosNames,0),O31), "")</f>
        <v>7.9000000000000001E-2</v>
      </c>
    </row>
    <row r="62" spans="2:35" x14ac:dyDescent="0.25">
      <c r="B62" t="s">
        <v>3965</v>
      </c>
      <c r="D62" s="8"/>
      <c r="E62" s="2">
        <f>IFERROR(INDEX(StockanalysisYearlyRatios[], MATCH($B62, YearlyRatiosNames,0),E$31), "")</f>
        <v>-3.2000000000000001E-2</v>
      </c>
      <c r="F62" s="2">
        <f>IFERROR(INDEX(StockanalysisYearlyRatios[], MATCH($B62, YearlyRatiosNames,0),F$31), "")</f>
        <v>6.6000000000000003E-2</v>
      </c>
      <c r="G62" s="2">
        <f>IFERROR(INDEX(StockanalysisYearlyRatios[], MATCH($B62, YearlyRatiosNames,0),G$31), "")</f>
        <v>-0.33800000000000002</v>
      </c>
      <c r="H62" s="2">
        <f>IFERROR(INDEX(StockanalysisYearlyRatios[], MATCH($B62, YearlyRatiosNames,0),H$31), "")</f>
        <v>-0.40100000000000002</v>
      </c>
      <c r="I62" s="2">
        <f>IFERROR(INDEX(StockanalysisYearlyRatios[], MATCH($B62, YearlyRatiosNames,0),I$31), "")</f>
        <v>-0.72699999999999998</v>
      </c>
      <c r="J62" s="2">
        <f>IFERROR(INDEX(StockanalysisYearlyRatios[], MATCH($B62, YearlyRatiosNames,0),J$31), "")</f>
        <v>5.8000000000000003E-2</v>
      </c>
      <c r="K62" s="2">
        <f>IFERROR(INDEX(StockanalysisYearlyRatios[], MATCH($B62, YearlyRatiosNames,0),K$31), "")</f>
        <v>4.7E-2</v>
      </c>
      <c r="L62" s="2">
        <f>IFERROR(INDEX(StockanalysisYearlyRatios[], MATCH($B62, YearlyRatiosNames,0),L$31), "")</f>
        <v>0.09</v>
      </c>
      <c r="M62" s="2">
        <f>IFERROR(INDEX(StockanalysisYearlyRatios[], MATCH($B62, YearlyRatiosNames,0),M$31), "")</f>
        <v>0.13500000000000001</v>
      </c>
      <c r="N62" s="2">
        <f>IFERROR(INDEX(StockanalysisYearlyRatios[], MATCH($B62, YearlyRatiosNames,0),N$31), "")</f>
        <v>0.14599999999999999</v>
      </c>
      <c r="O62" s="2">
        <f>IFERROR(INDEX(StockanalysisYearlyRatios[], MATCH($B62, YearlyRatiosNames,0),O$31), "")</f>
        <v>0.182</v>
      </c>
    </row>
    <row r="63" spans="2:35" x14ac:dyDescent="0.25">
      <c r="I63" s="1"/>
      <c r="J63" s="1"/>
    </row>
  </sheetData>
  <conditionalFormatting sqref="E46:AI46">
    <cfRule type="cellIs" dxfId="8" priority="21" operator="lessThan">
      <formula>1.1</formula>
    </cfRule>
    <cfRule type="cellIs" dxfId="7" priority="22" operator="greaterThan">
      <formula>2</formula>
    </cfRule>
  </conditionalFormatting>
  <conditionalFormatting sqref="E50:AI50">
    <cfRule type="cellIs" dxfId="6" priority="11" operator="greaterThan">
      <formula>0.299999</formula>
    </cfRule>
    <cfRule type="cellIs" dxfId="5" priority="12" operator="between">
      <formula>0</formula>
      <formula>0.1</formula>
    </cfRule>
    <cfRule type="cellIs" dxfId="4" priority="13" operator="lessThan">
      <formula>0</formula>
    </cfRule>
  </conditionalFormatting>
  <conditionalFormatting sqref="E48:AI48">
    <cfRule type="cellIs" dxfId="3" priority="6" operator="lessThanOrEqual">
      <formula>1</formula>
    </cfRule>
  </conditionalFormatting>
  <conditionalFormatting sqref="E49:AI49">
    <cfRule type="cellIs" dxfId="2" priority="5" operator="lessThanOrEqual">
      <formula>1</formula>
    </cfRule>
  </conditionalFormatting>
  <conditionalFormatting sqref="J2">
    <cfRule type="expression" dxfId="1" priority="1">
      <formula>(J2-TODAY()) &lt; 60</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D6E00-9499-4BAE-92A0-31EC0CDD231A}">
  <dimension ref="A1:B3"/>
  <sheetViews>
    <sheetView workbookViewId="0">
      <selection sqref="A1:B3"/>
    </sheetView>
  </sheetViews>
  <sheetFormatPr baseColWidth="10" defaultRowHeight="15" x14ac:dyDescent="0.25"/>
  <sheetData>
    <row r="1" spans="1:2" x14ac:dyDescent="0.25">
      <c r="A1" t="s">
        <v>6159</v>
      </c>
    </row>
    <row r="2" spans="1:2" x14ac:dyDescent="0.25">
      <c r="B2" t="str">
        <f>"1) Read communication on company investor Website"</f>
        <v>1) Read communication on company investor Website</v>
      </c>
    </row>
    <row r="3" spans="1:2" x14ac:dyDescent="0.25">
      <c r="B3" t="str">
        <f>"2) Read earning Call Transcripts"</f>
        <v>2) Read earning Call Transcripts</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7C0BF-801D-42F9-A2A7-4C5E64B89E40}">
  <dimension ref="A3:D14"/>
  <sheetViews>
    <sheetView workbookViewId="0">
      <selection activeCell="A14" sqref="A14"/>
    </sheetView>
  </sheetViews>
  <sheetFormatPr baseColWidth="10" defaultRowHeight="15" x14ac:dyDescent="0.25"/>
  <cols>
    <col min="1" max="3" width="11.5703125" customWidth="1"/>
  </cols>
  <sheetData>
    <row r="3" spans="1:4" ht="18.75" x14ac:dyDescent="0.3">
      <c r="A3" s="9" t="s">
        <v>6162</v>
      </c>
    </row>
    <row r="4" spans="1:4" x14ac:dyDescent="0.25">
      <c r="A4" t="s">
        <v>2758</v>
      </c>
      <c r="B4" t="s">
        <v>6163</v>
      </c>
      <c r="C4" t="s">
        <v>6164</v>
      </c>
    </row>
    <row r="9" spans="1:4" x14ac:dyDescent="0.25">
      <c r="A9" t="s">
        <v>6160</v>
      </c>
      <c r="D9" t="s">
        <v>6161</v>
      </c>
    </row>
    <row r="14" spans="1:4" x14ac:dyDescent="0.25">
      <c r="A14" t="s">
        <v>6165</v>
      </c>
    </row>
  </sheetData>
  <dataValidations count="1">
    <dataValidation type="list" allowBlank="1" showInputMessage="1" showErrorMessage="1" sqref="C5" xr:uid="{AB3E9593-809A-4107-8F66-D898330E8258}">
      <formula1>"Alpha, Primary Beta, Secondary Beta"</formula1>
    </dataValidation>
  </dataValidation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7A28-14F0-49AA-8B10-BC6817FAB6FE}">
  <dimension ref="A1"/>
  <sheetViews>
    <sheetView workbookViewId="0">
      <selection activeCell="K27" sqref="K27"/>
    </sheetView>
  </sheetViews>
  <sheetFormatPr baseColWidth="10" defaultRowHeight="15" x14ac:dyDescent="0.2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9020-0178-44C3-B550-5270E774BB05}">
  <dimension ref="A2:A6"/>
  <sheetViews>
    <sheetView workbookViewId="0">
      <selection activeCell="A6" sqref="A6"/>
    </sheetView>
  </sheetViews>
  <sheetFormatPr baseColWidth="10" defaultRowHeight="15" x14ac:dyDescent="0.25"/>
  <sheetData>
    <row r="2" spans="1:1" x14ac:dyDescent="0.25">
      <c r="A2" t="s">
        <v>6166</v>
      </c>
    </row>
    <row r="3" spans="1:1" x14ac:dyDescent="0.25">
      <c r="A3" t="s">
        <v>6167</v>
      </c>
    </row>
    <row r="4" spans="1:1" x14ac:dyDescent="0.25">
      <c r="A4" t="s">
        <v>6168</v>
      </c>
    </row>
    <row r="5" spans="1:1" x14ac:dyDescent="0.25">
      <c r="A5" t="s">
        <v>6169</v>
      </c>
    </row>
    <row r="6" spans="1:1" x14ac:dyDescent="0.25">
      <c r="A6" t="s">
        <v>6170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23C4-BE92-4E8E-9BE1-CFC996CCC1C9}">
  <sheetPr>
    <tabColor rgb="FFFF0000"/>
  </sheetPr>
  <dimension ref="A1:Z2390"/>
  <sheetViews>
    <sheetView workbookViewId="0">
      <pane ySplit="2" topLeftCell="A410" activePane="bottomLeft" state="frozen"/>
      <selection pane="bottomLeft" activeCell="A426" sqref="A426"/>
    </sheetView>
  </sheetViews>
  <sheetFormatPr baseColWidth="10" defaultRowHeight="15" x14ac:dyDescent="0.25"/>
  <cols>
    <col min="1" max="1" width="8.140625" bestFit="1" customWidth="1"/>
    <col min="2" max="2" width="38.28515625" bestFit="1" customWidth="1"/>
    <col min="3" max="3" width="23" bestFit="1" customWidth="1"/>
    <col min="4" max="4" width="67" bestFit="1" customWidth="1"/>
    <col min="5" max="5" width="81.140625" bestFit="1" customWidth="1"/>
    <col min="6" max="6" width="25" bestFit="1" customWidth="1"/>
    <col min="7" max="7" width="10.7109375" bestFit="1" customWidth="1"/>
    <col min="8" max="8" width="5.5703125" bestFit="1" customWidth="1"/>
    <col min="9" max="10" width="12.7109375" bestFit="1" customWidth="1"/>
    <col min="11" max="11" width="8" bestFit="1" customWidth="1"/>
    <col min="12" max="12" width="15.7109375" bestFit="1" customWidth="1"/>
    <col min="13" max="13" width="11.42578125" bestFit="1" customWidth="1"/>
    <col min="14" max="14" width="35.85546875" customWidth="1"/>
    <col min="15" max="15" width="10.28515625" bestFit="1" customWidth="1"/>
    <col min="17" max="17" width="8.5703125" bestFit="1" customWidth="1"/>
    <col min="18" max="18" width="81.140625" bestFit="1" customWidth="1"/>
    <col min="19" max="19" width="55.140625" bestFit="1" customWidth="1"/>
    <col min="20" max="20" width="19.85546875" bestFit="1" customWidth="1"/>
    <col min="21" max="21" width="13" bestFit="1" customWidth="1"/>
    <col min="22" max="22" width="72" bestFit="1" customWidth="1"/>
    <col min="23" max="23" width="81.140625" bestFit="1" customWidth="1"/>
    <col min="24" max="24" width="38.7109375" bestFit="1" customWidth="1"/>
    <col min="25" max="26" width="81.140625" bestFit="1" customWidth="1"/>
  </cols>
  <sheetData>
    <row r="1" spans="1:26" s="28" customFormat="1" ht="29.25" customHeight="1" x14ac:dyDescent="0.25">
      <c r="A1" s="48" t="s">
        <v>6332</v>
      </c>
      <c r="B1" s="48"/>
      <c r="C1" s="48"/>
      <c r="D1" s="48"/>
      <c r="E1" s="48"/>
      <c r="F1" s="48"/>
      <c r="G1" s="48"/>
      <c r="H1" s="48"/>
      <c r="I1" s="48"/>
      <c r="J1" s="48"/>
      <c r="K1" s="48"/>
      <c r="L1" s="48"/>
      <c r="M1" s="48"/>
      <c r="N1" s="48"/>
      <c r="O1" s="48"/>
      <c r="Q1" s="48" t="s">
        <v>24488</v>
      </c>
      <c r="R1" s="48"/>
      <c r="S1" s="48"/>
      <c r="T1" s="48"/>
      <c r="U1" s="48"/>
      <c r="V1" s="48"/>
      <c r="W1" s="48"/>
      <c r="X1" s="48"/>
      <c r="Y1" s="48"/>
      <c r="Z1" s="48"/>
    </row>
    <row r="2" spans="1:26" x14ac:dyDescent="0.25">
      <c r="A2" s="26" t="s">
        <v>1</v>
      </c>
      <c r="B2" s="26" t="s">
        <v>4</v>
      </c>
      <c r="C2" s="26" t="s">
        <v>3</v>
      </c>
      <c r="D2" s="26" t="s">
        <v>6340</v>
      </c>
      <c r="E2" s="26" t="s">
        <v>6341</v>
      </c>
      <c r="F2" s="26" t="s">
        <v>6342</v>
      </c>
      <c r="G2" s="26" t="s">
        <v>6343</v>
      </c>
      <c r="H2" s="26" t="s">
        <v>6344</v>
      </c>
      <c r="I2" s="26" t="s">
        <v>6345</v>
      </c>
      <c r="J2" s="26" t="s">
        <v>6346</v>
      </c>
      <c r="K2" s="26" t="s">
        <v>6347</v>
      </c>
      <c r="L2" s="26" t="s">
        <v>6348</v>
      </c>
      <c r="M2" s="26" t="s">
        <v>6349</v>
      </c>
      <c r="N2" s="26" t="s">
        <v>4943</v>
      </c>
      <c r="O2" s="26" t="s">
        <v>15704</v>
      </c>
      <c r="Q2" s="26" t="s">
        <v>1</v>
      </c>
      <c r="R2" s="26" t="s">
        <v>2758</v>
      </c>
      <c r="S2" s="26" t="s">
        <v>15879</v>
      </c>
      <c r="T2" s="26" t="s">
        <v>15880</v>
      </c>
      <c r="U2" s="26" t="s">
        <v>15881</v>
      </c>
      <c r="V2" s="26" t="s">
        <v>15882</v>
      </c>
      <c r="W2" s="26" t="s">
        <v>15883</v>
      </c>
      <c r="X2" s="26" t="s">
        <v>15884</v>
      </c>
      <c r="Y2" s="26" t="s">
        <v>15885</v>
      </c>
      <c r="Z2" s="26" t="s">
        <v>15886</v>
      </c>
    </row>
    <row r="3" spans="1:26" x14ac:dyDescent="0.25">
      <c r="A3" s="6" t="s">
        <v>11</v>
      </c>
      <c r="B3" s="6" t="s">
        <v>3815</v>
      </c>
      <c r="C3" s="6" t="s">
        <v>3816</v>
      </c>
      <c r="D3" s="6" t="s">
        <v>6350</v>
      </c>
      <c r="E3" s="6" t="s">
        <v>81</v>
      </c>
      <c r="F3" s="6" t="s">
        <v>6351</v>
      </c>
      <c r="G3" s="6" t="s">
        <v>6352</v>
      </c>
      <c r="H3" s="6" t="s">
        <v>6353</v>
      </c>
      <c r="I3" s="43">
        <v>45153</v>
      </c>
      <c r="J3" s="43"/>
      <c r="K3">
        <v>1090872</v>
      </c>
      <c r="L3" s="6" t="s">
        <v>6354</v>
      </c>
      <c r="M3" s="6" t="s">
        <v>6355</v>
      </c>
      <c r="N3" s="6" t="s">
        <v>4762</v>
      </c>
      <c r="O3" s="6" t="s">
        <v>3983</v>
      </c>
      <c r="Q3" s="6" t="s">
        <v>11</v>
      </c>
      <c r="R3" s="6" t="s">
        <v>15887</v>
      </c>
      <c r="S3" s="6" t="s">
        <v>15888</v>
      </c>
      <c r="T3" s="6" t="s">
        <v>81</v>
      </c>
      <c r="U3" s="6" t="s">
        <v>81</v>
      </c>
      <c r="V3" s="6" t="s">
        <v>15889</v>
      </c>
      <c r="W3" s="6" t="s">
        <v>15890</v>
      </c>
      <c r="X3" s="6" t="s">
        <v>15891</v>
      </c>
      <c r="Y3" s="6" t="s">
        <v>15892</v>
      </c>
      <c r="Z3" s="6" t="s">
        <v>81</v>
      </c>
    </row>
    <row r="4" spans="1:26" x14ac:dyDescent="0.25">
      <c r="A4" s="6" t="s">
        <v>16</v>
      </c>
      <c r="B4" s="6" t="s">
        <v>3817</v>
      </c>
      <c r="C4" s="6" t="s">
        <v>114</v>
      </c>
      <c r="D4" s="6" t="s">
        <v>6356</v>
      </c>
      <c r="E4" s="6" t="s">
        <v>6357</v>
      </c>
      <c r="F4" s="6" t="s">
        <v>6358</v>
      </c>
      <c r="G4" s="6" t="s">
        <v>6359</v>
      </c>
      <c r="H4" s="6" t="s">
        <v>6360</v>
      </c>
      <c r="I4" s="43">
        <v>45216</v>
      </c>
      <c r="J4" s="43">
        <v>45222</v>
      </c>
      <c r="K4">
        <v>1675149</v>
      </c>
      <c r="L4" s="6" t="s">
        <v>6361</v>
      </c>
      <c r="M4" s="6" t="s">
        <v>6362</v>
      </c>
      <c r="N4" s="6" t="s">
        <v>4075</v>
      </c>
      <c r="O4" s="6" t="s">
        <v>3982</v>
      </c>
      <c r="Q4" s="6" t="s">
        <v>16</v>
      </c>
      <c r="R4" s="6" t="s">
        <v>15893</v>
      </c>
      <c r="S4" s="6" t="s">
        <v>15894</v>
      </c>
      <c r="T4" s="6" t="s">
        <v>12</v>
      </c>
      <c r="U4" s="6" t="s">
        <v>16</v>
      </c>
      <c r="V4" s="6" t="s">
        <v>15895</v>
      </c>
      <c r="W4" s="6" t="s">
        <v>15896</v>
      </c>
      <c r="X4" s="6" t="s">
        <v>15897</v>
      </c>
      <c r="Y4" s="6" t="s">
        <v>15898</v>
      </c>
      <c r="Z4" s="6" t="s">
        <v>15899</v>
      </c>
    </row>
    <row r="5" spans="1:26" x14ac:dyDescent="0.25">
      <c r="A5" s="6" t="s">
        <v>2765</v>
      </c>
      <c r="B5" s="6" t="s">
        <v>3818</v>
      </c>
      <c r="C5" s="6" t="s">
        <v>3819</v>
      </c>
      <c r="D5" s="6" t="s">
        <v>6363</v>
      </c>
      <c r="E5" s="6" t="s">
        <v>6364</v>
      </c>
      <c r="F5" s="6" t="s">
        <v>6365</v>
      </c>
      <c r="G5" s="6" t="s">
        <v>6366</v>
      </c>
      <c r="H5" s="6" t="s">
        <v>81</v>
      </c>
      <c r="I5" s="43"/>
      <c r="J5" s="43"/>
      <c r="L5" s="6" t="s">
        <v>6367</v>
      </c>
      <c r="M5" s="6" t="s">
        <v>81</v>
      </c>
      <c r="N5" s="6" t="s">
        <v>4944</v>
      </c>
      <c r="O5" s="6" t="s">
        <v>3984</v>
      </c>
      <c r="Q5" s="6" t="s">
        <v>19</v>
      </c>
      <c r="R5" s="6" t="s">
        <v>15900</v>
      </c>
      <c r="S5" s="6" t="s">
        <v>15901</v>
      </c>
      <c r="T5" s="6" t="s">
        <v>15902</v>
      </c>
      <c r="U5" s="6" t="s">
        <v>19</v>
      </c>
      <c r="V5" s="6" t="s">
        <v>15903</v>
      </c>
      <c r="W5" s="6" t="s">
        <v>15904</v>
      </c>
      <c r="X5" s="6" t="s">
        <v>15905</v>
      </c>
      <c r="Y5" s="6" t="s">
        <v>15906</v>
      </c>
      <c r="Z5" s="6" t="s">
        <v>15907</v>
      </c>
    </row>
    <row r="6" spans="1:26" x14ac:dyDescent="0.25">
      <c r="A6" s="6" t="s">
        <v>2766</v>
      </c>
      <c r="B6" s="6" t="s">
        <v>3820</v>
      </c>
      <c r="C6" s="6" t="s">
        <v>3821</v>
      </c>
      <c r="D6" s="6" t="s">
        <v>6368</v>
      </c>
      <c r="E6" s="6" t="s">
        <v>6369</v>
      </c>
      <c r="F6" s="6" t="s">
        <v>6370</v>
      </c>
      <c r="G6" s="6" t="s">
        <v>81</v>
      </c>
      <c r="H6" s="6" t="s">
        <v>81</v>
      </c>
      <c r="I6" s="43"/>
      <c r="J6" s="43"/>
      <c r="L6" s="6" t="s">
        <v>6371</v>
      </c>
      <c r="M6" s="6" t="s">
        <v>6372</v>
      </c>
      <c r="N6" s="6" t="s">
        <v>4945</v>
      </c>
      <c r="O6" s="6" t="s">
        <v>3984</v>
      </c>
      <c r="Q6" s="6" t="s">
        <v>23</v>
      </c>
      <c r="R6" s="6" t="s">
        <v>15908</v>
      </c>
      <c r="S6" s="6" t="s">
        <v>15909</v>
      </c>
      <c r="T6" s="6" t="s">
        <v>15902</v>
      </c>
      <c r="U6" s="6" t="s">
        <v>23</v>
      </c>
      <c r="V6" s="6" t="s">
        <v>15910</v>
      </c>
      <c r="W6" s="6" t="s">
        <v>15911</v>
      </c>
      <c r="X6" s="6" t="s">
        <v>15912</v>
      </c>
      <c r="Y6" s="6" t="s">
        <v>15913</v>
      </c>
      <c r="Z6" s="6" t="s">
        <v>15914</v>
      </c>
    </row>
    <row r="7" spans="1:26" x14ac:dyDescent="0.25">
      <c r="A7" s="6" t="s">
        <v>19</v>
      </c>
      <c r="B7" s="6" t="s">
        <v>3822</v>
      </c>
      <c r="C7" s="6" t="s">
        <v>3823</v>
      </c>
      <c r="D7" s="6" t="s">
        <v>6373</v>
      </c>
      <c r="E7" s="6" t="s">
        <v>81</v>
      </c>
      <c r="F7" s="6" t="s">
        <v>6374</v>
      </c>
      <c r="G7" s="6" t="s">
        <v>6375</v>
      </c>
      <c r="H7" s="6" t="s">
        <v>6376</v>
      </c>
      <c r="I7" s="43">
        <v>45217</v>
      </c>
      <c r="J7" s="43">
        <v>45222</v>
      </c>
      <c r="K7">
        <v>6201</v>
      </c>
      <c r="L7" s="6" t="s">
        <v>6377</v>
      </c>
      <c r="M7" s="6" t="s">
        <v>6378</v>
      </c>
      <c r="N7" s="6" t="s">
        <v>4518</v>
      </c>
      <c r="O7" s="6" t="s">
        <v>3982</v>
      </c>
      <c r="Q7" s="6" t="s">
        <v>26</v>
      </c>
      <c r="R7" s="6" t="s">
        <v>15915</v>
      </c>
      <c r="S7" s="6" t="s">
        <v>15916</v>
      </c>
      <c r="T7" s="6" t="s">
        <v>12</v>
      </c>
      <c r="U7" s="6" t="s">
        <v>26</v>
      </c>
      <c r="V7" s="6" t="s">
        <v>15917</v>
      </c>
      <c r="W7" s="6" t="s">
        <v>15918</v>
      </c>
      <c r="X7" s="6" t="s">
        <v>15919</v>
      </c>
      <c r="Y7" s="6" t="s">
        <v>15920</v>
      </c>
      <c r="Z7" s="6" t="s">
        <v>15921</v>
      </c>
    </row>
    <row r="8" spans="1:26" x14ac:dyDescent="0.25">
      <c r="A8" s="6" t="s">
        <v>23</v>
      </c>
      <c r="B8" s="6" t="s">
        <v>3824</v>
      </c>
      <c r="C8" s="6" t="s">
        <v>3823</v>
      </c>
      <c r="D8" s="6" t="s">
        <v>6379</v>
      </c>
      <c r="E8" s="6" t="s">
        <v>81</v>
      </c>
      <c r="F8" s="6" t="s">
        <v>6380</v>
      </c>
      <c r="G8" s="6" t="s">
        <v>6381</v>
      </c>
      <c r="H8" s="6" t="s">
        <v>6382</v>
      </c>
      <c r="I8" s="43">
        <v>45236</v>
      </c>
      <c r="J8" s="43">
        <v>45240</v>
      </c>
      <c r="K8">
        <v>824142</v>
      </c>
      <c r="L8" s="6" t="s">
        <v>6383</v>
      </c>
      <c r="M8" s="6" t="s">
        <v>6384</v>
      </c>
      <c r="N8" s="6" t="s">
        <v>4946</v>
      </c>
      <c r="O8" s="6" t="s">
        <v>3982</v>
      </c>
      <c r="Q8" s="6" t="s">
        <v>29</v>
      </c>
      <c r="R8" s="6" t="s">
        <v>15922</v>
      </c>
      <c r="S8" s="6" t="s">
        <v>15923</v>
      </c>
      <c r="T8" s="6" t="s">
        <v>15902</v>
      </c>
      <c r="U8" s="6" t="s">
        <v>29</v>
      </c>
      <c r="V8" s="6" t="s">
        <v>15889</v>
      </c>
      <c r="W8" s="6" t="s">
        <v>15924</v>
      </c>
      <c r="X8" s="6" t="s">
        <v>15925</v>
      </c>
      <c r="Y8" s="6" t="s">
        <v>15926</v>
      </c>
      <c r="Z8" s="6" t="s">
        <v>15927</v>
      </c>
    </row>
    <row r="9" spans="1:26" x14ac:dyDescent="0.25">
      <c r="A9" s="6" t="s">
        <v>26</v>
      </c>
      <c r="B9" s="6" t="s">
        <v>3825</v>
      </c>
      <c r="C9" s="6" t="s">
        <v>3826</v>
      </c>
      <c r="D9" s="6" t="s">
        <v>6385</v>
      </c>
      <c r="E9" s="6" t="s">
        <v>81</v>
      </c>
      <c r="F9" s="6" t="s">
        <v>6386</v>
      </c>
      <c r="G9" s="6" t="s">
        <v>6387</v>
      </c>
      <c r="H9" s="6" t="s">
        <v>6388</v>
      </c>
      <c r="I9" s="43">
        <v>45161</v>
      </c>
      <c r="J9" s="43"/>
      <c r="K9">
        <v>1158449</v>
      </c>
      <c r="L9" s="6" t="s">
        <v>6389</v>
      </c>
      <c r="M9" s="6" t="s">
        <v>6390</v>
      </c>
      <c r="N9" s="6" t="s">
        <v>4947</v>
      </c>
      <c r="O9" s="6" t="s">
        <v>3982</v>
      </c>
      <c r="Q9" s="6" t="s">
        <v>31</v>
      </c>
      <c r="R9" s="6" t="s">
        <v>15928</v>
      </c>
      <c r="S9" s="6" t="s">
        <v>15929</v>
      </c>
      <c r="T9" s="6" t="s">
        <v>81</v>
      </c>
      <c r="U9" s="6" t="s">
        <v>81</v>
      </c>
      <c r="V9" s="6" t="s">
        <v>15930</v>
      </c>
      <c r="W9" s="6" t="s">
        <v>15931</v>
      </c>
      <c r="X9" s="6" t="s">
        <v>15932</v>
      </c>
      <c r="Y9" s="6" t="s">
        <v>15933</v>
      </c>
      <c r="Z9" s="6" t="s">
        <v>81</v>
      </c>
    </row>
    <row r="10" spans="1:26" x14ac:dyDescent="0.25">
      <c r="A10" s="6" t="s">
        <v>29</v>
      </c>
      <c r="B10" s="6" t="s">
        <v>3827</v>
      </c>
      <c r="C10" s="6" t="s">
        <v>3819</v>
      </c>
      <c r="D10" s="6" t="s">
        <v>6391</v>
      </c>
      <c r="E10" s="6" t="s">
        <v>81</v>
      </c>
      <c r="F10" s="6" t="s">
        <v>6392</v>
      </c>
      <c r="G10" s="6" t="s">
        <v>6393</v>
      </c>
      <c r="H10" s="6" t="s">
        <v>6353</v>
      </c>
      <c r="I10" s="43">
        <v>45224</v>
      </c>
      <c r="J10" s="43">
        <v>45229</v>
      </c>
      <c r="K10">
        <v>320193</v>
      </c>
      <c r="L10" s="6" t="s">
        <v>6394</v>
      </c>
      <c r="M10" s="6" t="s">
        <v>6395</v>
      </c>
      <c r="N10" s="6" t="s">
        <v>4578</v>
      </c>
      <c r="O10" s="6" t="s">
        <v>3982</v>
      </c>
      <c r="Q10" s="6" t="s">
        <v>34</v>
      </c>
      <c r="R10" s="6" t="s">
        <v>15934</v>
      </c>
      <c r="S10" s="6" t="s">
        <v>15935</v>
      </c>
      <c r="T10" s="6" t="s">
        <v>12</v>
      </c>
      <c r="U10" s="6" t="s">
        <v>34</v>
      </c>
      <c r="V10" s="6" t="s">
        <v>15936</v>
      </c>
      <c r="W10" s="6" t="s">
        <v>15937</v>
      </c>
      <c r="X10" s="6" t="s">
        <v>15938</v>
      </c>
      <c r="Y10" s="6" t="s">
        <v>15939</v>
      </c>
      <c r="Z10" s="6" t="s">
        <v>15940</v>
      </c>
    </row>
    <row r="11" spans="1:26" x14ac:dyDescent="0.25">
      <c r="A11" s="6" t="s">
        <v>31</v>
      </c>
      <c r="B11" s="6" t="s">
        <v>3828</v>
      </c>
      <c r="C11" s="6" t="s">
        <v>3821</v>
      </c>
      <c r="D11" s="6" t="s">
        <v>6396</v>
      </c>
      <c r="E11" s="6" t="s">
        <v>81</v>
      </c>
      <c r="F11" s="6" t="s">
        <v>6397</v>
      </c>
      <c r="G11" s="6" t="s">
        <v>6398</v>
      </c>
      <c r="H11" s="6" t="s">
        <v>6399</v>
      </c>
      <c r="I11" s="43">
        <v>45225</v>
      </c>
      <c r="J11" s="43">
        <v>45229</v>
      </c>
      <c r="K11">
        <v>825313</v>
      </c>
      <c r="L11" s="6" t="s">
        <v>6400</v>
      </c>
      <c r="M11" s="6" t="s">
        <v>6401</v>
      </c>
      <c r="N11" s="6" t="s">
        <v>4691</v>
      </c>
      <c r="O11" s="6" t="s">
        <v>3982</v>
      </c>
      <c r="Q11" s="6" t="s">
        <v>37</v>
      </c>
      <c r="R11" s="6" t="s">
        <v>15941</v>
      </c>
      <c r="S11" s="6" t="s">
        <v>15942</v>
      </c>
      <c r="T11" s="6" t="s">
        <v>12</v>
      </c>
      <c r="U11" s="6" t="s">
        <v>37</v>
      </c>
      <c r="V11" s="6" t="s">
        <v>15943</v>
      </c>
      <c r="W11" s="6" t="s">
        <v>15944</v>
      </c>
      <c r="X11" s="6" t="s">
        <v>15945</v>
      </c>
      <c r="Y11" s="6" t="s">
        <v>15946</v>
      </c>
      <c r="Z11" s="6" t="s">
        <v>15947</v>
      </c>
    </row>
    <row r="12" spans="1:26" x14ac:dyDescent="0.25">
      <c r="A12" s="6" t="s">
        <v>2767</v>
      </c>
      <c r="B12" s="6" t="s">
        <v>3829</v>
      </c>
      <c r="C12" s="6" t="s">
        <v>3823</v>
      </c>
      <c r="D12" s="6" t="s">
        <v>6402</v>
      </c>
      <c r="E12" s="6" t="s">
        <v>81</v>
      </c>
      <c r="F12" s="6" t="s">
        <v>6403</v>
      </c>
      <c r="G12" s="6" t="s">
        <v>6404</v>
      </c>
      <c r="H12" s="6" t="s">
        <v>81</v>
      </c>
      <c r="I12" s="43"/>
      <c r="J12" s="43"/>
      <c r="L12" s="6" t="s">
        <v>81</v>
      </c>
      <c r="M12" s="6" t="s">
        <v>81</v>
      </c>
      <c r="N12" s="6" t="s">
        <v>4948</v>
      </c>
      <c r="O12" s="6" t="s">
        <v>3984</v>
      </c>
      <c r="Q12" s="6" t="s">
        <v>2769</v>
      </c>
      <c r="R12" s="6" t="s">
        <v>2768</v>
      </c>
      <c r="S12" s="6" t="s">
        <v>15948</v>
      </c>
      <c r="T12" s="6" t="s">
        <v>81</v>
      </c>
      <c r="U12" s="6" t="s">
        <v>81</v>
      </c>
      <c r="V12" s="6" t="s">
        <v>15930</v>
      </c>
      <c r="W12" s="6" t="s">
        <v>15949</v>
      </c>
      <c r="X12" s="6" t="s">
        <v>15950</v>
      </c>
      <c r="Y12" s="6" t="s">
        <v>15951</v>
      </c>
      <c r="Z12" s="6" t="s">
        <v>81</v>
      </c>
    </row>
    <row r="13" spans="1:26" x14ac:dyDescent="0.25">
      <c r="A13" s="6" t="s">
        <v>34</v>
      </c>
      <c r="B13" s="6" t="s">
        <v>3830</v>
      </c>
      <c r="C13" s="6" t="s">
        <v>3816</v>
      </c>
      <c r="D13" s="6" t="s">
        <v>6405</v>
      </c>
      <c r="E13" s="6" t="s">
        <v>81</v>
      </c>
      <c r="F13" s="6" t="s">
        <v>6406</v>
      </c>
      <c r="G13" s="6" t="s">
        <v>6407</v>
      </c>
      <c r="H13" s="6" t="s">
        <v>6408</v>
      </c>
      <c r="I13" s="43">
        <v>45225</v>
      </c>
      <c r="J13" s="43">
        <v>45229</v>
      </c>
      <c r="K13">
        <v>1551152</v>
      </c>
      <c r="L13" s="6" t="s">
        <v>6409</v>
      </c>
      <c r="M13" s="6" t="s">
        <v>6410</v>
      </c>
      <c r="N13" s="6" t="s">
        <v>4759</v>
      </c>
      <c r="O13" s="6" t="s">
        <v>3983</v>
      </c>
      <c r="Q13" s="6" t="s">
        <v>40</v>
      </c>
      <c r="R13" s="6" t="s">
        <v>15952</v>
      </c>
      <c r="S13" s="6" t="s">
        <v>15953</v>
      </c>
      <c r="T13" s="6" t="s">
        <v>15954</v>
      </c>
      <c r="U13" s="6" t="s">
        <v>15955</v>
      </c>
      <c r="V13" s="6" t="s">
        <v>15936</v>
      </c>
      <c r="W13" s="6" t="s">
        <v>15937</v>
      </c>
      <c r="X13" s="6" t="s">
        <v>15956</v>
      </c>
      <c r="Y13" s="6" t="s">
        <v>15957</v>
      </c>
      <c r="Z13" s="6" t="s">
        <v>81</v>
      </c>
    </row>
    <row r="14" spans="1:26" x14ac:dyDescent="0.25">
      <c r="A14" s="6" t="s">
        <v>37</v>
      </c>
      <c r="B14" s="6" t="s">
        <v>3831</v>
      </c>
      <c r="C14" s="6" t="s">
        <v>3816</v>
      </c>
      <c r="D14" s="6" t="s">
        <v>6411</v>
      </c>
      <c r="E14" s="6" t="s">
        <v>81</v>
      </c>
      <c r="F14" s="6" t="s">
        <v>6412</v>
      </c>
      <c r="G14" s="6" t="s">
        <v>6413</v>
      </c>
      <c r="H14" s="6" t="s">
        <v>6360</v>
      </c>
      <c r="I14" s="43">
        <v>45231</v>
      </c>
      <c r="J14" s="43">
        <v>45236</v>
      </c>
      <c r="K14">
        <v>1140859</v>
      </c>
      <c r="L14" s="6" t="s">
        <v>6414</v>
      </c>
      <c r="M14" s="6" t="s">
        <v>6415</v>
      </c>
      <c r="N14" s="6" t="s">
        <v>4142</v>
      </c>
      <c r="O14" s="6" t="s">
        <v>3983</v>
      </c>
      <c r="Q14" s="6" t="s">
        <v>43</v>
      </c>
      <c r="R14" s="6" t="s">
        <v>15958</v>
      </c>
      <c r="S14" s="6" t="s">
        <v>15959</v>
      </c>
      <c r="T14" s="6" t="s">
        <v>15960</v>
      </c>
      <c r="U14" s="6" t="s">
        <v>15961</v>
      </c>
      <c r="V14" s="6" t="s">
        <v>15962</v>
      </c>
      <c r="W14" s="6" t="s">
        <v>15963</v>
      </c>
      <c r="X14" s="6" t="s">
        <v>15964</v>
      </c>
      <c r="Y14" s="6" t="s">
        <v>15965</v>
      </c>
      <c r="Z14" s="6" t="s">
        <v>81</v>
      </c>
    </row>
    <row r="15" spans="1:26" x14ac:dyDescent="0.25">
      <c r="A15" s="6" t="s">
        <v>2769</v>
      </c>
      <c r="B15" s="6" t="s">
        <v>3832</v>
      </c>
      <c r="C15" s="6" t="s">
        <v>3821</v>
      </c>
      <c r="D15" s="6" t="s">
        <v>6416</v>
      </c>
      <c r="E15" s="6" t="s">
        <v>6417</v>
      </c>
      <c r="F15" s="6" t="s">
        <v>6418</v>
      </c>
      <c r="G15" s="6" t="s">
        <v>6419</v>
      </c>
      <c r="H15" s="6" t="s">
        <v>6420</v>
      </c>
      <c r="I15" s="43">
        <v>45224</v>
      </c>
      <c r="J15" s="43">
        <v>45229</v>
      </c>
      <c r="K15">
        <v>351569</v>
      </c>
      <c r="L15" s="6" t="s">
        <v>6421</v>
      </c>
      <c r="M15" s="6" t="s">
        <v>6422</v>
      </c>
      <c r="N15" s="6" t="s">
        <v>4949</v>
      </c>
      <c r="O15" s="6" t="s">
        <v>3982</v>
      </c>
      <c r="Q15" s="6" t="s">
        <v>47</v>
      </c>
      <c r="R15" s="6" t="s">
        <v>15966</v>
      </c>
      <c r="S15" s="6" t="s">
        <v>15967</v>
      </c>
      <c r="T15" s="6" t="s">
        <v>12</v>
      </c>
      <c r="U15" s="6" t="s">
        <v>47</v>
      </c>
      <c r="V15" s="6" t="s">
        <v>15917</v>
      </c>
      <c r="W15" s="6" t="s">
        <v>15968</v>
      </c>
      <c r="X15" s="6" t="s">
        <v>15969</v>
      </c>
      <c r="Y15" s="6" t="s">
        <v>15970</v>
      </c>
      <c r="Z15" s="6" t="s">
        <v>15971</v>
      </c>
    </row>
    <row r="16" spans="1:26" x14ac:dyDescent="0.25">
      <c r="A16" s="6" t="s">
        <v>40</v>
      </c>
      <c r="B16" s="6" t="s">
        <v>3833</v>
      </c>
      <c r="C16" s="6" t="s">
        <v>3816</v>
      </c>
      <c r="D16" s="6" t="s">
        <v>6424</v>
      </c>
      <c r="E16" s="6" t="s">
        <v>6425</v>
      </c>
      <c r="F16" s="6" t="s">
        <v>6426</v>
      </c>
      <c r="G16" s="6" t="s">
        <v>6427</v>
      </c>
      <c r="H16" s="6" t="s">
        <v>81</v>
      </c>
      <c r="I16" s="43"/>
      <c r="J16" s="43"/>
      <c r="K16">
        <v>1492074</v>
      </c>
      <c r="L16" s="6" t="s">
        <v>6428</v>
      </c>
      <c r="M16" s="6" t="s">
        <v>6429</v>
      </c>
      <c r="N16" s="6" t="s">
        <v>4950</v>
      </c>
      <c r="O16" s="6" t="s">
        <v>3983</v>
      </c>
      <c r="Q16" s="6" t="s">
        <v>2771</v>
      </c>
      <c r="R16" s="6" t="s">
        <v>15972</v>
      </c>
      <c r="S16" s="6" t="s">
        <v>15973</v>
      </c>
      <c r="T16" s="6" t="s">
        <v>12</v>
      </c>
      <c r="U16" s="6" t="s">
        <v>2771</v>
      </c>
      <c r="V16" s="6" t="s">
        <v>24</v>
      </c>
      <c r="W16" s="6" t="s">
        <v>15974</v>
      </c>
      <c r="X16" s="6" t="s">
        <v>15975</v>
      </c>
      <c r="Y16" s="6" t="s">
        <v>15976</v>
      </c>
      <c r="Z16" s="6" t="s">
        <v>15977</v>
      </c>
    </row>
    <row r="17" spans="1:26" x14ac:dyDescent="0.25">
      <c r="A17" s="6" t="s">
        <v>43</v>
      </c>
      <c r="B17" s="6" t="s">
        <v>3834</v>
      </c>
      <c r="C17" s="6" t="s">
        <v>3835</v>
      </c>
      <c r="D17" s="6" t="s">
        <v>6430</v>
      </c>
      <c r="E17" s="6" t="s">
        <v>6431</v>
      </c>
      <c r="F17" s="6" t="s">
        <v>6432</v>
      </c>
      <c r="G17" s="6" t="s">
        <v>6433</v>
      </c>
      <c r="H17" s="6" t="s">
        <v>6434</v>
      </c>
      <c r="I17" s="43"/>
      <c r="J17" s="43"/>
      <c r="K17">
        <v>1565025</v>
      </c>
      <c r="L17" s="6" t="s">
        <v>6435</v>
      </c>
      <c r="M17" s="6" t="s">
        <v>6436</v>
      </c>
      <c r="N17" s="6" t="s">
        <v>4951</v>
      </c>
      <c r="O17" s="6" t="s">
        <v>3984</v>
      </c>
      <c r="Q17" s="6" t="s">
        <v>50</v>
      </c>
      <c r="R17" s="6" t="s">
        <v>15978</v>
      </c>
      <c r="S17" s="6" t="s">
        <v>15979</v>
      </c>
      <c r="T17" s="6" t="s">
        <v>15902</v>
      </c>
      <c r="U17" s="6" t="s">
        <v>50</v>
      </c>
      <c r="V17" s="6" t="s">
        <v>15980</v>
      </c>
      <c r="W17" s="6" t="s">
        <v>15981</v>
      </c>
      <c r="X17" s="6" t="s">
        <v>15982</v>
      </c>
      <c r="Y17" s="6" t="s">
        <v>15983</v>
      </c>
      <c r="Z17" s="6" t="s">
        <v>15984</v>
      </c>
    </row>
    <row r="18" spans="1:26" x14ac:dyDescent="0.25">
      <c r="A18" s="6" t="s">
        <v>47</v>
      </c>
      <c r="B18" s="6" t="s">
        <v>3836</v>
      </c>
      <c r="C18" s="6" t="s">
        <v>3826</v>
      </c>
      <c r="D18" s="6" t="s">
        <v>6437</v>
      </c>
      <c r="E18" s="6" t="s">
        <v>6438</v>
      </c>
      <c r="F18" s="6" t="s">
        <v>6439</v>
      </c>
      <c r="G18" s="6" t="s">
        <v>6440</v>
      </c>
      <c r="H18" s="6" t="s">
        <v>6420</v>
      </c>
      <c r="I18" s="43">
        <v>45224</v>
      </c>
      <c r="J18" s="43">
        <v>45229</v>
      </c>
      <c r="K18">
        <v>1144980</v>
      </c>
      <c r="L18" s="6" t="s">
        <v>6441</v>
      </c>
      <c r="M18" s="6" t="s">
        <v>6442</v>
      </c>
      <c r="N18" s="6" t="s">
        <v>4689</v>
      </c>
      <c r="O18" s="6" t="s">
        <v>3982</v>
      </c>
      <c r="Q18" s="6" t="s">
        <v>2773</v>
      </c>
      <c r="R18" s="6" t="s">
        <v>15985</v>
      </c>
      <c r="S18" s="6" t="s">
        <v>15986</v>
      </c>
      <c r="T18" s="6" t="s">
        <v>12</v>
      </c>
      <c r="U18" s="6" t="s">
        <v>2773</v>
      </c>
      <c r="V18" s="6" t="s">
        <v>15930</v>
      </c>
      <c r="W18" s="6" t="s">
        <v>15987</v>
      </c>
      <c r="X18" s="6" t="s">
        <v>15988</v>
      </c>
      <c r="Y18" s="6" t="s">
        <v>15989</v>
      </c>
      <c r="Z18" s="6" t="s">
        <v>15990</v>
      </c>
    </row>
    <row r="19" spans="1:26" x14ac:dyDescent="0.25">
      <c r="A19" s="6" t="s">
        <v>2771</v>
      </c>
      <c r="B19" s="6" t="s">
        <v>3837</v>
      </c>
      <c r="C19" s="6" t="s">
        <v>3823</v>
      </c>
      <c r="D19" s="6" t="s">
        <v>6443</v>
      </c>
      <c r="E19" s="6" t="s">
        <v>6444</v>
      </c>
      <c r="F19" s="6" t="s">
        <v>6445</v>
      </c>
      <c r="G19" s="6" t="s">
        <v>6446</v>
      </c>
      <c r="H19" s="6" t="s">
        <v>6447</v>
      </c>
      <c r="I19" s="43">
        <v>45176</v>
      </c>
      <c r="J19" s="43">
        <v>45180</v>
      </c>
      <c r="K19">
        <v>771497</v>
      </c>
      <c r="L19" s="6" t="s">
        <v>6448</v>
      </c>
      <c r="M19" s="6" t="s">
        <v>6449</v>
      </c>
      <c r="N19" s="6" t="s">
        <v>4373</v>
      </c>
      <c r="O19" s="6" t="s">
        <v>3982</v>
      </c>
      <c r="Q19" s="6" t="s">
        <v>53</v>
      </c>
      <c r="R19" s="6" t="s">
        <v>52</v>
      </c>
      <c r="S19" s="6" t="s">
        <v>15991</v>
      </c>
      <c r="T19" s="6" t="s">
        <v>12</v>
      </c>
      <c r="U19" s="6" t="s">
        <v>53</v>
      </c>
      <c r="V19" s="6" t="s">
        <v>15936</v>
      </c>
      <c r="W19" s="6" t="s">
        <v>15937</v>
      </c>
      <c r="X19" s="6" t="s">
        <v>15992</v>
      </c>
      <c r="Y19" s="6" t="s">
        <v>15993</v>
      </c>
      <c r="Z19" s="6" t="s">
        <v>15994</v>
      </c>
    </row>
    <row r="20" spans="1:26" x14ac:dyDescent="0.25">
      <c r="A20" s="6" t="s">
        <v>50</v>
      </c>
      <c r="B20" s="6" t="s">
        <v>3838</v>
      </c>
      <c r="C20" s="6" t="s">
        <v>3826</v>
      </c>
      <c r="D20" s="6" t="s">
        <v>6450</v>
      </c>
      <c r="E20" s="6" t="s">
        <v>81</v>
      </c>
      <c r="F20" s="6" t="s">
        <v>6451</v>
      </c>
      <c r="G20" s="6" t="s">
        <v>6452</v>
      </c>
      <c r="H20" s="6" t="s">
        <v>6353</v>
      </c>
      <c r="I20" s="43">
        <v>45229</v>
      </c>
      <c r="J20" s="43">
        <v>45233</v>
      </c>
      <c r="K20">
        <v>1559720</v>
      </c>
      <c r="L20" s="6" t="s">
        <v>6453</v>
      </c>
      <c r="M20" s="6" t="s">
        <v>6454</v>
      </c>
      <c r="N20" s="6" t="s">
        <v>4764</v>
      </c>
      <c r="O20" s="6" t="s">
        <v>3982</v>
      </c>
      <c r="Q20" s="6" t="s">
        <v>56</v>
      </c>
      <c r="R20" s="6" t="s">
        <v>15995</v>
      </c>
      <c r="S20" s="6" t="s">
        <v>15996</v>
      </c>
      <c r="T20" s="6" t="s">
        <v>12</v>
      </c>
      <c r="U20" s="6" t="s">
        <v>56</v>
      </c>
      <c r="V20" s="6" t="s">
        <v>15910</v>
      </c>
      <c r="W20" s="6" t="s">
        <v>15997</v>
      </c>
      <c r="X20" s="6" t="s">
        <v>15998</v>
      </c>
      <c r="Y20" s="6" t="s">
        <v>15999</v>
      </c>
      <c r="Z20" s="6" t="s">
        <v>81</v>
      </c>
    </row>
    <row r="21" spans="1:26" x14ac:dyDescent="0.25">
      <c r="A21" s="6" t="s">
        <v>2773</v>
      </c>
      <c r="B21" s="6" t="s">
        <v>3839</v>
      </c>
      <c r="C21" s="6" t="s">
        <v>3840</v>
      </c>
      <c r="D21" s="6" t="s">
        <v>6455</v>
      </c>
      <c r="E21" s="6" t="s">
        <v>6456</v>
      </c>
      <c r="F21" s="6" t="s">
        <v>6457</v>
      </c>
      <c r="G21" s="6" t="s">
        <v>6458</v>
      </c>
      <c r="H21" s="6" t="s">
        <v>6447</v>
      </c>
      <c r="I21" s="43">
        <v>45232</v>
      </c>
      <c r="J21" s="43">
        <v>45236</v>
      </c>
      <c r="K21">
        <v>1253986</v>
      </c>
      <c r="L21" s="6" t="s">
        <v>6459</v>
      </c>
      <c r="M21" s="6" t="s">
        <v>6460</v>
      </c>
      <c r="N21" s="6" t="s">
        <v>4952</v>
      </c>
      <c r="O21" s="6" t="s">
        <v>3982</v>
      </c>
      <c r="Q21" s="6" t="s">
        <v>59</v>
      </c>
      <c r="R21" s="6" t="s">
        <v>16000</v>
      </c>
      <c r="S21" s="6" t="s">
        <v>16001</v>
      </c>
      <c r="T21" s="6" t="s">
        <v>15902</v>
      </c>
      <c r="U21" s="6" t="s">
        <v>59</v>
      </c>
      <c r="V21" s="6" t="s">
        <v>15936</v>
      </c>
      <c r="W21" s="6" t="s">
        <v>15937</v>
      </c>
      <c r="X21" s="6" t="s">
        <v>16002</v>
      </c>
      <c r="Y21" s="6" t="s">
        <v>16003</v>
      </c>
      <c r="Z21" s="6" t="s">
        <v>16004</v>
      </c>
    </row>
    <row r="22" spans="1:26" x14ac:dyDescent="0.25">
      <c r="A22" s="6" t="s">
        <v>53</v>
      </c>
      <c r="B22" s="6" t="s">
        <v>3841</v>
      </c>
      <c r="C22" s="6" t="s">
        <v>3816</v>
      </c>
      <c r="D22" s="6" t="s">
        <v>6461</v>
      </c>
      <c r="E22" s="6" t="s">
        <v>6462</v>
      </c>
      <c r="F22" s="6" t="s">
        <v>6406</v>
      </c>
      <c r="G22" s="6" t="s">
        <v>6407</v>
      </c>
      <c r="H22" s="6" t="s">
        <v>6408</v>
      </c>
      <c r="I22" s="43">
        <v>45216</v>
      </c>
      <c r="J22" s="43">
        <v>45222</v>
      </c>
      <c r="K22">
        <v>1800</v>
      </c>
      <c r="L22" s="6" t="s">
        <v>6463</v>
      </c>
      <c r="M22" s="6" t="s">
        <v>6464</v>
      </c>
      <c r="N22" s="6" t="s">
        <v>4914</v>
      </c>
      <c r="O22" s="6" t="s">
        <v>3983</v>
      </c>
      <c r="Q22" s="6" t="s">
        <v>61</v>
      </c>
      <c r="R22" s="6" t="s">
        <v>16005</v>
      </c>
      <c r="S22" s="6" t="s">
        <v>16006</v>
      </c>
      <c r="T22" s="6" t="s">
        <v>81</v>
      </c>
      <c r="U22" s="6" t="s">
        <v>81</v>
      </c>
      <c r="V22" s="6" t="s">
        <v>15930</v>
      </c>
      <c r="W22" s="6" t="s">
        <v>16007</v>
      </c>
      <c r="X22" s="6" t="s">
        <v>16008</v>
      </c>
      <c r="Y22" s="6" t="s">
        <v>16009</v>
      </c>
      <c r="Z22" s="6" t="s">
        <v>81</v>
      </c>
    </row>
    <row r="23" spans="1:26" x14ac:dyDescent="0.25">
      <c r="A23" s="6" t="s">
        <v>56</v>
      </c>
      <c r="B23" s="6" t="s">
        <v>3842</v>
      </c>
      <c r="C23" s="6" t="s">
        <v>3823</v>
      </c>
      <c r="D23" s="6" t="s">
        <v>6465</v>
      </c>
      <c r="E23" s="6" t="s">
        <v>6466</v>
      </c>
      <c r="F23" s="6" t="s">
        <v>6467</v>
      </c>
      <c r="G23" s="6" t="s">
        <v>6468</v>
      </c>
      <c r="H23" s="6" t="s">
        <v>6376</v>
      </c>
      <c r="I23" s="43">
        <v>45230</v>
      </c>
      <c r="J23" s="43">
        <v>45236</v>
      </c>
      <c r="K23">
        <v>1739445</v>
      </c>
      <c r="L23" s="6" t="s">
        <v>6469</v>
      </c>
      <c r="M23" s="6" t="s">
        <v>6470</v>
      </c>
      <c r="N23" s="6" t="s">
        <v>4718</v>
      </c>
      <c r="O23" s="6" t="s">
        <v>3984</v>
      </c>
      <c r="Q23" s="6" t="s">
        <v>64</v>
      </c>
      <c r="R23" s="6" t="s">
        <v>16010</v>
      </c>
      <c r="S23" s="6" t="s">
        <v>16011</v>
      </c>
      <c r="T23" s="6" t="s">
        <v>81</v>
      </c>
      <c r="U23" s="6" t="s">
        <v>81</v>
      </c>
      <c r="V23" s="6" t="s">
        <v>16012</v>
      </c>
      <c r="W23" s="6" t="s">
        <v>16013</v>
      </c>
      <c r="X23" s="6" t="s">
        <v>16014</v>
      </c>
      <c r="Y23" s="6" t="s">
        <v>16015</v>
      </c>
      <c r="Z23" s="6" t="s">
        <v>81</v>
      </c>
    </row>
    <row r="24" spans="1:26" x14ac:dyDescent="0.25">
      <c r="A24" s="6" t="s">
        <v>59</v>
      </c>
      <c r="B24" s="6" t="s">
        <v>3833</v>
      </c>
      <c r="C24" s="6" t="s">
        <v>3816</v>
      </c>
      <c r="D24" s="6" t="s">
        <v>6471</v>
      </c>
      <c r="E24" s="6" t="s">
        <v>6466</v>
      </c>
      <c r="F24" s="6" t="s">
        <v>6472</v>
      </c>
      <c r="G24" s="6" t="s">
        <v>6473</v>
      </c>
      <c r="H24" s="6" t="s">
        <v>6353</v>
      </c>
      <c r="I24" s="43">
        <v>45230</v>
      </c>
      <c r="J24" s="43">
        <v>45236</v>
      </c>
      <c r="K24">
        <v>1070494</v>
      </c>
      <c r="L24" s="6" t="s">
        <v>6474</v>
      </c>
      <c r="M24" s="6" t="s">
        <v>6475</v>
      </c>
      <c r="N24" s="6" t="s">
        <v>4953</v>
      </c>
      <c r="O24" s="6" t="s">
        <v>3983</v>
      </c>
      <c r="Q24" s="6" t="s">
        <v>67</v>
      </c>
      <c r="R24" s="6" t="s">
        <v>16016</v>
      </c>
      <c r="S24" s="6" t="s">
        <v>16017</v>
      </c>
      <c r="T24" s="6" t="s">
        <v>12</v>
      </c>
      <c r="U24" s="6" t="s">
        <v>67</v>
      </c>
      <c r="V24" s="6" t="s">
        <v>15917</v>
      </c>
      <c r="W24" s="6" t="s">
        <v>16018</v>
      </c>
      <c r="X24" s="6" t="s">
        <v>16019</v>
      </c>
      <c r="Y24" s="6" t="s">
        <v>16020</v>
      </c>
      <c r="Z24" s="6" t="s">
        <v>16021</v>
      </c>
    </row>
    <row r="25" spans="1:26" x14ac:dyDescent="0.25">
      <c r="A25" s="6" t="s">
        <v>2774</v>
      </c>
      <c r="B25" s="6" t="s">
        <v>3822</v>
      </c>
      <c r="C25" s="6" t="s">
        <v>3823</v>
      </c>
      <c r="D25" s="6" t="s">
        <v>6477</v>
      </c>
      <c r="E25" s="6" t="s">
        <v>81</v>
      </c>
      <c r="F25" s="6" t="s">
        <v>6478</v>
      </c>
      <c r="G25" s="6" t="s">
        <v>6479</v>
      </c>
      <c r="H25" s="6" t="s">
        <v>6480</v>
      </c>
      <c r="I25" s="43">
        <v>45149</v>
      </c>
      <c r="J25" s="43"/>
      <c r="L25" s="6" t="s">
        <v>81</v>
      </c>
      <c r="M25" s="6" t="s">
        <v>81</v>
      </c>
      <c r="N25" s="6" t="s">
        <v>4954</v>
      </c>
      <c r="O25" s="6" t="s">
        <v>3982</v>
      </c>
      <c r="Q25" s="6" t="s">
        <v>2777</v>
      </c>
      <c r="R25" s="6" t="s">
        <v>16022</v>
      </c>
      <c r="S25" s="6" t="s">
        <v>16023</v>
      </c>
      <c r="T25" s="6" t="s">
        <v>15902</v>
      </c>
      <c r="U25" s="6" t="s">
        <v>2777</v>
      </c>
      <c r="V25" s="6" t="s">
        <v>16024</v>
      </c>
      <c r="W25" s="6" t="s">
        <v>16025</v>
      </c>
      <c r="X25" s="6" t="s">
        <v>16026</v>
      </c>
      <c r="Y25" s="6" t="s">
        <v>16027</v>
      </c>
      <c r="Z25" s="6" t="s">
        <v>16028</v>
      </c>
    </row>
    <row r="26" spans="1:26" x14ac:dyDescent="0.25">
      <c r="A26" s="6" t="s">
        <v>2775</v>
      </c>
      <c r="B26" s="6" t="s">
        <v>3843</v>
      </c>
      <c r="C26" s="6" t="s">
        <v>3821</v>
      </c>
      <c r="D26" s="6" t="s">
        <v>6481</v>
      </c>
      <c r="E26" s="6" t="s">
        <v>6482</v>
      </c>
      <c r="F26" s="6" t="s">
        <v>6483</v>
      </c>
      <c r="G26" s="6" t="s">
        <v>6484</v>
      </c>
      <c r="H26" s="6" t="s">
        <v>81</v>
      </c>
      <c r="I26" s="43"/>
      <c r="J26" s="43"/>
      <c r="L26" s="6" t="s">
        <v>81</v>
      </c>
      <c r="M26" s="6" t="s">
        <v>81</v>
      </c>
      <c r="N26" s="6" t="s">
        <v>4955</v>
      </c>
      <c r="O26" s="6" t="s">
        <v>3982</v>
      </c>
      <c r="Q26" s="6" t="s">
        <v>70</v>
      </c>
      <c r="R26" s="6" t="s">
        <v>16029</v>
      </c>
      <c r="S26" s="6" t="s">
        <v>16030</v>
      </c>
      <c r="T26" s="6" t="s">
        <v>15902</v>
      </c>
      <c r="U26" s="6" t="s">
        <v>70</v>
      </c>
      <c r="V26" s="6" t="s">
        <v>15910</v>
      </c>
      <c r="W26" s="6" t="s">
        <v>16031</v>
      </c>
      <c r="X26" s="6" t="s">
        <v>16032</v>
      </c>
      <c r="Y26" s="6" t="s">
        <v>16033</v>
      </c>
      <c r="Z26" s="6" t="s">
        <v>16034</v>
      </c>
    </row>
    <row r="27" spans="1:26" x14ac:dyDescent="0.25">
      <c r="A27" s="6" t="s">
        <v>61</v>
      </c>
      <c r="B27" s="6" t="s">
        <v>3844</v>
      </c>
      <c r="C27" s="6" t="s">
        <v>3821</v>
      </c>
      <c r="D27" s="6" t="s">
        <v>6485</v>
      </c>
      <c r="E27" s="6" t="s">
        <v>6486</v>
      </c>
      <c r="F27" s="6" t="s">
        <v>6487</v>
      </c>
      <c r="G27" s="6" t="s">
        <v>6488</v>
      </c>
      <c r="H27" s="6" t="s">
        <v>81</v>
      </c>
      <c r="I27" s="43">
        <v>45223</v>
      </c>
      <c r="J27" s="43">
        <v>45229</v>
      </c>
      <c r="K27">
        <v>947484</v>
      </c>
      <c r="L27" s="6" t="s">
        <v>6489</v>
      </c>
      <c r="M27" s="6" t="s">
        <v>6490</v>
      </c>
      <c r="N27" s="6" t="s">
        <v>4435</v>
      </c>
      <c r="O27" s="6" t="s">
        <v>3982</v>
      </c>
      <c r="Q27" s="6" t="s">
        <v>73</v>
      </c>
      <c r="R27" s="6" t="s">
        <v>16035</v>
      </c>
      <c r="S27" s="6" t="s">
        <v>16036</v>
      </c>
      <c r="T27" s="6" t="s">
        <v>12</v>
      </c>
      <c r="U27" s="6" t="s">
        <v>73</v>
      </c>
      <c r="V27" s="6" t="s">
        <v>16037</v>
      </c>
      <c r="W27" s="6" t="s">
        <v>16038</v>
      </c>
      <c r="X27" s="6" t="s">
        <v>16039</v>
      </c>
      <c r="Y27" s="6" t="s">
        <v>16040</v>
      </c>
      <c r="Z27" s="6" t="s">
        <v>16041</v>
      </c>
    </row>
    <row r="28" spans="1:26" x14ac:dyDescent="0.25">
      <c r="A28" s="6" t="s">
        <v>64</v>
      </c>
      <c r="B28" s="6" t="s">
        <v>3845</v>
      </c>
      <c r="C28" s="6" t="s">
        <v>3816</v>
      </c>
      <c r="D28" s="6" t="s">
        <v>6491</v>
      </c>
      <c r="E28" s="6" t="s">
        <v>6492</v>
      </c>
      <c r="F28" s="6" t="s">
        <v>6493</v>
      </c>
      <c r="G28" s="6" t="s">
        <v>6494</v>
      </c>
      <c r="H28" s="6" t="s">
        <v>6399</v>
      </c>
      <c r="I28" s="43">
        <v>45229</v>
      </c>
      <c r="J28" s="43">
        <v>45233</v>
      </c>
      <c r="K28">
        <v>1520697</v>
      </c>
      <c r="L28" s="6" t="s">
        <v>6495</v>
      </c>
      <c r="M28" s="6" t="s">
        <v>6496</v>
      </c>
      <c r="N28" s="6" t="s">
        <v>4210</v>
      </c>
      <c r="O28" s="6" t="s">
        <v>3983</v>
      </c>
      <c r="Q28" s="6" t="s">
        <v>75</v>
      </c>
      <c r="R28" s="6" t="s">
        <v>16042</v>
      </c>
      <c r="S28" s="6" t="s">
        <v>16043</v>
      </c>
      <c r="T28" s="6" t="s">
        <v>81</v>
      </c>
      <c r="U28" s="6" t="s">
        <v>81</v>
      </c>
      <c r="V28" s="6" t="s">
        <v>16037</v>
      </c>
      <c r="W28" s="6" t="s">
        <v>16038</v>
      </c>
      <c r="X28" s="6" t="s">
        <v>16044</v>
      </c>
      <c r="Y28" s="6" t="s">
        <v>16045</v>
      </c>
      <c r="Z28" s="6" t="s">
        <v>81</v>
      </c>
    </row>
    <row r="29" spans="1:26" x14ac:dyDescent="0.25">
      <c r="A29" s="6" t="s">
        <v>67</v>
      </c>
      <c r="B29" s="6" t="s">
        <v>3846</v>
      </c>
      <c r="C29" s="6" t="s">
        <v>3835</v>
      </c>
      <c r="D29" s="6" t="s">
        <v>6497</v>
      </c>
      <c r="E29" s="6" t="s">
        <v>81</v>
      </c>
      <c r="F29" s="6" t="s">
        <v>6498</v>
      </c>
      <c r="G29" s="6" t="s">
        <v>6499</v>
      </c>
      <c r="H29" s="6" t="s">
        <v>6500</v>
      </c>
      <c r="I29" s="43">
        <v>45215</v>
      </c>
      <c r="J29" s="43">
        <v>45219</v>
      </c>
      <c r="K29">
        <v>1646972</v>
      </c>
      <c r="L29" s="6" t="s">
        <v>6501</v>
      </c>
      <c r="M29" s="6" t="s">
        <v>6502</v>
      </c>
      <c r="N29" s="6" t="s">
        <v>4150</v>
      </c>
      <c r="O29" s="6" t="s">
        <v>3983</v>
      </c>
      <c r="Q29" s="6" t="s">
        <v>79</v>
      </c>
      <c r="R29" s="6" t="s">
        <v>16046</v>
      </c>
      <c r="S29" s="6" t="s">
        <v>16047</v>
      </c>
      <c r="T29" s="6" t="s">
        <v>15902</v>
      </c>
      <c r="U29" s="6" t="s">
        <v>79</v>
      </c>
      <c r="V29" s="6" t="s">
        <v>15930</v>
      </c>
      <c r="W29" s="6" t="s">
        <v>16048</v>
      </c>
      <c r="X29" s="6" t="s">
        <v>16049</v>
      </c>
      <c r="Y29" s="6" t="s">
        <v>16050</v>
      </c>
      <c r="Z29" s="6" t="s">
        <v>81</v>
      </c>
    </row>
    <row r="30" spans="1:26" x14ac:dyDescent="0.25">
      <c r="A30" s="6" t="s">
        <v>2777</v>
      </c>
      <c r="B30" s="6" t="s">
        <v>3847</v>
      </c>
      <c r="C30" s="6" t="s">
        <v>3819</v>
      </c>
      <c r="D30" s="6" t="s">
        <v>6503</v>
      </c>
      <c r="E30" s="6" t="s">
        <v>6504</v>
      </c>
      <c r="F30" s="6" t="s">
        <v>6505</v>
      </c>
      <c r="G30" s="6" t="s">
        <v>6506</v>
      </c>
      <c r="H30" s="6" t="s">
        <v>3137</v>
      </c>
      <c r="I30" s="43">
        <v>45230</v>
      </c>
      <c r="J30" s="43">
        <v>45236</v>
      </c>
      <c r="K30">
        <v>935036</v>
      </c>
      <c r="L30" s="6" t="s">
        <v>6507</v>
      </c>
      <c r="M30" s="6" t="s">
        <v>6508</v>
      </c>
      <c r="N30" s="6" t="s">
        <v>4956</v>
      </c>
      <c r="O30" s="6" t="s">
        <v>3982</v>
      </c>
      <c r="Q30" s="6" t="s">
        <v>2779</v>
      </c>
      <c r="R30" s="6" t="s">
        <v>16051</v>
      </c>
      <c r="S30" s="6" t="s">
        <v>16052</v>
      </c>
      <c r="T30" s="6" t="s">
        <v>15902</v>
      </c>
      <c r="U30" s="6" t="s">
        <v>2779</v>
      </c>
      <c r="V30" s="6" t="s">
        <v>15980</v>
      </c>
      <c r="W30" s="6" t="s">
        <v>16053</v>
      </c>
      <c r="X30" s="6" t="s">
        <v>16054</v>
      </c>
      <c r="Y30" s="6" t="s">
        <v>16055</v>
      </c>
      <c r="Z30" s="6" t="s">
        <v>81</v>
      </c>
    </row>
    <row r="31" spans="1:26" x14ac:dyDescent="0.25">
      <c r="A31" s="6" t="s">
        <v>70</v>
      </c>
      <c r="B31" s="6" t="s">
        <v>3848</v>
      </c>
      <c r="C31" s="6" t="s">
        <v>3819</v>
      </c>
      <c r="D31" s="6" t="s">
        <v>6509</v>
      </c>
      <c r="E31" s="6" t="s">
        <v>81</v>
      </c>
      <c r="F31" s="6" t="s">
        <v>6510</v>
      </c>
      <c r="G31" s="6" t="s">
        <v>6511</v>
      </c>
      <c r="H31" s="6" t="s">
        <v>1601</v>
      </c>
      <c r="I31" s="43">
        <v>45230</v>
      </c>
      <c r="J31" s="43">
        <v>45236</v>
      </c>
      <c r="K31">
        <v>1113232</v>
      </c>
      <c r="L31" s="6" t="s">
        <v>6512</v>
      </c>
      <c r="M31" s="6" t="s">
        <v>6513</v>
      </c>
      <c r="N31" s="6" t="s">
        <v>4195</v>
      </c>
      <c r="O31" s="6" t="s">
        <v>3982</v>
      </c>
      <c r="Q31" s="6" t="s">
        <v>84</v>
      </c>
      <c r="R31" s="6" t="s">
        <v>16056</v>
      </c>
      <c r="S31" s="6" t="s">
        <v>16057</v>
      </c>
      <c r="T31" s="6" t="s">
        <v>15902</v>
      </c>
      <c r="U31" s="6" t="s">
        <v>84</v>
      </c>
      <c r="V31" s="6" t="s">
        <v>16024</v>
      </c>
      <c r="W31" s="6" t="s">
        <v>16025</v>
      </c>
      <c r="X31" s="6" t="s">
        <v>16058</v>
      </c>
      <c r="Y31" s="6" t="s">
        <v>16059</v>
      </c>
      <c r="Z31" s="6" t="s">
        <v>16060</v>
      </c>
    </row>
    <row r="32" spans="1:26" x14ac:dyDescent="0.25">
      <c r="A32" s="6" t="s">
        <v>73</v>
      </c>
      <c r="B32" s="6" t="s">
        <v>3842</v>
      </c>
      <c r="C32" s="6" t="s">
        <v>3823</v>
      </c>
      <c r="D32" s="6" t="s">
        <v>6514</v>
      </c>
      <c r="E32" s="6" t="s">
        <v>6466</v>
      </c>
      <c r="F32" s="6" t="s">
        <v>6467</v>
      </c>
      <c r="G32" s="6" t="s">
        <v>6515</v>
      </c>
      <c r="H32" s="6" t="s">
        <v>6376</v>
      </c>
      <c r="I32" s="43">
        <v>45146</v>
      </c>
      <c r="J32" s="43"/>
      <c r="K32">
        <v>868857</v>
      </c>
      <c r="L32" s="6" t="s">
        <v>6516</v>
      </c>
      <c r="M32" s="6" t="s">
        <v>6517</v>
      </c>
      <c r="N32" s="6" t="s">
        <v>3991</v>
      </c>
      <c r="O32" s="6" t="s">
        <v>3984</v>
      </c>
      <c r="Q32" s="6" t="s">
        <v>87</v>
      </c>
      <c r="R32" s="6" t="s">
        <v>16061</v>
      </c>
      <c r="S32" s="6" t="s">
        <v>16062</v>
      </c>
      <c r="T32" s="6" t="s">
        <v>12</v>
      </c>
      <c r="U32" s="6" t="s">
        <v>87</v>
      </c>
      <c r="V32" s="6" t="s">
        <v>16063</v>
      </c>
      <c r="W32" s="6" t="s">
        <v>16064</v>
      </c>
      <c r="X32" s="6" t="s">
        <v>16065</v>
      </c>
      <c r="Y32" s="6" t="s">
        <v>16066</v>
      </c>
      <c r="Z32" s="6" t="s">
        <v>16067</v>
      </c>
    </row>
    <row r="33" spans="1:26" x14ac:dyDescent="0.25">
      <c r="A33" s="6" t="s">
        <v>75</v>
      </c>
      <c r="B33" s="6" t="s">
        <v>3849</v>
      </c>
      <c r="C33" s="6" t="s">
        <v>3819</v>
      </c>
      <c r="D33" s="6" t="s">
        <v>6518</v>
      </c>
      <c r="E33" s="6" t="s">
        <v>6519</v>
      </c>
      <c r="F33" s="6" t="s">
        <v>6520</v>
      </c>
      <c r="G33" s="6" t="s">
        <v>6521</v>
      </c>
      <c r="H33" s="6" t="s">
        <v>81</v>
      </c>
      <c r="I33" s="43">
        <v>45197</v>
      </c>
      <c r="J33" s="43"/>
      <c r="K33">
        <v>1467373</v>
      </c>
      <c r="L33" s="6" t="s">
        <v>6522</v>
      </c>
      <c r="M33" s="6" t="s">
        <v>6523</v>
      </c>
      <c r="N33" s="6" t="s">
        <v>4514</v>
      </c>
      <c r="O33" s="6" t="s">
        <v>3982</v>
      </c>
      <c r="Q33" s="6" t="s">
        <v>89</v>
      </c>
      <c r="R33" s="6" t="s">
        <v>16068</v>
      </c>
      <c r="S33" s="6" t="s">
        <v>16069</v>
      </c>
      <c r="T33" s="6" t="s">
        <v>81</v>
      </c>
      <c r="U33" s="6" t="s">
        <v>81</v>
      </c>
      <c r="V33" s="6" t="s">
        <v>16070</v>
      </c>
      <c r="W33" s="6" t="s">
        <v>16071</v>
      </c>
      <c r="X33" s="6" t="s">
        <v>16072</v>
      </c>
      <c r="Y33" s="6" t="s">
        <v>16073</v>
      </c>
      <c r="Z33" s="6" t="s">
        <v>81</v>
      </c>
    </row>
    <row r="34" spans="1:26" x14ac:dyDescent="0.25">
      <c r="A34" s="6" t="s">
        <v>79</v>
      </c>
      <c r="B34" s="6" t="s">
        <v>3850</v>
      </c>
      <c r="C34" s="6" t="s">
        <v>3821</v>
      </c>
      <c r="D34" s="6" t="s">
        <v>6524</v>
      </c>
      <c r="E34" s="6" t="s">
        <v>81</v>
      </c>
      <c r="F34" s="6" t="s">
        <v>6386</v>
      </c>
      <c r="G34" s="6" t="s">
        <v>6525</v>
      </c>
      <c r="H34" s="6" t="s">
        <v>6388</v>
      </c>
      <c r="I34" s="43">
        <v>45229</v>
      </c>
      <c r="J34" s="43">
        <v>45233</v>
      </c>
      <c r="K34">
        <v>1823529</v>
      </c>
      <c r="L34" s="6" t="s">
        <v>6526</v>
      </c>
      <c r="M34" s="6" t="s">
        <v>6527</v>
      </c>
      <c r="N34" s="6" t="s">
        <v>4957</v>
      </c>
      <c r="O34" s="6" t="s">
        <v>3982</v>
      </c>
      <c r="Q34" s="6" t="s">
        <v>91</v>
      </c>
      <c r="R34" s="6" t="s">
        <v>16074</v>
      </c>
      <c r="S34" s="6" t="s">
        <v>16075</v>
      </c>
      <c r="T34" s="6" t="s">
        <v>12</v>
      </c>
      <c r="U34" s="6" t="s">
        <v>91</v>
      </c>
      <c r="V34" s="6" t="s">
        <v>16076</v>
      </c>
      <c r="W34" s="6" t="s">
        <v>16077</v>
      </c>
      <c r="X34" s="6" t="s">
        <v>16078</v>
      </c>
      <c r="Y34" s="6" t="s">
        <v>16079</v>
      </c>
      <c r="Z34" s="6" t="s">
        <v>16080</v>
      </c>
    </row>
    <row r="35" spans="1:26" x14ac:dyDescent="0.25">
      <c r="A35" s="6" t="s">
        <v>2779</v>
      </c>
      <c r="B35" s="6" t="s">
        <v>3836</v>
      </c>
      <c r="C35" s="6" t="s">
        <v>3826</v>
      </c>
      <c r="D35" s="6" t="s">
        <v>6528</v>
      </c>
      <c r="E35" s="6" t="s">
        <v>6529</v>
      </c>
      <c r="F35" s="6" t="s">
        <v>6530</v>
      </c>
      <c r="G35" s="6" t="s">
        <v>6531</v>
      </c>
      <c r="H35" s="6" t="s">
        <v>6447</v>
      </c>
      <c r="I35" s="43">
        <v>45237</v>
      </c>
      <c r="J35" s="43">
        <v>45243</v>
      </c>
      <c r="K35">
        <v>1637873</v>
      </c>
      <c r="L35" s="6" t="s">
        <v>6532</v>
      </c>
      <c r="M35" s="6" t="s">
        <v>6533</v>
      </c>
      <c r="N35" s="6" t="s">
        <v>4958</v>
      </c>
      <c r="O35" s="6" t="s">
        <v>3982</v>
      </c>
      <c r="Q35" s="6" t="s">
        <v>93</v>
      </c>
      <c r="R35" s="6" t="s">
        <v>16081</v>
      </c>
      <c r="S35" s="6" t="s">
        <v>16082</v>
      </c>
      <c r="T35" s="6" t="s">
        <v>81</v>
      </c>
      <c r="U35" s="6" t="s">
        <v>81</v>
      </c>
      <c r="V35" s="6" t="s">
        <v>16083</v>
      </c>
      <c r="W35" s="6" t="s">
        <v>16084</v>
      </c>
      <c r="X35" s="6" t="s">
        <v>16085</v>
      </c>
      <c r="Y35" s="6" t="s">
        <v>16086</v>
      </c>
      <c r="Z35" s="6" t="s">
        <v>81</v>
      </c>
    </row>
    <row r="36" spans="1:26" x14ac:dyDescent="0.25">
      <c r="A36" s="6" t="s">
        <v>82</v>
      </c>
      <c r="B36" s="6" t="s">
        <v>81</v>
      </c>
      <c r="C36" s="6" t="s">
        <v>81</v>
      </c>
      <c r="D36" s="6" t="s">
        <v>81</v>
      </c>
      <c r="E36" s="6" t="s">
        <v>81</v>
      </c>
      <c r="F36" s="6" t="s">
        <v>81</v>
      </c>
      <c r="G36" s="6" t="s">
        <v>81</v>
      </c>
      <c r="H36" s="6" t="s">
        <v>81</v>
      </c>
      <c r="I36" s="43"/>
      <c r="J36" s="43"/>
      <c r="K36">
        <v>1100663</v>
      </c>
      <c r="L36" s="6" t="s">
        <v>6534</v>
      </c>
      <c r="M36" s="6" t="s">
        <v>6535</v>
      </c>
      <c r="N36" s="6" t="s">
        <v>81</v>
      </c>
      <c r="O36" s="6" t="s">
        <v>81</v>
      </c>
      <c r="Q36" s="6" t="s">
        <v>96</v>
      </c>
      <c r="R36" s="6" t="s">
        <v>16087</v>
      </c>
      <c r="S36" s="6" t="s">
        <v>16088</v>
      </c>
      <c r="T36" s="6" t="s">
        <v>15902</v>
      </c>
      <c r="U36" s="6" t="s">
        <v>96</v>
      </c>
      <c r="V36" s="6" t="s">
        <v>16024</v>
      </c>
      <c r="W36" s="6" t="s">
        <v>16089</v>
      </c>
      <c r="X36" s="6" t="s">
        <v>16090</v>
      </c>
      <c r="Y36" s="6" t="s">
        <v>16091</v>
      </c>
      <c r="Z36" s="6" t="s">
        <v>16092</v>
      </c>
    </row>
    <row r="37" spans="1:26" x14ac:dyDescent="0.25">
      <c r="A37" s="6" t="s">
        <v>84</v>
      </c>
      <c r="B37" s="6" t="s">
        <v>3847</v>
      </c>
      <c r="C37" s="6" t="s">
        <v>3819</v>
      </c>
      <c r="D37" s="6" t="s">
        <v>6536</v>
      </c>
      <c r="E37" s="6" t="s">
        <v>81</v>
      </c>
      <c r="F37" s="6" t="s">
        <v>6537</v>
      </c>
      <c r="G37" s="6" t="s">
        <v>6538</v>
      </c>
      <c r="H37" s="6" t="s">
        <v>6353</v>
      </c>
      <c r="I37" s="43">
        <v>45182</v>
      </c>
      <c r="J37" s="43">
        <v>45187</v>
      </c>
      <c r="K37">
        <v>796343</v>
      </c>
      <c r="L37" s="6" t="s">
        <v>6539</v>
      </c>
      <c r="M37" s="6" t="s">
        <v>6540</v>
      </c>
      <c r="N37" s="6" t="s">
        <v>4045</v>
      </c>
      <c r="O37" s="6" t="s">
        <v>3982</v>
      </c>
      <c r="Q37" s="6" t="s">
        <v>98</v>
      </c>
      <c r="R37" s="6" t="s">
        <v>16093</v>
      </c>
      <c r="S37" s="6" t="s">
        <v>16094</v>
      </c>
      <c r="T37" s="6" t="s">
        <v>15902</v>
      </c>
      <c r="U37" s="6" t="s">
        <v>98</v>
      </c>
      <c r="V37" s="6" t="s">
        <v>16024</v>
      </c>
      <c r="W37" s="6" t="s">
        <v>16025</v>
      </c>
      <c r="X37" s="6" t="s">
        <v>16095</v>
      </c>
      <c r="Y37" s="6" t="s">
        <v>16096</v>
      </c>
      <c r="Z37" s="6" t="s">
        <v>16097</v>
      </c>
    </row>
    <row r="38" spans="1:26" x14ac:dyDescent="0.25">
      <c r="A38" s="6" t="s">
        <v>87</v>
      </c>
      <c r="B38" s="6" t="s">
        <v>3851</v>
      </c>
      <c r="C38" s="6" t="s">
        <v>3840</v>
      </c>
      <c r="D38" s="6" t="s">
        <v>24493</v>
      </c>
      <c r="E38" s="6" t="s">
        <v>81</v>
      </c>
      <c r="F38" s="6" t="s">
        <v>24494</v>
      </c>
      <c r="G38" s="6" t="s">
        <v>24495</v>
      </c>
      <c r="H38" s="6" t="s">
        <v>6542</v>
      </c>
      <c r="I38" s="43">
        <v>45229</v>
      </c>
      <c r="J38" s="43">
        <v>45233</v>
      </c>
      <c r="K38">
        <v>917251</v>
      </c>
      <c r="L38" s="6" t="s">
        <v>6543</v>
      </c>
      <c r="M38" s="6" t="s">
        <v>6544</v>
      </c>
      <c r="N38" s="6" t="s">
        <v>4959</v>
      </c>
      <c r="O38" s="6" t="s">
        <v>3982</v>
      </c>
      <c r="Q38" s="6" t="s">
        <v>99</v>
      </c>
      <c r="R38" s="6" t="s">
        <v>16098</v>
      </c>
      <c r="S38" s="6" t="s">
        <v>16099</v>
      </c>
      <c r="T38" s="6" t="s">
        <v>12</v>
      </c>
      <c r="U38" s="6" t="s">
        <v>99</v>
      </c>
      <c r="V38" s="6" t="s">
        <v>15980</v>
      </c>
      <c r="W38" s="6" t="s">
        <v>16100</v>
      </c>
      <c r="X38" s="6" t="s">
        <v>16101</v>
      </c>
      <c r="Y38" s="6" t="s">
        <v>16102</v>
      </c>
      <c r="Z38" s="6" t="s">
        <v>16103</v>
      </c>
    </row>
    <row r="39" spans="1:26" x14ac:dyDescent="0.25">
      <c r="A39" s="6" t="s">
        <v>2780</v>
      </c>
      <c r="B39" s="6" t="s">
        <v>3852</v>
      </c>
      <c r="C39" s="6" t="s">
        <v>3826</v>
      </c>
      <c r="D39" s="6" t="s">
        <v>6545</v>
      </c>
      <c r="E39" s="6" t="s">
        <v>81</v>
      </c>
      <c r="F39" s="6" t="s">
        <v>6546</v>
      </c>
      <c r="G39" s="6" t="s">
        <v>6547</v>
      </c>
      <c r="H39" s="6" t="s">
        <v>81</v>
      </c>
      <c r="I39" s="43"/>
      <c r="J39" s="43"/>
      <c r="L39" s="6" t="s">
        <v>6548</v>
      </c>
      <c r="M39" s="6" t="s">
        <v>6549</v>
      </c>
      <c r="N39" s="6" t="s">
        <v>4960</v>
      </c>
      <c r="O39" s="6" t="s">
        <v>3982</v>
      </c>
      <c r="Q39" s="6" t="s">
        <v>101</v>
      </c>
      <c r="R39" s="6" t="s">
        <v>16104</v>
      </c>
      <c r="S39" s="6" t="s">
        <v>16105</v>
      </c>
      <c r="T39" s="6" t="s">
        <v>12</v>
      </c>
      <c r="U39" s="6" t="s">
        <v>101</v>
      </c>
      <c r="V39" s="6" t="s">
        <v>102</v>
      </c>
      <c r="W39" s="6" t="s">
        <v>16106</v>
      </c>
      <c r="X39" s="6" t="s">
        <v>16107</v>
      </c>
      <c r="Y39" s="6" t="s">
        <v>16108</v>
      </c>
      <c r="Z39" s="6" t="s">
        <v>16109</v>
      </c>
    </row>
    <row r="40" spans="1:26" x14ac:dyDescent="0.25">
      <c r="A40" s="6" t="s">
        <v>89</v>
      </c>
      <c r="B40" s="6" t="s">
        <v>3853</v>
      </c>
      <c r="C40" s="6" t="s">
        <v>3819</v>
      </c>
      <c r="D40" s="6" t="s">
        <v>6550</v>
      </c>
      <c r="E40" s="6" t="s">
        <v>81</v>
      </c>
      <c r="F40" s="6" t="s">
        <v>6551</v>
      </c>
      <c r="G40" s="6" t="s">
        <v>6552</v>
      </c>
      <c r="H40" s="6" t="s">
        <v>1601</v>
      </c>
      <c r="I40" s="43">
        <v>45161</v>
      </c>
      <c r="J40" s="43"/>
      <c r="K40">
        <v>6281</v>
      </c>
      <c r="L40" s="6" t="s">
        <v>6553</v>
      </c>
      <c r="M40" s="6" t="s">
        <v>6554</v>
      </c>
      <c r="N40" s="6" t="s">
        <v>4098</v>
      </c>
      <c r="O40" s="6" t="s">
        <v>3982</v>
      </c>
      <c r="Q40" s="6" t="s">
        <v>105</v>
      </c>
      <c r="R40" s="6" t="s">
        <v>16110</v>
      </c>
      <c r="S40" s="6" t="s">
        <v>16111</v>
      </c>
      <c r="T40" s="6" t="s">
        <v>81</v>
      </c>
      <c r="U40" s="6" t="s">
        <v>81</v>
      </c>
      <c r="V40" s="6" t="s">
        <v>15930</v>
      </c>
      <c r="W40" s="6" t="s">
        <v>16007</v>
      </c>
      <c r="X40" s="6" t="s">
        <v>16112</v>
      </c>
      <c r="Y40" s="6" t="s">
        <v>16113</v>
      </c>
      <c r="Z40" s="6" t="s">
        <v>81</v>
      </c>
    </row>
    <row r="41" spans="1:26" x14ac:dyDescent="0.25">
      <c r="A41" s="6" t="s">
        <v>91</v>
      </c>
      <c r="B41" s="6" t="s">
        <v>3854</v>
      </c>
      <c r="C41" s="6" t="s">
        <v>3835</v>
      </c>
      <c r="D41" s="6" t="s">
        <v>6555</v>
      </c>
      <c r="E41" s="6" t="s">
        <v>6556</v>
      </c>
      <c r="F41" s="6" t="s">
        <v>6557</v>
      </c>
      <c r="G41" s="6" t="s">
        <v>6558</v>
      </c>
      <c r="H41" s="6" t="s">
        <v>6408</v>
      </c>
      <c r="I41" s="43">
        <v>45222</v>
      </c>
      <c r="J41" s="43">
        <v>45226</v>
      </c>
      <c r="K41">
        <v>7084</v>
      </c>
      <c r="L41" s="6" t="s">
        <v>6559</v>
      </c>
      <c r="M41" s="6" t="s">
        <v>6560</v>
      </c>
      <c r="N41" s="6" t="s">
        <v>4084</v>
      </c>
      <c r="O41" s="6" t="s">
        <v>3983</v>
      </c>
      <c r="Q41" s="6" t="s">
        <v>107</v>
      </c>
      <c r="R41" s="6" t="s">
        <v>16114</v>
      </c>
      <c r="S41" s="6" t="s">
        <v>16115</v>
      </c>
      <c r="T41" s="6" t="s">
        <v>15902</v>
      </c>
      <c r="U41" s="6" t="s">
        <v>107</v>
      </c>
      <c r="V41" s="6" t="s">
        <v>15889</v>
      </c>
      <c r="W41" s="6" t="s">
        <v>16116</v>
      </c>
      <c r="X41" s="6" t="s">
        <v>16117</v>
      </c>
      <c r="Y41" s="6" t="s">
        <v>16118</v>
      </c>
      <c r="Z41" s="6" t="s">
        <v>16119</v>
      </c>
    </row>
    <row r="42" spans="1:26" x14ac:dyDescent="0.25">
      <c r="A42" s="6" t="s">
        <v>93</v>
      </c>
      <c r="B42" s="6" t="s">
        <v>3855</v>
      </c>
      <c r="C42" s="6" t="s">
        <v>3826</v>
      </c>
      <c r="D42" s="6" t="s">
        <v>6561</v>
      </c>
      <c r="E42" s="6" t="s">
        <v>6562</v>
      </c>
      <c r="F42" s="6" t="s">
        <v>6520</v>
      </c>
      <c r="G42" s="6" t="s">
        <v>6563</v>
      </c>
      <c r="H42" s="6" t="s">
        <v>81</v>
      </c>
      <c r="I42" s="43">
        <v>45231</v>
      </c>
      <c r="J42" s="43">
        <v>45233</v>
      </c>
      <c r="K42">
        <v>1670541</v>
      </c>
      <c r="L42" s="6" t="s">
        <v>6564</v>
      </c>
      <c r="M42" s="6" t="s">
        <v>6565</v>
      </c>
      <c r="N42" s="6" t="s">
        <v>4716</v>
      </c>
      <c r="O42" s="6" t="s">
        <v>3982</v>
      </c>
      <c r="Q42" s="6" t="s">
        <v>110</v>
      </c>
      <c r="R42" s="6" t="s">
        <v>16120</v>
      </c>
      <c r="S42" s="6" t="s">
        <v>16121</v>
      </c>
      <c r="T42" s="6" t="s">
        <v>12</v>
      </c>
      <c r="U42" s="6" t="s">
        <v>110</v>
      </c>
      <c r="V42" s="6" t="s">
        <v>15930</v>
      </c>
      <c r="W42" s="6" t="s">
        <v>16007</v>
      </c>
      <c r="X42" s="6" t="s">
        <v>16122</v>
      </c>
      <c r="Y42" s="6" t="s">
        <v>16123</v>
      </c>
      <c r="Z42" s="6" t="s">
        <v>16124</v>
      </c>
    </row>
    <row r="43" spans="1:26" x14ac:dyDescent="0.25">
      <c r="A43" s="6" t="s">
        <v>96</v>
      </c>
      <c r="B43" s="6" t="s">
        <v>3856</v>
      </c>
      <c r="C43" s="6" t="s">
        <v>3823</v>
      </c>
      <c r="D43" s="6" t="s">
        <v>6566</v>
      </c>
      <c r="E43" s="6" t="s">
        <v>81</v>
      </c>
      <c r="F43" s="6" t="s">
        <v>6567</v>
      </c>
      <c r="G43" s="6" t="s">
        <v>6568</v>
      </c>
      <c r="H43" s="6" t="s">
        <v>6569</v>
      </c>
      <c r="I43" s="43">
        <v>45223</v>
      </c>
      <c r="J43" s="43">
        <v>45229</v>
      </c>
      <c r="K43">
        <v>8670</v>
      </c>
      <c r="L43" s="6" t="s">
        <v>6570</v>
      </c>
      <c r="M43" s="6" t="s">
        <v>6571</v>
      </c>
      <c r="N43" s="6" t="s">
        <v>4760</v>
      </c>
      <c r="O43" s="6" t="s">
        <v>3982</v>
      </c>
      <c r="Q43" s="6" t="s">
        <v>113</v>
      </c>
      <c r="R43" s="6" t="s">
        <v>16125</v>
      </c>
      <c r="S43" s="6" t="s">
        <v>16126</v>
      </c>
      <c r="T43" s="6" t="s">
        <v>6627</v>
      </c>
      <c r="U43" s="6" t="s">
        <v>113</v>
      </c>
      <c r="V43" s="6" t="s">
        <v>16127</v>
      </c>
      <c r="W43" s="6" t="s">
        <v>16128</v>
      </c>
      <c r="X43" s="6" t="s">
        <v>16129</v>
      </c>
      <c r="Y43" s="6" t="s">
        <v>16130</v>
      </c>
      <c r="Z43" s="6" t="s">
        <v>16131</v>
      </c>
    </row>
    <row r="44" spans="1:26" x14ac:dyDescent="0.25">
      <c r="A44" s="6" t="s">
        <v>2781</v>
      </c>
      <c r="B44" s="6" t="s">
        <v>3846</v>
      </c>
      <c r="C44" s="6" t="s">
        <v>3835</v>
      </c>
      <c r="D44" s="6" t="s">
        <v>6572</v>
      </c>
      <c r="E44" s="6" t="s">
        <v>81</v>
      </c>
      <c r="F44" s="6" t="s">
        <v>6573</v>
      </c>
      <c r="G44" s="6" t="s">
        <v>6574</v>
      </c>
      <c r="H44" s="6" t="s">
        <v>81</v>
      </c>
      <c r="I44" s="43"/>
      <c r="J44" s="43"/>
      <c r="L44" s="6" t="s">
        <v>6575</v>
      </c>
      <c r="M44" s="6" t="s">
        <v>81</v>
      </c>
      <c r="N44" s="6" t="s">
        <v>4879</v>
      </c>
      <c r="O44" s="6" t="s">
        <v>3983</v>
      </c>
      <c r="Q44" s="6" t="s">
        <v>2785</v>
      </c>
      <c r="R44" s="6" t="s">
        <v>16132</v>
      </c>
      <c r="S44" s="6" t="s">
        <v>16133</v>
      </c>
      <c r="T44" s="6" t="s">
        <v>12</v>
      </c>
      <c r="U44" s="6" t="s">
        <v>2785</v>
      </c>
      <c r="V44" s="6" t="s">
        <v>15917</v>
      </c>
      <c r="W44" s="6" t="s">
        <v>16134</v>
      </c>
      <c r="X44" s="6" t="s">
        <v>16135</v>
      </c>
      <c r="Y44" s="6" t="s">
        <v>16136</v>
      </c>
      <c r="Z44" s="6" t="s">
        <v>16137</v>
      </c>
    </row>
    <row r="45" spans="1:26" x14ac:dyDescent="0.25">
      <c r="A45" s="6" t="s">
        <v>2782</v>
      </c>
      <c r="B45" s="6" t="s">
        <v>3857</v>
      </c>
      <c r="C45" s="6" t="s">
        <v>3823</v>
      </c>
      <c r="D45" s="6" t="s">
        <v>6576</v>
      </c>
      <c r="E45" s="6" t="s">
        <v>81</v>
      </c>
      <c r="F45" s="6" t="s">
        <v>6577</v>
      </c>
      <c r="G45" s="6" t="s">
        <v>6578</v>
      </c>
      <c r="H45" s="6" t="s">
        <v>81</v>
      </c>
      <c r="I45" s="43"/>
      <c r="J45" s="43"/>
      <c r="K45">
        <v>1436467</v>
      </c>
      <c r="L45" s="6" t="s">
        <v>6579</v>
      </c>
      <c r="M45" s="6" t="s">
        <v>6580</v>
      </c>
      <c r="N45" s="6" t="s">
        <v>4295</v>
      </c>
      <c r="O45" s="6" t="s">
        <v>3982</v>
      </c>
      <c r="Q45" s="6" t="s">
        <v>116</v>
      </c>
      <c r="R45" s="6" t="s">
        <v>16138</v>
      </c>
      <c r="S45" s="6" t="s">
        <v>16139</v>
      </c>
      <c r="T45" s="6" t="s">
        <v>15902</v>
      </c>
      <c r="U45" s="6" t="s">
        <v>116</v>
      </c>
      <c r="V45" s="6" t="s">
        <v>102</v>
      </c>
      <c r="W45" s="6" t="s">
        <v>16106</v>
      </c>
      <c r="X45" s="6" t="s">
        <v>16140</v>
      </c>
      <c r="Y45" s="6" t="s">
        <v>16141</v>
      </c>
      <c r="Z45" s="6" t="s">
        <v>16142</v>
      </c>
    </row>
    <row r="46" spans="1:26" x14ac:dyDescent="0.25">
      <c r="A46" s="6" t="s">
        <v>98</v>
      </c>
      <c r="B46" s="6" t="s">
        <v>3858</v>
      </c>
      <c r="C46" s="6" t="s">
        <v>3819</v>
      </c>
      <c r="D46" s="6" t="s">
        <v>6581</v>
      </c>
      <c r="E46" s="6" t="s">
        <v>6466</v>
      </c>
      <c r="F46" s="6" t="s">
        <v>6451</v>
      </c>
      <c r="G46" s="6" t="s">
        <v>6582</v>
      </c>
      <c r="H46" s="6" t="s">
        <v>6353</v>
      </c>
      <c r="I46" s="43">
        <v>45161</v>
      </c>
      <c r="J46" s="43"/>
      <c r="K46">
        <v>769397</v>
      </c>
      <c r="L46" s="6" t="s">
        <v>6583</v>
      </c>
      <c r="M46" s="6" t="s">
        <v>6584</v>
      </c>
      <c r="N46" s="6" t="s">
        <v>4961</v>
      </c>
      <c r="O46" s="6" t="s">
        <v>3982</v>
      </c>
      <c r="Q46" s="6" t="s">
        <v>118</v>
      </c>
      <c r="R46" s="6" t="s">
        <v>16143</v>
      </c>
      <c r="S46" s="6" t="s">
        <v>16144</v>
      </c>
      <c r="T46" s="6" t="s">
        <v>81</v>
      </c>
      <c r="U46" s="6" t="s">
        <v>81</v>
      </c>
      <c r="V46" s="6" t="s">
        <v>15930</v>
      </c>
      <c r="W46" s="6" t="s">
        <v>15949</v>
      </c>
      <c r="X46" s="6" t="s">
        <v>16145</v>
      </c>
      <c r="Y46" s="6" t="s">
        <v>16146</v>
      </c>
      <c r="Z46" s="6" t="s">
        <v>81</v>
      </c>
    </row>
    <row r="47" spans="1:26" x14ac:dyDescent="0.25">
      <c r="A47" s="6" t="s">
        <v>99</v>
      </c>
      <c r="B47" s="6" t="s">
        <v>3859</v>
      </c>
      <c r="C47" s="6" t="s">
        <v>3823</v>
      </c>
      <c r="D47" s="6" t="s">
        <v>6585</v>
      </c>
      <c r="E47" s="6" t="s">
        <v>81</v>
      </c>
      <c r="F47" s="6" t="s">
        <v>6586</v>
      </c>
      <c r="G47" s="6" t="s">
        <v>6587</v>
      </c>
      <c r="H47" s="6" t="s">
        <v>3137</v>
      </c>
      <c r="I47" s="43">
        <v>45231</v>
      </c>
      <c r="J47" s="43">
        <v>45236</v>
      </c>
      <c r="K47">
        <v>1703056</v>
      </c>
      <c r="L47" s="6" t="s">
        <v>6588</v>
      </c>
      <c r="M47" s="6" t="s">
        <v>6589</v>
      </c>
      <c r="N47" s="6" t="s">
        <v>4182</v>
      </c>
      <c r="O47" s="6" t="s">
        <v>3982</v>
      </c>
      <c r="Q47" s="6" t="s">
        <v>120</v>
      </c>
      <c r="R47" s="6" t="s">
        <v>16147</v>
      </c>
      <c r="S47" s="6" t="s">
        <v>16148</v>
      </c>
      <c r="T47" s="6" t="s">
        <v>12</v>
      </c>
      <c r="U47" s="6" t="s">
        <v>120</v>
      </c>
      <c r="V47" s="6" t="s">
        <v>102</v>
      </c>
      <c r="W47" s="6" t="s">
        <v>16106</v>
      </c>
      <c r="X47" s="6" t="s">
        <v>16149</v>
      </c>
      <c r="Y47" s="6" t="s">
        <v>16150</v>
      </c>
      <c r="Z47" s="6" t="s">
        <v>16151</v>
      </c>
    </row>
    <row r="48" spans="1:26" x14ac:dyDescent="0.25">
      <c r="A48" s="6" t="s">
        <v>6172</v>
      </c>
      <c r="B48" s="6" t="s">
        <v>3828</v>
      </c>
      <c r="C48" s="6" t="s">
        <v>3821</v>
      </c>
      <c r="D48" s="6" t="s">
        <v>6590</v>
      </c>
      <c r="E48" s="6" t="s">
        <v>6591</v>
      </c>
      <c r="F48" s="6" t="s">
        <v>6592</v>
      </c>
      <c r="G48" s="6" t="s">
        <v>6593</v>
      </c>
      <c r="H48" s="6" t="s">
        <v>6594</v>
      </c>
      <c r="I48" s="43">
        <v>45147</v>
      </c>
      <c r="J48" s="43">
        <v>45151</v>
      </c>
      <c r="K48">
        <v>2230</v>
      </c>
      <c r="L48" s="6" t="s">
        <v>6595</v>
      </c>
      <c r="M48" s="6" t="s">
        <v>6596</v>
      </c>
      <c r="N48" s="6" t="s">
        <v>6597</v>
      </c>
      <c r="O48" s="6" t="s">
        <v>3982</v>
      </c>
      <c r="Q48" s="6" t="s">
        <v>15735</v>
      </c>
      <c r="R48" s="6" t="s">
        <v>15736</v>
      </c>
      <c r="S48" s="6" t="s">
        <v>81</v>
      </c>
      <c r="T48" s="6" t="s">
        <v>12</v>
      </c>
      <c r="U48" s="6" t="s">
        <v>15735</v>
      </c>
      <c r="V48" s="6" t="s">
        <v>16127</v>
      </c>
      <c r="W48" s="6" t="s">
        <v>16152</v>
      </c>
      <c r="X48" s="6" t="s">
        <v>16153</v>
      </c>
      <c r="Y48" s="6" t="s">
        <v>16154</v>
      </c>
      <c r="Z48" s="6" t="s">
        <v>81</v>
      </c>
    </row>
    <row r="49" spans="1:26" x14ac:dyDescent="0.25">
      <c r="A49" s="6" t="s">
        <v>2783</v>
      </c>
      <c r="B49" s="6" t="s">
        <v>3847</v>
      </c>
      <c r="C49" s="6" t="s">
        <v>3819</v>
      </c>
      <c r="D49" s="6" t="s">
        <v>6598</v>
      </c>
      <c r="E49" s="6" t="s">
        <v>81</v>
      </c>
      <c r="F49" s="6" t="s">
        <v>6599</v>
      </c>
      <c r="G49" s="6" t="s">
        <v>6600</v>
      </c>
      <c r="H49" s="6" t="s">
        <v>81</v>
      </c>
      <c r="I49" s="43"/>
      <c r="J49" s="43"/>
      <c r="L49" s="6" t="s">
        <v>6601</v>
      </c>
      <c r="M49" s="6" t="s">
        <v>6602</v>
      </c>
      <c r="N49" s="6" t="s">
        <v>4962</v>
      </c>
      <c r="O49" s="6" t="s">
        <v>3982</v>
      </c>
      <c r="Q49" s="6" t="s">
        <v>122</v>
      </c>
      <c r="R49" s="6" t="s">
        <v>16155</v>
      </c>
      <c r="S49" s="6" t="s">
        <v>16156</v>
      </c>
      <c r="T49" s="6" t="s">
        <v>12</v>
      </c>
      <c r="U49" s="6" t="s">
        <v>122</v>
      </c>
      <c r="V49" s="6" t="s">
        <v>15930</v>
      </c>
      <c r="W49" s="6" t="s">
        <v>16048</v>
      </c>
      <c r="X49" s="6" t="s">
        <v>16157</v>
      </c>
      <c r="Y49" s="6" t="s">
        <v>16158</v>
      </c>
      <c r="Z49" s="6" t="s">
        <v>16159</v>
      </c>
    </row>
    <row r="50" spans="1:26" x14ac:dyDescent="0.25">
      <c r="A50" s="6" t="s">
        <v>101</v>
      </c>
      <c r="B50" s="6" t="s">
        <v>3860</v>
      </c>
      <c r="C50" s="6" t="s">
        <v>102</v>
      </c>
      <c r="D50" s="6" t="s">
        <v>6603</v>
      </c>
      <c r="E50" s="6" t="s">
        <v>81</v>
      </c>
      <c r="F50" s="6" t="s">
        <v>6604</v>
      </c>
      <c r="G50" s="6" t="s">
        <v>6605</v>
      </c>
      <c r="H50" s="6" t="s">
        <v>1678</v>
      </c>
      <c r="I50" s="43">
        <v>45231</v>
      </c>
      <c r="J50" s="43">
        <v>45236</v>
      </c>
      <c r="K50">
        <v>1002910</v>
      </c>
      <c r="L50" s="6" t="s">
        <v>6606</v>
      </c>
      <c r="M50" s="6" t="s">
        <v>6607</v>
      </c>
      <c r="N50" s="6" t="s">
        <v>4963</v>
      </c>
      <c r="O50" s="6" t="s">
        <v>3983</v>
      </c>
      <c r="Q50" s="6" t="s">
        <v>123</v>
      </c>
      <c r="R50" s="6" t="s">
        <v>16160</v>
      </c>
      <c r="S50" s="6" t="s">
        <v>16161</v>
      </c>
      <c r="T50" s="6" t="s">
        <v>12</v>
      </c>
      <c r="U50" s="6" t="s">
        <v>123</v>
      </c>
      <c r="V50" s="6" t="s">
        <v>15930</v>
      </c>
      <c r="W50" s="6" t="s">
        <v>16007</v>
      </c>
      <c r="X50" s="6" t="s">
        <v>16162</v>
      </c>
      <c r="Y50" s="6" t="s">
        <v>16163</v>
      </c>
      <c r="Z50" s="6" t="s">
        <v>16164</v>
      </c>
    </row>
    <row r="51" spans="1:26" x14ac:dyDescent="0.25">
      <c r="A51" s="6" t="s">
        <v>105</v>
      </c>
      <c r="B51" s="6" t="s">
        <v>3844</v>
      </c>
      <c r="C51" s="6" t="s">
        <v>3821</v>
      </c>
      <c r="D51" s="6" t="s">
        <v>6608</v>
      </c>
      <c r="E51" s="6" t="s">
        <v>81</v>
      </c>
      <c r="F51" s="6" t="s">
        <v>6609</v>
      </c>
      <c r="G51" s="6" t="s">
        <v>6610</v>
      </c>
      <c r="H51" s="6" t="s">
        <v>81</v>
      </c>
      <c r="I51" s="43"/>
      <c r="J51" s="43"/>
      <c r="K51">
        <v>769218</v>
      </c>
      <c r="L51" s="6" t="s">
        <v>6611</v>
      </c>
      <c r="M51" s="6" t="s">
        <v>6612</v>
      </c>
      <c r="N51" s="6" t="s">
        <v>4497</v>
      </c>
      <c r="O51" s="6" t="s">
        <v>3982</v>
      </c>
      <c r="Q51" s="6" t="s">
        <v>126</v>
      </c>
      <c r="R51" s="6" t="s">
        <v>16165</v>
      </c>
      <c r="S51" s="6" t="s">
        <v>81</v>
      </c>
      <c r="T51" s="6" t="s">
        <v>15902</v>
      </c>
      <c r="U51" s="6" t="s">
        <v>126</v>
      </c>
      <c r="V51" s="6" t="s">
        <v>15930</v>
      </c>
      <c r="W51" s="6" t="s">
        <v>15949</v>
      </c>
      <c r="X51" s="6" t="s">
        <v>16166</v>
      </c>
      <c r="Y51" s="6" t="s">
        <v>16167</v>
      </c>
      <c r="Z51" s="6" t="s">
        <v>81</v>
      </c>
    </row>
    <row r="52" spans="1:26" x14ac:dyDescent="0.25">
      <c r="A52" s="6" t="s">
        <v>107</v>
      </c>
      <c r="B52" s="6" t="s">
        <v>3829</v>
      </c>
      <c r="C52" s="6" t="s">
        <v>3823</v>
      </c>
      <c r="D52" s="6" t="s">
        <v>6613</v>
      </c>
      <c r="E52" s="6" t="s">
        <v>6614</v>
      </c>
      <c r="F52" s="6" t="s">
        <v>6615</v>
      </c>
      <c r="G52" s="6" t="s">
        <v>6616</v>
      </c>
      <c r="H52" s="6" t="s">
        <v>6617</v>
      </c>
      <c r="I52" s="43">
        <v>45229</v>
      </c>
      <c r="J52" s="43">
        <v>45233</v>
      </c>
      <c r="K52">
        <v>927003</v>
      </c>
      <c r="L52" s="6" t="s">
        <v>6618</v>
      </c>
      <c r="M52" s="6" t="s">
        <v>6619</v>
      </c>
      <c r="N52" s="6" t="s">
        <v>4964</v>
      </c>
      <c r="O52" s="6" t="s">
        <v>3984</v>
      </c>
      <c r="Q52" s="6" t="s">
        <v>128</v>
      </c>
      <c r="R52" s="6" t="s">
        <v>16168</v>
      </c>
      <c r="S52" s="6" t="s">
        <v>16169</v>
      </c>
      <c r="T52" s="6" t="s">
        <v>12</v>
      </c>
      <c r="U52" s="6" t="s">
        <v>128</v>
      </c>
      <c r="V52" s="6" t="s">
        <v>15910</v>
      </c>
      <c r="W52" s="6" t="s">
        <v>16170</v>
      </c>
      <c r="X52" s="6" t="s">
        <v>16171</v>
      </c>
      <c r="Y52" s="6" t="s">
        <v>16172</v>
      </c>
      <c r="Z52" s="6" t="s">
        <v>16173</v>
      </c>
    </row>
    <row r="53" spans="1:26" x14ac:dyDescent="0.25">
      <c r="A53" s="6" t="s">
        <v>110</v>
      </c>
      <c r="B53" s="6" t="s">
        <v>3820</v>
      </c>
      <c r="C53" s="6" t="s">
        <v>3821</v>
      </c>
      <c r="D53" s="6" t="s">
        <v>6620</v>
      </c>
      <c r="E53" s="6" t="s">
        <v>81</v>
      </c>
      <c r="F53" s="6" t="s">
        <v>6621</v>
      </c>
      <c r="G53" s="6" t="s">
        <v>6622</v>
      </c>
      <c r="H53" s="6" t="s">
        <v>6623</v>
      </c>
      <c r="I53" s="43">
        <v>45236</v>
      </c>
      <c r="J53" s="43">
        <v>45240</v>
      </c>
      <c r="K53">
        <v>1039828</v>
      </c>
      <c r="L53" s="6" t="s">
        <v>6624</v>
      </c>
      <c r="M53" s="6" t="s">
        <v>6625</v>
      </c>
      <c r="N53" s="6" t="s">
        <v>4965</v>
      </c>
      <c r="O53" s="6" t="s">
        <v>3984</v>
      </c>
      <c r="Q53" s="6" t="s">
        <v>132</v>
      </c>
      <c r="R53" s="6" t="s">
        <v>16174</v>
      </c>
      <c r="S53" s="6" t="s">
        <v>16175</v>
      </c>
      <c r="T53" s="6" t="s">
        <v>6627</v>
      </c>
      <c r="U53" s="6" t="s">
        <v>132</v>
      </c>
      <c r="V53" s="6" t="s">
        <v>16127</v>
      </c>
      <c r="W53" s="6" t="s">
        <v>16128</v>
      </c>
      <c r="X53" s="6" t="s">
        <v>16176</v>
      </c>
      <c r="Y53" s="6" t="s">
        <v>16177</v>
      </c>
      <c r="Z53" s="6" t="s">
        <v>16178</v>
      </c>
    </row>
    <row r="54" spans="1:26" x14ac:dyDescent="0.25">
      <c r="A54" s="6" t="s">
        <v>113</v>
      </c>
      <c r="B54" s="6" t="s">
        <v>3861</v>
      </c>
      <c r="C54" s="6" t="s">
        <v>114</v>
      </c>
      <c r="D54" s="6" t="s">
        <v>6626</v>
      </c>
      <c r="E54" s="6" t="s">
        <v>6466</v>
      </c>
      <c r="F54" s="6" t="s">
        <v>6627</v>
      </c>
      <c r="G54" s="6" t="s">
        <v>6628</v>
      </c>
      <c r="H54" s="6" t="s">
        <v>1885</v>
      </c>
      <c r="I54" s="43">
        <v>45224</v>
      </c>
      <c r="J54" s="43"/>
      <c r="K54">
        <v>2809</v>
      </c>
      <c r="L54" s="6" t="s">
        <v>6629</v>
      </c>
      <c r="M54" s="6" t="s">
        <v>6630</v>
      </c>
      <c r="N54" s="6" t="s">
        <v>4966</v>
      </c>
      <c r="O54" s="6" t="s">
        <v>3982</v>
      </c>
      <c r="Q54" s="6" t="s">
        <v>134</v>
      </c>
      <c r="R54" s="6" t="s">
        <v>16179</v>
      </c>
      <c r="S54" s="6" t="s">
        <v>16180</v>
      </c>
      <c r="T54" s="6" t="s">
        <v>12</v>
      </c>
      <c r="U54" s="6" t="s">
        <v>134</v>
      </c>
      <c r="V54" s="6" t="s">
        <v>16012</v>
      </c>
      <c r="W54" s="6" t="s">
        <v>16181</v>
      </c>
      <c r="X54" s="6" t="s">
        <v>16182</v>
      </c>
      <c r="Y54" s="6" t="s">
        <v>16183</v>
      </c>
      <c r="Z54" s="6" t="s">
        <v>81</v>
      </c>
    </row>
    <row r="55" spans="1:26" x14ac:dyDescent="0.25">
      <c r="A55" s="6" t="s">
        <v>2785</v>
      </c>
      <c r="B55" s="6" t="s">
        <v>3862</v>
      </c>
      <c r="C55" s="6" t="s">
        <v>3826</v>
      </c>
      <c r="D55" s="6" t="s">
        <v>6631</v>
      </c>
      <c r="E55" s="6" t="s">
        <v>81</v>
      </c>
      <c r="F55" s="6" t="s">
        <v>6358</v>
      </c>
      <c r="G55" s="6" t="s">
        <v>6632</v>
      </c>
      <c r="H55" s="6" t="s">
        <v>6360</v>
      </c>
      <c r="I55" s="43">
        <v>45175</v>
      </c>
      <c r="J55" s="43"/>
      <c r="K55">
        <v>919012</v>
      </c>
      <c r="L55" s="6" t="s">
        <v>6633</v>
      </c>
      <c r="M55" s="6" t="s">
        <v>6634</v>
      </c>
      <c r="N55" s="6" t="s">
        <v>4967</v>
      </c>
      <c r="O55" s="6" t="s">
        <v>3982</v>
      </c>
      <c r="Q55" s="6" t="s">
        <v>137</v>
      </c>
      <c r="R55" s="6" t="s">
        <v>16184</v>
      </c>
      <c r="S55" s="6" t="s">
        <v>16185</v>
      </c>
      <c r="T55" s="6" t="s">
        <v>15902</v>
      </c>
      <c r="U55" s="6" t="s">
        <v>137</v>
      </c>
      <c r="V55" s="6" t="s">
        <v>16063</v>
      </c>
      <c r="W55" s="6" t="s">
        <v>16064</v>
      </c>
      <c r="X55" s="6" t="s">
        <v>16186</v>
      </c>
      <c r="Y55" s="6" t="s">
        <v>16187</v>
      </c>
      <c r="Z55" s="6" t="s">
        <v>16188</v>
      </c>
    </row>
    <row r="56" spans="1:26" x14ac:dyDescent="0.25">
      <c r="A56" s="6" t="s">
        <v>116</v>
      </c>
      <c r="B56" s="6" t="s">
        <v>3860</v>
      </c>
      <c r="C56" s="6" t="s">
        <v>102</v>
      </c>
      <c r="D56" s="6" t="s">
        <v>6635</v>
      </c>
      <c r="E56" s="6" t="s">
        <v>81</v>
      </c>
      <c r="F56" s="6" t="s">
        <v>6636</v>
      </c>
      <c r="G56" s="6" t="s">
        <v>6637</v>
      </c>
      <c r="H56" s="6" t="s">
        <v>6638</v>
      </c>
      <c r="I56" s="43">
        <v>45224</v>
      </c>
      <c r="J56" s="43">
        <v>45229</v>
      </c>
      <c r="K56">
        <v>4904</v>
      </c>
      <c r="L56" s="6" t="s">
        <v>6639</v>
      </c>
      <c r="M56" s="6" t="s">
        <v>6640</v>
      </c>
      <c r="N56" s="6" t="s">
        <v>4761</v>
      </c>
      <c r="O56" s="6" t="s">
        <v>3983</v>
      </c>
      <c r="Q56" s="6" t="s">
        <v>140</v>
      </c>
      <c r="R56" s="6" t="s">
        <v>16189</v>
      </c>
      <c r="S56" s="6" t="s">
        <v>16190</v>
      </c>
      <c r="T56" s="6" t="s">
        <v>81</v>
      </c>
      <c r="U56" s="6" t="s">
        <v>81</v>
      </c>
      <c r="V56" s="6" t="s">
        <v>15930</v>
      </c>
      <c r="W56" s="6" t="s">
        <v>16007</v>
      </c>
      <c r="X56" s="6" t="s">
        <v>16191</v>
      </c>
      <c r="Y56" s="6" t="s">
        <v>16192</v>
      </c>
      <c r="Z56" s="6" t="s">
        <v>81</v>
      </c>
    </row>
    <row r="57" spans="1:26" x14ac:dyDescent="0.25">
      <c r="A57" s="6" t="s">
        <v>118</v>
      </c>
      <c r="B57" s="6" t="s">
        <v>3863</v>
      </c>
      <c r="C57" s="6" t="s">
        <v>3823</v>
      </c>
      <c r="D57" s="6" t="s">
        <v>6641</v>
      </c>
      <c r="E57" s="6" t="s">
        <v>6642</v>
      </c>
      <c r="F57" s="6" t="s">
        <v>6520</v>
      </c>
      <c r="G57" s="6" t="s">
        <v>6643</v>
      </c>
      <c r="H57" s="6" t="s">
        <v>81</v>
      </c>
      <c r="I57" s="43">
        <v>45138</v>
      </c>
      <c r="J57" s="43"/>
      <c r="K57">
        <v>1378789</v>
      </c>
      <c r="L57" s="6" t="s">
        <v>6644</v>
      </c>
      <c r="M57" s="6" t="s">
        <v>6645</v>
      </c>
      <c r="N57" s="6" t="s">
        <v>4906</v>
      </c>
      <c r="O57" s="6" t="s">
        <v>3982</v>
      </c>
      <c r="Q57" s="6" t="s">
        <v>142</v>
      </c>
      <c r="R57" s="6" t="s">
        <v>16193</v>
      </c>
      <c r="S57" s="6" t="s">
        <v>16194</v>
      </c>
      <c r="T57" s="6" t="s">
        <v>12</v>
      </c>
      <c r="U57" s="6" t="s">
        <v>142</v>
      </c>
      <c r="V57" s="6" t="s">
        <v>102</v>
      </c>
      <c r="W57" s="6" t="s">
        <v>16106</v>
      </c>
      <c r="X57" s="6" t="s">
        <v>16195</v>
      </c>
      <c r="Y57" s="6" t="s">
        <v>16196</v>
      </c>
      <c r="Z57" s="6" t="s">
        <v>16197</v>
      </c>
    </row>
    <row r="58" spans="1:26" x14ac:dyDescent="0.25">
      <c r="A58" s="6" t="s">
        <v>120</v>
      </c>
      <c r="B58" s="6" t="s">
        <v>3864</v>
      </c>
      <c r="C58" s="6" t="s">
        <v>102</v>
      </c>
      <c r="D58" s="6" t="s">
        <v>6646</v>
      </c>
      <c r="E58" s="6" t="s">
        <v>6647</v>
      </c>
      <c r="F58" s="6" t="s">
        <v>6648</v>
      </c>
      <c r="G58" s="6" t="s">
        <v>6649</v>
      </c>
      <c r="H58" s="6" t="s">
        <v>6650</v>
      </c>
      <c r="I58" s="43">
        <v>45232</v>
      </c>
      <c r="J58" s="43">
        <v>45236</v>
      </c>
      <c r="K58">
        <v>874761</v>
      </c>
      <c r="L58" s="6" t="s">
        <v>6651</v>
      </c>
      <c r="M58" s="6" t="s">
        <v>6652</v>
      </c>
      <c r="N58" s="6" t="s">
        <v>4625</v>
      </c>
      <c r="O58" s="6" t="s">
        <v>3983</v>
      </c>
      <c r="Q58" s="6" t="s">
        <v>2789</v>
      </c>
      <c r="R58" s="6" t="s">
        <v>16198</v>
      </c>
      <c r="S58" s="6" t="s">
        <v>16199</v>
      </c>
      <c r="T58" s="6" t="s">
        <v>12</v>
      </c>
      <c r="U58" s="6" t="s">
        <v>2789</v>
      </c>
      <c r="V58" s="6" t="s">
        <v>16063</v>
      </c>
      <c r="W58" s="6" t="s">
        <v>16200</v>
      </c>
      <c r="X58" s="6" t="s">
        <v>16201</v>
      </c>
      <c r="Y58" s="6" t="s">
        <v>16202</v>
      </c>
      <c r="Z58" s="6" t="s">
        <v>81</v>
      </c>
    </row>
    <row r="59" spans="1:26" x14ac:dyDescent="0.25">
      <c r="A59" s="6" t="s">
        <v>15735</v>
      </c>
      <c r="B59" s="6" t="s">
        <v>3919</v>
      </c>
      <c r="C59" s="6" t="s">
        <v>3866</v>
      </c>
      <c r="D59" s="6" t="s">
        <v>24496</v>
      </c>
      <c r="E59" s="6" t="s">
        <v>6357</v>
      </c>
      <c r="F59" s="6" t="s">
        <v>6688</v>
      </c>
      <c r="G59" s="6" t="s">
        <v>24497</v>
      </c>
      <c r="H59" s="6" t="s">
        <v>6376</v>
      </c>
      <c r="I59" s="43"/>
      <c r="J59" s="43"/>
      <c r="L59" s="6" t="s">
        <v>81</v>
      </c>
      <c r="M59" s="6" t="s">
        <v>81</v>
      </c>
      <c r="N59" s="6" t="s">
        <v>24498</v>
      </c>
      <c r="O59" s="6" t="s">
        <v>3982</v>
      </c>
      <c r="Q59" s="6" t="s">
        <v>144</v>
      </c>
      <c r="R59" s="6" t="s">
        <v>16203</v>
      </c>
      <c r="S59" s="6" t="s">
        <v>16204</v>
      </c>
      <c r="T59" s="6" t="s">
        <v>12</v>
      </c>
      <c r="U59" s="6" t="s">
        <v>144</v>
      </c>
      <c r="V59" s="6" t="s">
        <v>16024</v>
      </c>
      <c r="W59" s="6" t="s">
        <v>16025</v>
      </c>
      <c r="X59" s="6" t="s">
        <v>16205</v>
      </c>
      <c r="Y59" s="6" t="s">
        <v>16206</v>
      </c>
      <c r="Z59" s="6" t="s">
        <v>81</v>
      </c>
    </row>
    <row r="60" spans="1:26" x14ac:dyDescent="0.25">
      <c r="A60" s="6" t="s">
        <v>2786</v>
      </c>
      <c r="B60" s="6" t="s">
        <v>3865</v>
      </c>
      <c r="C60" s="6" t="s">
        <v>3866</v>
      </c>
      <c r="D60" s="6" t="s">
        <v>6653</v>
      </c>
      <c r="E60" s="6" t="s">
        <v>6654</v>
      </c>
      <c r="F60" s="6" t="s">
        <v>6655</v>
      </c>
      <c r="G60" s="6" t="s">
        <v>6656</v>
      </c>
      <c r="H60" s="6" t="s">
        <v>31</v>
      </c>
      <c r="I60" s="43">
        <v>45231</v>
      </c>
      <c r="J60" s="43">
        <v>45236</v>
      </c>
      <c r="L60" s="6" t="s">
        <v>81</v>
      </c>
      <c r="M60" s="6" t="s">
        <v>81</v>
      </c>
      <c r="N60" s="6" t="s">
        <v>4968</v>
      </c>
      <c r="O60" s="6" t="s">
        <v>3982</v>
      </c>
      <c r="Q60" s="6" t="s">
        <v>146</v>
      </c>
      <c r="R60" s="6" t="s">
        <v>16207</v>
      </c>
      <c r="S60" s="6" t="s">
        <v>16208</v>
      </c>
      <c r="T60" s="6" t="s">
        <v>81</v>
      </c>
      <c r="U60" s="6" t="s">
        <v>81</v>
      </c>
      <c r="V60" s="6" t="s">
        <v>15930</v>
      </c>
      <c r="W60" s="6" t="s">
        <v>16048</v>
      </c>
      <c r="X60" s="6" t="s">
        <v>16209</v>
      </c>
      <c r="Y60" s="6" t="s">
        <v>16210</v>
      </c>
      <c r="Z60" s="6" t="s">
        <v>81</v>
      </c>
    </row>
    <row r="61" spans="1:26" x14ac:dyDescent="0.25">
      <c r="A61" s="6" t="s">
        <v>122</v>
      </c>
      <c r="B61" s="6" t="s">
        <v>3867</v>
      </c>
      <c r="C61" s="6" t="s">
        <v>3821</v>
      </c>
      <c r="D61" s="6" t="s">
        <v>6657</v>
      </c>
      <c r="E61" s="6" t="s">
        <v>81</v>
      </c>
      <c r="F61" s="6" t="s">
        <v>6658</v>
      </c>
      <c r="G61" s="6" t="s">
        <v>6659</v>
      </c>
      <c r="H61" s="6" t="s">
        <v>6638</v>
      </c>
      <c r="I61" s="43">
        <v>45230</v>
      </c>
      <c r="J61" s="43">
        <v>45236</v>
      </c>
      <c r="K61">
        <v>1042046</v>
      </c>
      <c r="L61" s="6" t="s">
        <v>6660</v>
      </c>
      <c r="M61" s="6" t="s">
        <v>6661</v>
      </c>
      <c r="N61" s="6" t="s">
        <v>4969</v>
      </c>
      <c r="O61" s="6" t="s">
        <v>3982</v>
      </c>
      <c r="Q61" s="6" t="s">
        <v>2794</v>
      </c>
      <c r="R61" s="6" t="s">
        <v>16211</v>
      </c>
      <c r="S61" s="6" t="s">
        <v>16212</v>
      </c>
      <c r="T61" s="6" t="s">
        <v>12</v>
      </c>
      <c r="U61" s="6" t="s">
        <v>2794</v>
      </c>
      <c r="V61" s="6" t="s">
        <v>16213</v>
      </c>
      <c r="W61" s="6" t="s">
        <v>16214</v>
      </c>
      <c r="X61" s="6" t="s">
        <v>16215</v>
      </c>
      <c r="Y61" s="6" t="s">
        <v>16216</v>
      </c>
      <c r="Z61" s="6" t="s">
        <v>16217</v>
      </c>
    </row>
    <row r="62" spans="1:26" x14ac:dyDescent="0.25">
      <c r="A62" s="6" t="s">
        <v>123</v>
      </c>
      <c r="B62" s="6" t="s">
        <v>3820</v>
      </c>
      <c r="C62" s="6" t="s">
        <v>3821</v>
      </c>
      <c r="D62" s="6" t="s">
        <v>6662</v>
      </c>
      <c r="E62" s="6" t="s">
        <v>81</v>
      </c>
      <c r="F62" s="6" t="s">
        <v>6636</v>
      </c>
      <c r="G62" s="6" t="s">
        <v>6663</v>
      </c>
      <c r="H62" s="6" t="s">
        <v>6420</v>
      </c>
      <c r="I62" s="43">
        <v>45229</v>
      </c>
      <c r="J62" s="43">
        <v>45233</v>
      </c>
      <c r="K62">
        <v>4977</v>
      </c>
      <c r="L62" s="6" t="s">
        <v>6664</v>
      </c>
      <c r="M62" s="6" t="s">
        <v>6665</v>
      </c>
      <c r="N62" s="6" t="s">
        <v>4900</v>
      </c>
      <c r="O62" s="6" t="s">
        <v>3984</v>
      </c>
      <c r="Q62" s="6" t="s">
        <v>15737</v>
      </c>
      <c r="R62" s="6" t="s">
        <v>16218</v>
      </c>
      <c r="S62" s="6" t="s">
        <v>16219</v>
      </c>
      <c r="T62" s="6" t="s">
        <v>12</v>
      </c>
      <c r="U62" s="6" t="s">
        <v>15737</v>
      </c>
      <c r="V62" s="6" t="s">
        <v>16083</v>
      </c>
      <c r="W62" s="6" t="s">
        <v>16220</v>
      </c>
      <c r="X62" s="6" t="s">
        <v>16221</v>
      </c>
      <c r="Y62" s="6" t="s">
        <v>16222</v>
      </c>
      <c r="Z62" s="6" t="s">
        <v>16223</v>
      </c>
    </row>
    <row r="63" spans="1:26" x14ac:dyDescent="0.25">
      <c r="A63" s="6" t="s">
        <v>126</v>
      </c>
      <c r="B63" s="6" t="s">
        <v>3847</v>
      </c>
      <c r="C63" s="6" t="s">
        <v>3819</v>
      </c>
      <c r="D63" s="6" t="s">
        <v>6666</v>
      </c>
      <c r="E63" s="6" t="s">
        <v>81</v>
      </c>
      <c r="F63" s="6" t="s">
        <v>6451</v>
      </c>
      <c r="G63" s="6" t="s">
        <v>6667</v>
      </c>
      <c r="H63" s="6" t="s">
        <v>6353</v>
      </c>
      <c r="I63" s="43">
        <v>45162</v>
      </c>
      <c r="J63" s="43"/>
      <c r="K63">
        <v>1820953</v>
      </c>
      <c r="L63" s="6" t="s">
        <v>6668</v>
      </c>
      <c r="M63" s="6" t="s">
        <v>6669</v>
      </c>
      <c r="N63" s="6" t="s">
        <v>4970</v>
      </c>
      <c r="O63" s="6" t="s">
        <v>3982</v>
      </c>
      <c r="Q63" s="6" t="s">
        <v>148</v>
      </c>
      <c r="R63" s="6" t="s">
        <v>16224</v>
      </c>
      <c r="S63" s="6" t="s">
        <v>16225</v>
      </c>
      <c r="T63" s="6" t="s">
        <v>12</v>
      </c>
      <c r="U63" s="6" t="s">
        <v>148</v>
      </c>
      <c r="V63" s="6" t="s">
        <v>16063</v>
      </c>
      <c r="W63" s="6" t="s">
        <v>16064</v>
      </c>
      <c r="X63" s="6" t="s">
        <v>16226</v>
      </c>
      <c r="Y63" s="6" t="s">
        <v>16227</v>
      </c>
      <c r="Z63" s="6" t="s">
        <v>81</v>
      </c>
    </row>
    <row r="64" spans="1:26" x14ac:dyDescent="0.25">
      <c r="A64" s="6" t="s">
        <v>128</v>
      </c>
      <c r="B64" s="6" t="s">
        <v>3868</v>
      </c>
      <c r="C64" s="6" t="s">
        <v>3823</v>
      </c>
      <c r="D64" s="6" t="s">
        <v>6670</v>
      </c>
      <c r="E64" s="6" t="s">
        <v>81</v>
      </c>
      <c r="F64" s="6" t="s">
        <v>6439</v>
      </c>
      <c r="G64" s="6" t="s">
        <v>6671</v>
      </c>
      <c r="H64" s="6" t="s">
        <v>6420</v>
      </c>
      <c r="I64" s="43">
        <v>45229</v>
      </c>
      <c r="J64" s="43">
        <v>45233</v>
      </c>
      <c r="K64">
        <v>880266</v>
      </c>
      <c r="L64" s="6" t="s">
        <v>6672</v>
      </c>
      <c r="M64" s="6" t="s">
        <v>6673</v>
      </c>
      <c r="N64" s="6" t="s">
        <v>4278</v>
      </c>
      <c r="O64" s="6" t="s">
        <v>3982</v>
      </c>
      <c r="Q64" s="6" t="s">
        <v>151</v>
      </c>
      <c r="R64" s="6" t="s">
        <v>16228</v>
      </c>
      <c r="S64" s="6" t="s">
        <v>16229</v>
      </c>
      <c r="T64" s="6" t="s">
        <v>12</v>
      </c>
      <c r="U64" s="6" t="s">
        <v>151</v>
      </c>
      <c r="V64" s="6" t="s">
        <v>15943</v>
      </c>
      <c r="W64" s="6" t="s">
        <v>16230</v>
      </c>
      <c r="X64" s="6" t="s">
        <v>16231</v>
      </c>
      <c r="Y64" s="6" t="s">
        <v>16232</v>
      </c>
      <c r="Z64" s="6" t="s">
        <v>16233</v>
      </c>
    </row>
    <row r="65" spans="1:26" x14ac:dyDescent="0.25">
      <c r="A65" s="6" t="s">
        <v>2787</v>
      </c>
      <c r="B65" s="6" t="s">
        <v>3844</v>
      </c>
      <c r="C65" s="6" t="s">
        <v>3821</v>
      </c>
      <c r="D65" s="6" t="s">
        <v>6674</v>
      </c>
      <c r="E65" s="6" t="s">
        <v>6675</v>
      </c>
      <c r="F65" s="6" t="s">
        <v>6676</v>
      </c>
      <c r="G65" s="6" t="s">
        <v>6677</v>
      </c>
      <c r="H65" s="6" t="s">
        <v>81</v>
      </c>
      <c r="I65" s="43"/>
      <c r="J65" s="43"/>
      <c r="L65" s="6" t="s">
        <v>6678</v>
      </c>
      <c r="M65" s="6" t="s">
        <v>81</v>
      </c>
      <c r="N65" s="6" t="s">
        <v>4971</v>
      </c>
      <c r="O65" s="6" t="s">
        <v>3982</v>
      </c>
      <c r="Q65" s="6" t="s">
        <v>153</v>
      </c>
      <c r="R65" s="6" t="s">
        <v>16234</v>
      </c>
      <c r="S65" s="6" t="s">
        <v>16235</v>
      </c>
      <c r="T65" s="6" t="s">
        <v>12</v>
      </c>
      <c r="U65" s="6" t="s">
        <v>153</v>
      </c>
      <c r="V65" s="6" t="s">
        <v>15930</v>
      </c>
      <c r="W65" s="6" t="s">
        <v>16048</v>
      </c>
      <c r="X65" s="6" t="s">
        <v>16236</v>
      </c>
      <c r="Y65" s="6" t="s">
        <v>16237</v>
      </c>
      <c r="Z65" s="6" t="s">
        <v>16238</v>
      </c>
    </row>
    <row r="66" spans="1:26" x14ac:dyDescent="0.25">
      <c r="A66" s="6" t="s">
        <v>130</v>
      </c>
      <c r="B66" s="6" t="s">
        <v>81</v>
      </c>
      <c r="C66" s="6" t="s">
        <v>81</v>
      </c>
      <c r="D66" s="6" t="s">
        <v>81</v>
      </c>
      <c r="E66" s="6" t="s">
        <v>81</v>
      </c>
      <c r="F66" s="6" t="s">
        <v>81</v>
      </c>
      <c r="G66" s="6" t="s">
        <v>81</v>
      </c>
      <c r="H66" s="6" t="s">
        <v>81</v>
      </c>
      <c r="I66" s="43"/>
      <c r="J66" s="43"/>
      <c r="K66">
        <v>1100663</v>
      </c>
      <c r="L66" s="6" t="s">
        <v>6679</v>
      </c>
      <c r="M66" s="6" t="s">
        <v>6680</v>
      </c>
      <c r="N66" s="6" t="s">
        <v>81</v>
      </c>
      <c r="O66" s="6" t="s">
        <v>81</v>
      </c>
      <c r="Q66" s="6" t="s">
        <v>154</v>
      </c>
      <c r="R66" s="6" t="s">
        <v>16239</v>
      </c>
      <c r="S66" s="6" t="s">
        <v>16240</v>
      </c>
      <c r="T66" s="6" t="s">
        <v>12</v>
      </c>
      <c r="U66" s="6" t="s">
        <v>154</v>
      </c>
      <c r="V66" s="6" t="s">
        <v>15930</v>
      </c>
      <c r="W66" s="6" t="s">
        <v>16048</v>
      </c>
      <c r="X66" s="6" t="s">
        <v>16241</v>
      </c>
      <c r="Y66" s="6" t="s">
        <v>16242</v>
      </c>
      <c r="Z66" s="6" t="s">
        <v>16243</v>
      </c>
    </row>
    <row r="67" spans="1:26" x14ac:dyDescent="0.25">
      <c r="A67" s="6" t="s">
        <v>132</v>
      </c>
      <c r="B67" s="6" t="s">
        <v>3861</v>
      </c>
      <c r="C67" s="6" t="s">
        <v>114</v>
      </c>
      <c r="D67" s="6" t="s">
        <v>6681</v>
      </c>
      <c r="E67" s="6" t="s">
        <v>6682</v>
      </c>
      <c r="F67" s="6" t="s">
        <v>6627</v>
      </c>
      <c r="G67" s="6" t="s">
        <v>6683</v>
      </c>
      <c r="H67" s="6" t="s">
        <v>1885</v>
      </c>
      <c r="I67" s="43">
        <v>45223</v>
      </c>
      <c r="J67" s="43">
        <v>45229</v>
      </c>
      <c r="K67">
        <v>1178819</v>
      </c>
      <c r="L67" s="6" t="s">
        <v>6684</v>
      </c>
      <c r="M67" s="6" t="s">
        <v>6685</v>
      </c>
      <c r="N67" s="6" t="s">
        <v>4972</v>
      </c>
      <c r="O67" s="6" t="s">
        <v>3982</v>
      </c>
      <c r="Q67" s="6" t="s">
        <v>158</v>
      </c>
      <c r="R67" s="6" t="s">
        <v>16244</v>
      </c>
      <c r="S67" s="6" t="s">
        <v>16245</v>
      </c>
      <c r="T67" s="6" t="s">
        <v>15902</v>
      </c>
      <c r="U67" s="6" t="s">
        <v>158</v>
      </c>
      <c r="V67" s="6" t="s">
        <v>16024</v>
      </c>
      <c r="W67" s="6" t="s">
        <v>16025</v>
      </c>
      <c r="X67" s="6" t="s">
        <v>16246</v>
      </c>
      <c r="Y67" s="6" t="s">
        <v>16247</v>
      </c>
      <c r="Z67" s="6" t="s">
        <v>16248</v>
      </c>
    </row>
    <row r="68" spans="1:26" x14ac:dyDescent="0.25">
      <c r="A68" s="6" t="s">
        <v>134</v>
      </c>
      <c r="B68" s="6" t="s">
        <v>3845</v>
      </c>
      <c r="C68" s="6" t="s">
        <v>3816</v>
      </c>
      <c r="D68" s="6" t="s">
        <v>6686</v>
      </c>
      <c r="E68" s="6" t="s">
        <v>6687</v>
      </c>
      <c r="F68" s="6" t="s">
        <v>6688</v>
      </c>
      <c r="G68" s="6" t="s">
        <v>6689</v>
      </c>
      <c r="H68" s="6" t="s">
        <v>6376</v>
      </c>
      <c r="I68" s="43">
        <v>45231</v>
      </c>
      <c r="J68" s="43">
        <v>45236</v>
      </c>
      <c r="K68">
        <v>1831097</v>
      </c>
      <c r="L68" s="6" t="s">
        <v>6690</v>
      </c>
      <c r="M68" s="6" t="s">
        <v>6691</v>
      </c>
      <c r="N68" s="6" t="s">
        <v>4915</v>
      </c>
      <c r="O68" s="6" t="s">
        <v>3983</v>
      </c>
      <c r="Q68" s="6" t="s">
        <v>2802</v>
      </c>
      <c r="R68" s="6" t="s">
        <v>16249</v>
      </c>
      <c r="S68" s="6" t="s">
        <v>16250</v>
      </c>
      <c r="T68" s="6" t="s">
        <v>15902</v>
      </c>
      <c r="U68" s="6" t="s">
        <v>2802</v>
      </c>
      <c r="V68" s="6" t="s">
        <v>15936</v>
      </c>
      <c r="W68" s="6" t="s">
        <v>15937</v>
      </c>
      <c r="X68" s="6" t="s">
        <v>16251</v>
      </c>
      <c r="Y68" s="6" t="s">
        <v>16252</v>
      </c>
      <c r="Z68" s="6" t="s">
        <v>81</v>
      </c>
    </row>
    <row r="69" spans="1:26" x14ac:dyDescent="0.25">
      <c r="A69" s="6" t="s">
        <v>137</v>
      </c>
      <c r="B69" s="6" t="s">
        <v>3839</v>
      </c>
      <c r="C69" s="6" t="s">
        <v>3840</v>
      </c>
      <c r="D69" s="6" t="s">
        <v>24499</v>
      </c>
      <c r="E69" s="6" t="s">
        <v>12990</v>
      </c>
      <c r="F69" s="6" t="s">
        <v>6693</v>
      </c>
      <c r="G69" s="6" t="s">
        <v>6694</v>
      </c>
      <c r="H69" s="6" t="s">
        <v>6594</v>
      </c>
      <c r="I69" s="43">
        <v>45222</v>
      </c>
      <c r="J69" s="43">
        <v>45226</v>
      </c>
      <c r="K69">
        <v>1423689</v>
      </c>
      <c r="L69" s="6" t="s">
        <v>6695</v>
      </c>
      <c r="M69" s="6" t="s">
        <v>6696</v>
      </c>
      <c r="N69" s="6" t="s">
        <v>4973</v>
      </c>
      <c r="O69" s="6" t="s">
        <v>3982</v>
      </c>
      <c r="Q69" s="6" t="s">
        <v>161</v>
      </c>
      <c r="R69" s="6" t="s">
        <v>16253</v>
      </c>
      <c r="S69" s="6" t="s">
        <v>16254</v>
      </c>
      <c r="T69" s="6" t="s">
        <v>12</v>
      </c>
      <c r="U69" s="6" t="s">
        <v>161</v>
      </c>
      <c r="V69" s="6" t="s">
        <v>16063</v>
      </c>
      <c r="W69" s="6" t="s">
        <v>16200</v>
      </c>
      <c r="X69" s="6" t="s">
        <v>16255</v>
      </c>
      <c r="Y69" s="6" t="s">
        <v>16256</v>
      </c>
      <c r="Z69" s="6" t="s">
        <v>16257</v>
      </c>
    </row>
    <row r="70" spans="1:26" x14ac:dyDescent="0.25">
      <c r="A70" s="6" t="s">
        <v>140</v>
      </c>
      <c r="B70" s="6" t="s">
        <v>3850</v>
      </c>
      <c r="C70" s="6" t="s">
        <v>3821</v>
      </c>
      <c r="D70" s="6" t="s">
        <v>6697</v>
      </c>
      <c r="E70" s="6" t="s">
        <v>81</v>
      </c>
      <c r="F70" s="6" t="s">
        <v>6698</v>
      </c>
      <c r="G70" s="6" t="s">
        <v>6488</v>
      </c>
      <c r="H70" s="6" t="s">
        <v>81</v>
      </c>
      <c r="I70" s="43">
        <v>45147</v>
      </c>
      <c r="J70" s="43"/>
      <c r="K70">
        <v>1273813</v>
      </c>
      <c r="L70" s="6" t="s">
        <v>6699</v>
      </c>
      <c r="M70" s="6" t="s">
        <v>6700</v>
      </c>
      <c r="N70" s="6" t="s">
        <v>4974</v>
      </c>
      <c r="O70" s="6" t="s">
        <v>3982</v>
      </c>
      <c r="Q70" s="6" t="s">
        <v>163</v>
      </c>
      <c r="R70" s="6" t="s">
        <v>16258</v>
      </c>
      <c r="S70" s="6" t="s">
        <v>16259</v>
      </c>
      <c r="T70" s="6" t="s">
        <v>12</v>
      </c>
      <c r="U70" s="6" t="s">
        <v>163</v>
      </c>
      <c r="V70" s="6" t="s">
        <v>15936</v>
      </c>
      <c r="W70" s="6" t="s">
        <v>16260</v>
      </c>
      <c r="X70" s="6" t="s">
        <v>16261</v>
      </c>
      <c r="Y70" s="6" t="s">
        <v>16262</v>
      </c>
      <c r="Z70" s="6" t="s">
        <v>16263</v>
      </c>
    </row>
    <row r="71" spans="1:26" x14ac:dyDescent="0.25">
      <c r="A71" s="6" t="s">
        <v>142</v>
      </c>
      <c r="B71" s="6" t="s">
        <v>3860</v>
      </c>
      <c r="C71" s="6" t="s">
        <v>102</v>
      </c>
      <c r="D71" s="6" t="s">
        <v>6701</v>
      </c>
      <c r="E71" s="6" t="s">
        <v>81</v>
      </c>
      <c r="F71" s="6" t="s">
        <v>1897</v>
      </c>
      <c r="G71" s="6" t="s">
        <v>6702</v>
      </c>
      <c r="H71" s="6" t="s">
        <v>6703</v>
      </c>
      <c r="I71" s="43">
        <v>45223</v>
      </c>
      <c r="J71" s="43"/>
      <c r="K71">
        <v>1634997</v>
      </c>
      <c r="L71" s="6" t="s">
        <v>6704</v>
      </c>
      <c r="M71" s="6" t="s">
        <v>6705</v>
      </c>
      <c r="N71" s="6" t="s">
        <v>4524</v>
      </c>
      <c r="O71" s="6" t="s">
        <v>3983</v>
      </c>
      <c r="Q71" s="6" t="s">
        <v>166</v>
      </c>
      <c r="R71" s="6" t="s">
        <v>16264</v>
      </c>
      <c r="S71" s="6" t="s">
        <v>16265</v>
      </c>
      <c r="T71" s="6" t="s">
        <v>81</v>
      </c>
      <c r="U71" s="6" t="s">
        <v>81</v>
      </c>
      <c r="V71" s="6" t="s">
        <v>16037</v>
      </c>
      <c r="W71" s="6" t="s">
        <v>16266</v>
      </c>
      <c r="X71" s="6" t="s">
        <v>16267</v>
      </c>
      <c r="Y71" s="6" t="s">
        <v>16268</v>
      </c>
      <c r="Z71" s="6" t="s">
        <v>81</v>
      </c>
    </row>
    <row r="72" spans="1:26" x14ac:dyDescent="0.25">
      <c r="A72" s="6" t="s">
        <v>2789</v>
      </c>
      <c r="B72" s="6" t="s">
        <v>3869</v>
      </c>
      <c r="C72" s="6" t="s">
        <v>3816</v>
      </c>
      <c r="D72" s="6" t="s">
        <v>6706</v>
      </c>
      <c r="E72" s="6" t="s">
        <v>6438</v>
      </c>
      <c r="F72" s="6" t="s">
        <v>6707</v>
      </c>
      <c r="G72" s="6" t="s">
        <v>6708</v>
      </c>
      <c r="H72" s="6" t="s">
        <v>6709</v>
      </c>
      <c r="I72" s="43">
        <v>45238</v>
      </c>
      <c r="J72" s="43">
        <v>45243</v>
      </c>
      <c r="K72">
        <v>1749704</v>
      </c>
      <c r="L72" s="6" t="s">
        <v>6710</v>
      </c>
      <c r="M72" s="6" t="s">
        <v>6711</v>
      </c>
      <c r="N72" s="6" t="s">
        <v>4594</v>
      </c>
      <c r="O72" s="6" t="s">
        <v>3983</v>
      </c>
      <c r="Q72" s="6" t="s">
        <v>168</v>
      </c>
      <c r="R72" s="6" t="s">
        <v>16269</v>
      </c>
      <c r="S72" s="6" t="s">
        <v>16270</v>
      </c>
      <c r="T72" s="6" t="s">
        <v>12</v>
      </c>
      <c r="U72" s="6" t="s">
        <v>168</v>
      </c>
      <c r="V72" s="6" t="s">
        <v>102</v>
      </c>
      <c r="W72" s="6" t="s">
        <v>16106</v>
      </c>
      <c r="X72" s="6" t="s">
        <v>16271</v>
      </c>
      <c r="Y72" s="6" t="s">
        <v>16272</v>
      </c>
      <c r="Z72" s="6" t="s">
        <v>16273</v>
      </c>
    </row>
    <row r="73" spans="1:26" x14ac:dyDescent="0.25">
      <c r="A73" s="6" t="s">
        <v>2790</v>
      </c>
      <c r="B73" s="6" t="s">
        <v>3870</v>
      </c>
      <c r="C73" s="6" t="s">
        <v>114</v>
      </c>
      <c r="D73" s="6" t="s">
        <v>6712</v>
      </c>
      <c r="E73" s="6" t="s">
        <v>81</v>
      </c>
      <c r="F73" s="6" t="s">
        <v>6713</v>
      </c>
      <c r="G73" s="6" t="s">
        <v>6714</v>
      </c>
      <c r="H73" s="6" t="s">
        <v>81</v>
      </c>
      <c r="I73" s="43"/>
      <c r="J73" s="43"/>
      <c r="L73" s="6" t="s">
        <v>6715</v>
      </c>
      <c r="M73" s="6" t="s">
        <v>6716</v>
      </c>
      <c r="N73" s="6" t="s">
        <v>4975</v>
      </c>
      <c r="O73" s="6" t="s">
        <v>3982</v>
      </c>
      <c r="Q73" s="6" t="s">
        <v>2806</v>
      </c>
      <c r="R73" s="6" t="s">
        <v>16274</v>
      </c>
      <c r="S73" s="6" t="s">
        <v>16275</v>
      </c>
      <c r="T73" s="6" t="s">
        <v>12</v>
      </c>
      <c r="U73" s="6" t="s">
        <v>2806</v>
      </c>
      <c r="V73" s="6" t="s">
        <v>15910</v>
      </c>
      <c r="W73" s="6" t="s">
        <v>16170</v>
      </c>
      <c r="X73" s="6" t="s">
        <v>16276</v>
      </c>
      <c r="Y73" s="6" t="s">
        <v>16277</v>
      </c>
      <c r="Z73" s="6" t="s">
        <v>16278</v>
      </c>
    </row>
    <row r="74" spans="1:26" x14ac:dyDescent="0.25">
      <c r="A74" s="6" t="s">
        <v>2791</v>
      </c>
      <c r="B74" s="6" t="s">
        <v>3856</v>
      </c>
      <c r="C74" s="6" t="s">
        <v>3823</v>
      </c>
      <c r="D74" s="6" t="s">
        <v>6717</v>
      </c>
      <c r="E74" s="6" t="s">
        <v>81</v>
      </c>
      <c r="F74" s="6" t="s">
        <v>6403</v>
      </c>
      <c r="G74" s="6" t="s">
        <v>6718</v>
      </c>
      <c r="H74" s="6" t="s">
        <v>81</v>
      </c>
      <c r="I74" s="43"/>
      <c r="J74" s="43"/>
      <c r="L74" s="6" t="s">
        <v>6719</v>
      </c>
      <c r="M74" s="6" t="s">
        <v>81</v>
      </c>
      <c r="N74" s="6" t="s">
        <v>4976</v>
      </c>
      <c r="O74" s="6" t="s">
        <v>3982</v>
      </c>
      <c r="Q74" s="6" t="s">
        <v>170</v>
      </c>
      <c r="R74" s="6" t="s">
        <v>16279</v>
      </c>
      <c r="S74" s="6" t="s">
        <v>16280</v>
      </c>
      <c r="T74" s="6" t="s">
        <v>81</v>
      </c>
      <c r="U74" s="6" t="s">
        <v>81</v>
      </c>
      <c r="V74" s="6" t="s">
        <v>15889</v>
      </c>
      <c r="W74" s="6" t="s">
        <v>16116</v>
      </c>
      <c r="X74" s="6" t="s">
        <v>16281</v>
      </c>
      <c r="Y74" s="6" t="s">
        <v>16282</v>
      </c>
      <c r="Z74" s="6" t="s">
        <v>81</v>
      </c>
    </row>
    <row r="75" spans="1:26" x14ac:dyDescent="0.25">
      <c r="A75" s="6" t="s">
        <v>2792</v>
      </c>
      <c r="B75" s="6" t="s">
        <v>3871</v>
      </c>
      <c r="C75" s="6" t="s">
        <v>114</v>
      </c>
      <c r="D75" s="6" t="s">
        <v>6720</v>
      </c>
      <c r="E75" s="6" t="s">
        <v>6721</v>
      </c>
      <c r="F75" s="6" t="s">
        <v>6722</v>
      </c>
      <c r="G75" s="6" t="s">
        <v>6723</v>
      </c>
      <c r="H75" s="6" t="s">
        <v>81</v>
      </c>
      <c r="I75" s="43"/>
      <c r="J75" s="43"/>
      <c r="L75" s="6" t="s">
        <v>6724</v>
      </c>
      <c r="M75" s="6" t="s">
        <v>81</v>
      </c>
      <c r="N75" s="6" t="s">
        <v>4977</v>
      </c>
      <c r="O75" s="6" t="s">
        <v>3982</v>
      </c>
      <c r="Q75" s="6" t="s">
        <v>172</v>
      </c>
      <c r="R75" s="6" t="s">
        <v>16283</v>
      </c>
      <c r="S75" s="6" t="s">
        <v>16284</v>
      </c>
      <c r="T75" s="6" t="s">
        <v>81</v>
      </c>
      <c r="U75" s="6" t="s">
        <v>81</v>
      </c>
      <c r="V75" s="6" t="s">
        <v>16285</v>
      </c>
      <c r="W75" s="6" t="s">
        <v>16286</v>
      </c>
      <c r="X75" s="6" t="s">
        <v>16287</v>
      </c>
      <c r="Y75" s="6" t="s">
        <v>16288</v>
      </c>
      <c r="Z75" s="6" t="s">
        <v>81</v>
      </c>
    </row>
    <row r="76" spans="1:26" x14ac:dyDescent="0.25">
      <c r="A76" s="6" t="s">
        <v>144</v>
      </c>
      <c r="B76" s="6" t="s">
        <v>3858</v>
      </c>
      <c r="C76" s="6" t="s">
        <v>3819</v>
      </c>
      <c r="D76" s="6" t="s">
        <v>6725</v>
      </c>
      <c r="E76" s="6" t="s">
        <v>81</v>
      </c>
      <c r="F76" s="6" t="s">
        <v>6726</v>
      </c>
      <c r="G76" s="6" t="s">
        <v>6727</v>
      </c>
      <c r="H76" s="6" t="s">
        <v>6353</v>
      </c>
      <c r="I76" s="43">
        <v>45167</v>
      </c>
      <c r="J76" s="43">
        <v>45173</v>
      </c>
      <c r="K76">
        <v>1577526</v>
      </c>
      <c r="L76" s="6" t="s">
        <v>6728</v>
      </c>
      <c r="M76" s="6" t="s">
        <v>6729</v>
      </c>
      <c r="N76" s="6" t="s">
        <v>4978</v>
      </c>
      <c r="O76" s="6" t="s">
        <v>3982</v>
      </c>
      <c r="Q76" s="6" t="s">
        <v>6174</v>
      </c>
      <c r="R76" s="6" t="s">
        <v>16289</v>
      </c>
      <c r="S76" s="6" t="s">
        <v>16290</v>
      </c>
      <c r="T76" s="6" t="s">
        <v>15902</v>
      </c>
      <c r="U76" s="6" t="s">
        <v>6174</v>
      </c>
      <c r="V76" s="6" t="s">
        <v>15980</v>
      </c>
      <c r="W76" s="6" t="s">
        <v>15981</v>
      </c>
      <c r="X76" s="6" t="s">
        <v>16291</v>
      </c>
      <c r="Y76" s="6" t="s">
        <v>16292</v>
      </c>
      <c r="Z76" s="6" t="s">
        <v>16293</v>
      </c>
    </row>
    <row r="77" spans="1:26" x14ac:dyDescent="0.25">
      <c r="A77" s="6" t="s">
        <v>146</v>
      </c>
      <c r="B77" s="6" t="s">
        <v>3844</v>
      </c>
      <c r="C77" s="6" t="s">
        <v>3821</v>
      </c>
      <c r="D77" s="6" t="s">
        <v>6730</v>
      </c>
      <c r="E77" s="6" t="s">
        <v>81</v>
      </c>
      <c r="F77" s="6" t="s">
        <v>6445</v>
      </c>
      <c r="G77" s="6" t="s">
        <v>6731</v>
      </c>
      <c r="H77" s="6" t="s">
        <v>6447</v>
      </c>
      <c r="I77" s="43">
        <v>45229</v>
      </c>
      <c r="J77" s="43">
        <v>45233</v>
      </c>
      <c r="K77">
        <v>5272</v>
      </c>
      <c r="L77" s="6" t="s">
        <v>6732</v>
      </c>
      <c r="M77" s="6" t="s">
        <v>6733</v>
      </c>
      <c r="N77" s="6" t="s">
        <v>4048</v>
      </c>
      <c r="O77" s="6" t="s">
        <v>3982</v>
      </c>
      <c r="Q77" s="6" t="s">
        <v>174</v>
      </c>
      <c r="R77" s="6" t="s">
        <v>16294</v>
      </c>
      <c r="S77" s="6" t="s">
        <v>16295</v>
      </c>
      <c r="T77" s="6" t="s">
        <v>81</v>
      </c>
      <c r="U77" s="6" t="s">
        <v>81</v>
      </c>
      <c r="V77" s="6" t="s">
        <v>16037</v>
      </c>
      <c r="W77" s="6" t="s">
        <v>16266</v>
      </c>
      <c r="X77" s="6" t="s">
        <v>16296</v>
      </c>
      <c r="Y77" s="6" t="s">
        <v>16297</v>
      </c>
      <c r="Z77" s="6" t="s">
        <v>81</v>
      </c>
    </row>
    <row r="78" spans="1:26" x14ac:dyDescent="0.25">
      <c r="A78" s="6" t="s">
        <v>2794</v>
      </c>
      <c r="B78" s="6" t="s">
        <v>3872</v>
      </c>
      <c r="C78" s="6" t="s">
        <v>3826</v>
      </c>
      <c r="D78" s="6" t="s">
        <v>6734</v>
      </c>
      <c r="E78" s="6" t="s">
        <v>81</v>
      </c>
      <c r="F78" s="6" t="s">
        <v>6735</v>
      </c>
      <c r="G78" s="6" t="s">
        <v>6736</v>
      </c>
      <c r="H78" s="6" t="s">
        <v>6737</v>
      </c>
      <c r="I78" s="43">
        <v>45222</v>
      </c>
      <c r="J78" s="43">
        <v>45226</v>
      </c>
      <c r="K78">
        <v>819793</v>
      </c>
      <c r="L78" s="6" t="s">
        <v>6738</v>
      </c>
      <c r="M78" s="6" t="s">
        <v>6739</v>
      </c>
      <c r="N78" s="6" t="s">
        <v>4215</v>
      </c>
      <c r="O78" s="6" t="s">
        <v>3982</v>
      </c>
      <c r="Q78" s="6" t="s">
        <v>176</v>
      </c>
      <c r="R78" s="6" t="s">
        <v>16298</v>
      </c>
      <c r="S78" s="6" t="s">
        <v>16299</v>
      </c>
      <c r="T78" s="6" t="s">
        <v>12</v>
      </c>
      <c r="U78" s="6" t="s">
        <v>176</v>
      </c>
      <c r="V78" s="6" t="s">
        <v>15903</v>
      </c>
      <c r="W78" s="6" t="s">
        <v>15904</v>
      </c>
      <c r="X78" s="6" t="s">
        <v>16300</v>
      </c>
      <c r="Y78" s="6" t="s">
        <v>16301</v>
      </c>
      <c r="Z78" s="6" t="s">
        <v>16302</v>
      </c>
    </row>
    <row r="79" spans="1:26" x14ac:dyDescent="0.25">
      <c r="A79" s="6" t="s">
        <v>2796</v>
      </c>
      <c r="B79" s="6" t="s">
        <v>3873</v>
      </c>
      <c r="C79" s="6" t="s">
        <v>114</v>
      </c>
      <c r="D79" s="6" t="s">
        <v>6740</v>
      </c>
      <c r="E79" s="6" t="s">
        <v>6741</v>
      </c>
      <c r="F79" s="6" t="s">
        <v>6742</v>
      </c>
      <c r="G79" s="6" t="s">
        <v>6743</v>
      </c>
      <c r="H79" s="6" t="s">
        <v>81</v>
      </c>
      <c r="I79" s="43"/>
      <c r="J79" s="43"/>
      <c r="L79" s="6" t="s">
        <v>6744</v>
      </c>
      <c r="M79" s="6" t="s">
        <v>81</v>
      </c>
      <c r="N79" s="6" t="s">
        <v>4412</v>
      </c>
      <c r="O79" s="6" t="s">
        <v>3982</v>
      </c>
      <c r="Q79" s="6" t="s">
        <v>178</v>
      </c>
      <c r="R79" s="6" t="s">
        <v>16303</v>
      </c>
      <c r="S79" s="6" t="s">
        <v>16304</v>
      </c>
      <c r="T79" s="6" t="s">
        <v>15902</v>
      </c>
      <c r="U79" s="6" t="s">
        <v>178</v>
      </c>
      <c r="V79" s="6" t="s">
        <v>15936</v>
      </c>
      <c r="W79" s="6" t="s">
        <v>15937</v>
      </c>
      <c r="X79" s="6" t="s">
        <v>16305</v>
      </c>
      <c r="Y79" s="6" t="s">
        <v>16306</v>
      </c>
      <c r="Z79" s="6" t="s">
        <v>16307</v>
      </c>
    </row>
    <row r="80" spans="1:26" x14ac:dyDescent="0.25">
      <c r="A80" s="6" t="s">
        <v>15737</v>
      </c>
      <c r="B80" s="6" t="s">
        <v>3877</v>
      </c>
      <c r="C80" s="6" t="s">
        <v>3823</v>
      </c>
      <c r="D80" s="6" t="s">
        <v>24500</v>
      </c>
      <c r="E80" s="6" t="s">
        <v>24501</v>
      </c>
      <c r="F80" s="6" t="s">
        <v>24502</v>
      </c>
      <c r="G80" s="6" t="s">
        <v>24503</v>
      </c>
      <c r="H80" s="6" t="s">
        <v>6408</v>
      </c>
      <c r="I80" s="43">
        <v>45189</v>
      </c>
      <c r="J80" s="43">
        <v>45194</v>
      </c>
      <c r="L80" s="6" t="s">
        <v>81</v>
      </c>
      <c r="M80" s="6" t="s">
        <v>81</v>
      </c>
      <c r="N80" s="6" t="s">
        <v>24504</v>
      </c>
      <c r="O80" s="6" t="s">
        <v>3983</v>
      </c>
      <c r="Q80" s="6" t="s">
        <v>179</v>
      </c>
      <c r="R80" s="6" t="s">
        <v>16308</v>
      </c>
      <c r="S80" s="6" t="s">
        <v>16309</v>
      </c>
      <c r="T80" s="6" t="s">
        <v>81</v>
      </c>
      <c r="U80" s="6" t="s">
        <v>81</v>
      </c>
      <c r="V80" s="6" t="s">
        <v>15930</v>
      </c>
      <c r="W80" s="6" t="s">
        <v>16007</v>
      </c>
      <c r="X80" s="6" t="s">
        <v>16310</v>
      </c>
      <c r="Y80" s="6" t="s">
        <v>16311</v>
      </c>
      <c r="Z80" s="6" t="s">
        <v>81</v>
      </c>
    </row>
    <row r="81" spans="1:26" x14ac:dyDescent="0.25">
      <c r="A81" s="6" t="s">
        <v>148</v>
      </c>
      <c r="B81" s="6" t="s">
        <v>3874</v>
      </c>
      <c r="C81" s="6" t="s">
        <v>3840</v>
      </c>
      <c r="D81" s="6" t="s">
        <v>6745</v>
      </c>
      <c r="E81" s="6" t="s">
        <v>6746</v>
      </c>
      <c r="F81" s="6" t="s">
        <v>6615</v>
      </c>
      <c r="G81" s="6" t="s">
        <v>6747</v>
      </c>
      <c r="H81" s="6" t="s">
        <v>6617</v>
      </c>
      <c r="I81" s="43">
        <v>45231</v>
      </c>
      <c r="J81" s="43">
        <v>45236</v>
      </c>
      <c r="K81">
        <v>1820877</v>
      </c>
      <c r="L81" s="6" t="s">
        <v>6748</v>
      </c>
      <c r="M81" s="6" t="s">
        <v>6749</v>
      </c>
      <c r="N81" s="6" t="s">
        <v>4979</v>
      </c>
      <c r="O81" s="6" t="s">
        <v>3982</v>
      </c>
      <c r="Q81" s="6" t="s">
        <v>180</v>
      </c>
      <c r="R81" s="6" t="s">
        <v>16312</v>
      </c>
      <c r="S81" s="6" t="s">
        <v>16313</v>
      </c>
      <c r="T81" s="6" t="s">
        <v>12</v>
      </c>
      <c r="U81" s="6" t="s">
        <v>180</v>
      </c>
      <c r="V81" s="6" t="s">
        <v>15980</v>
      </c>
      <c r="W81" s="6" t="s">
        <v>16053</v>
      </c>
      <c r="X81" s="6" t="s">
        <v>16314</v>
      </c>
      <c r="Y81" s="6" t="s">
        <v>16315</v>
      </c>
      <c r="Z81" s="6" t="s">
        <v>16316</v>
      </c>
    </row>
    <row r="82" spans="1:26" x14ac:dyDescent="0.25">
      <c r="A82" s="6" t="s">
        <v>2797</v>
      </c>
      <c r="B82" s="6" t="s">
        <v>3822</v>
      </c>
      <c r="C82" s="6" t="s">
        <v>3823</v>
      </c>
      <c r="D82" s="6" t="s">
        <v>6750</v>
      </c>
      <c r="E82" s="6" t="s">
        <v>6751</v>
      </c>
      <c r="F82" s="6" t="s">
        <v>6483</v>
      </c>
      <c r="G82" s="6" t="s">
        <v>6752</v>
      </c>
      <c r="H82" s="6" t="s">
        <v>81</v>
      </c>
      <c r="I82" s="43"/>
      <c r="J82" s="43"/>
      <c r="L82" s="6" t="s">
        <v>81</v>
      </c>
      <c r="M82" s="6" t="s">
        <v>81</v>
      </c>
      <c r="N82" s="6" t="s">
        <v>4980</v>
      </c>
      <c r="O82" s="6" t="s">
        <v>3982</v>
      </c>
      <c r="Q82" s="6" t="s">
        <v>182</v>
      </c>
      <c r="R82" s="6" t="s">
        <v>16317</v>
      </c>
      <c r="S82" s="6" t="s">
        <v>16318</v>
      </c>
      <c r="T82" s="6" t="s">
        <v>12</v>
      </c>
      <c r="U82" s="6" t="s">
        <v>182</v>
      </c>
      <c r="V82" s="6" t="s">
        <v>15930</v>
      </c>
      <c r="W82" s="6" t="s">
        <v>16319</v>
      </c>
      <c r="X82" s="6" t="s">
        <v>16320</v>
      </c>
      <c r="Y82" s="6" t="s">
        <v>16321</v>
      </c>
      <c r="Z82" s="6" t="s">
        <v>16322</v>
      </c>
    </row>
    <row r="83" spans="1:26" x14ac:dyDescent="0.25">
      <c r="A83" s="6" t="s">
        <v>151</v>
      </c>
      <c r="B83" s="6" t="s">
        <v>3857</v>
      </c>
      <c r="C83" s="6" t="s">
        <v>3823</v>
      </c>
      <c r="D83" s="6" t="s">
        <v>6753</v>
      </c>
      <c r="E83" s="6" t="s">
        <v>81</v>
      </c>
      <c r="F83" s="6" t="s">
        <v>6754</v>
      </c>
      <c r="G83" s="6" t="s">
        <v>6755</v>
      </c>
      <c r="H83" s="6" t="s">
        <v>6638</v>
      </c>
      <c r="I83" s="43">
        <v>45148</v>
      </c>
      <c r="J83" s="43"/>
      <c r="K83">
        <v>109563</v>
      </c>
      <c r="L83" s="6" t="s">
        <v>6756</v>
      </c>
      <c r="M83" s="6" t="s">
        <v>6757</v>
      </c>
      <c r="N83" s="6" t="s">
        <v>4628</v>
      </c>
      <c r="O83" s="6" t="s">
        <v>3982</v>
      </c>
      <c r="Q83" s="6" t="s">
        <v>185</v>
      </c>
      <c r="R83" s="6" t="s">
        <v>16323</v>
      </c>
      <c r="S83" s="6" t="s">
        <v>16324</v>
      </c>
      <c r="T83" s="6" t="s">
        <v>81</v>
      </c>
      <c r="U83" s="6" t="s">
        <v>81</v>
      </c>
      <c r="V83" s="6" t="s">
        <v>15936</v>
      </c>
      <c r="W83" s="6" t="s">
        <v>15937</v>
      </c>
      <c r="X83" s="6" t="s">
        <v>16325</v>
      </c>
      <c r="Y83" s="6" t="s">
        <v>16326</v>
      </c>
      <c r="Z83" s="6" t="s">
        <v>81</v>
      </c>
    </row>
    <row r="84" spans="1:26" x14ac:dyDescent="0.25">
      <c r="A84" s="6" t="s">
        <v>153</v>
      </c>
      <c r="B84" s="6" t="s">
        <v>3850</v>
      </c>
      <c r="C84" s="6" t="s">
        <v>3821</v>
      </c>
      <c r="D84" s="6" t="s">
        <v>6758</v>
      </c>
      <c r="E84" s="6" t="s">
        <v>81</v>
      </c>
      <c r="F84" s="6" t="s">
        <v>6418</v>
      </c>
      <c r="G84" s="6" t="s">
        <v>6759</v>
      </c>
      <c r="H84" s="6" t="s">
        <v>6420</v>
      </c>
      <c r="I84" s="43">
        <v>45229</v>
      </c>
      <c r="J84" s="43">
        <v>45233</v>
      </c>
      <c r="K84">
        <v>1267238</v>
      </c>
      <c r="L84" s="6" t="s">
        <v>6760</v>
      </c>
      <c r="M84" s="6" t="s">
        <v>6761</v>
      </c>
      <c r="N84" s="6" t="s">
        <v>4017</v>
      </c>
      <c r="O84" s="6" t="s">
        <v>3982</v>
      </c>
      <c r="Q84" s="6" t="s">
        <v>2810</v>
      </c>
      <c r="R84" s="6" t="s">
        <v>16327</v>
      </c>
      <c r="S84" s="6" t="s">
        <v>16328</v>
      </c>
      <c r="T84" s="6" t="s">
        <v>15902</v>
      </c>
      <c r="U84" s="6" t="s">
        <v>2810</v>
      </c>
      <c r="V84" s="6" t="s">
        <v>15980</v>
      </c>
      <c r="W84" s="6" t="s">
        <v>16100</v>
      </c>
      <c r="X84" s="6" t="s">
        <v>16329</v>
      </c>
      <c r="Y84" s="6" t="s">
        <v>16330</v>
      </c>
      <c r="Z84" s="6" t="s">
        <v>81</v>
      </c>
    </row>
    <row r="85" spans="1:26" x14ac:dyDescent="0.25">
      <c r="A85" s="6" t="s">
        <v>154</v>
      </c>
      <c r="B85" s="6" t="s">
        <v>3875</v>
      </c>
      <c r="C85" s="6" t="s">
        <v>3821</v>
      </c>
      <c r="D85" s="6" t="s">
        <v>6762</v>
      </c>
      <c r="E85" s="6" t="s">
        <v>81</v>
      </c>
      <c r="F85" s="6" t="s">
        <v>6763</v>
      </c>
      <c r="G85" s="6" t="s">
        <v>6764</v>
      </c>
      <c r="H85" s="6" t="s">
        <v>6408</v>
      </c>
      <c r="I85" s="43">
        <v>45224</v>
      </c>
      <c r="J85" s="43">
        <v>45229</v>
      </c>
      <c r="K85">
        <v>354190</v>
      </c>
      <c r="L85" s="6" t="s">
        <v>6765</v>
      </c>
      <c r="M85" s="6" t="s">
        <v>6766</v>
      </c>
      <c r="N85" s="6" t="s">
        <v>4981</v>
      </c>
      <c r="O85" s="6" t="s">
        <v>3982</v>
      </c>
      <c r="Q85" s="6" t="s">
        <v>187</v>
      </c>
      <c r="R85" s="6" t="s">
        <v>16331</v>
      </c>
      <c r="S85" s="6" t="s">
        <v>16332</v>
      </c>
      <c r="T85" s="6" t="s">
        <v>12</v>
      </c>
      <c r="U85" s="6" t="s">
        <v>187</v>
      </c>
      <c r="V85" s="6" t="s">
        <v>16083</v>
      </c>
      <c r="W85" s="6" t="s">
        <v>16084</v>
      </c>
      <c r="X85" s="6" t="s">
        <v>16333</v>
      </c>
      <c r="Y85" s="6" t="s">
        <v>16334</v>
      </c>
      <c r="Z85" s="6" t="s">
        <v>16335</v>
      </c>
    </row>
    <row r="86" spans="1:26" x14ac:dyDescent="0.25">
      <c r="A86" s="6" t="s">
        <v>2798</v>
      </c>
      <c r="B86" s="6" t="s">
        <v>3876</v>
      </c>
      <c r="C86" s="6" t="s">
        <v>3835</v>
      </c>
      <c r="D86" s="6" t="s">
        <v>6767</v>
      </c>
      <c r="E86" s="6" t="s">
        <v>6768</v>
      </c>
      <c r="F86" s="6" t="s">
        <v>6722</v>
      </c>
      <c r="G86" s="6" t="s">
        <v>6769</v>
      </c>
      <c r="H86" s="6" t="s">
        <v>81</v>
      </c>
      <c r="I86" s="43"/>
      <c r="J86" s="43"/>
      <c r="L86" s="6" t="s">
        <v>6770</v>
      </c>
      <c r="M86" s="6" t="s">
        <v>6771</v>
      </c>
      <c r="N86" s="6" t="s">
        <v>4982</v>
      </c>
      <c r="O86" s="6" t="s">
        <v>3983</v>
      </c>
      <c r="Q86" s="6" t="s">
        <v>189</v>
      </c>
      <c r="R86" s="6" t="s">
        <v>16336</v>
      </c>
      <c r="S86" s="6" t="s">
        <v>16337</v>
      </c>
      <c r="T86" s="6" t="s">
        <v>15902</v>
      </c>
      <c r="U86" s="6" t="s">
        <v>189</v>
      </c>
      <c r="V86" s="6" t="s">
        <v>16024</v>
      </c>
      <c r="W86" s="6" t="s">
        <v>16025</v>
      </c>
      <c r="X86" s="6" t="s">
        <v>16338</v>
      </c>
      <c r="Y86" s="6" t="s">
        <v>16339</v>
      </c>
      <c r="Z86" s="6" t="s">
        <v>16340</v>
      </c>
    </row>
    <row r="87" spans="1:26" x14ac:dyDescent="0.25">
      <c r="A87" s="6" t="s">
        <v>158</v>
      </c>
      <c r="B87" s="6" t="s">
        <v>3847</v>
      </c>
      <c r="C87" s="6" t="s">
        <v>3819</v>
      </c>
      <c r="D87" s="6" t="s">
        <v>6773</v>
      </c>
      <c r="E87" s="6" t="s">
        <v>81</v>
      </c>
      <c r="F87" s="6" t="s">
        <v>6426</v>
      </c>
      <c r="G87" s="6" t="s">
        <v>6774</v>
      </c>
      <c r="H87" s="6" t="s">
        <v>1601</v>
      </c>
      <c r="I87" s="43">
        <v>45236</v>
      </c>
      <c r="J87" s="43">
        <v>45240</v>
      </c>
      <c r="K87">
        <v>1086222</v>
      </c>
      <c r="L87" s="6" t="s">
        <v>6775</v>
      </c>
      <c r="M87" s="6" t="s">
        <v>6776</v>
      </c>
      <c r="N87" s="6" t="s">
        <v>4983</v>
      </c>
      <c r="O87" s="6" t="s">
        <v>3982</v>
      </c>
      <c r="Q87" s="6" t="s">
        <v>191</v>
      </c>
      <c r="R87" s="6" t="s">
        <v>16341</v>
      </c>
      <c r="S87" s="6" t="s">
        <v>16342</v>
      </c>
      <c r="T87" s="6" t="s">
        <v>12</v>
      </c>
      <c r="U87" s="6" t="s">
        <v>191</v>
      </c>
      <c r="V87" s="6" t="s">
        <v>16083</v>
      </c>
      <c r="W87" s="6" t="s">
        <v>16084</v>
      </c>
      <c r="X87" s="6" t="s">
        <v>16343</v>
      </c>
      <c r="Y87" s="6" t="s">
        <v>16344</v>
      </c>
      <c r="Z87" s="6" t="s">
        <v>16345</v>
      </c>
    </row>
    <row r="88" spans="1:26" x14ac:dyDescent="0.25">
      <c r="A88" s="6" t="s">
        <v>24505</v>
      </c>
      <c r="B88" s="6" t="s">
        <v>3878</v>
      </c>
      <c r="C88" s="6" t="s">
        <v>3835</v>
      </c>
      <c r="D88" s="6" t="s">
        <v>6777</v>
      </c>
      <c r="E88" s="6" t="s">
        <v>6778</v>
      </c>
      <c r="F88" s="6" t="s">
        <v>6779</v>
      </c>
      <c r="G88" s="6" t="s">
        <v>81</v>
      </c>
      <c r="H88" s="6" t="s">
        <v>81</v>
      </c>
      <c r="I88" s="43"/>
      <c r="J88" s="43"/>
      <c r="L88" s="6" t="s">
        <v>81</v>
      </c>
      <c r="M88" s="6" t="s">
        <v>81</v>
      </c>
      <c r="N88" s="6" t="s">
        <v>4984</v>
      </c>
      <c r="O88" s="6" t="s">
        <v>3983</v>
      </c>
      <c r="Q88" s="6" t="s">
        <v>193</v>
      </c>
      <c r="R88" s="6" t="s">
        <v>16346</v>
      </c>
      <c r="S88" s="6" t="s">
        <v>16347</v>
      </c>
      <c r="T88" s="6" t="s">
        <v>12</v>
      </c>
      <c r="U88" s="6" t="s">
        <v>193</v>
      </c>
      <c r="V88" s="6" t="s">
        <v>15903</v>
      </c>
      <c r="W88" s="6" t="s">
        <v>16348</v>
      </c>
      <c r="X88" s="6" t="s">
        <v>16349</v>
      </c>
      <c r="Y88" s="6" t="s">
        <v>16350</v>
      </c>
      <c r="Z88" s="6" t="s">
        <v>16351</v>
      </c>
    </row>
    <row r="89" spans="1:26" x14ac:dyDescent="0.25">
      <c r="A89" s="6" t="s">
        <v>2800</v>
      </c>
      <c r="B89" s="6" t="s">
        <v>3878</v>
      </c>
      <c r="C89" s="6" t="s">
        <v>3835</v>
      </c>
      <c r="D89" s="6" t="s">
        <v>6777</v>
      </c>
      <c r="E89" s="6" t="s">
        <v>6778</v>
      </c>
      <c r="F89" s="6" t="s">
        <v>6779</v>
      </c>
      <c r="G89" s="6" t="s">
        <v>81</v>
      </c>
      <c r="H89" s="6" t="s">
        <v>81</v>
      </c>
      <c r="I89" s="43"/>
      <c r="J89" s="43"/>
      <c r="L89" s="6" t="s">
        <v>81</v>
      </c>
      <c r="M89" s="6" t="s">
        <v>81</v>
      </c>
      <c r="N89" s="6" t="s">
        <v>4984</v>
      </c>
      <c r="O89" s="6" t="s">
        <v>3983</v>
      </c>
      <c r="Q89" s="6" t="s">
        <v>196</v>
      </c>
      <c r="R89" s="6" t="s">
        <v>16352</v>
      </c>
      <c r="S89" s="6" t="s">
        <v>16353</v>
      </c>
      <c r="T89" s="6" t="s">
        <v>15902</v>
      </c>
      <c r="U89" s="6" t="s">
        <v>196</v>
      </c>
      <c r="V89" s="6" t="s">
        <v>15910</v>
      </c>
      <c r="W89" s="6" t="s">
        <v>16031</v>
      </c>
      <c r="X89" s="6" t="s">
        <v>16354</v>
      </c>
      <c r="Y89" s="6" t="s">
        <v>16355</v>
      </c>
      <c r="Z89" s="6" t="s">
        <v>16356</v>
      </c>
    </row>
    <row r="90" spans="1:26" x14ac:dyDescent="0.25">
      <c r="A90" s="6" t="s">
        <v>2802</v>
      </c>
      <c r="B90" s="6" t="s">
        <v>3833</v>
      </c>
      <c r="C90" s="6" t="s">
        <v>3816</v>
      </c>
      <c r="D90" s="6" t="s">
        <v>6780</v>
      </c>
      <c r="E90" s="6" t="s">
        <v>6781</v>
      </c>
      <c r="F90" s="6" t="s">
        <v>6782</v>
      </c>
      <c r="G90" s="6" t="s">
        <v>6783</v>
      </c>
      <c r="H90" s="6" t="s">
        <v>6353</v>
      </c>
      <c r="I90" s="43">
        <v>45232</v>
      </c>
      <c r="J90" s="43">
        <v>45236</v>
      </c>
      <c r="K90">
        <v>1744659</v>
      </c>
      <c r="L90" s="6" t="s">
        <v>6784</v>
      </c>
      <c r="M90" s="6" t="s">
        <v>6785</v>
      </c>
      <c r="N90" s="6" t="s">
        <v>4985</v>
      </c>
      <c r="O90" s="6" t="s">
        <v>3983</v>
      </c>
      <c r="Q90" s="6" t="s">
        <v>198</v>
      </c>
      <c r="R90" s="6" t="s">
        <v>16357</v>
      </c>
      <c r="S90" s="6" t="s">
        <v>16358</v>
      </c>
      <c r="T90" s="6" t="s">
        <v>15902</v>
      </c>
      <c r="U90" s="6" t="s">
        <v>198</v>
      </c>
      <c r="V90" s="6" t="s">
        <v>15889</v>
      </c>
      <c r="W90" s="6" t="s">
        <v>16116</v>
      </c>
      <c r="X90" s="6" t="s">
        <v>16359</v>
      </c>
      <c r="Y90" s="6" t="s">
        <v>16360</v>
      </c>
      <c r="Z90" s="6" t="s">
        <v>16361</v>
      </c>
    </row>
    <row r="91" spans="1:26" x14ac:dyDescent="0.25">
      <c r="A91" s="6" t="s">
        <v>2803</v>
      </c>
      <c r="B91" s="6" t="s">
        <v>3873</v>
      </c>
      <c r="C91" s="6" t="s">
        <v>114</v>
      </c>
      <c r="D91" s="6" t="s">
        <v>6786</v>
      </c>
      <c r="E91" s="6" t="s">
        <v>6787</v>
      </c>
      <c r="F91" s="6" t="s">
        <v>6599</v>
      </c>
      <c r="G91" s="6" t="s">
        <v>6788</v>
      </c>
      <c r="H91" s="6" t="s">
        <v>81</v>
      </c>
      <c r="I91" s="43"/>
      <c r="J91" s="43"/>
      <c r="L91" s="6" t="s">
        <v>6789</v>
      </c>
      <c r="M91" s="6" t="s">
        <v>81</v>
      </c>
      <c r="N91" s="6" t="s">
        <v>4986</v>
      </c>
      <c r="O91" s="6" t="s">
        <v>3982</v>
      </c>
      <c r="Q91" s="6" t="s">
        <v>2815</v>
      </c>
      <c r="R91" s="6" t="s">
        <v>16362</v>
      </c>
      <c r="S91" s="6" t="s">
        <v>16363</v>
      </c>
      <c r="T91" s="6" t="s">
        <v>12</v>
      </c>
      <c r="U91" s="6" t="s">
        <v>2815</v>
      </c>
      <c r="V91" s="6" t="s">
        <v>16024</v>
      </c>
      <c r="W91" s="6" t="s">
        <v>16364</v>
      </c>
      <c r="X91" s="6" t="s">
        <v>16365</v>
      </c>
      <c r="Y91" s="6" t="s">
        <v>16366</v>
      </c>
      <c r="Z91" s="6" t="s">
        <v>16367</v>
      </c>
    </row>
    <row r="92" spans="1:26" x14ac:dyDescent="0.25">
      <c r="A92" s="6" t="s">
        <v>161</v>
      </c>
      <c r="B92" s="6" t="s">
        <v>3863</v>
      </c>
      <c r="C92" s="6" t="s">
        <v>3823</v>
      </c>
      <c r="D92" s="6" t="s">
        <v>6790</v>
      </c>
      <c r="E92" s="6" t="s">
        <v>6791</v>
      </c>
      <c r="F92" s="6" t="s">
        <v>6792</v>
      </c>
      <c r="G92" s="6" t="s">
        <v>6793</v>
      </c>
      <c r="H92" s="6" t="s">
        <v>6353</v>
      </c>
      <c r="I92" s="43">
        <v>45231</v>
      </c>
      <c r="J92" s="43">
        <v>45236</v>
      </c>
      <c r="K92">
        <v>1487712</v>
      </c>
      <c r="L92" s="6" t="s">
        <v>6794</v>
      </c>
      <c r="M92" s="6" t="s">
        <v>6795</v>
      </c>
      <c r="N92" s="6" t="s">
        <v>4491</v>
      </c>
      <c r="O92" s="6" t="s">
        <v>3982</v>
      </c>
      <c r="Q92" s="6" t="s">
        <v>199</v>
      </c>
      <c r="R92" s="6" t="s">
        <v>16368</v>
      </c>
      <c r="S92" s="6" t="s">
        <v>16369</v>
      </c>
      <c r="T92" s="6" t="s">
        <v>81</v>
      </c>
      <c r="U92" s="6" t="s">
        <v>81</v>
      </c>
      <c r="V92" s="6" t="s">
        <v>15980</v>
      </c>
      <c r="W92" s="6" t="s">
        <v>16053</v>
      </c>
      <c r="X92" s="6" t="s">
        <v>16370</v>
      </c>
      <c r="Y92" s="6" t="s">
        <v>16371</v>
      </c>
      <c r="Z92" s="6" t="s">
        <v>81</v>
      </c>
    </row>
    <row r="93" spans="1:26" x14ac:dyDescent="0.25">
      <c r="A93" s="6" t="s">
        <v>163</v>
      </c>
      <c r="B93" s="6" t="s">
        <v>3873</v>
      </c>
      <c r="C93" s="6" t="s">
        <v>114</v>
      </c>
      <c r="D93" s="6" t="s">
        <v>6796</v>
      </c>
      <c r="E93" s="6" t="s">
        <v>6456</v>
      </c>
      <c r="F93" s="6" t="s">
        <v>6797</v>
      </c>
      <c r="G93" s="6" t="s">
        <v>6798</v>
      </c>
      <c r="H93" s="6" t="s">
        <v>6388</v>
      </c>
      <c r="I93" s="43">
        <v>45230</v>
      </c>
      <c r="J93" s="43">
        <v>45236</v>
      </c>
      <c r="K93">
        <v>915913</v>
      </c>
      <c r="L93" s="6" t="s">
        <v>6799</v>
      </c>
      <c r="M93" s="6" t="s">
        <v>6800</v>
      </c>
      <c r="N93" s="6" t="s">
        <v>4313</v>
      </c>
      <c r="O93" s="6" t="s">
        <v>3982</v>
      </c>
      <c r="Q93" s="6" t="s">
        <v>201</v>
      </c>
      <c r="R93" s="6" t="s">
        <v>16372</v>
      </c>
      <c r="S93" s="6" t="s">
        <v>16373</v>
      </c>
      <c r="T93" s="6" t="s">
        <v>15902</v>
      </c>
      <c r="U93" s="6" t="s">
        <v>201</v>
      </c>
      <c r="V93" s="6" t="s">
        <v>15943</v>
      </c>
      <c r="W93" s="6" t="s">
        <v>16374</v>
      </c>
      <c r="X93" s="6" t="s">
        <v>16375</v>
      </c>
      <c r="Y93" s="6" t="s">
        <v>16376</v>
      </c>
      <c r="Z93" s="6" t="s">
        <v>16377</v>
      </c>
    </row>
    <row r="94" spans="1:26" x14ac:dyDescent="0.25">
      <c r="A94" s="6" t="s">
        <v>166</v>
      </c>
      <c r="B94" s="6" t="s">
        <v>3879</v>
      </c>
      <c r="C94" s="6" t="s">
        <v>3816</v>
      </c>
      <c r="D94" s="6" t="s">
        <v>6801</v>
      </c>
      <c r="E94" s="6" t="s">
        <v>6802</v>
      </c>
      <c r="F94" s="6" t="s">
        <v>6803</v>
      </c>
      <c r="G94" s="6" t="s">
        <v>6804</v>
      </c>
      <c r="H94" s="6" t="s">
        <v>81</v>
      </c>
      <c r="I94" s="43"/>
      <c r="J94" s="43"/>
      <c r="K94">
        <v>1167379</v>
      </c>
      <c r="L94" s="6" t="s">
        <v>6805</v>
      </c>
      <c r="M94" s="6" t="s">
        <v>6806</v>
      </c>
      <c r="N94" s="6" t="s">
        <v>4987</v>
      </c>
      <c r="O94" s="6" t="s">
        <v>3983</v>
      </c>
      <c r="Q94" s="6" t="s">
        <v>202</v>
      </c>
      <c r="R94" s="6" t="s">
        <v>16378</v>
      </c>
      <c r="S94" s="6" t="s">
        <v>16379</v>
      </c>
      <c r="T94" s="6" t="s">
        <v>12</v>
      </c>
      <c r="U94" s="6" t="s">
        <v>202</v>
      </c>
      <c r="V94" s="6" t="s">
        <v>15889</v>
      </c>
      <c r="W94" s="6" t="s">
        <v>15890</v>
      </c>
      <c r="X94" s="6" t="s">
        <v>16380</v>
      </c>
      <c r="Y94" s="6" t="s">
        <v>16381</v>
      </c>
      <c r="Z94" s="6" t="s">
        <v>16382</v>
      </c>
    </row>
    <row r="95" spans="1:26" x14ac:dyDescent="0.25">
      <c r="A95" s="6" t="s">
        <v>168</v>
      </c>
      <c r="B95" s="6" t="s">
        <v>3864</v>
      </c>
      <c r="C95" s="6" t="s">
        <v>102</v>
      </c>
      <c r="D95" s="6" t="s">
        <v>6807</v>
      </c>
      <c r="E95" s="6" t="s">
        <v>81</v>
      </c>
      <c r="F95" s="6" t="s">
        <v>6439</v>
      </c>
      <c r="G95" s="6" t="s">
        <v>6808</v>
      </c>
      <c r="H95" s="6" t="s">
        <v>6709</v>
      </c>
      <c r="I95" s="43">
        <v>45237</v>
      </c>
      <c r="J95" s="43">
        <v>45243</v>
      </c>
      <c r="K95">
        <v>66756</v>
      </c>
      <c r="L95" s="6" t="s">
        <v>6809</v>
      </c>
      <c r="M95" s="6" t="s">
        <v>6810</v>
      </c>
      <c r="N95" s="6" t="s">
        <v>4988</v>
      </c>
      <c r="O95" s="6" t="s">
        <v>3983</v>
      </c>
      <c r="Q95" s="6" t="s">
        <v>2817</v>
      </c>
      <c r="R95" s="6" t="s">
        <v>16383</v>
      </c>
      <c r="S95" s="6" t="s">
        <v>16384</v>
      </c>
      <c r="T95" s="6" t="s">
        <v>15902</v>
      </c>
      <c r="U95" s="6" t="s">
        <v>2817</v>
      </c>
      <c r="V95" s="6" t="s">
        <v>16012</v>
      </c>
      <c r="W95" s="6" t="s">
        <v>16385</v>
      </c>
      <c r="X95" s="6" t="s">
        <v>16386</v>
      </c>
      <c r="Y95" s="6" t="s">
        <v>16387</v>
      </c>
      <c r="Z95" s="6" t="s">
        <v>16388</v>
      </c>
    </row>
    <row r="96" spans="1:26" x14ac:dyDescent="0.25">
      <c r="A96" s="6" t="s">
        <v>2804</v>
      </c>
      <c r="B96" s="6" t="s">
        <v>3880</v>
      </c>
      <c r="C96" s="6" t="s">
        <v>3823</v>
      </c>
      <c r="D96" s="6" t="s">
        <v>6811</v>
      </c>
      <c r="E96" s="6" t="s">
        <v>81</v>
      </c>
      <c r="F96" s="6" t="s">
        <v>6812</v>
      </c>
      <c r="G96" s="6" t="s">
        <v>6813</v>
      </c>
      <c r="H96" s="6" t="s">
        <v>81</v>
      </c>
      <c r="I96" s="43"/>
      <c r="J96" s="43"/>
      <c r="L96" s="6" t="s">
        <v>6814</v>
      </c>
      <c r="M96" s="6" t="s">
        <v>6815</v>
      </c>
      <c r="N96" s="6" t="s">
        <v>4989</v>
      </c>
      <c r="O96" s="6" t="s">
        <v>3982</v>
      </c>
      <c r="Q96" s="6" t="s">
        <v>15739</v>
      </c>
      <c r="R96" s="6" t="s">
        <v>16389</v>
      </c>
      <c r="S96" s="6" t="s">
        <v>16390</v>
      </c>
      <c r="T96" s="6" t="s">
        <v>15902</v>
      </c>
      <c r="U96" s="6" t="s">
        <v>15739</v>
      </c>
      <c r="V96" s="6" t="s">
        <v>15980</v>
      </c>
      <c r="W96" s="6" t="s">
        <v>16391</v>
      </c>
      <c r="X96" s="6" t="s">
        <v>16392</v>
      </c>
      <c r="Y96" s="6" t="s">
        <v>16393</v>
      </c>
      <c r="Z96" s="6" t="s">
        <v>81</v>
      </c>
    </row>
    <row r="97" spans="1:26" x14ac:dyDescent="0.25">
      <c r="A97" s="6" t="s">
        <v>2806</v>
      </c>
      <c r="B97" s="6" t="s">
        <v>3868</v>
      </c>
      <c r="C97" s="6" t="s">
        <v>3823</v>
      </c>
      <c r="D97" s="6" t="s">
        <v>6816</v>
      </c>
      <c r="E97" s="6" t="s">
        <v>81</v>
      </c>
      <c r="F97" s="6" t="s">
        <v>6817</v>
      </c>
      <c r="G97" s="6" t="s">
        <v>6818</v>
      </c>
      <c r="H97" s="6" t="s">
        <v>6376</v>
      </c>
      <c r="I97" s="43">
        <v>45231</v>
      </c>
      <c r="J97" s="43">
        <v>45236</v>
      </c>
      <c r="K97">
        <v>897077</v>
      </c>
      <c r="L97" s="6" t="s">
        <v>6819</v>
      </c>
      <c r="M97" s="6" t="s">
        <v>6820</v>
      </c>
      <c r="N97" s="6" t="s">
        <v>4003</v>
      </c>
      <c r="O97" s="6" t="s">
        <v>3982</v>
      </c>
      <c r="Q97" s="6" t="s">
        <v>204</v>
      </c>
      <c r="R97" s="6" t="s">
        <v>16394</v>
      </c>
      <c r="S97" s="6" t="s">
        <v>16395</v>
      </c>
      <c r="T97" s="6" t="s">
        <v>12</v>
      </c>
      <c r="U97" s="6" t="s">
        <v>204</v>
      </c>
      <c r="V97" s="6" t="s">
        <v>15930</v>
      </c>
      <c r="W97" s="6" t="s">
        <v>15987</v>
      </c>
      <c r="X97" s="6" t="s">
        <v>16396</v>
      </c>
      <c r="Y97" s="6" t="s">
        <v>16397</v>
      </c>
      <c r="Z97" s="6" t="s">
        <v>16398</v>
      </c>
    </row>
    <row r="98" spans="1:26" x14ac:dyDescent="0.25">
      <c r="A98" s="6" t="s">
        <v>170</v>
      </c>
      <c r="B98" s="6" t="s">
        <v>3853</v>
      </c>
      <c r="C98" s="6" t="s">
        <v>3819</v>
      </c>
      <c r="D98" s="6" t="s">
        <v>6821</v>
      </c>
      <c r="E98" s="6" t="s">
        <v>81</v>
      </c>
      <c r="F98" s="6" t="s">
        <v>6822</v>
      </c>
      <c r="G98" s="6" t="s">
        <v>6823</v>
      </c>
      <c r="H98" s="6" t="s">
        <v>6737</v>
      </c>
      <c r="I98" s="43">
        <v>45224</v>
      </c>
      <c r="J98" s="43">
        <v>45229</v>
      </c>
      <c r="K98">
        <v>866291</v>
      </c>
      <c r="L98" s="6" t="s">
        <v>6824</v>
      </c>
      <c r="M98" s="6" t="s">
        <v>6825</v>
      </c>
      <c r="N98" s="6" t="s">
        <v>4990</v>
      </c>
      <c r="O98" s="6" t="s">
        <v>3982</v>
      </c>
      <c r="Q98" s="6" t="s">
        <v>205</v>
      </c>
      <c r="R98" s="6" t="s">
        <v>16399</v>
      </c>
      <c r="S98" s="6" t="s">
        <v>16400</v>
      </c>
      <c r="T98" s="6" t="s">
        <v>15902</v>
      </c>
      <c r="U98" s="6" t="s">
        <v>205</v>
      </c>
      <c r="V98" s="6" t="s">
        <v>15936</v>
      </c>
      <c r="W98" s="6" t="s">
        <v>15937</v>
      </c>
      <c r="X98" s="6" t="s">
        <v>16401</v>
      </c>
      <c r="Y98" s="6" t="s">
        <v>16402</v>
      </c>
      <c r="Z98" s="6" t="s">
        <v>16403</v>
      </c>
    </row>
    <row r="99" spans="1:26" x14ac:dyDescent="0.25">
      <c r="A99" s="6" t="s">
        <v>172</v>
      </c>
      <c r="B99" s="6" t="s">
        <v>3841</v>
      </c>
      <c r="C99" s="6" t="s">
        <v>3816</v>
      </c>
      <c r="D99" s="6" t="s">
        <v>6826</v>
      </c>
      <c r="E99" s="6" t="s">
        <v>6591</v>
      </c>
      <c r="F99" s="6" t="s">
        <v>6827</v>
      </c>
      <c r="G99" s="6" t="s">
        <v>6828</v>
      </c>
      <c r="H99" s="6" t="s">
        <v>6829</v>
      </c>
      <c r="I99" s="43">
        <v>45224</v>
      </c>
      <c r="J99" s="43"/>
      <c r="K99">
        <v>1097149</v>
      </c>
      <c r="L99" s="6" t="s">
        <v>6830</v>
      </c>
      <c r="M99" s="6" t="s">
        <v>6831</v>
      </c>
      <c r="N99" s="6" t="s">
        <v>4336</v>
      </c>
      <c r="O99" s="6" t="s">
        <v>3983</v>
      </c>
      <c r="Q99" s="6" t="s">
        <v>207</v>
      </c>
      <c r="R99" s="6" t="s">
        <v>16404</v>
      </c>
      <c r="S99" s="6" t="s">
        <v>16405</v>
      </c>
      <c r="T99" s="6" t="s">
        <v>81</v>
      </c>
      <c r="U99" s="6" t="s">
        <v>81</v>
      </c>
      <c r="V99" s="6" t="s">
        <v>16063</v>
      </c>
      <c r="W99" s="6" t="s">
        <v>16064</v>
      </c>
      <c r="X99" s="6" t="s">
        <v>16406</v>
      </c>
      <c r="Y99" s="6" t="s">
        <v>16407</v>
      </c>
      <c r="Z99" s="6" t="s">
        <v>81</v>
      </c>
    </row>
    <row r="100" spans="1:26" x14ac:dyDescent="0.25">
      <c r="A100" s="6" t="s">
        <v>6174</v>
      </c>
      <c r="B100" s="6" t="s">
        <v>3822</v>
      </c>
      <c r="C100" s="6" t="s">
        <v>3823</v>
      </c>
      <c r="D100" s="6" t="s">
        <v>6832</v>
      </c>
      <c r="E100" s="6" t="s">
        <v>81</v>
      </c>
      <c r="F100" s="6" t="s">
        <v>6833</v>
      </c>
      <c r="G100" s="6" t="s">
        <v>6834</v>
      </c>
      <c r="H100" s="6" t="s">
        <v>6835</v>
      </c>
      <c r="I100" s="43">
        <v>45230</v>
      </c>
      <c r="J100" s="43">
        <v>45236</v>
      </c>
      <c r="K100">
        <v>1362468</v>
      </c>
      <c r="L100" s="6" t="s">
        <v>6836</v>
      </c>
      <c r="M100" s="6" t="s">
        <v>6837</v>
      </c>
      <c r="N100" s="6" t="s">
        <v>6838</v>
      </c>
      <c r="O100" s="6" t="s">
        <v>3982</v>
      </c>
      <c r="Q100" s="6" t="s">
        <v>2820</v>
      </c>
      <c r="R100" s="6" t="s">
        <v>16408</v>
      </c>
      <c r="S100" s="6" t="s">
        <v>16409</v>
      </c>
      <c r="T100" s="6" t="s">
        <v>12</v>
      </c>
      <c r="U100" s="6" t="s">
        <v>2820</v>
      </c>
      <c r="V100" s="6" t="s">
        <v>15930</v>
      </c>
      <c r="W100" s="6" t="s">
        <v>15931</v>
      </c>
      <c r="X100" s="6" t="s">
        <v>16410</v>
      </c>
      <c r="Y100" s="6" t="s">
        <v>16411</v>
      </c>
      <c r="Z100" s="6" t="s">
        <v>81</v>
      </c>
    </row>
    <row r="101" spans="1:26" x14ac:dyDescent="0.25">
      <c r="A101" s="6" t="s">
        <v>174</v>
      </c>
      <c r="B101" s="6" t="s">
        <v>3858</v>
      </c>
      <c r="C101" s="6" t="s">
        <v>3819</v>
      </c>
      <c r="D101" s="6" t="s">
        <v>6839</v>
      </c>
      <c r="E101" s="6" t="s">
        <v>81</v>
      </c>
      <c r="F101" s="6" t="s">
        <v>6840</v>
      </c>
      <c r="G101" s="6" t="s">
        <v>6841</v>
      </c>
      <c r="H101" s="6" t="s">
        <v>6408</v>
      </c>
      <c r="I101" s="43">
        <v>45237</v>
      </c>
      <c r="J101" s="43">
        <v>45241</v>
      </c>
      <c r="K101">
        <v>1809104</v>
      </c>
      <c r="L101" s="6" t="s">
        <v>6842</v>
      </c>
      <c r="M101" s="6" t="s">
        <v>6843</v>
      </c>
      <c r="N101" s="6" t="s">
        <v>4390</v>
      </c>
      <c r="O101" s="6" t="s">
        <v>3982</v>
      </c>
      <c r="Q101" s="6" t="s">
        <v>209</v>
      </c>
      <c r="R101" s="6" t="s">
        <v>16412</v>
      </c>
      <c r="S101" s="6" t="s">
        <v>16413</v>
      </c>
      <c r="T101" s="6" t="s">
        <v>15902</v>
      </c>
      <c r="U101" s="6" t="s">
        <v>209</v>
      </c>
      <c r="V101" s="6" t="s">
        <v>15889</v>
      </c>
      <c r="W101" s="6" t="s">
        <v>16116</v>
      </c>
      <c r="X101" s="6" t="s">
        <v>16414</v>
      </c>
      <c r="Y101" s="6" t="s">
        <v>16415</v>
      </c>
      <c r="Z101" s="6" t="s">
        <v>16416</v>
      </c>
    </row>
    <row r="102" spans="1:26" x14ac:dyDescent="0.25">
      <c r="A102" s="6" t="s">
        <v>2807</v>
      </c>
      <c r="B102" s="6" t="s">
        <v>3844</v>
      </c>
      <c r="C102" s="6" t="s">
        <v>3821</v>
      </c>
      <c r="D102" s="6" t="s">
        <v>6844</v>
      </c>
      <c r="E102" s="6" t="s">
        <v>81</v>
      </c>
      <c r="F102" s="6" t="s">
        <v>6845</v>
      </c>
      <c r="G102" s="6" t="s">
        <v>6846</v>
      </c>
      <c r="H102" s="6" t="s">
        <v>81</v>
      </c>
      <c r="I102" s="43"/>
      <c r="J102" s="43"/>
      <c r="L102" s="6" t="s">
        <v>6847</v>
      </c>
      <c r="M102" s="6" t="s">
        <v>6848</v>
      </c>
      <c r="N102" s="6" t="s">
        <v>4991</v>
      </c>
      <c r="O102" s="6" t="s">
        <v>3982</v>
      </c>
      <c r="Q102" s="6" t="s">
        <v>211</v>
      </c>
      <c r="R102" s="6" t="s">
        <v>16417</v>
      </c>
      <c r="S102" s="6" t="s">
        <v>16418</v>
      </c>
      <c r="T102" s="6" t="s">
        <v>12</v>
      </c>
      <c r="U102" s="6" t="s">
        <v>211</v>
      </c>
      <c r="V102" s="6" t="s">
        <v>15980</v>
      </c>
      <c r="W102" s="6" t="s">
        <v>16419</v>
      </c>
      <c r="X102" s="6" t="s">
        <v>16420</v>
      </c>
      <c r="Y102" s="6" t="s">
        <v>16421</v>
      </c>
      <c r="Z102" s="6" t="s">
        <v>16422</v>
      </c>
    </row>
    <row r="103" spans="1:26" x14ac:dyDescent="0.25">
      <c r="A103" s="6" t="s">
        <v>176</v>
      </c>
      <c r="B103" s="6" t="s">
        <v>3822</v>
      </c>
      <c r="C103" s="6" t="s">
        <v>3823</v>
      </c>
      <c r="D103" s="6" t="s">
        <v>6849</v>
      </c>
      <c r="E103" s="6" t="s">
        <v>81</v>
      </c>
      <c r="F103" s="6" t="s">
        <v>6850</v>
      </c>
      <c r="G103" s="6" t="s">
        <v>6851</v>
      </c>
      <c r="H103" s="6" t="s">
        <v>6852</v>
      </c>
      <c r="I103" s="43">
        <v>45217</v>
      </c>
      <c r="J103" s="43">
        <v>45222</v>
      </c>
      <c r="K103">
        <v>766421</v>
      </c>
      <c r="L103" s="6" t="s">
        <v>6853</v>
      </c>
      <c r="M103" s="6" t="s">
        <v>6854</v>
      </c>
      <c r="N103" s="6" t="s">
        <v>4275</v>
      </c>
      <c r="O103" s="6" t="s">
        <v>3982</v>
      </c>
      <c r="Q103" s="6" t="s">
        <v>212</v>
      </c>
      <c r="R103" s="6" t="s">
        <v>16423</v>
      </c>
      <c r="S103" s="6" t="s">
        <v>16424</v>
      </c>
      <c r="T103" s="6" t="s">
        <v>12</v>
      </c>
      <c r="U103" s="6" t="s">
        <v>212</v>
      </c>
      <c r="V103" s="6" t="s">
        <v>15930</v>
      </c>
      <c r="W103" s="6" t="s">
        <v>16425</v>
      </c>
      <c r="X103" s="6" t="s">
        <v>16426</v>
      </c>
      <c r="Y103" s="6" t="s">
        <v>16427</v>
      </c>
      <c r="Z103" s="6" t="s">
        <v>16428</v>
      </c>
    </row>
    <row r="104" spans="1:26" x14ac:dyDescent="0.25">
      <c r="A104" s="6" t="s">
        <v>178</v>
      </c>
      <c r="B104" s="6" t="s">
        <v>3881</v>
      </c>
      <c r="C104" s="6" t="s">
        <v>3816</v>
      </c>
      <c r="D104" s="6" t="s">
        <v>6855</v>
      </c>
      <c r="E104" s="6" t="s">
        <v>6856</v>
      </c>
      <c r="F104" s="6" t="s">
        <v>6520</v>
      </c>
      <c r="G104" s="6" t="s">
        <v>6857</v>
      </c>
      <c r="H104" s="6" t="s">
        <v>81</v>
      </c>
      <c r="I104" s="43">
        <v>45229</v>
      </c>
      <c r="J104" s="43">
        <v>45244</v>
      </c>
      <c r="K104">
        <v>1520262</v>
      </c>
      <c r="L104" s="6" t="s">
        <v>6858</v>
      </c>
      <c r="M104" s="6" t="s">
        <v>6859</v>
      </c>
      <c r="N104" s="6" t="s">
        <v>4992</v>
      </c>
      <c r="O104" s="6" t="s">
        <v>3983</v>
      </c>
      <c r="Q104" s="6" t="s">
        <v>2823</v>
      </c>
      <c r="R104" s="6" t="s">
        <v>16429</v>
      </c>
      <c r="S104" s="6" t="s">
        <v>16430</v>
      </c>
      <c r="T104" s="6" t="s">
        <v>15902</v>
      </c>
      <c r="U104" s="6" t="s">
        <v>2823</v>
      </c>
      <c r="V104" s="6" t="s">
        <v>15936</v>
      </c>
      <c r="W104" s="6" t="s">
        <v>15937</v>
      </c>
      <c r="X104" s="6" t="s">
        <v>16431</v>
      </c>
      <c r="Y104" s="6" t="s">
        <v>16432</v>
      </c>
      <c r="Z104" s="6" t="s">
        <v>16433</v>
      </c>
    </row>
    <row r="105" spans="1:26" x14ac:dyDescent="0.25">
      <c r="A105" s="6" t="s">
        <v>179</v>
      </c>
      <c r="B105" s="6" t="s">
        <v>3867</v>
      </c>
      <c r="C105" s="6" t="s">
        <v>3821</v>
      </c>
      <c r="D105" s="6" t="s">
        <v>6860</v>
      </c>
      <c r="E105" s="6" t="s">
        <v>81</v>
      </c>
      <c r="F105" s="6" t="s">
        <v>6861</v>
      </c>
      <c r="G105" s="6" t="s">
        <v>6862</v>
      </c>
      <c r="H105" s="6" t="s">
        <v>6408</v>
      </c>
      <c r="I105" s="43">
        <v>45231</v>
      </c>
      <c r="J105" s="43">
        <v>45235</v>
      </c>
      <c r="K105">
        <v>899051</v>
      </c>
      <c r="L105" s="6" t="s">
        <v>6863</v>
      </c>
      <c r="M105" s="6" t="s">
        <v>6864</v>
      </c>
      <c r="N105" s="6" t="s">
        <v>4525</v>
      </c>
      <c r="O105" s="6" t="s">
        <v>3982</v>
      </c>
      <c r="Q105" s="6" t="s">
        <v>2825</v>
      </c>
      <c r="R105" s="6" t="s">
        <v>16434</v>
      </c>
      <c r="S105" s="6" t="s">
        <v>16435</v>
      </c>
      <c r="T105" s="6" t="s">
        <v>12</v>
      </c>
      <c r="U105" s="6" t="s">
        <v>2825</v>
      </c>
      <c r="V105" s="6" t="s">
        <v>16127</v>
      </c>
      <c r="W105" s="6" t="s">
        <v>16436</v>
      </c>
      <c r="X105" s="6" t="s">
        <v>16437</v>
      </c>
      <c r="Y105" s="6" t="s">
        <v>16438</v>
      </c>
      <c r="Z105" s="6" t="s">
        <v>16439</v>
      </c>
    </row>
    <row r="106" spans="1:26" x14ac:dyDescent="0.25">
      <c r="A106" s="6" t="s">
        <v>180</v>
      </c>
      <c r="B106" s="6" t="s">
        <v>3859</v>
      </c>
      <c r="C106" s="6" t="s">
        <v>3823</v>
      </c>
      <c r="D106" s="6" t="s">
        <v>6865</v>
      </c>
      <c r="E106" s="6" t="s">
        <v>6866</v>
      </c>
      <c r="F106" s="6" t="s">
        <v>6520</v>
      </c>
      <c r="G106" s="6" t="s">
        <v>6867</v>
      </c>
      <c r="H106" s="6" t="s">
        <v>81</v>
      </c>
      <c r="I106" s="43">
        <v>45224</v>
      </c>
      <c r="J106" s="43">
        <v>45229</v>
      </c>
      <c r="K106">
        <v>1579241</v>
      </c>
      <c r="L106" s="6" t="s">
        <v>6868</v>
      </c>
      <c r="M106" s="6" t="s">
        <v>6869</v>
      </c>
      <c r="N106" s="6" t="s">
        <v>4993</v>
      </c>
      <c r="O106" s="6" t="s">
        <v>3982</v>
      </c>
      <c r="Q106" s="6" t="s">
        <v>2827</v>
      </c>
      <c r="R106" s="6" t="s">
        <v>16440</v>
      </c>
      <c r="S106" s="6" t="s">
        <v>16441</v>
      </c>
      <c r="T106" s="6" t="s">
        <v>12</v>
      </c>
      <c r="U106" s="6" t="s">
        <v>2827</v>
      </c>
      <c r="V106" s="6" t="s">
        <v>24</v>
      </c>
      <c r="W106" s="6" t="s">
        <v>15974</v>
      </c>
      <c r="X106" s="6" t="s">
        <v>16442</v>
      </c>
      <c r="Y106" s="6" t="s">
        <v>16443</v>
      </c>
      <c r="Z106" s="6" t="s">
        <v>16444</v>
      </c>
    </row>
    <row r="107" spans="1:26" x14ac:dyDescent="0.25">
      <c r="A107" s="6" t="s">
        <v>182</v>
      </c>
      <c r="B107" s="6" t="s">
        <v>3882</v>
      </c>
      <c r="C107" s="6" t="s">
        <v>3821</v>
      </c>
      <c r="D107" s="6" t="s">
        <v>6870</v>
      </c>
      <c r="E107" s="6" t="s">
        <v>6871</v>
      </c>
      <c r="F107" s="6" t="s">
        <v>6872</v>
      </c>
      <c r="G107" s="6" t="s">
        <v>6873</v>
      </c>
      <c r="H107" s="6" t="s">
        <v>6542</v>
      </c>
      <c r="I107" s="43">
        <v>45216</v>
      </c>
      <c r="J107" s="43">
        <v>45222</v>
      </c>
      <c r="K107">
        <v>40729</v>
      </c>
      <c r="L107" s="6" t="s">
        <v>6874</v>
      </c>
      <c r="M107" s="6" t="s">
        <v>6875</v>
      </c>
      <c r="N107" s="6" t="s">
        <v>4321</v>
      </c>
      <c r="O107" s="6" t="s">
        <v>3982</v>
      </c>
      <c r="Q107" s="6" t="s">
        <v>213</v>
      </c>
      <c r="R107" s="6" t="s">
        <v>16445</v>
      </c>
      <c r="S107" s="6" t="s">
        <v>16446</v>
      </c>
      <c r="T107" s="6" t="s">
        <v>12</v>
      </c>
      <c r="U107" s="6" t="s">
        <v>213</v>
      </c>
      <c r="V107" s="6" t="s">
        <v>16063</v>
      </c>
      <c r="W107" s="6" t="s">
        <v>16064</v>
      </c>
      <c r="X107" s="6" t="s">
        <v>16447</v>
      </c>
      <c r="Y107" s="6" t="s">
        <v>16448</v>
      </c>
      <c r="Z107" s="6" t="s">
        <v>16449</v>
      </c>
    </row>
    <row r="108" spans="1:26" x14ac:dyDescent="0.25">
      <c r="A108" s="6" t="s">
        <v>185</v>
      </c>
      <c r="B108" s="6" t="s">
        <v>3833</v>
      </c>
      <c r="C108" s="6" t="s">
        <v>3816</v>
      </c>
      <c r="D108" s="6" t="s">
        <v>6876</v>
      </c>
      <c r="E108" s="6" t="s">
        <v>6877</v>
      </c>
      <c r="F108" s="6" t="s">
        <v>6426</v>
      </c>
      <c r="G108" s="6" t="s">
        <v>6774</v>
      </c>
      <c r="H108" s="6" t="s">
        <v>1601</v>
      </c>
      <c r="I108" s="43">
        <v>45224</v>
      </c>
      <c r="J108" s="43">
        <v>45229</v>
      </c>
      <c r="K108">
        <v>1178670</v>
      </c>
      <c r="L108" s="6" t="s">
        <v>6878</v>
      </c>
      <c r="M108" s="6" t="s">
        <v>6879</v>
      </c>
      <c r="N108" s="6" t="s">
        <v>4994</v>
      </c>
      <c r="O108" s="6" t="s">
        <v>3983</v>
      </c>
      <c r="Q108" s="6" t="s">
        <v>218</v>
      </c>
      <c r="R108" s="6" t="s">
        <v>16450</v>
      </c>
      <c r="S108" s="6" t="s">
        <v>16451</v>
      </c>
      <c r="T108" s="6" t="s">
        <v>15902</v>
      </c>
      <c r="U108" s="6" t="s">
        <v>218</v>
      </c>
      <c r="V108" s="6" t="s">
        <v>15917</v>
      </c>
      <c r="W108" s="6" t="s">
        <v>16452</v>
      </c>
      <c r="X108" s="6" t="s">
        <v>16453</v>
      </c>
      <c r="Y108" s="6" t="s">
        <v>16454</v>
      </c>
      <c r="Z108" s="6" t="s">
        <v>16455</v>
      </c>
    </row>
    <row r="109" spans="1:26" x14ac:dyDescent="0.25">
      <c r="A109" s="6" t="s">
        <v>2808</v>
      </c>
      <c r="B109" s="6" t="s">
        <v>3830</v>
      </c>
      <c r="C109" s="6" t="s">
        <v>3816</v>
      </c>
      <c r="D109" s="6" t="s">
        <v>6880</v>
      </c>
      <c r="E109" s="6" t="s">
        <v>6881</v>
      </c>
      <c r="F109" s="6" t="s">
        <v>6722</v>
      </c>
      <c r="G109" s="6" t="s">
        <v>6882</v>
      </c>
      <c r="H109" s="6" t="s">
        <v>81</v>
      </c>
      <c r="I109" s="43"/>
      <c r="J109" s="43"/>
      <c r="L109" s="6" t="s">
        <v>6883</v>
      </c>
      <c r="M109" s="6" t="s">
        <v>81</v>
      </c>
      <c r="N109" s="6" t="s">
        <v>4995</v>
      </c>
      <c r="O109" s="6" t="s">
        <v>3983</v>
      </c>
      <c r="Q109" s="6" t="s">
        <v>221</v>
      </c>
      <c r="R109" s="6" t="s">
        <v>16456</v>
      </c>
      <c r="S109" s="6" t="s">
        <v>16457</v>
      </c>
      <c r="T109" s="6" t="s">
        <v>12</v>
      </c>
      <c r="U109" s="6" t="s">
        <v>221</v>
      </c>
      <c r="V109" s="6" t="s">
        <v>15917</v>
      </c>
      <c r="W109" s="6" t="s">
        <v>15968</v>
      </c>
      <c r="X109" s="6" t="s">
        <v>16458</v>
      </c>
      <c r="Y109" s="6" t="s">
        <v>16459</v>
      </c>
      <c r="Z109" s="6" t="s">
        <v>16460</v>
      </c>
    </row>
    <row r="110" spans="1:26" x14ac:dyDescent="0.25">
      <c r="A110" s="6" t="s">
        <v>2810</v>
      </c>
      <c r="B110" s="6" t="s">
        <v>3858</v>
      </c>
      <c r="C110" s="6" t="s">
        <v>3819</v>
      </c>
      <c r="D110" s="6" t="s">
        <v>6884</v>
      </c>
      <c r="E110" s="6" t="s">
        <v>6885</v>
      </c>
      <c r="F110" s="6" t="s">
        <v>6886</v>
      </c>
      <c r="G110" s="6" t="s">
        <v>6887</v>
      </c>
      <c r="H110" s="6" t="s">
        <v>6650</v>
      </c>
      <c r="I110" s="43">
        <v>45147</v>
      </c>
      <c r="J110" s="43"/>
      <c r="K110">
        <v>1459200</v>
      </c>
      <c r="L110" s="6" t="s">
        <v>6888</v>
      </c>
      <c r="M110" s="6" t="s">
        <v>6889</v>
      </c>
      <c r="N110" s="6" t="s">
        <v>4765</v>
      </c>
      <c r="O110" s="6" t="s">
        <v>3982</v>
      </c>
      <c r="Q110" s="6" t="s">
        <v>222</v>
      </c>
      <c r="R110" s="6" t="s">
        <v>16461</v>
      </c>
      <c r="S110" s="6" t="s">
        <v>16462</v>
      </c>
      <c r="T110" s="6" t="s">
        <v>81</v>
      </c>
      <c r="U110" s="6" t="s">
        <v>81</v>
      </c>
      <c r="V110" s="6" t="s">
        <v>16024</v>
      </c>
      <c r="W110" s="6" t="s">
        <v>16364</v>
      </c>
      <c r="X110" s="6" t="s">
        <v>16463</v>
      </c>
      <c r="Y110" s="6" t="s">
        <v>16464</v>
      </c>
      <c r="Z110" s="6" t="s">
        <v>81</v>
      </c>
    </row>
    <row r="111" spans="1:26" x14ac:dyDescent="0.25">
      <c r="A111" s="6" t="s">
        <v>2811</v>
      </c>
      <c r="B111" s="6" t="s">
        <v>3883</v>
      </c>
      <c r="C111" s="6" t="s">
        <v>3823</v>
      </c>
      <c r="D111" s="6" t="s">
        <v>6890</v>
      </c>
      <c r="E111" s="6" t="s">
        <v>81</v>
      </c>
      <c r="F111" s="6" t="s">
        <v>6891</v>
      </c>
      <c r="G111" s="6" t="s">
        <v>6892</v>
      </c>
      <c r="H111" s="6" t="s">
        <v>81</v>
      </c>
      <c r="I111" s="43"/>
      <c r="J111" s="43"/>
      <c r="K111">
        <v>1062066</v>
      </c>
      <c r="L111" s="6" t="s">
        <v>6893</v>
      </c>
      <c r="M111" s="6" t="s">
        <v>6894</v>
      </c>
      <c r="N111" s="6" t="s">
        <v>4584</v>
      </c>
      <c r="O111" s="6" t="s">
        <v>3984</v>
      </c>
      <c r="Q111" s="6" t="s">
        <v>224</v>
      </c>
      <c r="R111" s="6" t="s">
        <v>16465</v>
      </c>
      <c r="S111" s="6" t="s">
        <v>16466</v>
      </c>
      <c r="T111" s="6" t="s">
        <v>15902</v>
      </c>
      <c r="U111" s="6" t="s">
        <v>224</v>
      </c>
      <c r="V111" s="6" t="s">
        <v>16024</v>
      </c>
      <c r="W111" s="6" t="s">
        <v>16025</v>
      </c>
      <c r="X111" s="6" t="s">
        <v>16467</v>
      </c>
      <c r="Y111" s="6" t="s">
        <v>16468</v>
      </c>
      <c r="Z111" s="6" t="s">
        <v>16469</v>
      </c>
    </row>
    <row r="112" spans="1:26" x14ac:dyDescent="0.25">
      <c r="A112" s="6" t="s">
        <v>187</v>
      </c>
      <c r="B112" s="6" t="s">
        <v>3855</v>
      </c>
      <c r="C112" s="6" t="s">
        <v>3826</v>
      </c>
      <c r="D112" s="6" t="s">
        <v>6895</v>
      </c>
      <c r="E112" s="6" t="s">
        <v>81</v>
      </c>
      <c r="F112" s="6" t="s">
        <v>6896</v>
      </c>
      <c r="G112" s="6" t="s">
        <v>6897</v>
      </c>
      <c r="H112" s="6" t="s">
        <v>6898</v>
      </c>
      <c r="I112" s="43">
        <v>45223</v>
      </c>
      <c r="J112" s="43">
        <v>45229</v>
      </c>
      <c r="K112">
        <v>1411207</v>
      </c>
      <c r="L112" s="6" t="s">
        <v>6899</v>
      </c>
      <c r="M112" s="6" t="s">
        <v>6900</v>
      </c>
      <c r="N112" s="6" t="s">
        <v>4766</v>
      </c>
      <c r="O112" s="6" t="s">
        <v>3982</v>
      </c>
      <c r="Q112" s="6" t="s">
        <v>225</v>
      </c>
      <c r="R112" s="6" t="s">
        <v>16470</v>
      </c>
      <c r="S112" s="6" t="s">
        <v>16471</v>
      </c>
      <c r="T112" s="6" t="s">
        <v>81</v>
      </c>
      <c r="U112" s="6" t="s">
        <v>81</v>
      </c>
      <c r="V112" s="6" t="s">
        <v>15930</v>
      </c>
      <c r="W112" s="6" t="s">
        <v>16048</v>
      </c>
      <c r="X112" s="6" t="s">
        <v>16472</v>
      </c>
      <c r="Y112" s="6" t="s">
        <v>16473</v>
      </c>
      <c r="Z112" s="6" t="s">
        <v>81</v>
      </c>
    </row>
    <row r="113" spans="1:26" x14ac:dyDescent="0.25">
      <c r="A113" s="6" t="s">
        <v>189</v>
      </c>
      <c r="B113" s="6" t="s">
        <v>3847</v>
      </c>
      <c r="C113" s="6" t="s">
        <v>3819</v>
      </c>
      <c r="D113" s="6" t="s">
        <v>6901</v>
      </c>
      <c r="E113" s="6" t="s">
        <v>81</v>
      </c>
      <c r="F113" s="6" t="s">
        <v>6902</v>
      </c>
      <c r="G113" s="6" t="s">
        <v>6903</v>
      </c>
      <c r="H113" s="6" t="s">
        <v>6542</v>
      </c>
      <c r="I113" s="43">
        <v>45231</v>
      </c>
      <c r="J113" s="43">
        <v>45236</v>
      </c>
      <c r="K113">
        <v>1701732</v>
      </c>
      <c r="L113" s="6" t="s">
        <v>6904</v>
      </c>
      <c r="M113" s="6" t="s">
        <v>6905</v>
      </c>
      <c r="N113" s="6" t="s">
        <v>4996</v>
      </c>
      <c r="O113" s="6" t="s">
        <v>3982</v>
      </c>
      <c r="Q113" s="6" t="s">
        <v>226</v>
      </c>
      <c r="R113" s="6" t="s">
        <v>16474</v>
      </c>
      <c r="S113" s="6" t="s">
        <v>16475</v>
      </c>
      <c r="T113" s="6" t="s">
        <v>12</v>
      </c>
      <c r="U113" s="6" t="s">
        <v>226</v>
      </c>
      <c r="V113" s="6" t="s">
        <v>16070</v>
      </c>
      <c r="W113" s="6" t="s">
        <v>16476</v>
      </c>
      <c r="X113" s="6" t="s">
        <v>16477</v>
      </c>
      <c r="Y113" s="6" t="s">
        <v>16478</v>
      </c>
      <c r="Z113" s="6" t="s">
        <v>16479</v>
      </c>
    </row>
    <row r="114" spans="1:26" x14ac:dyDescent="0.25">
      <c r="A114" s="6" t="s">
        <v>191</v>
      </c>
      <c r="B114" s="6" t="s">
        <v>3855</v>
      </c>
      <c r="C114" s="6" t="s">
        <v>3826</v>
      </c>
      <c r="D114" s="6" t="s">
        <v>6906</v>
      </c>
      <c r="E114" s="6" t="s">
        <v>6907</v>
      </c>
      <c r="F114" s="6" t="s">
        <v>6908</v>
      </c>
      <c r="G114" s="6" t="s">
        <v>6909</v>
      </c>
      <c r="H114" s="6" t="s">
        <v>81</v>
      </c>
      <c r="I114" s="43">
        <v>45219</v>
      </c>
      <c r="J114" s="43"/>
      <c r="K114">
        <v>1034670</v>
      </c>
      <c r="L114" s="6" t="s">
        <v>6910</v>
      </c>
      <c r="M114" s="6" t="s">
        <v>6911</v>
      </c>
      <c r="N114" s="6" t="s">
        <v>4708</v>
      </c>
      <c r="O114" s="6" t="s">
        <v>3982</v>
      </c>
      <c r="Q114" s="6" t="s">
        <v>228</v>
      </c>
      <c r="R114" s="6" t="s">
        <v>16480</v>
      </c>
      <c r="S114" s="6" t="s">
        <v>16481</v>
      </c>
      <c r="T114" s="6" t="s">
        <v>15902</v>
      </c>
      <c r="U114" s="6" t="s">
        <v>228</v>
      </c>
      <c r="V114" s="6" t="s">
        <v>16127</v>
      </c>
      <c r="W114" s="6" t="s">
        <v>16482</v>
      </c>
      <c r="X114" s="6" t="s">
        <v>16483</v>
      </c>
      <c r="Y114" s="6" t="s">
        <v>16484</v>
      </c>
      <c r="Z114" s="6" t="s">
        <v>16485</v>
      </c>
    </row>
    <row r="115" spans="1:26" x14ac:dyDescent="0.25">
      <c r="A115" s="6" t="s">
        <v>193</v>
      </c>
      <c r="B115" s="6" t="s">
        <v>3884</v>
      </c>
      <c r="C115" s="6" t="s">
        <v>3866</v>
      </c>
      <c r="D115" s="6" t="s">
        <v>6912</v>
      </c>
      <c r="E115" s="6" t="s">
        <v>81</v>
      </c>
      <c r="F115" s="6" t="s">
        <v>6615</v>
      </c>
      <c r="G115" s="6" t="s">
        <v>6616</v>
      </c>
      <c r="H115" s="6" t="s">
        <v>6617</v>
      </c>
      <c r="I115" s="43">
        <v>45223</v>
      </c>
      <c r="J115" s="43">
        <v>45229</v>
      </c>
      <c r="K115">
        <v>1623925</v>
      </c>
      <c r="L115" s="6" t="s">
        <v>6913</v>
      </c>
      <c r="M115" s="6" t="s">
        <v>6914</v>
      </c>
      <c r="N115" s="6" t="s">
        <v>4997</v>
      </c>
      <c r="O115" s="6" t="s">
        <v>3982</v>
      </c>
      <c r="Q115" s="6" t="s">
        <v>2831</v>
      </c>
      <c r="R115" s="6" t="s">
        <v>16486</v>
      </c>
      <c r="S115" s="6" t="s">
        <v>16487</v>
      </c>
      <c r="T115" s="6" t="s">
        <v>12</v>
      </c>
      <c r="U115" s="6" t="s">
        <v>2831</v>
      </c>
      <c r="V115" s="6" t="s">
        <v>15930</v>
      </c>
      <c r="W115" s="6" t="s">
        <v>15931</v>
      </c>
      <c r="X115" s="6" t="s">
        <v>16488</v>
      </c>
      <c r="Y115" s="6" t="s">
        <v>16489</v>
      </c>
      <c r="Z115" s="6" t="s">
        <v>16490</v>
      </c>
    </row>
    <row r="116" spans="1:26" x14ac:dyDescent="0.25">
      <c r="A116" s="6" t="s">
        <v>196</v>
      </c>
      <c r="B116" s="6" t="s">
        <v>3848</v>
      </c>
      <c r="C116" s="6" t="s">
        <v>3819</v>
      </c>
      <c r="D116" s="6" t="s">
        <v>6915</v>
      </c>
      <c r="E116" s="6" t="s">
        <v>6916</v>
      </c>
      <c r="F116" s="6" t="s">
        <v>6351</v>
      </c>
      <c r="G116" s="6" t="s">
        <v>6917</v>
      </c>
      <c r="H116" s="6" t="s">
        <v>6353</v>
      </c>
      <c r="I116" s="43">
        <v>45155</v>
      </c>
      <c r="J116" s="43"/>
      <c r="K116">
        <v>6951</v>
      </c>
      <c r="L116" s="6" t="s">
        <v>6918</v>
      </c>
      <c r="M116" s="6" t="s">
        <v>6919</v>
      </c>
      <c r="N116" s="6" t="s">
        <v>4161</v>
      </c>
      <c r="O116" s="6" t="s">
        <v>3982</v>
      </c>
      <c r="Q116" s="6" t="s">
        <v>230</v>
      </c>
      <c r="R116" s="6" t="s">
        <v>16491</v>
      </c>
      <c r="S116" s="6" t="s">
        <v>16492</v>
      </c>
      <c r="T116" s="6" t="s">
        <v>12</v>
      </c>
      <c r="U116" s="6" t="s">
        <v>230</v>
      </c>
      <c r="V116" s="6" t="s">
        <v>15936</v>
      </c>
      <c r="W116" s="6" t="s">
        <v>16493</v>
      </c>
      <c r="X116" s="6" t="s">
        <v>16494</v>
      </c>
      <c r="Y116" s="6" t="s">
        <v>16495</v>
      </c>
      <c r="Z116" s="6" t="s">
        <v>16496</v>
      </c>
    </row>
    <row r="117" spans="1:26" x14ac:dyDescent="0.25">
      <c r="A117" s="6" t="s">
        <v>198</v>
      </c>
      <c r="B117" s="6" t="s">
        <v>3848</v>
      </c>
      <c r="C117" s="6" t="s">
        <v>3819</v>
      </c>
      <c r="D117" s="6" t="s">
        <v>6920</v>
      </c>
      <c r="E117" s="6" t="s">
        <v>81</v>
      </c>
      <c r="F117" s="6" t="s">
        <v>6351</v>
      </c>
      <c r="G117" s="6" t="s">
        <v>6921</v>
      </c>
      <c r="H117" s="6" t="s">
        <v>6353</v>
      </c>
      <c r="I117" s="43">
        <v>45167</v>
      </c>
      <c r="J117" s="43"/>
      <c r="K117">
        <v>1280263</v>
      </c>
      <c r="L117" s="6" t="s">
        <v>6922</v>
      </c>
      <c r="M117" s="6" t="s">
        <v>6923</v>
      </c>
      <c r="N117" s="6" t="s">
        <v>4998</v>
      </c>
      <c r="O117" s="6" t="s">
        <v>3982</v>
      </c>
      <c r="Q117" s="6" t="s">
        <v>232</v>
      </c>
      <c r="R117" s="6" t="s">
        <v>16497</v>
      </c>
      <c r="S117" s="6" t="s">
        <v>16498</v>
      </c>
      <c r="T117" s="6" t="s">
        <v>81</v>
      </c>
      <c r="U117" s="6" t="s">
        <v>81</v>
      </c>
      <c r="V117" s="6" t="s">
        <v>24</v>
      </c>
      <c r="W117" s="6" t="s">
        <v>16499</v>
      </c>
      <c r="X117" s="6" t="s">
        <v>16500</v>
      </c>
      <c r="Y117" s="6" t="s">
        <v>16501</v>
      </c>
      <c r="Z117" s="6" t="s">
        <v>16502</v>
      </c>
    </row>
    <row r="118" spans="1:26" x14ac:dyDescent="0.25">
      <c r="A118" s="6" t="s">
        <v>2813</v>
      </c>
      <c r="B118" s="6" t="s">
        <v>3885</v>
      </c>
      <c r="C118" s="6" t="s">
        <v>3826</v>
      </c>
      <c r="D118" s="6" t="s">
        <v>6924</v>
      </c>
      <c r="E118" s="6" t="s">
        <v>81</v>
      </c>
      <c r="F118" s="6" t="s">
        <v>6925</v>
      </c>
      <c r="G118" s="6" t="s">
        <v>6926</v>
      </c>
      <c r="H118" s="6" t="s">
        <v>81</v>
      </c>
      <c r="I118" s="43">
        <v>45134</v>
      </c>
      <c r="J118" s="43"/>
      <c r="K118">
        <v>1845097</v>
      </c>
      <c r="L118" s="6" t="s">
        <v>6927</v>
      </c>
      <c r="M118" s="6" t="s">
        <v>6928</v>
      </c>
      <c r="N118" s="6" t="s">
        <v>4999</v>
      </c>
      <c r="O118" s="6" t="s">
        <v>3983</v>
      </c>
      <c r="Q118" s="6" t="s">
        <v>233</v>
      </c>
      <c r="R118" s="6" t="s">
        <v>16503</v>
      </c>
      <c r="S118" s="6" t="s">
        <v>16504</v>
      </c>
      <c r="T118" s="6" t="s">
        <v>12</v>
      </c>
      <c r="U118" s="6" t="s">
        <v>233</v>
      </c>
      <c r="V118" s="6" t="s">
        <v>15889</v>
      </c>
      <c r="W118" s="6" t="s">
        <v>16116</v>
      </c>
      <c r="X118" s="6" t="s">
        <v>16505</v>
      </c>
      <c r="Y118" s="6" t="s">
        <v>16506</v>
      </c>
      <c r="Z118" s="6" t="s">
        <v>16507</v>
      </c>
    </row>
    <row r="119" spans="1:26" x14ac:dyDescent="0.25">
      <c r="A119" s="6" t="s">
        <v>2815</v>
      </c>
      <c r="B119" s="6" t="s">
        <v>3886</v>
      </c>
      <c r="C119" s="6" t="s">
        <v>3887</v>
      </c>
      <c r="D119" s="6" t="s">
        <v>6929</v>
      </c>
      <c r="E119" s="6" t="s">
        <v>6930</v>
      </c>
      <c r="F119" s="6" t="s">
        <v>6931</v>
      </c>
      <c r="G119" s="6" t="s">
        <v>6932</v>
      </c>
      <c r="H119" s="6" t="s">
        <v>6933</v>
      </c>
      <c r="I119" s="43">
        <v>45236</v>
      </c>
      <c r="J119" s="43">
        <v>45240</v>
      </c>
      <c r="K119">
        <v>1411579</v>
      </c>
      <c r="L119" s="6" t="s">
        <v>6934</v>
      </c>
      <c r="M119" s="6" t="s">
        <v>6935</v>
      </c>
      <c r="N119" s="6" t="s">
        <v>4645</v>
      </c>
      <c r="O119" s="6" t="s">
        <v>3982</v>
      </c>
      <c r="Q119" s="6" t="s">
        <v>235</v>
      </c>
      <c r="R119" s="6" t="s">
        <v>16508</v>
      </c>
      <c r="S119" s="6" t="s">
        <v>16509</v>
      </c>
      <c r="T119" s="6" t="s">
        <v>12</v>
      </c>
      <c r="U119" s="6" t="s">
        <v>235</v>
      </c>
      <c r="V119" s="6" t="s">
        <v>16510</v>
      </c>
      <c r="W119" s="6" t="s">
        <v>16511</v>
      </c>
      <c r="X119" s="6" t="s">
        <v>16512</v>
      </c>
      <c r="Y119" s="6" t="s">
        <v>16513</v>
      </c>
      <c r="Z119" s="6" t="s">
        <v>81</v>
      </c>
    </row>
    <row r="120" spans="1:26" x14ac:dyDescent="0.25">
      <c r="A120" s="6" t="s">
        <v>199</v>
      </c>
      <c r="B120" s="6" t="s">
        <v>3885</v>
      </c>
      <c r="C120" s="6" t="s">
        <v>3826</v>
      </c>
      <c r="D120" s="6" t="s">
        <v>6936</v>
      </c>
      <c r="E120" s="6" t="s">
        <v>81</v>
      </c>
      <c r="F120" s="6" t="s">
        <v>6403</v>
      </c>
      <c r="G120" s="6" t="s">
        <v>6404</v>
      </c>
      <c r="H120" s="6" t="s">
        <v>81</v>
      </c>
      <c r="I120" s="43">
        <v>45154</v>
      </c>
      <c r="J120" s="43"/>
      <c r="K120">
        <v>1748790</v>
      </c>
      <c r="L120" s="6" t="s">
        <v>6937</v>
      </c>
      <c r="M120" s="6" t="s">
        <v>6938</v>
      </c>
      <c r="N120" s="6" t="s">
        <v>4160</v>
      </c>
      <c r="O120" s="6" t="s">
        <v>3983</v>
      </c>
      <c r="Q120" s="6" t="s">
        <v>237</v>
      </c>
      <c r="R120" s="6" t="s">
        <v>16514</v>
      </c>
      <c r="S120" s="6" t="s">
        <v>16515</v>
      </c>
      <c r="T120" s="6" t="s">
        <v>15902</v>
      </c>
      <c r="U120" s="6" t="s">
        <v>237</v>
      </c>
      <c r="V120" s="6" t="s">
        <v>15936</v>
      </c>
      <c r="W120" s="6" t="s">
        <v>15937</v>
      </c>
      <c r="X120" s="6" t="s">
        <v>16516</v>
      </c>
      <c r="Y120" s="6" t="s">
        <v>16517</v>
      </c>
      <c r="Z120" s="6" t="s">
        <v>81</v>
      </c>
    </row>
    <row r="121" spans="1:26" x14ac:dyDescent="0.25">
      <c r="A121" s="6" t="s">
        <v>201</v>
      </c>
      <c r="B121" s="6" t="s">
        <v>3853</v>
      </c>
      <c r="C121" s="6" t="s">
        <v>3819</v>
      </c>
      <c r="D121" s="6" t="s">
        <v>6939</v>
      </c>
      <c r="E121" s="6" t="s">
        <v>81</v>
      </c>
      <c r="F121" s="6" t="s">
        <v>6351</v>
      </c>
      <c r="G121" s="6" t="s">
        <v>6921</v>
      </c>
      <c r="H121" s="6" t="s">
        <v>6353</v>
      </c>
      <c r="I121" s="43">
        <v>45229</v>
      </c>
      <c r="J121" s="43">
        <v>45233</v>
      </c>
      <c r="K121">
        <v>2488</v>
      </c>
      <c r="L121" s="6" t="s">
        <v>6940</v>
      </c>
      <c r="M121" s="6" t="s">
        <v>6941</v>
      </c>
      <c r="N121" s="6" t="s">
        <v>4768</v>
      </c>
      <c r="O121" s="6" t="s">
        <v>3982</v>
      </c>
      <c r="Q121" s="6" t="s">
        <v>239</v>
      </c>
      <c r="R121" s="6" t="s">
        <v>16518</v>
      </c>
      <c r="S121" s="6" t="s">
        <v>16519</v>
      </c>
      <c r="T121" s="6" t="s">
        <v>81</v>
      </c>
      <c r="U121" s="6" t="s">
        <v>81</v>
      </c>
      <c r="V121" s="6" t="s">
        <v>15930</v>
      </c>
      <c r="W121" s="6" t="s">
        <v>15931</v>
      </c>
      <c r="X121" s="6" t="s">
        <v>16520</v>
      </c>
      <c r="Y121" s="6" t="s">
        <v>16521</v>
      </c>
      <c r="Z121" s="6" t="s">
        <v>16522</v>
      </c>
    </row>
    <row r="122" spans="1:26" x14ac:dyDescent="0.25">
      <c r="A122" s="6" t="s">
        <v>202</v>
      </c>
      <c r="B122" s="6" t="s">
        <v>3880</v>
      </c>
      <c r="C122" s="6" t="s">
        <v>3823</v>
      </c>
      <c r="D122" s="6" t="s">
        <v>6942</v>
      </c>
      <c r="E122" s="6" t="s">
        <v>81</v>
      </c>
      <c r="F122" s="6" t="s">
        <v>6943</v>
      </c>
      <c r="G122" s="6" t="s">
        <v>6944</v>
      </c>
      <c r="H122" s="6" t="s">
        <v>6360</v>
      </c>
      <c r="I122" s="43">
        <v>45229</v>
      </c>
      <c r="J122" s="43">
        <v>45233</v>
      </c>
      <c r="K122">
        <v>1037868</v>
      </c>
      <c r="L122" s="6" t="s">
        <v>6945</v>
      </c>
      <c r="M122" s="6" t="s">
        <v>6946</v>
      </c>
      <c r="N122" s="6" t="s">
        <v>4770</v>
      </c>
      <c r="O122" s="6" t="s">
        <v>3982</v>
      </c>
      <c r="Q122" s="6" t="s">
        <v>241</v>
      </c>
      <c r="R122" s="6" t="s">
        <v>16523</v>
      </c>
      <c r="S122" s="6" t="s">
        <v>16524</v>
      </c>
      <c r="T122" s="6" t="s">
        <v>15902</v>
      </c>
      <c r="U122" s="6" t="s">
        <v>241</v>
      </c>
      <c r="V122" s="6" t="s">
        <v>16024</v>
      </c>
      <c r="W122" s="6" t="s">
        <v>16025</v>
      </c>
      <c r="X122" s="6" t="s">
        <v>16525</v>
      </c>
      <c r="Y122" s="6" t="s">
        <v>16526</v>
      </c>
      <c r="Z122" s="6" t="s">
        <v>16527</v>
      </c>
    </row>
    <row r="123" spans="1:26" x14ac:dyDescent="0.25">
      <c r="A123" s="6" t="s">
        <v>2817</v>
      </c>
      <c r="B123" s="6" t="s">
        <v>3845</v>
      </c>
      <c r="C123" s="6" t="s">
        <v>3816</v>
      </c>
      <c r="D123" s="6" t="s">
        <v>6947</v>
      </c>
      <c r="E123" s="6" t="s">
        <v>6948</v>
      </c>
      <c r="F123" s="6" t="s">
        <v>6949</v>
      </c>
      <c r="G123" s="6" t="s">
        <v>6950</v>
      </c>
      <c r="H123" s="6" t="s">
        <v>6951</v>
      </c>
      <c r="I123" s="43">
        <v>45223</v>
      </c>
      <c r="J123" s="43">
        <v>45229</v>
      </c>
      <c r="K123">
        <v>896262</v>
      </c>
      <c r="L123" s="6" t="s">
        <v>6952</v>
      </c>
      <c r="M123" s="6" t="s">
        <v>6953</v>
      </c>
      <c r="N123" s="6" t="s">
        <v>4441</v>
      </c>
      <c r="O123" s="6" t="s">
        <v>3983</v>
      </c>
      <c r="Q123" s="6" t="s">
        <v>244</v>
      </c>
      <c r="R123" s="6" t="s">
        <v>16528</v>
      </c>
      <c r="S123" s="6" t="s">
        <v>16529</v>
      </c>
      <c r="T123" s="6" t="s">
        <v>15902</v>
      </c>
      <c r="U123" s="6" t="s">
        <v>244</v>
      </c>
      <c r="V123" s="6" t="s">
        <v>16024</v>
      </c>
      <c r="W123" s="6" t="s">
        <v>16025</v>
      </c>
      <c r="X123" s="6" t="s">
        <v>16530</v>
      </c>
      <c r="Y123" s="6" t="s">
        <v>16531</v>
      </c>
      <c r="Z123" s="6" t="s">
        <v>81</v>
      </c>
    </row>
    <row r="124" spans="1:26" x14ac:dyDescent="0.25">
      <c r="A124" s="6" t="s">
        <v>15739</v>
      </c>
      <c r="B124" s="6" t="s">
        <v>3845</v>
      </c>
      <c r="C124" s="6" t="s">
        <v>3816</v>
      </c>
      <c r="D124" s="6" t="s">
        <v>24506</v>
      </c>
      <c r="E124" s="6" t="s">
        <v>8699</v>
      </c>
      <c r="F124" s="6" t="s">
        <v>24507</v>
      </c>
      <c r="G124" s="6" t="s">
        <v>24508</v>
      </c>
      <c r="H124" s="6" t="s">
        <v>6353</v>
      </c>
      <c r="I124" s="43">
        <v>45231</v>
      </c>
      <c r="J124" s="43">
        <v>45236</v>
      </c>
      <c r="L124" s="6" t="s">
        <v>81</v>
      </c>
      <c r="M124" s="6" t="s">
        <v>81</v>
      </c>
      <c r="N124" s="6" t="s">
        <v>24509</v>
      </c>
      <c r="O124" s="6" t="s">
        <v>3983</v>
      </c>
      <c r="Q124" s="6" t="s">
        <v>246</v>
      </c>
      <c r="R124" s="6" t="s">
        <v>16532</v>
      </c>
      <c r="S124" s="6" t="s">
        <v>16533</v>
      </c>
      <c r="T124" s="6" t="s">
        <v>15902</v>
      </c>
      <c r="U124" s="6" t="s">
        <v>246</v>
      </c>
      <c r="V124" s="6" t="s">
        <v>16024</v>
      </c>
      <c r="W124" s="6" t="s">
        <v>16025</v>
      </c>
      <c r="X124" s="6" t="s">
        <v>16534</v>
      </c>
      <c r="Y124" s="6" t="s">
        <v>16535</v>
      </c>
      <c r="Z124" s="6" t="s">
        <v>16536</v>
      </c>
    </row>
    <row r="125" spans="1:26" x14ac:dyDescent="0.25">
      <c r="A125" s="6" t="s">
        <v>2818</v>
      </c>
      <c r="B125" s="6" t="s">
        <v>81</v>
      </c>
      <c r="C125" s="6" t="s">
        <v>81</v>
      </c>
      <c r="D125" s="6" t="s">
        <v>6954</v>
      </c>
      <c r="E125" s="6" t="s">
        <v>81</v>
      </c>
      <c r="F125" s="6" t="s">
        <v>6955</v>
      </c>
      <c r="G125" s="6" t="s">
        <v>6956</v>
      </c>
      <c r="H125" s="6" t="s">
        <v>6542</v>
      </c>
      <c r="I125" s="43"/>
      <c r="J125" s="43"/>
      <c r="L125" s="6" t="s">
        <v>81</v>
      </c>
      <c r="M125" s="6" t="s">
        <v>81</v>
      </c>
      <c r="N125" s="6" t="s">
        <v>5000</v>
      </c>
      <c r="O125" s="6" t="s">
        <v>81</v>
      </c>
      <c r="Q125" s="6" t="s">
        <v>247</v>
      </c>
      <c r="R125" s="6" t="s">
        <v>16537</v>
      </c>
      <c r="S125" s="6" t="s">
        <v>16538</v>
      </c>
      <c r="T125" s="6" t="s">
        <v>12</v>
      </c>
      <c r="U125" s="6" t="s">
        <v>247</v>
      </c>
      <c r="V125" s="6" t="s">
        <v>16083</v>
      </c>
      <c r="W125" s="6" t="s">
        <v>16084</v>
      </c>
      <c r="X125" s="6" t="s">
        <v>16539</v>
      </c>
      <c r="Y125" s="6" t="s">
        <v>16540</v>
      </c>
      <c r="Z125" s="6" t="s">
        <v>16541</v>
      </c>
    </row>
    <row r="126" spans="1:26" x14ac:dyDescent="0.25">
      <c r="A126" s="6" t="s">
        <v>204</v>
      </c>
      <c r="B126" s="6" t="s">
        <v>3828</v>
      </c>
      <c r="C126" s="6" t="s">
        <v>3821</v>
      </c>
      <c r="D126" s="6" t="s">
        <v>6957</v>
      </c>
      <c r="E126" s="6" t="s">
        <v>81</v>
      </c>
      <c r="F126" s="6" t="s">
        <v>6958</v>
      </c>
      <c r="G126" s="6" t="s">
        <v>6959</v>
      </c>
      <c r="H126" s="6" t="s">
        <v>3137</v>
      </c>
      <c r="I126" s="43">
        <v>45236</v>
      </c>
      <c r="J126" s="43">
        <v>45240</v>
      </c>
      <c r="K126">
        <v>1004434</v>
      </c>
      <c r="L126" s="6" t="s">
        <v>6960</v>
      </c>
      <c r="M126" s="6" t="s">
        <v>6961</v>
      </c>
      <c r="N126" s="6" t="s">
        <v>4400</v>
      </c>
      <c r="O126" s="6" t="s">
        <v>3982</v>
      </c>
      <c r="Q126" s="6" t="s">
        <v>251</v>
      </c>
      <c r="R126" s="6" t="s">
        <v>16542</v>
      </c>
      <c r="S126" s="6" t="s">
        <v>16543</v>
      </c>
      <c r="T126" s="6" t="s">
        <v>12</v>
      </c>
      <c r="U126" s="6" t="s">
        <v>251</v>
      </c>
      <c r="V126" s="6" t="s">
        <v>16127</v>
      </c>
      <c r="W126" s="6" t="s">
        <v>16152</v>
      </c>
      <c r="X126" s="6" t="s">
        <v>16349</v>
      </c>
      <c r="Y126" s="6" t="s">
        <v>16544</v>
      </c>
      <c r="Z126" s="6" t="s">
        <v>16545</v>
      </c>
    </row>
    <row r="127" spans="1:26" x14ac:dyDescent="0.25">
      <c r="A127" s="6" t="s">
        <v>205</v>
      </c>
      <c r="B127" s="6" t="s">
        <v>3830</v>
      </c>
      <c r="C127" s="6" t="s">
        <v>3816</v>
      </c>
      <c r="D127" s="6" t="s">
        <v>6962</v>
      </c>
      <c r="E127" s="6" t="s">
        <v>81</v>
      </c>
      <c r="F127" s="6" t="s">
        <v>6963</v>
      </c>
      <c r="G127" s="6" t="s">
        <v>6964</v>
      </c>
      <c r="H127" s="6" t="s">
        <v>6353</v>
      </c>
      <c r="I127" s="43">
        <v>45231</v>
      </c>
      <c r="J127" s="43">
        <v>45236</v>
      </c>
      <c r="K127">
        <v>318154</v>
      </c>
      <c r="L127" s="6" t="s">
        <v>6965</v>
      </c>
      <c r="M127" s="6" t="s">
        <v>6966</v>
      </c>
      <c r="N127" s="6" t="s">
        <v>4440</v>
      </c>
      <c r="O127" s="6" t="s">
        <v>3983</v>
      </c>
      <c r="Q127" s="6" t="s">
        <v>2836</v>
      </c>
      <c r="R127" s="6" t="s">
        <v>16546</v>
      </c>
      <c r="S127" s="6" t="s">
        <v>16547</v>
      </c>
      <c r="T127" s="6" t="s">
        <v>15902</v>
      </c>
      <c r="U127" s="6" t="s">
        <v>2836</v>
      </c>
      <c r="V127" s="6" t="s">
        <v>15903</v>
      </c>
      <c r="W127" s="6" t="s">
        <v>16548</v>
      </c>
      <c r="X127" s="6" t="s">
        <v>16549</v>
      </c>
      <c r="Y127" s="6" t="s">
        <v>16550</v>
      </c>
      <c r="Z127" s="6" t="s">
        <v>16551</v>
      </c>
    </row>
    <row r="128" spans="1:26" x14ac:dyDescent="0.25">
      <c r="A128" s="6" t="s">
        <v>207</v>
      </c>
      <c r="B128" s="6" t="s">
        <v>3874</v>
      </c>
      <c r="C128" s="6" t="s">
        <v>3840</v>
      </c>
      <c r="D128" s="6" t="s">
        <v>6967</v>
      </c>
      <c r="E128" s="6" t="s">
        <v>81</v>
      </c>
      <c r="F128" s="6" t="s">
        <v>6833</v>
      </c>
      <c r="G128" s="6" t="s">
        <v>6968</v>
      </c>
      <c r="H128" s="6" t="s">
        <v>6835</v>
      </c>
      <c r="I128" s="43">
        <v>45231</v>
      </c>
      <c r="J128" s="43">
        <v>45236</v>
      </c>
      <c r="K128">
        <v>1562401</v>
      </c>
      <c r="L128" s="6" t="s">
        <v>6969</v>
      </c>
      <c r="M128" s="6" t="s">
        <v>6970</v>
      </c>
      <c r="N128" s="6" t="s">
        <v>5001</v>
      </c>
      <c r="O128" s="6" t="s">
        <v>3982</v>
      </c>
      <c r="Q128" s="6" t="s">
        <v>253</v>
      </c>
      <c r="R128" s="6" t="s">
        <v>16552</v>
      </c>
      <c r="S128" s="6" t="s">
        <v>16553</v>
      </c>
      <c r="T128" s="6" t="s">
        <v>15902</v>
      </c>
      <c r="U128" s="6" t="s">
        <v>253</v>
      </c>
      <c r="V128" s="6" t="s">
        <v>15930</v>
      </c>
      <c r="W128" s="6" t="s">
        <v>15987</v>
      </c>
      <c r="X128" s="6" t="s">
        <v>16554</v>
      </c>
      <c r="Y128" s="6" t="s">
        <v>16555</v>
      </c>
      <c r="Z128" s="6" t="s">
        <v>16556</v>
      </c>
    </row>
    <row r="129" spans="1:26" x14ac:dyDescent="0.25">
      <c r="A129" s="6" t="s">
        <v>2820</v>
      </c>
      <c r="B129" s="6" t="s">
        <v>3828</v>
      </c>
      <c r="C129" s="6" t="s">
        <v>3821</v>
      </c>
      <c r="D129" s="6" t="s">
        <v>6971</v>
      </c>
      <c r="E129" s="6" t="s">
        <v>6972</v>
      </c>
      <c r="F129" s="6" t="s">
        <v>6973</v>
      </c>
      <c r="G129" s="6" t="s">
        <v>6974</v>
      </c>
      <c r="H129" s="6" t="s">
        <v>6353</v>
      </c>
      <c r="I129" s="43">
        <v>45229</v>
      </c>
      <c r="J129" s="43">
        <v>45233</v>
      </c>
      <c r="K129">
        <v>1591587</v>
      </c>
      <c r="L129" s="6" t="s">
        <v>6975</v>
      </c>
      <c r="M129" s="6" t="s">
        <v>6976</v>
      </c>
      <c r="N129" s="6" t="s">
        <v>5002</v>
      </c>
      <c r="O129" s="6" t="s">
        <v>3982</v>
      </c>
      <c r="Q129" s="6" t="s">
        <v>2838</v>
      </c>
      <c r="R129" s="6" t="s">
        <v>16557</v>
      </c>
      <c r="S129" s="6" t="s">
        <v>16558</v>
      </c>
      <c r="T129" s="6" t="s">
        <v>12</v>
      </c>
      <c r="U129" s="6" t="s">
        <v>2838</v>
      </c>
      <c r="V129" s="6" t="s">
        <v>16127</v>
      </c>
      <c r="W129" s="6" t="s">
        <v>16436</v>
      </c>
      <c r="X129" s="6" t="s">
        <v>16559</v>
      </c>
      <c r="Y129" s="6" t="s">
        <v>16560</v>
      </c>
      <c r="Z129" s="6" t="s">
        <v>16561</v>
      </c>
    </row>
    <row r="130" spans="1:26" x14ac:dyDescent="0.25">
      <c r="A130" s="6" t="s">
        <v>2821</v>
      </c>
      <c r="B130" s="6" t="s">
        <v>3888</v>
      </c>
      <c r="C130" s="6" t="s">
        <v>3823</v>
      </c>
      <c r="D130" s="6" t="s">
        <v>6977</v>
      </c>
      <c r="E130" s="6" t="s">
        <v>6978</v>
      </c>
      <c r="F130" s="6" t="s">
        <v>6979</v>
      </c>
      <c r="G130" s="6" t="s">
        <v>6980</v>
      </c>
      <c r="H130" s="6" t="s">
        <v>81</v>
      </c>
      <c r="I130" s="43"/>
      <c r="J130" s="43"/>
      <c r="L130" s="6" t="s">
        <v>6981</v>
      </c>
      <c r="M130" s="6" t="s">
        <v>6982</v>
      </c>
      <c r="N130" s="6" t="s">
        <v>4056</v>
      </c>
      <c r="O130" s="6" t="s">
        <v>3982</v>
      </c>
      <c r="Q130" s="6" t="s">
        <v>15741</v>
      </c>
      <c r="R130" s="6" t="s">
        <v>16562</v>
      </c>
      <c r="S130" s="6" t="s">
        <v>16563</v>
      </c>
      <c r="T130" s="6" t="s">
        <v>81</v>
      </c>
      <c r="U130" s="6" t="s">
        <v>81</v>
      </c>
      <c r="V130" s="6" t="s">
        <v>16510</v>
      </c>
      <c r="W130" s="6" t="s">
        <v>16564</v>
      </c>
      <c r="X130" s="6" t="s">
        <v>16565</v>
      </c>
      <c r="Y130" s="6" t="s">
        <v>16566</v>
      </c>
      <c r="Z130" s="6" t="s">
        <v>81</v>
      </c>
    </row>
    <row r="131" spans="1:26" x14ac:dyDescent="0.25">
      <c r="A131" s="6" t="s">
        <v>209</v>
      </c>
      <c r="B131" s="6" t="s">
        <v>3848</v>
      </c>
      <c r="C131" s="6" t="s">
        <v>3819</v>
      </c>
      <c r="D131" s="6" t="s">
        <v>6983</v>
      </c>
      <c r="E131" s="6" t="s">
        <v>81</v>
      </c>
      <c r="F131" s="6" t="s">
        <v>6827</v>
      </c>
      <c r="G131" s="6" t="s">
        <v>6984</v>
      </c>
      <c r="H131" s="6" t="s">
        <v>6829</v>
      </c>
      <c r="I131" s="43">
        <v>45229</v>
      </c>
      <c r="J131" s="43">
        <v>45233</v>
      </c>
      <c r="K131">
        <v>1047127</v>
      </c>
      <c r="L131" s="6" t="s">
        <v>6985</v>
      </c>
      <c r="M131" s="6" t="s">
        <v>6986</v>
      </c>
      <c r="N131" s="6" t="s">
        <v>4568</v>
      </c>
      <c r="O131" s="6" t="s">
        <v>3982</v>
      </c>
      <c r="Q131" s="6" t="s">
        <v>255</v>
      </c>
      <c r="R131" s="6" t="s">
        <v>16567</v>
      </c>
      <c r="S131" s="6" t="s">
        <v>16568</v>
      </c>
      <c r="T131" s="6" t="s">
        <v>12</v>
      </c>
      <c r="U131" s="6" t="s">
        <v>255</v>
      </c>
      <c r="V131" s="6" t="s">
        <v>16063</v>
      </c>
      <c r="W131" s="6" t="s">
        <v>16064</v>
      </c>
      <c r="X131" s="6" t="s">
        <v>16569</v>
      </c>
      <c r="Y131" s="6" t="s">
        <v>16570</v>
      </c>
      <c r="Z131" s="6" t="s">
        <v>16571</v>
      </c>
    </row>
    <row r="132" spans="1:26" x14ac:dyDescent="0.25">
      <c r="A132" s="6" t="s">
        <v>211</v>
      </c>
      <c r="B132" s="6" t="s">
        <v>3845</v>
      </c>
      <c r="C132" s="6" t="s">
        <v>3816</v>
      </c>
      <c r="D132" s="6" t="s">
        <v>6987</v>
      </c>
      <c r="E132" s="6" t="s">
        <v>6438</v>
      </c>
      <c r="F132" s="6" t="s">
        <v>6467</v>
      </c>
      <c r="G132" s="6" t="s">
        <v>6988</v>
      </c>
      <c r="H132" s="6" t="s">
        <v>6376</v>
      </c>
      <c r="I132" s="43">
        <v>45231</v>
      </c>
      <c r="J132" s="43">
        <v>45236</v>
      </c>
      <c r="K132">
        <v>1142750</v>
      </c>
      <c r="L132" s="6" t="s">
        <v>6989</v>
      </c>
      <c r="M132" s="6" t="s">
        <v>6990</v>
      </c>
      <c r="N132" s="6" t="s">
        <v>5003</v>
      </c>
      <c r="O132" s="6" t="s">
        <v>3983</v>
      </c>
      <c r="Q132" s="6" t="s">
        <v>257</v>
      </c>
      <c r="R132" s="6" t="s">
        <v>16572</v>
      </c>
      <c r="S132" s="6" t="s">
        <v>16573</v>
      </c>
      <c r="T132" s="6" t="s">
        <v>12</v>
      </c>
      <c r="U132" s="6" t="s">
        <v>257</v>
      </c>
      <c r="V132" s="6" t="s">
        <v>15930</v>
      </c>
      <c r="W132" s="6" t="s">
        <v>15987</v>
      </c>
      <c r="X132" s="6" t="s">
        <v>16574</v>
      </c>
      <c r="Y132" s="6" t="s">
        <v>16575</v>
      </c>
      <c r="Z132" s="6" t="s">
        <v>16576</v>
      </c>
    </row>
    <row r="133" spans="1:26" x14ac:dyDescent="0.25">
      <c r="A133" s="6" t="s">
        <v>212</v>
      </c>
      <c r="B133" s="6" t="s">
        <v>3828</v>
      </c>
      <c r="C133" s="6" t="s">
        <v>3821</v>
      </c>
      <c r="D133" s="6" t="s">
        <v>6991</v>
      </c>
      <c r="E133" s="6" t="s">
        <v>81</v>
      </c>
      <c r="F133" s="6" t="s">
        <v>6992</v>
      </c>
      <c r="G133" s="6" t="s">
        <v>6993</v>
      </c>
      <c r="H133" s="6" t="s">
        <v>6709</v>
      </c>
      <c r="I133" s="43">
        <v>45222</v>
      </c>
      <c r="J133" s="43">
        <v>45226</v>
      </c>
      <c r="K133">
        <v>820027</v>
      </c>
      <c r="L133" s="6" t="s">
        <v>6994</v>
      </c>
      <c r="M133" s="6" t="s">
        <v>6995</v>
      </c>
      <c r="N133" s="6" t="s">
        <v>4332</v>
      </c>
      <c r="O133" s="6" t="s">
        <v>3982</v>
      </c>
      <c r="Q133" s="6" t="s">
        <v>259</v>
      </c>
      <c r="R133" s="6" t="s">
        <v>16577</v>
      </c>
      <c r="S133" s="6" t="s">
        <v>16578</v>
      </c>
      <c r="T133" s="6" t="s">
        <v>81</v>
      </c>
      <c r="U133" s="6" t="s">
        <v>81</v>
      </c>
      <c r="V133" s="6" t="s">
        <v>16037</v>
      </c>
      <c r="W133" s="6" t="s">
        <v>16579</v>
      </c>
      <c r="X133" s="6" t="s">
        <v>81</v>
      </c>
      <c r="Y133" s="6" t="s">
        <v>16580</v>
      </c>
      <c r="Z133" s="6" t="s">
        <v>81</v>
      </c>
    </row>
    <row r="134" spans="1:26" x14ac:dyDescent="0.25">
      <c r="A134" s="6" t="s">
        <v>2823</v>
      </c>
      <c r="B134" s="6" t="s">
        <v>3881</v>
      </c>
      <c r="C134" s="6" t="s">
        <v>3816</v>
      </c>
      <c r="D134" s="6" t="s">
        <v>6996</v>
      </c>
      <c r="E134" s="6" t="s">
        <v>81</v>
      </c>
      <c r="F134" s="6" t="s">
        <v>6997</v>
      </c>
      <c r="G134" s="6" t="s">
        <v>6998</v>
      </c>
      <c r="H134" s="6" t="s">
        <v>6353</v>
      </c>
      <c r="I134" s="43">
        <v>45236</v>
      </c>
      <c r="J134" s="43">
        <v>45240</v>
      </c>
      <c r="K134">
        <v>1297184</v>
      </c>
      <c r="L134" s="6" t="s">
        <v>6999</v>
      </c>
      <c r="M134" s="6" t="s">
        <v>7000</v>
      </c>
      <c r="N134" s="6" t="s">
        <v>5004</v>
      </c>
      <c r="O134" s="6" t="s">
        <v>3983</v>
      </c>
      <c r="Q134" s="6" t="s">
        <v>2842</v>
      </c>
      <c r="R134" s="6" t="s">
        <v>16581</v>
      </c>
      <c r="S134" s="6" t="s">
        <v>16582</v>
      </c>
      <c r="T134" s="6" t="s">
        <v>15902</v>
      </c>
      <c r="U134" s="6" t="s">
        <v>2842</v>
      </c>
      <c r="V134" s="6" t="s">
        <v>16127</v>
      </c>
      <c r="W134" s="6" t="s">
        <v>16436</v>
      </c>
      <c r="X134" s="6" t="s">
        <v>16583</v>
      </c>
      <c r="Y134" s="6" t="s">
        <v>16584</v>
      </c>
      <c r="Z134" s="6" t="s">
        <v>16585</v>
      </c>
    </row>
    <row r="135" spans="1:26" x14ac:dyDescent="0.25">
      <c r="A135" s="6" t="s">
        <v>2825</v>
      </c>
      <c r="B135" s="6" t="s">
        <v>3889</v>
      </c>
      <c r="C135" s="6" t="s">
        <v>114</v>
      </c>
      <c r="D135" s="6" t="s">
        <v>7001</v>
      </c>
      <c r="E135" s="6" t="s">
        <v>81</v>
      </c>
      <c r="F135" s="6" t="s">
        <v>7002</v>
      </c>
      <c r="G135" s="6" t="s">
        <v>7003</v>
      </c>
      <c r="H135" s="6" t="s">
        <v>6399</v>
      </c>
      <c r="I135" s="43">
        <v>45236</v>
      </c>
      <c r="J135" s="43">
        <v>45240</v>
      </c>
      <c r="K135">
        <v>1704715</v>
      </c>
      <c r="L135" s="6" t="s">
        <v>7004</v>
      </c>
      <c r="M135" s="6" t="s">
        <v>7005</v>
      </c>
      <c r="N135" s="6" t="s">
        <v>4501</v>
      </c>
      <c r="O135" s="6" t="s">
        <v>3982</v>
      </c>
      <c r="Q135" s="6" t="s">
        <v>261</v>
      </c>
      <c r="R135" s="6" t="s">
        <v>260</v>
      </c>
      <c r="S135" s="6" t="s">
        <v>16586</v>
      </c>
      <c r="T135" s="6" t="s">
        <v>12</v>
      </c>
      <c r="U135" s="6" t="s">
        <v>261</v>
      </c>
      <c r="V135" s="6" t="s">
        <v>16510</v>
      </c>
      <c r="W135" s="6" t="s">
        <v>16587</v>
      </c>
      <c r="X135" s="6" t="s">
        <v>16588</v>
      </c>
      <c r="Y135" s="6" t="s">
        <v>16589</v>
      </c>
      <c r="Z135" s="6" t="s">
        <v>16590</v>
      </c>
    </row>
    <row r="136" spans="1:26" x14ac:dyDescent="0.25">
      <c r="A136" s="6" t="s">
        <v>2827</v>
      </c>
      <c r="B136" s="6" t="s">
        <v>3842</v>
      </c>
      <c r="C136" s="6" t="s">
        <v>3823</v>
      </c>
      <c r="D136" s="6" t="s">
        <v>7006</v>
      </c>
      <c r="E136" s="6" t="s">
        <v>7007</v>
      </c>
      <c r="F136" s="6" t="s">
        <v>7008</v>
      </c>
      <c r="G136" s="6" t="s">
        <v>7009</v>
      </c>
      <c r="H136" s="6" t="s">
        <v>1601</v>
      </c>
      <c r="I136" s="43">
        <v>45229</v>
      </c>
      <c r="J136" s="43">
        <v>45233</v>
      </c>
      <c r="K136">
        <v>1488139</v>
      </c>
      <c r="L136" s="6" t="s">
        <v>7010</v>
      </c>
      <c r="M136" s="6" t="s">
        <v>7011</v>
      </c>
      <c r="N136" s="6" t="s">
        <v>4769</v>
      </c>
      <c r="O136" s="6" t="s">
        <v>3984</v>
      </c>
      <c r="Q136" s="6" t="s">
        <v>2844</v>
      </c>
      <c r="R136" s="6" t="s">
        <v>16591</v>
      </c>
      <c r="S136" s="6" t="s">
        <v>16592</v>
      </c>
      <c r="T136" s="6" t="s">
        <v>12</v>
      </c>
      <c r="U136" s="6" t="s">
        <v>2844</v>
      </c>
      <c r="V136" s="6" t="s">
        <v>15895</v>
      </c>
      <c r="W136" s="6" t="s">
        <v>15896</v>
      </c>
      <c r="X136" s="6" t="s">
        <v>16593</v>
      </c>
      <c r="Y136" s="6" t="s">
        <v>16594</v>
      </c>
      <c r="Z136" s="6" t="s">
        <v>16595</v>
      </c>
    </row>
    <row r="137" spans="1:26" x14ac:dyDescent="0.25">
      <c r="A137" s="6" t="s">
        <v>213</v>
      </c>
      <c r="B137" s="6" t="s">
        <v>3890</v>
      </c>
      <c r="C137" s="6" t="s">
        <v>3840</v>
      </c>
      <c r="D137" s="6" t="s">
        <v>7012</v>
      </c>
      <c r="E137" s="6" t="s">
        <v>6647</v>
      </c>
      <c r="F137" s="6" t="s">
        <v>7013</v>
      </c>
      <c r="G137" s="6" t="s">
        <v>7014</v>
      </c>
      <c r="H137" s="6" t="s">
        <v>1601</v>
      </c>
      <c r="I137" s="43">
        <v>45224</v>
      </c>
      <c r="J137" s="43">
        <v>45229</v>
      </c>
      <c r="K137">
        <v>1053507</v>
      </c>
      <c r="L137" s="6" t="s">
        <v>7015</v>
      </c>
      <c r="M137" s="6" t="s">
        <v>7016</v>
      </c>
      <c r="N137" s="6" t="s">
        <v>4581</v>
      </c>
      <c r="O137" s="6" t="s">
        <v>3982</v>
      </c>
      <c r="Q137" s="6" t="s">
        <v>264</v>
      </c>
      <c r="R137" s="6" t="s">
        <v>16596</v>
      </c>
      <c r="S137" s="6" t="s">
        <v>16597</v>
      </c>
      <c r="T137" s="6" t="s">
        <v>81</v>
      </c>
      <c r="U137" s="6" t="s">
        <v>81</v>
      </c>
      <c r="V137" s="6" t="s">
        <v>15889</v>
      </c>
      <c r="W137" s="6" t="s">
        <v>15890</v>
      </c>
      <c r="X137" s="6" t="s">
        <v>16598</v>
      </c>
      <c r="Y137" s="6" t="s">
        <v>16599</v>
      </c>
      <c r="Z137" s="6" t="s">
        <v>81</v>
      </c>
    </row>
    <row r="138" spans="1:26" x14ac:dyDescent="0.25">
      <c r="A138" s="6" t="s">
        <v>216</v>
      </c>
      <c r="B138" s="6" t="s">
        <v>3891</v>
      </c>
      <c r="C138" s="6" t="s">
        <v>3887</v>
      </c>
      <c r="D138" s="6" t="s">
        <v>7017</v>
      </c>
      <c r="E138" s="6" t="s">
        <v>7018</v>
      </c>
      <c r="F138" s="6" t="s">
        <v>7019</v>
      </c>
      <c r="G138" s="6" t="s">
        <v>7020</v>
      </c>
      <c r="H138" s="6" t="s">
        <v>7021</v>
      </c>
      <c r="I138" s="43"/>
      <c r="J138" s="43"/>
      <c r="K138">
        <v>1129137</v>
      </c>
      <c r="L138" s="6" t="s">
        <v>7022</v>
      </c>
      <c r="M138" s="6" t="s">
        <v>7023</v>
      </c>
      <c r="N138" s="6" t="s">
        <v>5005</v>
      </c>
      <c r="O138" s="6" t="s">
        <v>3982</v>
      </c>
      <c r="Q138" s="6" t="s">
        <v>267</v>
      </c>
      <c r="R138" s="6" t="s">
        <v>16600</v>
      </c>
      <c r="S138" s="6" t="s">
        <v>16601</v>
      </c>
      <c r="T138" s="6" t="s">
        <v>12</v>
      </c>
      <c r="U138" s="6" t="s">
        <v>267</v>
      </c>
      <c r="V138" s="6" t="s">
        <v>15943</v>
      </c>
      <c r="W138" s="6" t="s">
        <v>16374</v>
      </c>
      <c r="X138" s="6" t="s">
        <v>16602</v>
      </c>
      <c r="Y138" s="6" t="s">
        <v>16603</v>
      </c>
      <c r="Z138" s="6" t="s">
        <v>16604</v>
      </c>
    </row>
    <row r="139" spans="1:26" x14ac:dyDescent="0.25">
      <c r="A139" s="6" t="s">
        <v>218</v>
      </c>
      <c r="B139" s="6" t="s">
        <v>3892</v>
      </c>
      <c r="C139" s="6" t="s">
        <v>3826</v>
      </c>
      <c r="D139" s="6" t="s">
        <v>7024</v>
      </c>
      <c r="E139" s="6" t="s">
        <v>81</v>
      </c>
      <c r="F139" s="6" t="s">
        <v>6850</v>
      </c>
      <c r="G139" s="6" t="s">
        <v>7025</v>
      </c>
      <c r="H139" s="6" t="s">
        <v>6852</v>
      </c>
      <c r="I139" s="43">
        <v>45224</v>
      </c>
      <c r="J139" s="43">
        <v>45229</v>
      </c>
      <c r="K139">
        <v>1018724</v>
      </c>
      <c r="L139" s="6" t="s">
        <v>7026</v>
      </c>
      <c r="M139" s="6" t="s">
        <v>7027</v>
      </c>
      <c r="N139" s="6" t="s">
        <v>5006</v>
      </c>
      <c r="O139" s="6" t="s">
        <v>3982</v>
      </c>
      <c r="Q139" s="6" t="s">
        <v>270</v>
      </c>
      <c r="R139" s="6" t="s">
        <v>16605</v>
      </c>
      <c r="S139" s="6" t="s">
        <v>16606</v>
      </c>
      <c r="T139" s="6" t="s">
        <v>15902</v>
      </c>
      <c r="U139" s="6" t="s">
        <v>270</v>
      </c>
      <c r="V139" s="6" t="s">
        <v>15936</v>
      </c>
      <c r="W139" s="6" t="s">
        <v>15937</v>
      </c>
      <c r="X139" s="6" t="s">
        <v>16607</v>
      </c>
      <c r="Y139" s="6" t="s">
        <v>16608</v>
      </c>
      <c r="Z139" s="6" t="s">
        <v>16609</v>
      </c>
    </row>
    <row r="140" spans="1:26" x14ac:dyDescent="0.25">
      <c r="A140" s="6" t="s">
        <v>221</v>
      </c>
      <c r="B140" s="6" t="s">
        <v>3836</v>
      </c>
      <c r="C140" s="6" t="s">
        <v>3826</v>
      </c>
      <c r="D140" s="6" t="s">
        <v>7028</v>
      </c>
      <c r="E140" s="6" t="s">
        <v>81</v>
      </c>
      <c r="F140" s="6" t="s">
        <v>7029</v>
      </c>
      <c r="G140" s="6" t="s">
        <v>7030</v>
      </c>
      <c r="H140" s="6" t="s">
        <v>3137</v>
      </c>
      <c r="I140" s="43">
        <v>45224</v>
      </c>
      <c r="J140" s="43">
        <v>45229</v>
      </c>
      <c r="K140">
        <v>350698</v>
      </c>
      <c r="L140" s="6" t="s">
        <v>7031</v>
      </c>
      <c r="M140" s="6" t="s">
        <v>7032</v>
      </c>
      <c r="N140" s="6" t="s">
        <v>4364</v>
      </c>
      <c r="O140" s="6" t="s">
        <v>3982</v>
      </c>
      <c r="Q140" s="6" t="s">
        <v>2846</v>
      </c>
      <c r="R140" s="6" t="s">
        <v>16610</v>
      </c>
      <c r="S140" s="6" t="s">
        <v>16611</v>
      </c>
      <c r="T140" s="6" t="s">
        <v>81</v>
      </c>
      <c r="U140" s="6" t="s">
        <v>81</v>
      </c>
      <c r="V140" s="6" t="s">
        <v>15917</v>
      </c>
      <c r="W140" s="6" t="s">
        <v>16018</v>
      </c>
      <c r="X140" s="6" t="s">
        <v>16612</v>
      </c>
      <c r="Y140" s="6" t="s">
        <v>16613</v>
      </c>
      <c r="Z140" s="6" t="s">
        <v>81</v>
      </c>
    </row>
    <row r="141" spans="1:26" x14ac:dyDescent="0.25">
      <c r="A141" s="6" t="s">
        <v>222</v>
      </c>
      <c r="B141" s="6" t="s">
        <v>3893</v>
      </c>
      <c r="C141" s="6" t="s">
        <v>3819</v>
      </c>
      <c r="D141" s="6" t="s">
        <v>7033</v>
      </c>
      <c r="E141" s="6" t="s">
        <v>81</v>
      </c>
      <c r="F141" s="6" t="s">
        <v>6351</v>
      </c>
      <c r="G141" s="6" t="s">
        <v>6921</v>
      </c>
      <c r="H141" s="6" t="s">
        <v>6353</v>
      </c>
      <c r="I141" s="43">
        <v>45229</v>
      </c>
      <c r="J141" s="43">
        <v>45233</v>
      </c>
      <c r="K141">
        <v>1596532</v>
      </c>
      <c r="L141" s="6" t="s">
        <v>7034</v>
      </c>
      <c r="M141" s="6" t="s">
        <v>7035</v>
      </c>
      <c r="N141" s="6" t="s">
        <v>5007</v>
      </c>
      <c r="O141" s="6" t="s">
        <v>3982</v>
      </c>
      <c r="Q141" s="6" t="s">
        <v>273</v>
      </c>
      <c r="R141" s="6" t="s">
        <v>16614</v>
      </c>
      <c r="S141" s="6" t="s">
        <v>16615</v>
      </c>
      <c r="T141" s="6" t="s">
        <v>12</v>
      </c>
      <c r="U141" s="6" t="s">
        <v>273</v>
      </c>
      <c r="V141" s="6" t="s">
        <v>16037</v>
      </c>
      <c r="W141" s="6" t="s">
        <v>16616</v>
      </c>
      <c r="X141" s="6" t="s">
        <v>16617</v>
      </c>
      <c r="Y141" s="6" t="s">
        <v>16618</v>
      </c>
      <c r="Z141" s="6" t="s">
        <v>81</v>
      </c>
    </row>
    <row r="142" spans="1:26" x14ac:dyDescent="0.25">
      <c r="A142" s="6" t="s">
        <v>2828</v>
      </c>
      <c r="B142" s="6" t="s">
        <v>3894</v>
      </c>
      <c r="C142" s="6" t="s">
        <v>114</v>
      </c>
      <c r="D142" s="6" t="s">
        <v>7036</v>
      </c>
      <c r="E142" s="6" t="s">
        <v>7037</v>
      </c>
      <c r="F142" s="6" t="s">
        <v>7038</v>
      </c>
      <c r="G142" s="6" t="s">
        <v>7039</v>
      </c>
      <c r="H142" s="6" t="s">
        <v>81</v>
      </c>
      <c r="I142" s="43"/>
      <c r="J142" s="43"/>
      <c r="L142" s="6" t="s">
        <v>7040</v>
      </c>
      <c r="M142" s="6" t="s">
        <v>7041</v>
      </c>
      <c r="N142" s="6" t="s">
        <v>5008</v>
      </c>
      <c r="O142" s="6" t="s">
        <v>3982</v>
      </c>
      <c r="Q142" s="6" t="s">
        <v>2849</v>
      </c>
      <c r="R142" s="6" t="s">
        <v>16619</v>
      </c>
      <c r="S142" s="6" t="s">
        <v>16620</v>
      </c>
      <c r="T142" s="6" t="s">
        <v>12</v>
      </c>
      <c r="U142" s="6" t="s">
        <v>2849</v>
      </c>
      <c r="V142" s="6" t="s">
        <v>15930</v>
      </c>
      <c r="W142" s="6" t="s">
        <v>16319</v>
      </c>
      <c r="X142" s="6" t="s">
        <v>16621</v>
      </c>
      <c r="Y142" s="6" t="s">
        <v>16622</v>
      </c>
      <c r="Z142" s="6" t="s">
        <v>16623</v>
      </c>
    </row>
    <row r="143" spans="1:26" x14ac:dyDescent="0.25">
      <c r="A143" s="6" t="s">
        <v>2829</v>
      </c>
      <c r="B143" s="6" t="s">
        <v>3895</v>
      </c>
      <c r="C143" s="6" t="s">
        <v>3826</v>
      </c>
      <c r="D143" s="6" t="s">
        <v>7042</v>
      </c>
      <c r="E143" s="6" t="s">
        <v>7043</v>
      </c>
      <c r="F143" s="6" t="s">
        <v>7044</v>
      </c>
      <c r="G143" s="6" t="s">
        <v>7045</v>
      </c>
      <c r="H143" s="6" t="s">
        <v>81</v>
      </c>
      <c r="I143" s="43"/>
      <c r="J143" s="43"/>
      <c r="L143" s="6" t="s">
        <v>81</v>
      </c>
      <c r="M143" s="6" t="s">
        <v>81</v>
      </c>
      <c r="N143" s="6" t="s">
        <v>5009</v>
      </c>
      <c r="O143" s="6" t="s">
        <v>3982</v>
      </c>
      <c r="Q143" s="6" t="s">
        <v>274</v>
      </c>
      <c r="R143" s="6" t="s">
        <v>16624</v>
      </c>
      <c r="S143" s="6" t="s">
        <v>16625</v>
      </c>
      <c r="T143" s="6" t="s">
        <v>12</v>
      </c>
      <c r="U143" s="6" t="s">
        <v>274</v>
      </c>
      <c r="V143" s="6" t="s">
        <v>16037</v>
      </c>
      <c r="W143" s="6" t="s">
        <v>16616</v>
      </c>
      <c r="X143" s="6" t="s">
        <v>16626</v>
      </c>
      <c r="Y143" s="6" t="s">
        <v>16627</v>
      </c>
      <c r="Z143" s="6" t="s">
        <v>16628</v>
      </c>
    </row>
    <row r="144" spans="1:26" x14ac:dyDescent="0.25">
      <c r="A144" s="6" t="s">
        <v>224</v>
      </c>
      <c r="B144" s="6" t="s">
        <v>3858</v>
      </c>
      <c r="C144" s="6" t="s">
        <v>3819</v>
      </c>
      <c r="D144" s="6" t="s">
        <v>7046</v>
      </c>
      <c r="E144" s="6" t="s">
        <v>81</v>
      </c>
      <c r="F144" s="6" t="s">
        <v>7047</v>
      </c>
      <c r="G144" s="6" t="s">
        <v>7048</v>
      </c>
      <c r="H144" s="6" t="s">
        <v>6360</v>
      </c>
      <c r="I144" s="43">
        <v>45230</v>
      </c>
      <c r="J144" s="43">
        <v>45236</v>
      </c>
      <c r="K144">
        <v>1013462</v>
      </c>
      <c r="L144" s="6" t="s">
        <v>7049</v>
      </c>
      <c r="M144" s="6" t="s">
        <v>7050</v>
      </c>
      <c r="N144" s="6" t="s">
        <v>5010</v>
      </c>
      <c r="O144" s="6" t="s">
        <v>3982</v>
      </c>
      <c r="Q144" s="6" t="s">
        <v>276</v>
      </c>
      <c r="R144" s="6" t="s">
        <v>275</v>
      </c>
      <c r="S144" s="6" t="s">
        <v>16629</v>
      </c>
      <c r="T144" s="6" t="s">
        <v>12</v>
      </c>
      <c r="U144" s="6" t="s">
        <v>276</v>
      </c>
      <c r="V144" s="6" t="s">
        <v>15943</v>
      </c>
      <c r="W144" s="6" t="s">
        <v>16630</v>
      </c>
      <c r="X144" s="6" t="s">
        <v>16631</v>
      </c>
      <c r="Y144" s="6" t="s">
        <v>16632</v>
      </c>
      <c r="Z144" s="6" t="s">
        <v>16633</v>
      </c>
    </row>
    <row r="145" spans="1:26" x14ac:dyDescent="0.25">
      <c r="A145" s="6" t="s">
        <v>225</v>
      </c>
      <c r="B145" s="6" t="s">
        <v>3875</v>
      </c>
      <c r="C145" s="6" t="s">
        <v>3821</v>
      </c>
      <c r="D145" s="6" t="s">
        <v>7051</v>
      </c>
      <c r="E145" s="6" t="s">
        <v>7052</v>
      </c>
      <c r="F145" s="6" t="s">
        <v>6520</v>
      </c>
      <c r="G145" s="6" t="s">
        <v>7053</v>
      </c>
      <c r="H145" s="6" t="s">
        <v>81</v>
      </c>
      <c r="I145" s="43">
        <v>45225</v>
      </c>
      <c r="J145" s="43">
        <v>45229</v>
      </c>
      <c r="K145">
        <v>315293</v>
      </c>
      <c r="L145" s="6" t="s">
        <v>7054</v>
      </c>
      <c r="M145" s="6" t="s">
        <v>7055</v>
      </c>
      <c r="N145" s="6" t="s">
        <v>4280</v>
      </c>
      <c r="O145" s="6" t="s">
        <v>3982</v>
      </c>
      <c r="Q145" s="6" t="s">
        <v>279</v>
      </c>
      <c r="R145" s="6" t="s">
        <v>16634</v>
      </c>
      <c r="S145" s="6" t="s">
        <v>16635</v>
      </c>
      <c r="T145" s="6" t="s">
        <v>81</v>
      </c>
      <c r="U145" s="6" t="s">
        <v>81</v>
      </c>
      <c r="V145" s="6" t="s">
        <v>15910</v>
      </c>
      <c r="W145" s="6" t="s">
        <v>16031</v>
      </c>
      <c r="X145" s="6" t="s">
        <v>16636</v>
      </c>
      <c r="Y145" s="6" t="s">
        <v>16637</v>
      </c>
      <c r="Z145" s="6" t="s">
        <v>81</v>
      </c>
    </row>
    <row r="146" spans="1:26" x14ac:dyDescent="0.25">
      <c r="A146" s="6" t="s">
        <v>226</v>
      </c>
      <c r="B146" s="6" t="s">
        <v>3880</v>
      </c>
      <c r="C146" s="6" t="s">
        <v>3823</v>
      </c>
      <c r="D146" s="6" t="s">
        <v>7056</v>
      </c>
      <c r="E146" s="6" t="s">
        <v>7057</v>
      </c>
      <c r="F146" s="6" t="s">
        <v>7058</v>
      </c>
      <c r="G146" s="6" t="s">
        <v>7059</v>
      </c>
      <c r="H146" s="6" t="s">
        <v>7060</v>
      </c>
      <c r="I146" s="43">
        <v>45225</v>
      </c>
      <c r="J146" s="43">
        <v>45230</v>
      </c>
      <c r="K146">
        <v>91142</v>
      </c>
      <c r="L146" s="6" t="s">
        <v>7061</v>
      </c>
      <c r="M146" s="6" t="s">
        <v>7062</v>
      </c>
      <c r="N146" s="6" t="s">
        <v>4896</v>
      </c>
      <c r="O146" s="6" t="s">
        <v>3982</v>
      </c>
      <c r="Q146" s="6" t="s">
        <v>281</v>
      </c>
      <c r="R146" s="6" t="s">
        <v>16638</v>
      </c>
      <c r="S146" s="6" t="s">
        <v>16639</v>
      </c>
      <c r="T146" s="6" t="s">
        <v>81</v>
      </c>
      <c r="U146" s="6" t="s">
        <v>81</v>
      </c>
      <c r="V146" s="6" t="s">
        <v>16037</v>
      </c>
      <c r="W146" s="6" t="s">
        <v>16579</v>
      </c>
      <c r="X146" s="6" t="s">
        <v>16640</v>
      </c>
      <c r="Y146" s="6" t="s">
        <v>16641</v>
      </c>
      <c r="Z146" s="6" t="s">
        <v>81</v>
      </c>
    </row>
    <row r="147" spans="1:26" x14ac:dyDescent="0.25">
      <c r="A147" s="6" t="s">
        <v>228</v>
      </c>
      <c r="B147" s="6" t="s">
        <v>3865</v>
      </c>
      <c r="C147" s="6" t="s">
        <v>3866</v>
      </c>
      <c r="D147" s="6" t="s">
        <v>7063</v>
      </c>
      <c r="E147" s="6" t="s">
        <v>7064</v>
      </c>
      <c r="F147" s="6" t="s">
        <v>7065</v>
      </c>
      <c r="G147" s="6" t="s">
        <v>7066</v>
      </c>
      <c r="H147" s="6" t="s">
        <v>6376</v>
      </c>
      <c r="I147" s="43">
        <v>45230</v>
      </c>
      <c r="J147" s="43">
        <v>45236</v>
      </c>
      <c r="K147">
        <v>1841666</v>
      </c>
      <c r="L147" s="6" t="s">
        <v>7067</v>
      </c>
      <c r="M147" s="6" t="s">
        <v>7068</v>
      </c>
      <c r="N147" s="6" t="s">
        <v>4668</v>
      </c>
      <c r="O147" s="6" t="s">
        <v>3982</v>
      </c>
      <c r="Q147" s="6" t="s">
        <v>283</v>
      </c>
      <c r="R147" s="6" t="s">
        <v>16642</v>
      </c>
      <c r="S147" s="6" t="s">
        <v>16643</v>
      </c>
      <c r="T147" s="6" t="s">
        <v>15902</v>
      </c>
      <c r="U147" s="6" t="s">
        <v>283</v>
      </c>
      <c r="V147" s="6" t="s">
        <v>15917</v>
      </c>
      <c r="W147" s="6" t="s">
        <v>16644</v>
      </c>
      <c r="X147" s="6" t="s">
        <v>16645</v>
      </c>
      <c r="Y147" s="6" t="s">
        <v>16646</v>
      </c>
      <c r="Z147" s="6" t="s">
        <v>16647</v>
      </c>
    </row>
    <row r="148" spans="1:26" x14ac:dyDescent="0.25">
      <c r="A148" s="6" t="s">
        <v>2831</v>
      </c>
      <c r="B148" s="6" t="s">
        <v>3828</v>
      </c>
      <c r="C148" s="6" t="s">
        <v>3821</v>
      </c>
      <c r="D148" s="6" t="s">
        <v>7069</v>
      </c>
      <c r="E148" s="6" t="s">
        <v>6614</v>
      </c>
      <c r="F148" s="6" t="s">
        <v>7058</v>
      </c>
      <c r="G148" s="6" t="s">
        <v>7070</v>
      </c>
      <c r="H148" s="6" t="s">
        <v>7060</v>
      </c>
      <c r="I148" s="43">
        <v>45229</v>
      </c>
      <c r="J148" s="43">
        <v>45233</v>
      </c>
      <c r="K148">
        <v>1517302</v>
      </c>
      <c r="L148" s="6" t="s">
        <v>7071</v>
      </c>
      <c r="M148" s="6" t="s">
        <v>7072</v>
      </c>
      <c r="N148" s="6" t="s">
        <v>5011</v>
      </c>
      <c r="O148" s="6" t="s">
        <v>3982</v>
      </c>
      <c r="Q148" s="6" t="s">
        <v>290</v>
      </c>
      <c r="R148" s="6" t="s">
        <v>16648</v>
      </c>
      <c r="S148" s="6" t="s">
        <v>16649</v>
      </c>
      <c r="T148" s="6" t="s">
        <v>16650</v>
      </c>
      <c r="U148" s="6" t="s">
        <v>16651</v>
      </c>
      <c r="V148" s="6" t="s">
        <v>15930</v>
      </c>
      <c r="W148" s="6" t="s">
        <v>15949</v>
      </c>
      <c r="X148" s="6" t="s">
        <v>16652</v>
      </c>
      <c r="Y148" s="6" t="s">
        <v>16653</v>
      </c>
      <c r="Z148" s="6" t="s">
        <v>81</v>
      </c>
    </row>
    <row r="149" spans="1:26" x14ac:dyDescent="0.25">
      <c r="A149" s="6" t="s">
        <v>230</v>
      </c>
      <c r="B149" s="6" t="s">
        <v>3873</v>
      </c>
      <c r="C149" s="6" t="s">
        <v>114</v>
      </c>
      <c r="D149" s="6" t="s">
        <v>7073</v>
      </c>
      <c r="E149" s="6" t="s">
        <v>81</v>
      </c>
      <c r="F149" s="6" t="s">
        <v>7074</v>
      </c>
      <c r="G149" s="6" t="s">
        <v>7075</v>
      </c>
      <c r="H149" s="6" t="s">
        <v>6360</v>
      </c>
      <c r="I149" s="43">
        <v>45231</v>
      </c>
      <c r="J149" s="43">
        <v>45236</v>
      </c>
      <c r="K149">
        <v>2969</v>
      </c>
      <c r="L149" s="6" t="s">
        <v>7076</v>
      </c>
      <c r="M149" s="6" t="s">
        <v>7077</v>
      </c>
      <c r="N149" s="6" t="s">
        <v>4763</v>
      </c>
      <c r="O149" s="6" t="s">
        <v>3982</v>
      </c>
      <c r="Q149" s="6" t="s">
        <v>292</v>
      </c>
      <c r="R149" s="6" t="s">
        <v>16654</v>
      </c>
      <c r="S149" s="6" t="s">
        <v>16655</v>
      </c>
      <c r="T149" s="6" t="s">
        <v>81</v>
      </c>
      <c r="U149" s="6" t="s">
        <v>81</v>
      </c>
      <c r="V149" s="6" t="s">
        <v>15980</v>
      </c>
      <c r="W149" s="6" t="s">
        <v>16053</v>
      </c>
      <c r="X149" s="6" t="s">
        <v>16656</v>
      </c>
      <c r="Y149" s="6" t="s">
        <v>16657</v>
      </c>
      <c r="Z149" s="6" t="s">
        <v>81</v>
      </c>
    </row>
    <row r="150" spans="1:26" x14ac:dyDescent="0.25">
      <c r="A150" s="6" t="s">
        <v>2832</v>
      </c>
      <c r="B150" s="6" t="s">
        <v>3894</v>
      </c>
      <c r="C150" s="6" t="s">
        <v>114</v>
      </c>
      <c r="D150" s="6" t="s">
        <v>7078</v>
      </c>
      <c r="E150" s="6" t="s">
        <v>81</v>
      </c>
      <c r="F150" s="6" t="s">
        <v>6925</v>
      </c>
      <c r="G150" s="6" t="s">
        <v>7079</v>
      </c>
      <c r="H150" s="6" t="s">
        <v>81</v>
      </c>
      <c r="I150" s="43"/>
      <c r="J150" s="43"/>
      <c r="L150" s="6" t="s">
        <v>81</v>
      </c>
      <c r="M150" s="6" t="s">
        <v>81</v>
      </c>
      <c r="N150" s="6" t="s">
        <v>5012</v>
      </c>
      <c r="O150" s="6" t="s">
        <v>3982</v>
      </c>
      <c r="Q150" s="6" t="s">
        <v>294</v>
      </c>
      <c r="R150" s="6" t="s">
        <v>293</v>
      </c>
      <c r="S150" s="6" t="s">
        <v>16658</v>
      </c>
      <c r="T150" s="6" t="s">
        <v>12</v>
      </c>
      <c r="U150" s="6" t="s">
        <v>294</v>
      </c>
      <c r="V150" s="6" t="s">
        <v>15895</v>
      </c>
      <c r="W150" s="6" t="s">
        <v>16659</v>
      </c>
      <c r="X150" s="6" t="s">
        <v>16660</v>
      </c>
      <c r="Y150" s="6" t="s">
        <v>16661</v>
      </c>
      <c r="Z150" s="6" t="s">
        <v>16662</v>
      </c>
    </row>
    <row r="151" spans="1:26" x14ac:dyDescent="0.25">
      <c r="A151" s="6" t="s">
        <v>232</v>
      </c>
      <c r="B151" s="6" t="s">
        <v>3842</v>
      </c>
      <c r="C151" s="6" t="s">
        <v>3823</v>
      </c>
      <c r="D151" s="6" t="s">
        <v>7080</v>
      </c>
      <c r="E151" s="6" t="s">
        <v>81</v>
      </c>
      <c r="F151" s="6" t="s">
        <v>7081</v>
      </c>
      <c r="G151" s="6" t="s">
        <v>7082</v>
      </c>
      <c r="H151" s="6" t="s">
        <v>6709</v>
      </c>
      <c r="I151" s="43">
        <v>45231</v>
      </c>
      <c r="J151" s="43">
        <v>45236</v>
      </c>
      <c r="K151">
        <v>1796209</v>
      </c>
      <c r="L151" s="6" t="s">
        <v>7083</v>
      </c>
      <c r="M151" s="6" t="s">
        <v>7084</v>
      </c>
      <c r="N151" s="6" t="s">
        <v>4916</v>
      </c>
      <c r="O151" s="6" t="s">
        <v>3984</v>
      </c>
      <c r="Q151" s="6" t="s">
        <v>297</v>
      </c>
      <c r="R151" s="6" t="s">
        <v>16663</v>
      </c>
      <c r="S151" s="6" t="s">
        <v>16664</v>
      </c>
      <c r="T151" s="6" t="s">
        <v>12</v>
      </c>
      <c r="U151" s="6" t="s">
        <v>297</v>
      </c>
      <c r="V151" s="6" t="s">
        <v>16070</v>
      </c>
      <c r="W151" s="6" t="s">
        <v>16071</v>
      </c>
      <c r="X151" s="6" t="s">
        <v>16665</v>
      </c>
      <c r="Y151" s="6" t="s">
        <v>16666</v>
      </c>
      <c r="Z151" s="6" t="s">
        <v>16667</v>
      </c>
    </row>
    <row r="152" spans="1:26" x14ac:dyDescent="0.25">
      <c r="A152" s="6" t="s">
        <v>233</v>
      </c>
      <c r="B152" s="6" t="s">
        <v>3896</v>
      </c>
      <c r="C152" s="6" t="s">
        <v>3819</v>
      </c>
      <c r="D152" s="6" t="s">
        <v>7085</v>
      </c>
      <c r="E152" s="6" t="s">
        <v>7086</v>
      </c>
      <c r="F152" s="6" t="s">
        <v>7087</v>
      </c>
      <c r="G152" s="6" t="s">
        <v>7088</v>
      </c>
      <c r="H152" s="6" t="s">
        <v>6703</v>
      </c>
      <c r="I152" s="43">
        <v>45224</v>
      </c>
      <c r="J152" s="43"/>
      <c r="K152">
        <v>820313</v>
      </c>
      <c r="L152" s="6" t="s">
        <v>7089</v>
      </c>
      <c r="M152" s="6" t="s">
        <v>7090</v>
      </c>
      <c r="N152" s="6" t="s">
        <v>4598</v>
      </c>
      <c r="O152" s="6" t="s">
        <v>3982</v>
      </c>
      <c r="Q152" s="6" t="s">
        <v>299</v>
      </c>
      <c r="R152" s="6" t="s">
        <v>16668</v>
      </c>
      <c r="S152" s="6" t="s">
        <v>16669</v>
      </c>
      <c r="T152" s="6" t="s">
        <v>12</v>
      </c>
      <c r="U152" s="6" t="s">
        <v>299</v>
      </c>
      <c r="V152" s="6" t="s">
        <v>102</v>
      </c>
      <c r="W152" s="6" t="s">
        <v>16670</v>
      </c>
      <c r="X152" s="6" t="s">
        <v>16671</v>
      </c>
      <c r="Y152" s="6" t="s">
        <v>16672</v>
      </c>
      <c r="Z152" s="6" t="s">
        <v>16673</v>
      </c>
    </row>
    <row r="153" spans="1:26" x14ac:dyDescent="0.25">
      <c r="A153" s="6" t="s">
        <v>235</v>
      </c>
      <c r="B153" s="6" t="s">
        <v>3897</v>
      </c>
      <c r="C153" s="6" t="s">
        <v>3840</v>
      </c>
      <c r="D153" s="6" t="s">
        <v>7091</v>
      </c>
      <c r="E153" s="6" t="s">
        <v>81</v>
      </c>
      <c r="F153" s="6" t="s">
        <v>7092</v>
      </c>
      <c r="G153" s="6" t="s">
        <v>7093</v>
      </c>
      <c r="H153" s="6" t="s">
        <v>6650</v>
      </c>
      <c r="I153" s="43">
        <v>45236</v>
      </c>
      <c r="J153" s="43">
        <v>45240</v>
      </c>
      <c r="K153">
        <v>1418121</v>
      </c>
      <c r="L153" s="6" t="s">
        <v>7094</v>
      </c>
      <c r="M153" s="6" t="s">
        <v>7095</v>
      </c>
      <c r="N153" s="6" t="s">
        <v>5013</v>
      </c>
      <c r="O153" s="6" t="s">
        <v>3982</v>
      </c>
      <c r="Q153" s="6" t="s">
        <v>302</v>
      </c>
      <c r="R153" s="6" t="s">
        <v>16674</v>
      </c>
      <c r="S153" s="6" t="s">
        <v>16675</v>
      </c>
      <c r="T153" s="6" t="s">
        <v>12</v>
      </c>
      <c r="U153" s="6" t="s">
        <v>302</v>
      </c>
      <c r="V153" s="6" t="s">
        <v>16676</v>
      </c>
      <c r="W153" s="6" t="s">
        <v>16677</v>
      </c>
      <c r="X153" s="6" t="s">
        <v>16678</v>
      </c>
      <c r="Y153" s="6" t="s">
        <v>16679</v>
      </c>
      <c r="Z153" s="6" t="s">
        <v>16680</v>
      </c>
    </row>
    <row r="154" spans="1:26" x14ac:dyDescent="0.25">
      <c r="A154" s="6" t="s">
        <v>237</v>
      </c>
      <c r="B154" s="6" t="s">
        <v>3833</v>
      </c>
      <c r="C154" s="6" t="s">
        <v>3816</v>
      </c>
      <c r="D154" s="6" t="s">
        <v>7096</v>
      </c>
      <c r="E154" s="6" t="s">
        <v>81</v>
      </c>
      <c r="F154" s="6" t="s">
        <v>7097</v>
      </c>
      <c r="G154" s="6" t="s">
        <v>7098</v>
      </c>
      <c r="H154" s="6" t="s">
        <v>1601</v>
      </c>
      <c r="I154" s="43">
        <v>45236</v>
      </c>
      <c r="J154" s="43">
        <v>45240</v>
      </c>
      <c r="K154">
        <v>1492422</v>
      </c>
      <c r="L154" s="6" t="s">
        <v>7099</v>
      </c>
      <c r="M154" s="6" t="s">
        <v>7100</v>
      </c>
      <c r="N154" s="6" t="s">
        <v>5014</v>
      </c>
      <c r="O154" s="6" t="s">
        <v>3983</v>
      </c>
      <c r="Q154" s="6" t="s">
        <v>2861</v>
      </c>
      <c r="R154" s="6" t="s">
        <v>16681</v>
      </c>
      <c r="S154" s="6" t="s">
        <v>16682</v>
      </c>
      <c r="T154" s="6" t="s">
        <v>15902</v>
      </c>
      <c r="U154" s="6" t="s">
        <v>2861</v>
      </c>
      <c r="V154" s="6" t="s">
        <v>16285</v>
      </c>
      <c r="W154" s="6" t="s">
        <v>16286</v>
      </c>
      <c r="X154" s="6" t="s">
        <v>16683</v>
      </c>
      <c r="Y154" s="6" t="s">
        <v>16684</v>
      </c>
      <c r="Z154" s="6" t="s">
        <v>16685</v>
      </c>
    </row>
    <row r="155" spans="1:26" x14ac:dyDescent="0.25">
      <c r="A155" s="6" t="s">
        <v>2833</v>
      </c>
      <c r="B155" s="6" t="s">
        <v>3881</v>
      </c>
      <c r="C155" s="6" t="s">
        <v>3816</v>
      </c>
      <c r="D155" s="6" t="s">
        <v>7101</v>
      </c>
      <c r="E155" s="6" t="s">
        <v>7102</v>
      </c>
      <c r="F155" s="6" t="s">
        <v>7103</v>
      </c>
      <c r="G155" s="6" t="s">
        <v>81</v>
      </c>
      <c r="H155" s="6" t="s">
        <v>81</v>
      </c>
      <c r="I155" s="43"/>
      <c r="J155" s="43"/>
      <c r="L155" s="6" t="s">
        <v>7104</v>
      </c>
      <c r="M155" s="6" t="s">
        <v>7105</v>
      </c>
      <c r="N155" s="6" t="s">
        <v>5015</v>
      </c>
      <c r="O155" s="6" t="s">
        <v>3983</v>
      </c>
      <c r="Q155" s="6" t="s">
        <v>2863</v>
      </c>
      <c r="R155" s="6" t="s">
        <v>2862</v>
      </c>
      <c r="S155" s="6" t="s">
        <v>16686</v>
      </c>
      <c r="T155" s="6" t="s">
        <v>6627</v>
      </c>
      <c r="U155" s="6" t="s">
        <v>2863</v>
      </c>
      <c r="V155" s="6" t="s">
        <v>15910</v>
      </c>
      <c r="W155" s="6" t="s">
        <v>16687</v>
      </c>
      <c r="X155" s="6" t="s">
        <v>16688</v>
      </c>
      <c r="Y155" s="6" t="s">
        <v>16689</v>
      </c>
      <c r="Z155" s="6" t="s">
        <v>16690</v>
      </c>
    </row>
    <row r="156" spans="1:26" x14ac:dyDescent="0.25">
      <c r="A156" s="6" t="s">
        <v>239</v>
      </c>
      <c r="B156" s="6" t="s">
        <v>3828</v>
      </c>
      <c r="C156" s="6" t="s">
        <v>3821</v>
      </c>
      <c r="D156" s="6" t="s">
        <v>7106</v>
      </c>
      <c r="E156" s="6" t="s">
        <v>7107</v>
      </c>
      <c r="F156" s="6" t="s">
        <v>6445</v>
      </c>
      <c r="G156" s="6" t="s">
        <v>7108</v>
      </c>
      <c r="H156" s="6" t="s">
        <v>6447</v>
      </c>
      <c r="I156" s="43">
        <v>45231</v>
      </c>
      <c r="J156" s="43">
        <v>45235</v>
      </c>
      <c r="K156">
        <v>1858681</v>
      </c>
      <c r="L156" s="6" t="s">
        <v>7109</v>
      </c>
      <c r="M156" s="6" t="s">
        <v>7110</v>
      </c>
      <c r="N156" s="6" t="s">
        <v>4071</v>
      </c>
      <c r="O156" s="6" t="s">
        <v>3982</v>
      </c>
      <c r="Q156" s="6" t="s">
        <v>303</v>
      </c>
      <c r="R156" s="6" t="s">
        <v>16691</v>
      </c>
      <c r="S156" s="6" t="s">
        <v>16692</v>
      </c>
      <c r="T156" s="6" t="s">
        <v>15902</v>
      </c>
      <c r="U156" s="6" t="s">
        <v>303</v>
      </c>
      <c r="V156" s="6" t="s">
        <v>16024</v>
      </c>
      <c r="W156" s="6" t="s">
        <v>16025</v>
      </c>
      <c r="X156" s="6" t="s">
        <v>16693</v>
      </c>
      <c r="Y156" s="6" t="s">
        <v>16694</v>
      </c>
      <c r="Z156" s="6" t="s">
        <v>16695</v>
      </c>
    </row>
    <row r="157" spans="1:26" x14ac:dyDescent="0.25">
      <c r="A157" s="6" t="s">
        <v>241</v>
      </c>
      <c r="B157" s="6" t="s">
        <v>3858</v>
      </c>
      <c r="C157" s="6" t="s">
        <v>3819</v>
      </c>
      <c r="D157" s="6" t="s">
        <v>7111</v>
      </c>
      <c r="E157" s="6" t="s">
        <v>81</v>
      </c>
      <c r="F157" s="6" t="s">
        <v>7112</v>
      </c>
      <c r="G157" s="6" t="s">
        <v>7113</v>
      </c>
      <c r="H157" s="6" t="s">
        <v>6353</v>
      </c>
      <c r="I157" s="43">
        <v>45147</v>
      </c>
      <c r="J157" s="43"/>
      <c r="K157">
        <v>1751008</v>
      </c>
      <c r="L157" s="6" t="s">
        <v>7114</v>
      </c>
      <c r="M157" s="6" t="s">
        <v>7115</v>
      </c>
      <c r="N157" s="6" t="s">
        <v>5016</v>
      </c>
      <c r="O157" s="6" t="s">
        <v>3982</v>
      </c>
      <c r="Q157" s="6" t="s">
        <v>306</v>
      </c>
      <c r="R157" s="6" t="s">
        <v>16696</v>
      </c>
      <c r="S157" s="6" t="s">
        <v>16697</v>
      </c>
      <c r="T157" s="6" t="s">
        <v>81</v>
      </c>
      <c r="U157" s="6" t="s">
        <v>81</v>
      </c>
      <c r="V157" s="6" t="s">
        <v>16127</v>
      </c>
      <c r="W157" s="6" t="s">
        <v>16128</v>
      </c>
      <c r="X157" s="6" t="s">
        <v>16698</v>
      </c>
      <c r="Y157" s="6" t="s">
        <v>16699</v>
      </c>
      <c r="Z157" s="6" t="s">
        <v>81</v>
      </c>
    </row>
    <row r="158" spans="1:26" x14ac:dyDescent="0.25">
      <c r="A158" s="6" t="s">
        <v>244</v>
      </c>
      <c r="B158" s="6" t="s">
        <v>3858</v>
      </c>
      <c r="C158" s="6" t="s">
        <v>3819</v>
      </c>
      <c r="D158" s="6" t="s">
        <v>7116</v>
      </c>
      <c r="E158" s="6" t="s">
        <v>81</v>
      </c>
      <c r="F158" s="6" t="s">
        <v>7117</v>
      </c>
      <c r="G158" s="6" t="s">
        <v>7118</v>
      </c>
      <c r="H158" s="6" t="s">
        <v>6353</v>
      </c>
      <c r="I158" s="43">
        <v>45224</v>
      </c>
      <c r="J158" s="43">
        <v>45229</v>
      </c>
      <c r="K158">
        <v>1433195</v>
      </c>
      <c r="L158" s="6" t="s">
        <v>7119</v>
      </c>
      <c r="M158" s="6" t="s">
        <v>7120</v>
      </c>
      <c r="N158" s="6" t="s">
        <v>5017</v>
      </c>
      <c r="O158" s="6" t="s">
        <v>3982</v>
      </c>
      <c r="Q158" s="6" t="s">
        <v>2865</v>
      </c>
      <c r="R158" s="6" t="s">
        <v>16700</v>
      </c>
      <c r="S158" s="6" t="s">
        <v>16701</v>
      </c>
      <c r="T158" s="6" t="s">
        <v>12</v>
      </c>
      <c r="U158" s="6" t="s">
        <v>2865</v>
      </c>
      <c r="V158" s="6" t="s">
        <v>15930</v>
      </c>
      <c r="W158" s="6" t="s">
        <v>16319</v>
      </c>
      <c r="X158" s="6" t="s">
        <v>16702</v>
      </c>
      <c r="Y158" s="6" t="s">
        <v>16703</v>
      </c>
      <c r="Z158" s="6" t="s">
        <v>16704</v>
      </c>
    </row>
    <row r="159" spans="1:26" x14ac:dyDescent="0.25">
      <c r="A159" s="6" t="s">
        <v>246</v>
      </c>
      <c r="B159" s="6" t="s">
        <v>3847</v>
      </c>
      <c r="C159" s="6" t="s">
        <v>3819</v>
      </c>
      <c r="D159" s="6" t="s">
        <v>7121</v>
      </c>
      <c r="E159" s="6" t="s">
        <v>81</v>
      </c>
      <c r="F159" s="6" t="s">
        <v>7122</v>
      </c>
      <c r="G159" s="6" t="s">
        <v>6887</v>
      </c>
      <c r="H159" s="6" t="s">
        <v>6650</v>
      </c>
      <c r="I159" s="43">
        <v>45231</v>
      </c>
      <c r="J159" s="43">
        <v>45236</v>
      </c>
      <c r="K159">
        <v>1441683</v>
      </c>
      <c r="L159" s="6" t="s">
        <v>7123</v>
      </c>
      <c r="M159" s="6" t="s">
        <v>7124</v>
      </c>
      <c r="N159" s="6" t="s">
        <v>5018</v>
      </c>
      <c r="O159" s="6" t="s">
        <v>3982</v>
      </c>
      <c r="Q159" s="6" t="s">
        <v>308</v>
      </c>
      <c r="R159" s="6" t="s">
        <v>16705</v>
      </c>
      <c r="S159" s="6" t="s">
        <v>16706</v>
      </c>
      <c r="T159" s="6" t="s">
        <v>12</v>
      </c>
      <c r="U159" s="6" t="s">
        <v>308</v>
      </c>
      <c r="V159" s="6" t="s">
        <v>102</v>
      </c>
      <c r="W159" s="6" t="s">
        <v>16106</v>
      </c>
      <c r="X159" s="6" t="s">
        <v>16707</v>
      </c>
      <c r="Y159" s="6" t="s">
        <v>16708</v>
      </c>
      <c r="Z159" s="6" t="s">
        <v>16709</v>
      </c>
    </row>
    <row r="160" spans="1:26" x14ac:dyDescent="0.25">
      <c r="A160" s="6" t="s">
        <v>247</v>
      </c>
      <c r="B160" s="6" t="s">
        <v>3855</v>
      </c>
      <c r="C160" s="6" t="s">
        <v>3826</v>
      </c>
      <c r="D160" s="6" t="s">
        <v>7125</v>
      </c>
      <c r="E160" s="6" t="s">
        <v>7126</v>
      </c>
      <c r="F160" s="6" t="s">
        <v>6520</v>
      </c>
      <c r="G160" s="6" t="s">
        <v>7127</v>
      </c>
      <c r="H160" s="6" t="s">
        <v>81</v>
      </c>
      <c r="I160" s="43">
        <v>45141</v>
      </c>
      <c r="J160" s="43"/>
      <c r="K160">
        <v>1521332</v>
      </c>
      <c r="L160" s="6" t="s">
        <v>7128</v>
      </c>
      <c r="M160" s="6" t="s">
        <v>7129</v>
      </c>
      <c r="N160" s="6" t="s">
        <v>5019</v>
      </c>
      <c r="O160" s="6" t="s">
        <v>3982</v>
      </c>
      <c r="Q160" s="6" t="s">
        <v>2868</v>
      </c>
      <c r="R160" s="6" t="s">
        <v>16710</v>
      </c>
      <c r="S160" s="6" t="s">
        <v>16711</v>
      </c>
      <c r="T160" s="6" t="s">
        <v>16712</v>
      </c>
      <c r="U160" s="6" t="s">
        <v>16713</v>
      </c>
      <c r="V160" s="6" t="s">
        <v>15917</v>
      </c>
      <c r="W160" s="6" t="s">
        <v>16452</v>
      </c>
      <c r="X160" s="6" t="s">
        <v>16714</v>
      </c>
      <c r="Y160" s="6" t="s">
        <v>16715</v>
      </c>
      <c r="Z160" s="6" t="s">
        <v>81</v>
      </c>
    </row>
    <row r="161" spans="1:26" x14ac:dyDescent="0.25">
      <c r="A161" s="6" t="s">
        <v>249</v>
      </c>
      <c r="B161" s="6" t="s">
        <v>3898</v>
      </c>
      <c r="C161" s="6" t="s">
        <v>102</v>
      </c>
      <c r="D161" s="6" t="s">
        <v>7130</v>
      </c>
      <c r="E161" s="6" t="s">
        <v>81</v>
      </c>
      <c r="F161" s="6" t="s">
        <v>7131</v>
      </c>
      <c r="G161" s="6" t="s">
        <v>7132</v>
      </c>
      <c r="H161" s="6" t="s">
        <v>1885</v>
      </c>
      <c r="I161" s="43">
        <v>45148</v>
      </c>
      <c r="J161" s="43"/>
      <c r="K161">
        <v>1174169</v>
      </c>
      <c r="L161" s="6" t="s">
        <v>7133</v>
      </c>
      <c r="M161" s="6" t="s">
        <v>7134</v>
      </c>
      <c r="N161" s="6" t="s">
        <v>5020</v>
      </c>
      <c r="O161" s="6" t="s">
        <v>3983</v>
      </c>
      <c r="Q161" s="6" t="s">
        <v>2870</v>
      </c>
      <c r="R161" s="6" t="s">
        <v>16716</v>
      </c>
      <c r="S161" s="6" t="s">
        <v>16717</v>
      </c>
      <c r="T161" s="6" t="s">
        <v>15902</v>
      </c>
      <c r="U161" s="6" t="s">
        <v>2870</v>
      </c>
      <c r="V161" s="6" t="s">
        <v>16083</v>
      </c>
      <c r="W161" s="6" t="s">
        <v>16220</v>
      </c>
      <c r="X161" s="6" t="s">
        <v>16718</v>
      </c>
      <c r="Y161" s="6" t="s">
        <v>16719</v>
      </c>
      <c r="Z161" s="6" t="s">
        <v>16720</v>
      </c>
    </row>
    <row r="162" spans="1:26" x14ac:dyDescent="0.25">
      <c r="A162" s="6" t="s">
        <v>251</v>
      </c>
      <c r="B162" s="6" t="s">
        <v>3865</v>
      </c>
      <c r="C162" s="6" t="s">
        <v>3866</v>
      </c>
      <c r="D162" s="6" t="s">
        <v>6912</v>
      </c>
      <c r="E162" s="6" t="s">
        <v>81</v>
      </c>
      <c r="F162" s="6" t="s">
        <v>6615</v>
      </c>
      <c r="G162" s="6" t="s">
        <v>6616</v>
      </c>
      <c r="H162" s="6" t="s">
        <v>6617</v>
      </c>
      <c r="I162" s="43">
        <v>45223</v>
      </c>
      <c r="J162" s="43">
        <v>45229</v>
      </c>
      <c r="K162">
        <v>1433270</v>
      </c>
      <c r="L162" s="6" t="s">
        <v>7135</v>
      </c>
      <c r="M162" s="6" t="s">
        <v>7136</v>
      </c>
      <c r="N162" s="6" t="s">
        <v>4771</v>
      </c>
      <c r="O162" s="6" t="s">
        <v>3982</v>
      </c>
      <c r="Q162" s="6" t="s">
        <v>309</v>
      </c>
      <c r="R162" s="6" t="s">
        <v>16721</v>
      </c>
      <c r="S162" s="6" t="s">
        <v>16722</v>
      </c>
      <c r="T162" s="6" t="s">
        <v>12</v>
      </c>
      <c r="U162" s="6" t="s">
        <v>309</v>
      </c>
      <c r="V162" s="6" t="s">
        <v>16063</v>
      </c>
      <c r="W162" s="6" t="s">
        <v>16064</v>
      </c>
      <c r="X162" s="6" t="s">
        <v>16723</v>
      </c>
      <c r="Y162" s="6" t="s">
        <v>16724</v>
      </c>
      <c r="Z162" s="6" t="s">
        <v>16725</v>
      </c>
    </row>
    <row r="163" spans="1:26" x14ac:dyDescent="0.25">
      <c r="A163" s="6" t="s">
        <v>2834</v>
      </c>
      <c r="B163" s="6" t="s">
        <v>3842</v>
      </c>
      <c r="C163" s="6" t="s">
        <v>3823</v>
      </c>
      <c r="D163" s="6" t="s">
        <v>7137</v>
      </c>
      <c r="E163" s="6" t="s">
        <v>81</v>
      </c>
      <c r="F163" s="6" t="s">
        <v>6599</v>
      </c>
      <c r="G163" s="6" t="s">
        <v>7138</v>
      </c>
      <c r="H163" s="6" t="s">
        <v>81</v>
      </c>
      <c r="I163" s="43"/>
      <c r="J163" s="43"/>
      <c r="L163" s="6" t="s">
        <v>81</v>
      </c>
      <c r="M163" s="6" t="s">
        <v>81</v>
      </c>
      <c r="N163" s="6" t="s">
        <v>5021</v>
      </c>
      <c r="O163" s="6" t="s">
        <v>3984</v>
      </c>
      <c r="Q163" s="6" t="s">
        <v>2872</v>
      </c>
      <c r="R163" s="6" t="s">
        <v>16726</v>
      </c>
      <c r="S163" s="6" t="s">
        <v>16727</v>
      </c>
      <c r="T163" s="6" t="s">
        <v>15902</v>
      </c>
      <c r="U163" s="6" t="s">
        <v>2872</v>
      </c>
      <c r="V163" s="6" t="s">
        <v>16024</v>
      </c>
      <c r="W163" s="6" t="s">
        <v>16025</v>
      </c>
      <c r="X163" s="6" t="s">
        <v>16728</v>
      </c>
      <c r="Y163" s="6" t="s">
        <v>16729</v>
      </c>
      <c r="Z163" s="6" t="s">
        <v>81</v>
      </c>
    </row>
    <row r="164" spans="1:26" x14ac:dyDescent="0.25">
      <c r="A164" s="6" t="s">
        <v>2836</v>
      </c>
      <c r="B164" s="6" t="s">
        <v>3899</v>
      </c>
      <c r="C164" s="6" t="s">
        <v>3823</v>
      </c>
      <c r="D164" s="6" t="s">
        <v>7139</v>
      </c>
      <c r="E164" s="6" t="s">
        <v>81</v>
      </c>
      <c r="F164" s="6" t="s">
        <v>7140</v>
      </c>
      <c r="G164" s="6" t="s">
        <v>7141</v>
      </c>
      <c r="H164" s="6" t="s">
        <v>251</v>
      </c>
      <c r="I164" s="43">
        <v>45229</v>
      </c>
      <c r="J164" s="43">
        <v>45233</v>
      </c>
      <c r="K164">
        <v>894405</v>
      </c>
      <c r="L164" s="6" t="s">
        <v>7142</v>
      </c>
      <c r="M164" s="6" t="s">
        <v>7143</v>
      </c>
      <c r="N164" s="6" t="s">
        <v>4600</v>
      </c>
      <c r="O164" s="6" t="s">
        <v>3982</v>
      </c>
      <c r="Q164" s="6" t="s">
        <v>310</v>
      </c>
      <c r="R164" s="6" t="s">
        <v>16730</v>
      </c>
      <c r="S164" s="6" t="s">
        <v>16731</v>
      </c>
      <c r="T164" s="6" t="s">
        <v>15902</v>
      </c>
      <c r="U164" s="6" t="s">
        <v>310</v>
      </c>
      <c r="V164" s="6" t="s">
        <v>15889</v>
      </c>
      <c r="W164" s="6" t="s">
        <v>16116</v>
      </c>
      <c r="X164" s="6" t="s">
        <v>16732</v>
      </c>
      <c r="Y164" s="6" t="s">
        <v>16733</v>
      </c>
      <c r="Z164" s="6" t="s">
        <v>16734</v>
      </c>
    </row>
    <row r="165" spans="1:26" x14ac:dyDescent="0.25">
      <c r="A165" s="6" t="s">
        <v>253</v>
      </c>
      <c r="B165" s="6" t="s">
        <v>3828</v>
      </c>
      <c r="C165" s="6" t="s">
        <v>3821</v>
      </c>
      <c r="D165" s="6" t="s">
        <v>6790</v>
      </c>
      <c r="E165" s="6" t="s">
        <v>6692</v>
      </c>
      <c r="F165" s="6" t="s">
        <v>6792</v>
      </c>
      <c r="G165" s="6" t="s">
        <v>24510</v>
      </c>
      <c r="H165" s="6" t="s">
        <v>6353</v>
      </c>
      <c r="I165" s="43">
        <v>45222</v>
      </c>
      <c r="J165" s="43">
        <v>45226</v>
      </c>
      <c r="K165">
        <v>1287750</v>
      </c>
      <c r="L165" s="6" t="s">
        <v>7144</v>
      </c>
      <c r="M165" s="6" t="s">
        <v>7145</v>
      </c>
      <c r="N165" s="6" t="s">
        <v>4746</v>
      </c>
      <c r="O165" s="6" t="s">
        <v>3982</v>
      </c>
      <c r="Q165" s="6" t="s">
        <v>312</v>
      </c>
      <c r="R165" s="6" t="s">
        <v>16735</v>
      </c>
      <c r="S165" s="6" t="s">
        <v>16736</v>
      </c>
      <c r="T165" s="6" t="s">
        <v>81</v>
      </c>
      <c r="U165" s="6" t="s">
        <v>81</v>
      </c>
      <c r="V165" s="6" t="s">
        <v>15930</v>
      </c>
      <c r="W165" s="6" t="s">
        <v>15949</v>
      </c>
      <c r="X165" s="6" t="s">
        <v>16737</v>
      </c>
      <c r="Y165" s="6" t="s">
        <v>16738</v>
      </c>
      <c r="Z165" s="6" t="s">
        <v>81</v>
      </c>
    </row>
    <row r="166" spans="1:26" x14ac:dyDescent="0.25">
      <c r="A166" s="6" t="s">
        <v>2838</v>
      </c>
      <c r="B166" s="6" t="s">
        <v>3889</v>
      </c>
      <c r="C166" s="6" t="s">
        <v>114</v>
      </c>
      <c r="D166" s="6" t="s">
        <v>7146</v>
      </c>
      <c r="E166" s="6" t="s">
        <v>6438</v>
      </c>
      <c r="F166" s="6" t="s">
        <v>6604</v>
      </c>
      <c r="G166" s="6" t="s">
        <v>7147</v>
      </c>
      <c r="H166" s="6" t="s">
        <v>1678</v>
      </c>
      <c r="I166" s="43">
        <v>45224</v>
      </c>
      <c r="J166" s="43">
        <v>45229</v>
      </c>
      <c r="K166">
        <v>1037676</v>
      </c>
      <c r="L166" s="6" t="s">
        <v>7148</v>
      </c>
      <c r="M166" s="6" t="s">
        <v>7149</v>
      </c>
      <c r="N166" s="6" t="s">
        <v>4772</v>
      </c>
      <c r="O166" s="6" t="s">
        <v>3982</v>
      </c>
      <c r="Q166" s="6" t="s">
        <v>314</v>
      </c>
      <c r="R166" s="6" t="s">
        <v>16739</v>
      </c>
      <c r="S166" s="6" t="s">
        <v>16740</v>
      </c>
      <c r="T166" s="6" t="s">
        <v>15902</v>
      </c>
      <c r="U166" s="6" t="s">
        <v>314</v>
      </c>
      <c r="V166" s="6" t="s">
        <v>15943</v>
      </c>
      <c r="W166" s="6" t="s">
        <v>16741</v>
      </c>
      <c r="X166" s="6" t="s">
        <v>16742</v>
      </c>
      <c r="Y166" s="6" t="s">
        <v>16743</v>
      </c>
      <c r="Z166" s="6" t="s">
        <v>16744</v>
      </c>
    </row>
    <row r="167" spans="1:26" x14ac:dyDescent="0.25">
      <c r="A167" s="6" t="s">
        <v>15741</v>
      </c>
      <c r="B167" s="6" t="s">
        <v>3915</v>
      </c>
      <c r="C167" s="6" t="s">
        <v>3826</v>
      </c>
      <c r="D167" s="6" t="s">
        <v>9154</v>
      </c>
      <c r="E167" s="6" t="s">
        <v>24511</v>
      </c>
      <c r="F167" s="6" t="s">
        <v>9155</v>
      </c>
      <c r="G167" s="6" t="s">
        <v>9156</v>
      </c>
      <c r="H167" s="6" t="s">
        <v>81</v>
      </c>
      <c r="I167" s="43">
        <v>45155</v>
      </c>
      <c r="J167" s="43"/>
      <c r="L167" s="6" t="s">
        <v>81</v>
      </c>
      <c r="M167" s="6" t="s">
        <v>81</v>
      </c>
      <c r="N167" s="6" t="s">
        <v>24512</v>
      </c>
      <c r="O167" s="6" t="s">
        <v>3982</v>
      </c>
      <c r="Q167" s="6" t="s">
        <v>316</v>
      </c>
      <c r="R167" s="6" t="s">
        <v>16745</v>
      </c>
      <c r="S167" s="6" t="s">
        <v>16746</v>
      </c>
      <c r="T167" s="6" t="s">
        <v>12</v>
      </c>
      <c r="U167" s="6" t="s">
        <v>316</v>
      </c>
      <c r="V167" s="6" t="s">
        <v>15889</v>
      </c>
      <c r="W167" s="6" t="s">
        <v>15890</v>
      </c>
      <c r="X167" s="6" t="s">
        <v>16747</v>
      </c>
      <c r="Y167" s="6" t="s">
        <v>16748</v>
      </c>
      <c r="Z167" s="6" t="s">
        <v>16749</v>
      </c>
    </row>
    <row r="168" spans="1:26" x14ac:dyDescent="0.25">
      <c r="A168" s="6" t="s">
        <v>255</v>
      </c>
      <c r="B168" s="6" t="s">
        <v>3900</v>
      </c>
      <c r="C168" s="6" t="s">
        <v>3840</v>
      </c>
      <c r="D168" s="6" t="s">
        <v>7150</v>
      </c>
      <c r="E168" s="6" t="s">
        <v>81</v>
      </c>
      <c r="F168" s="6" t="s">
        <v>7151</v>
      </c>
      <c r="G168" s="6" t="s">
        <v>7152</v>
      </c>
      <c r="H168" s="6" t="s">
        <v>6353</v>
      </c>
      <c r="I168" s="43">
        <v>45222</v>
      </c>
      <c r="J168" s="43">
        <v>45226</v>
      </c>
      <c r="K168">
        <v>1035443</v>
      </c>
      <c r="L168" s="6" t="s">
        <v>7153</v>
      </c>
      <c r="M168" s="6" t="s">
        <v>7154</v>
      </c>
      <c r="N168" s="6" t="s">
        <v>5022</v>
      </c>
      <c r="O168" s="6" t="s">
        <v>3982</v>
      </c>
      <c r="Q168" s="6" t="s">
        <v>317</v>
      </c>
      <c r="R168" s="6" t="s">
        <v>16750</v>
      </c>
      <c r="S168" s="6" t="s">
        <v>16751</v>
      </c>
      <c r="T168" s="6" t="s">
        <v>12</v>
      </c>
      <c r="U168" s="6" t="s">
        <v>317</v>
      </c>
      <c r="V168" s="6" t="s">
        <v>16752</v>
      </c>
      <c r="W168" s="6" t="s">
        <v>16753</v>
      </c>
      <c r="X168" s="6" t="s">
        <v>16754</v>
      </c>
      <c r="Y168" s="6" t="s">
        <v>16755</v>
      </c>
      <c r="Z168" s="6" t="s">
        <v>16756</v>
      </c>
    </row>
    <row r="169" spans="1:26" x14ac:dyDescent="0.25">
      <c r="A169" s="6" t="s">
        <v>257</v>
      </c>
      <c r="B169" s="6" t="s">
        <v>3828</v>
      </c>
      <c r="C169" s="6" t="s">
        <v>3821</v>
      </c>
      <c r="D169" s="6" t="s">
        <v>6790</v>
      </c>
      <c r="E169" s="6" t="s">
        <v>6692</v>
      </c>
      <c r="F169" s="6" t="s">
        <v>6792</v>
      </c>
      <c r="G169" s="6" t="s">
        <v>6793</v>
      </c>
      <c r="H169" s="6" t="s">
        <v>6353</v>
      </c>
      <c r="I169" s="43">
        <v>45224</v>
      </c>
      <c r="J169" s="43">
        <v>45229</v>
      </c>
      <c r="K169">
        <v>1176948</v>
      </c>
      <c r="L169" s="6" t="s">
        <v>7155</v>
      </c>
      <c r="M169" s="6" t="s">
        <v>7156</v>
      </c>
      <c r="N169" s="6" t="s">
        <v>4431</v>
      </c>
      <c r="O169" s="6" t="s">
        <v>3982</v>
      </c>
      <c r="Q169" s="6" t="s">
        <v>2877</v>
      </c>
      <c r="R169" s="6" t="s">
        <v>16757</v>
      </c>
      <c r="S169" s="6" t="s">
        <v>16758</v>
      </c>
      <c r="T169" s="6" t="s">
        <v>12</v>
      </c>
      <c r="U169" s="6" t="s">
        <v>2877</v>
      </c>
      <c r="V169" s="6" t="s">
        <v>16070</v>
      </c>
      <c r="W169" s="6" t="s">
        <v>16759</v>
      </c>
      <c r="X169" s="6" t="s">
        <v>16760</v>
      </c>
      <c r="Y169" s="6" t="s">
        <v>16761</v>
      </c>
      <c r="Z169" s="6" t="s">
        <v>16762</v>
      </c>
    </row>
    <row r="170" spans="1:26" x14ac:dyDescent="0.25">
      <c r="A170" s="6" t="s">
        <v>259</v>
      </c>
      <c r="B170" s="6" t="s">
        <v>3833</v>
      </c>
      <c r="C170" s="6" t="s">
        <v>3816</v>
      </c>
      <c r="D170" s="6" t="s">
        <v>7157</v>
      </c>
      <c r="E170" s="6" t="s">
        <v>81</v>
      </c>
      <c r="F170" s="6" t="s">
        <v>6599</v>
      </c>
      <c r="G170" s="6" t="s">
        <v>7158</v>
      </c>
      <c r="H170" s="6" t="s">
        <v>81</v>
      </c>
      <c r="I170" s="43"/>
      <c r="J170" s="43"/>
      <c r="K170">
        <v>1697862</v>
      </c>
      <c r="L170" s="6" t="s">
        <v>7159</v>
      </c>
      <c r="M170" s="6" t="s">
        <v>7160</v>
      </c>
      <c r="N170" s="6" t="s">
        <v>5023</v>
      </c>
      <c r="O170" s="6" t="s">
        <v>3983</v>
      </c>
      <c r="Q170" s="6" t="s">
        <v>319</v>
      </c>
      <c r="R170" s="6" t="s">
        <v>16763</v>
      </c>
      <c r="S170" s="6" t="s">
        <v>16764</v>
      </c>
      <c r="T170" s="6" t="s">
        <v>12</v>
      </c>
      <c r="U170" s="6" t="s">
        <v>319</v>
      </c>
      <c r="V170" s="6" t="s">
        <v>102</v>
      </c>
      <c r="W170" s="6" t="s">
        <v>16765</v>
      </c>
      <c r="X170" s="6" t="s">
        <v>16766</v>
      </c>
      <c r="Y170" s="6" t="s">
        <v>16767</v>
      </c>
      <c r="Z170" s="6" t="s">
        <v>16768</v>
      </c>
    </row>
    <row r="171" spans="1:26" x14ac:dyDescent="0.25">
      <c r="A171" s="6" t="s">
        <v>2840</v>
      </c>
      <c r="B171" s="6" t="s">
        <v>3873</v>
      </c>
      <c r="C171" s="6" t="s">
        <v>114</v>
      </c>
      <c r="D171" s="6" t="s">
        <v>7161</v>
      </c>
      <c r="E171" s="6" t="s">
        <v>7162</v>
      </c>
      <c r="F171" s="6" t="s">
        <v>7163</v>
      </c>
      <c r="G171" s="6" t="s">
        <v>7164</v>
      </c>
      <c r="H171" s="6" t="s">
        <v>81</v>
      </c>
      <c r="I171" s="43"/>
      <c r="J171" s="43"/>
      <c r="L171" s="6" t="s">
        <v>7165</v>
      </c>
      <c r="M171" s="6" t="s">
        <v>7166</v>
      </c>
      <c r="N171" s="6" t="s">
        <v>4494</v>
      </c>
      <c r="O171" s="6" t="s">
        <v>3982</v>
      </c>
      <c r="Q171" s="6" t="s">
        <v>322</v>
      </c>
      <c r="R171" s="6" t="s">
        <v>16769</v>
      </c>
      <c r="S171" s="6" t="s">
        <v>16770</v>
      </c>
      <c r="T171" s="6" t="s">
        <v>12</v>
      </c>
      <c r="U171" s="6" t="s">
        <v>322</v>
      </c>
      <c r="V171" s="6" t="s">
        <v>102</v>
      </c>
      <c r="W171" s="6" t="s">
        <v>16765</v>
      </c>
      <c r="X171" s="6" t="s">
        <v>16771</v>
      </c>
      <c r="Y171" s="6" t="s">
        <v>16772</v>
      </c>
      <c r="Z171" s="6" t="s">
        <v>16773</v>
      </c>
    </row>
    <row r="172" spans="1:26" x14ac:dyDescent="0.25">
      <c r="A172" s="6" t="s">
        <v>2842</v>
      </c>
      <c r="B172" s="6" t="s">
        <v>3901</v>
      </c>
      <c r="C172" s="6" t="s">
        <v>3866</v>
      </c>
      <c r="D172" s="6" t="s">
        <v>7167</v>
      </c>
      <c r="E172" s="6" t="s">
        <v>6466</v>
      </c>
      <c r="F172" s="6" t="s">
        <v>6380</v>
      </c>
      <c r="G172" s="6" t="s">
        <v>7168</v>
      </c>
      <c r="H172" s="6" t="s">
        <v>6382</v>
      </c>
      <c r="I172" s="43">
        <v>45229</v>
      </c>
      <c r="J172" s="43">
        <v>45233</v>
      </c>
      <c r="K172">
        <v>1086600</v>
      </c>
      <c r="L172" s="6" t="s">
        <v>7169</v>
      </c>
      <c r="M172" s="6" t="s">
        <v>7170</v>
      </c>
      <c r="N172" s="6" t="s">
        <v>4630</v>
      </c>
      <c r="O172" s="6" t="s">
        <v>3982</v>
      </c>
      <c r="Q172" s="6" t="s">
        <v>2879</v>
      </c>
      <c r="R172" s="6" t="s">
        <v>16774</v>
      </c>
      <c r="S172" s="6" t="s">
        <v>16775</v>
      </c>
      <c r="T172" s="6" t="s">
        <v>12</v>
      </c>
      <c r="U172" s="6" t="s">
        <v>2879</v>
      </c>
      <c r="V172" s="6" t="s">
        <v>15930</v>
      </c>
      <c r="W172" s="6" t="s">
        <v>16319</v>
      </c>
      <c r="X172" s="6" t="s">
        <v>16776</v>
      </c>
      <c r="Y172" s="6" t="s">
        <v>16777</v>
      </c>
      <c r="Z172" s="6" t="s">
        <v>16778</v>
      </c>
    </row>
    <row r="173" spans="1:26" x14ac:dyDescent="0.25">
      <c r="A173" s="6" t="s">
        <v>261</v>
      </c>
      <c r="B173" s="6" t="s">
        <v>3837</v>
      </c>
      <c r="C173" s="6" t="s">
        <v>3823</v>
      </c>
      <c r="D173" s="6" t="s">
        <v>7171</v>
      </c>
      <c r="E173" s="6" t="s">
        <v>81</v>
      </c>
      <c r="F173" s="6" t="s">
        <v>7172</v>
      </c>
      <c r="G173" s="6" t="s">
        <v>7173</v>
      </c>
      <c r="H173" s="6" t="s">
        <v>6360</v>
      </c>
      <c r="I173" s="43">
        <v>45146</v>
      </c>
      <c r="J173" s="43"/>
      <c r="K173">
        <v>1584509</v>
      </c>
      <c r="L173" s="6" t="s">
        <v>7174</v>
      </c>
      <c r="M173" s="6" t="s">
        <v>7175</v>
      </c>
      <c r="N173" s="6" t="s">
        <v>4339</v>
      </c>
      <c r="O173" s="6" t="s">
        <v>3982</v>
      </c>
      <c r="Q173" s="6" t="s">
        <v>2882</v>
      </c>
      <c r="R173" s="6" t="s">
        <v>16779</v>
      </c>
      <c r="S173" s="6" t="s">
        <v>16780</v>
      </c>
      <c r="T173" s="6" t="s">
        <v>15902</v>
      </c>
      <c r="U173" s="6" t="s">
        <v>2882</v>
      </c>
      <c r="V173" s="6" t="s">
        <v>16037</v>
      </c>
      <c r="W173" s="6" t="s">
        <v>16579</v>
      </c>
      <c r="X173" s="6" t="s">
        <v>16781</v>
      </c>
      <c r="Y173" s="6" t="s">
        <v>16782</v>
      </c>
      <c r="Z173" s="6" t="s">
        <v>81</v>
      </c>
    </row>
    <row r="174" spans="1:26" x14ac:dyDescent="0.25">
      <c r="A174" s="6" t="s">
        <v>2844</v>
      </c>
      <c r="B174" s="6" t="s">
        <v>3902</v>
      </c>
      <c r="C174" s="6" t="s">
        <v>3823</v>
      </c>
      <c r="D174" s="6" t="s">
        <v>6356</v>
      </c>
      <c r="E174" s="6" t="s">
        <v>81</v>
      </c>
      <c r="F174" s="6" t="s">
        <v>6358</v>
      </c>
      <c r="G174" s="6" t="s">
        <v>7176</v>
      </c>
      <c r="H174" s="6" t="s">
        <v>6360</v>
      </c>
      <c r="I174" s="43">
        <v>45229</v>
      </c>
      <c r="J174" s="43">
        <v>45233</v>
      </c>
      <c r="K174">
        <v>1790982</v>
      </c>
      <c r="L174" s="6" t="s">
        <v>7177</v>
      </c>
      <c r="M174" s="6" t="s">
        <v>7178</v>
      </c>
      <c r="N174" s="6" t="s">
        <v>4191</v>
      </c>
      <c r="O174" s="6" t="s">
        <v>3982</v>
      </c>
      <c r="Q174" s="6" t="s">
        <v>323</v>
      </c>
      <c r="R174" s="6" t="s">
        <v>16783</v>
      </c>
      <c r="S174" s="6" t="s">
        <v>16784</v>
      </c>
      <c r="T174" s="6" t="s">
        <v>15902</v>
      </c>
      <c r="U174" s="6" t="s">
        <v>323</v>
      </c>
      <c r="V174" s="6" t="s">
        <v>16785</v>
      </c>
      <c r="W174" s="6" t="s">
        <v>16786</v>
      </c>
      <c r="X174" s="6" t="s">
        <v>16787</v>
      </c>
      <c r="Y174" s="6" t="s">
        <v>16788</v>
      </c>
      <c r="Z174" s="6" t="s">
        <v>16789</v>
      </c>
    </row>
    <row r="175" spans="1:26" x14ac:dyDescent="0.25">
      <c r="A175" s="6" t="s">
        <v>264</v>
      </c>
      <c r="B175" s="6" t="s">
        <v>265</v>
      </c>
      <c r="C175" s="6" t="s">
        <v>3819</v>
      </c>
      <c r="D175" s="6" t="s">
        <v>7179</v>
      </c>
      <c r="E175" s="6" t="s">
        <v>81</v>
      </c>
      <c r="F175" s="6" t="s">
        <v>7180</v>
      </c>
      <c r="G175" s="6" t="s">
        <v>7181</v>
      </c>
      <c r="H175" s="6" t="s">
        <v>7182</v>
      </c>
      <c r="I175" s="43"/>
      <c r="J175" s="43"/>
      <c r="K175">
        <v>1820721</v>
      </c>
      <c r="L175" s="6" t="s">
        <v>7183</v>
      </c>
      <c r="M175" s="6" t="s">
        <v>7184</v>
      </c>
      <c r="N175" s="6" t="s">
        <v>4773</v>
      </c>
      <c r="O175" s="6" t="s">
        <v>3982</v>
      </c>
      <c r="Q175" s="6" t="s">
        <v>324</v>
      </c>
      <c r="R175" s="6" t="s">
        <v>16790</v>
      </c>
      <c r="S175" s="6" t="s">
        <v>16791</v>
      </c>
      <c r="T175" s="6" t="s">
        <v>12</v>
      </c>
      <c r="U175" s="6" t="s">
        <v>324</v>
      </c>
      <c r="V175" s="6" t="s">
        <v>15930</v>
      </c>
      <c r="W175" s="6" t="s">
        <v>15949</v>
      </c>
      <c r="X175" s="6" t="s">
        <v>16792</v>
      </c>
      <c r="Y175" s="6" t="s">
        <v>16793</v>
      </c>
      <c r="Z175" s="6" t="s">
        <v>16794</v>
      </c>
    </row>
    <row r="176" spans="1:26" x14ac:dyDescent="0.25">
      <c r="A176" s="6" t="s">
        <v>267</v>
      </c>
      <c r="B176" s="6" t="s">
        <v>3903</v>
      </c>
      <c r="C176" s="6" t="s">
        <v>3819</v>
      </c>
      <c r="D176" s="6" t="s">
        <v>7185</v>
      </c>
      <c r="E176" s="6" t="s">
        <v>81</v>
      </c>
      <c r="F176" s="6" t="s">
        <v>7186</v>
      </c>
      <c r="G176" s="6" t="s">
        <v>7187</v>
      </c>
      <c r="H176" s="6" t="s">
        <v>6617</v>
      </c>
      <c r="I176" s="43">
        <v>45231</v>
      </c>
      <c r="J176" s="43">
        <v>45236</v>
      </c>
      <c r="K176">
        <v>7536</v>
      </c>
      <c r="L176" s="6" t="s">
        <v>7188</v>
      </c>
      <c r="M176" s="6" t="s">
        <v>7189</v>
      </c>
      <c r="N176" s="6" t="s">
        <v>4774</v>
      </c>
      <c r="O176" s="6" t="s">
        <v>3982</v>
      </c>
      <c r="Q176" s="6" t="s">
        <v>329</v>
      </c>
      <c r="R176" s="6" t="s">
        <v>16795</v>
      </c>
      <c r="S176" s="6" t="s">
        <v>16796</v>
      </c>
      <c r="T176" s="6" t="s">
        <v>15902</v>
      </c>
      <c r="U176" s="6" t="s">
        <v>329</v>
      </c>
      <c r="V176" s="6" t="s">
        <v>16037</v>
      </c>
      <c r="W176" s="6" t="s">
        <v>16579</v>
      </c>
      <c r="X176" s="6" t="s">
        <v>16797</v>
      </c>
      <c r="Y176" s="6" t="s">
        <v>16798</v>
      </c>
      <c r="Z176" s="6" t="s">
        <v>81</v>
      </c>
    </row>
    <row r="177" spans="1:26" x14ac:dyDescent="0.25">
      <c r="A177" s="6" t="s">
        <v>270</v>
      </c>
      <c r="B177" s="6" t="s">
        <v>3833</v>
      </c>
      <c r="C177" s="6" t="s">
        <v>3816</v>
      </c>
      <c r="D177" s="6" t="s">
        <v>7190</v>
      </c>
      <c r="E177" s="6" t="s">
        <v>7191</v>
      </c>
      <c r="F177" s="6" t="s">
        <v>7151</v>
      </c>
      <c r="G177" s="6" t="s">
        <v>7192</v>
      </c>
      <c r="H177" s="6" t="s">
        <v>6353</v>
      </c>
      <c r="I177" s="43">
        <v>45145</v>
      </c>
      <c r="J177" s="43"/>
      <c r="K177">
        <v>879407</v>
      </c>
      <c r="L177" s="6" t="s">
        <v>7193</v>
      </c>
      <c r="M177" s="6" t="s">
        <v>7194</v>
      </c>
      <c r="N177" s="6" t="s">
        <v>5024</v>
      </c>
      <c r="O177" s="6" t="s">
        <v>3983</v>
      </c>
      <c r="Q177" s="6" t="s">
        <v>331</v>
      </c>
      <c r="R177" s="6" t="s">
        <v>16799</v>
      </c>
      <c r="S177" s="6" t="s">
        <v>16800</v>
      </c>
      <c r="T177" s="6" t="s">
        <v>12</v>
      </c>
      <c r="U177" s="6" t="s">
        <v>331</v>
      </c>
      <c r="V177" s="6" t="s">
        <v>15936</v>
      </c>
      <c r="W177" s="6" t="s">
        <v>16801</v>
      </c>
      <c r="X177" s="6" t="s">
        <v>16802</v>
      </c>
      <c r="Y177" s="6" t="s">
        <v>16803</v>
      </c>
      <c r="Z177" s="6" t="s">
        <v>81</v>
      </c>
    </row>
    <row r="178" spans="1:26" x14ac:dyDescent="0.25">
      <c r="A178" s="6" t="s">
        <v>2846</v>
      </c>
      <c r="B178" s="6" t="s">
        <v>3846</v>
      </c>
      <c r="C178" s="6" t="s">
        <v>3835</v>
      </c>
      <c r="D178" s="6" t="s">
        <v>7195</v>
      </c>
      <c r="E178" s="6" t="s">
        <v>7196</v>
      </c>
      <c r="F178" s="6" t="s">
        <v>7197</v>
      </c>
      <c r="G178" s="6" t="s">
        <v>7198</v>
      </c>
      <c r="H178" s="6" t="s">
        <v>7199</v>
      </c>
      <c r="I178" s="43"/>
      <c r="J178" s="43"/>
      <c r="K178">
        <v>1834048</v>
      </c>
      <c r="L178" s="6" t="s">
        <v>7200</v>
      </c>
      <c r="M178" s="6" t="s">
        <v>7201</v>
      </c>
      <c r="N178" s="6" t="s">
        <v>5025</v>
      </c>
      <c r="O178" s="6" t="s">
        <v>3983</v>
      </c>
      <c r="Q178" s="6" t="s">
        <v>2884</v>
      </c>
      <c r="R178" s="6" t="s">
        <v>16804</v>
      </c>
      <c r="S178" s="6" t="s">
        <v>16805</v>
      </c>
      <c r="T178" s="6" t="s">
        <v>15902</v>
      </c>
      <c r="U178" s="6" t="s">
        <v>2884</v>
      </c>
      <c r="V178" s="6" t="s">
        <v>102</v>
      </c>
      <c r="W178" s="6" t="s">
        <v>16106</v>
      </c>
      <c r="X178" s="6" t="s">
        <v>16806</v>
      </c>
      <c r="Y178" s="6" t="s">
        <v>16807</v>
      </c>
      <c r="Z178" s="6" t="s">
        <v>16808</v>
      </c>
    </row>
    <row r="179" spans="1:26" x14ac:dyDescent="0.25">
      <c r="A179" s="6" t="s">
        <v>273</v>
      </c>
      <c r="B179" s="6" t="s">
        <v>3858</v>
      </c>
      <c r="C179" s="6" t="s">
        <v>3819</v>
      </c>
      <c r="D179" s="6" t="s">
        <v>7202</v>
      </c>
      <c r="E179" s="6" t="s">
        <v>6885</v>
      </c>
      <c r="F179" s="6" t="s">
        <v>6451</v>
      </c>
      <c r="G179" s="6" t="s">
        <v>7203</v>
      </c>
      <c r="H179" s="6" t="s">
        <v>6353</v>
      </c>
      <c r="I179" s="43">
        <v>45174</v>
      </c>
      <c r="J179" s="43"/>
      <c r="K179">
        <v>1477720</v>
      </c>
      <c r="L179" s="6" t="s">
        <v>7204</v>
      </c>
      <c r="M179" s="6" t="s">
        <v>7205</v>
      </c>
      <c r="N179" s="6" t="s">
        <v>5026</v>
      </c>
      <c r="O179" s="6" t="s">
        <v>3982</v>
      </c>
      <c r="Q179" s="6" t="s">
        <v>333</v>
      </c>
      <c r="R179" s="6" t="s">
        <v>16809</v>
      </c>
      <c r="S179" s="6" t="s">
        <v>16810</v>
      </c>
      <c r="T179" s="6" t="s">
        <v>12</v>
      </c>
      <c r="U179" s="6" t="s">
        <v>333</v>
      </c>
      <c r="V179" s="6" t="s">
        <v>16070</v>
      </c>
      <c r="W179" s="6" t="s">
        <v>16759</v>
      </c>
      <c r="X179" s="6" t="s">
        <v>16811</v>
      </c>
      <c r="Y179" s="6" t="s">
        <v>16812</v>
      </c>
      <c r="Z179" s="6" t="s">
        <v>16813</v>
      </c>
    </row>
    <row r="180" spans="1:26" x14ac:dyDescent="0.25">
      <c r="A180" s="6" t="s">
        <v>2847</v>
      </c>
      <c r="B180" s="6" t="s">
        <v>3859</v>
      </c>
      <c r="C180" s="6" t="s">
        <v>3823</v>
      </c>
      <c r="D180" s="6" t="s">
        <v>7206</v>
      </c>
      <c r="E180" s="6" t="s">
        <v>81</v>
      </c>
      <c r="F180" s="6" t="s">
        <v>6908</v>
      </c>
      <c r="G180" s="6" t="s">
        <v>81</v>
      </c>
      <c r="H180" s="6" t="s">
        <v>81</v>
      </c>
      <c r="I180" s="43"/>
      <c r="J180" s="43"/>
      <c r="L180" s="6" t="s">
        <v>7207</v>
      </c>
      <c r="M180" s="6" t="s">
        <v>81</v>
      </c>
      <c r="N180" s="6" t="s">
        <v>5027</v>
      </c>
      <c r="O180" s="6" t="s">
        <v>3982</v>
      </c>
      <c r="Q180" s="6" t="s">
        <v>2886</v>
      </c>
      <c r="R180" s="6" t="s">
        <v>16814</v>
      </c>
      <c r="S180" s="6" t="s">
        <v>16815</v>
      </c>
      <c r="T180" s="6" t="s">
        <v>12</v>
      </c>
      <c r="U180" s="6" t="s">
        <v>2886</v>
      </c>
      <c r="V180" s="6" t="s">
        <v>16037</v>
      </c>
      <c r="W180" s="6" t="s">
        <v>16616</v>
      </c>
      <c r="X180" s="6" t="s">
        <v>16816</v>
      </c>
      <c r="Y180" s="6" t="s">
        <v>16817</v>
      </c>
      <c r="Z180" s="6" t="s">
        <v>16818</v>
      </c>
    </row>
    <row r="181" spans="1:26" x14ac:dyDescent="0.25">
      <c r="A181" s="6" t="s">
        <v>2849</v>
      </c>
      <c r="B181" s="6" t="s">
        <v>3832</v>
      </c>
      <c r="C181" s="6" t="s">
        <v>3821</v>
      </c>
      <c r="D181" s="6" t="s">
        <v>7208</v>
      </c>
      <c r="E181" s="6" t="s">
        <v>81</v>
      </c>
      <c r="F181" s="6" t="s">
        <v>7209</v>
      </c>
      <c r="G181" s="6" t="s">
        <v>7210</v>
      </c>
      <c r="H181" s="6" t="s">
        <v>7060</v>
      </c>
      <c r="I181" s="43">
        <v>45217</v>
      </c>
      <c r="J181" s="43">
        <v>45222</v>
      </c>
      <c r="K181">
        <v>7789</v>
      </c>
      <c r="L181" s="6" t="s">
        <v>7211</v>
      </c>
      <c r="M181" s="6" t="s">
        <v>7212</v>
      </c>
      <c r="N181" s="6" t="s">
        <v>5028</v>
      </c>
      <c r="O181" s="6" t="s">
        <v>3982</v>
      </c>
      <c r="Q181" s="6" t="s">
        <v>335</v>
      </c>
      <c r="R181" s="6" t="s">
        <v>16819</v>
      </c>
      <c r="S181" s="6" t="s">
        <v>16820</v>
      </c>
      <c r="T181" s="6" t="s">
        <v>12</v>
      </c>
      <c r="U181" s="6" t="s">
        <v>335</v>
      </c>
      <c r="V181" s="6" t="s">
        <v>16676</v>
      </c>
      <c r="W181" s="6" t="s">
        <v>16677</v>
      </c>
      <c r="X181" s="6" t="s">
        <v>16821</v>
      </c>
      <c r="Y181" s="6" t="s">
        <v>16822</v>
      </c>
      <c r="Z181" s="6" t="s">
        <v>16823</v>
      </c>
    </row>
    <row r="182" spans="1:26" x14ac:dyDescent="0.25">
      <c r="A182" s="6" t="s">
        <v>2850</v>
      </c>
      <c r="B182" s="6" t="s">
        <v>3876</v>
      </c>
      <c r="C182" s="6" t="s">
        <v>3835</v>
      </c>
      <c r="D182" s="6" t="s">
        <v>7213</v>
      </c>
      <c r="E182" s="6" t="s">
        <v>7214</v>
      </c>
      <c r="F182" s="6" t="s">
        <v>7215</v>
      </c>
      <c r="G182" s="6" t="s">
        <v>7216</v>
      </c>
      <c r="H182" s="6" t="s">
        <v>81</v>
      </c>
      <c r="I182" s="43"/>
      <c r="J182" s="43"/>
      <c r="L182" s="6" t="s">
        <v>7217</v>
      </c>
      <c r="M182" s="6" t="s">
        <v>81</v>
      </c>
      <c r="N182" s="6" t="s">
        <v>5029</v>
      </c>
      <c r="O182" s="6" t="s">
        <v>3983</v>
      </c>
      <c r="Q182" s="6" t="s">
        <v>337</v>
      </c>
      <c r="R182" s="6" t="s">
        <v>16824</v>
      </c>
      <c r="S182" s="6" t="s">
        <v>16825</v>
      </c>
      <c r="T182" s="6" t="s">
        <v>16826</v>
      </c>
      <c r="U182" s="6" t="s">
        <v>337</v>
      </c>
      <c r="V182" s="6" t="s">
        <v>15936</v>
      </c>
      <c r="W182" s="6" t="s">
        <v>15937</v>
      </c>
      <c r="X182" s="6" t="s">
        <v>16827</v>
      </c>
      <c r="Y182" s="6" t="s">
        <v>16828</v>
      </c>
      <c r="Z182" s="6" t="s">
        <v>16829</v>
      </c>
    </row>
    <row r="183" spans="1:26" x14ac:dyDescent="0.25">
      <c r="A183" s="6" t="s">
        <v>7218</v>
      </c>
      <c r="B183" s="6" t="s">
        <v>3852</v>
      </c>
      <c r="C183" s="6" t="s">
        <v>3826</v>
      </c>
      <c r="D183" s="6" t="s">
        <v>7219</v>
      </c>
      <c r="E183" s="6" t="s">
        <v>6768</v>
      </c>
      <c r="F183" s="6" t="s">
        <v>7220</v>
      </c>
      <c r="G183" s="6" t="s">
        <v>7221</v>
      </c>
      <c r="H183" s="6" t="s">
        <v>81</v>
      </c>
      <c r="I183" s="43"/>
      <c r="J183" s="43"/>
      <c r="L183" s="6" t="s">
        <v>7222</v>
      </c>
      <c r="M183" s="6" t="s">
        <v>7223</v>
      </c>
      <c r="N183" s="6" t="s">
        <v>7224</v>
      </c>
      <c r="O183" s="6" t="s">
        <v>3982</v>
      </c>
      <c r="Q183" s="6" t="s">
        <v>338</v>
      </c>
      <c r="R183" s="6" t="s">
        <v>16830</v>
      </c>
      <c r="S183" s="6" t="s">
        <v>16831</v>
      </c>
      <c r="T183" s="6" t="s">
        <v>12</v>
      </c>
      <c r="U183" s="6" t="s">
        <v>338</v>
      </c>
      <c r="V183" s="6" t="s">
        <v>15917</v>
      </c>
      <c r="W183" s="6" t="s">
        <v>15918</v>
      </c>
      <c r="X183" s="6" t="s">
        <v>16832</v>
      </c>
      <c r="Y183" s="6" t="s">
        <v>16833</v>
      </c>
      <c r="Z183" s="6" t="s">
        <v>16834</v>
      </c>
    </row>
    <row r="184" spans="1:26" x14ac:dyDescent="0.25">
      <c r="A184" s="6" t="s">
        <v>2851</v>
      </c>
      <c r="B184" s="6" t="s">
        <v>3855</v>
      </c>
      <c r="C184" s="6" t="s">
        <v>3826</v>
      </c>
      <c r="D184" s="6" t="s">
        <v>7225</v>
      </c>
      <c r="E184" s="6" t="s">
        <v>81</v>
      </c>
      <c r="F184" s="6" t="s">
        <v>7226</v>
      </c>
      <c r="G184" s="6" t="s">
        <v>7227</v>
      </c>
      <c r="H184" s="6" t="s">
        <v>81</v>
      </c>
      <c r="I184" s="43"/>
      <c r="J184" s="43"/>
      <c r="K184">
        <v>1450206</v>
      </c>
      <c r="L184" s="6" t="s">
        <v>81</v>
      </c>
      <c r="M184" s="6" t="s">
        <v>7228</v>
      </c>
      <c r="N184" s="6" t="s">
        <v>5030</v>
      </c>
      <c r="O184" s="6" t="s">
        <v>3982</v>
      </c>
      <c r="Q184" s="6" t="s">
        <v>340</v>
      </c>
      <c r="R184" s="6" t="s">
        <v>16835</v>
      </c>
      <c r="S184" s="6" t="s">
        <v>16836</v>
      </c>
      <c r="T184" s="6" t="s">
        <v>81</v>
      </c>
      <c r="U184" s="6" t="s">
        <v>81</v>
      </c>
      <c r="V184" s="6" t="s">
        <v>16037</v>
      </c>
      <c r="W184" s="6" t="s">
        <v>16616</v>
      </c>
      <c r="X184" s="6" t="s">
        <v>16837</v>
      </c>
      <c r="Y184" s="6" t="s">
        <v>16838</v>
      </c>
      <c r="Z184" s="6" t="s">
        <v>81</v>
      </c>
    </row>
    <row r="185" spans="1:26" x14ac:dyDescent="0.25">
      <c r="A185" s="6" t="s">
        <v>2852</v>
      </c>
      <c r="B185" s="6" t="s">
        <v>3873</v>
      </c>
      <c r="C185" s="6" t="s">
        <v>114</v>
      </c>
      <c r="D185" s="6" t="s">
        <v>7229</v>
      </c>
      <c r="E185" s="6" t="s">
        <v>7230</v>
      </c>
      <c r="F185" s="6" t="s">
        <v>6722</v>
      </c>
      <c r="G185" s="6" t="s">
        <v>7231</v>
      </c>
      <c r="H185" s="6" t="s">
        <v>81</v>
      </c>
      <c r="I185" s="43"/>
      <c r="J185" s="43"/>
      <c r="L185" s="6" t="s">
        <v>7232</v>
      </c>
      <c r="M185" s="6" t="s">
        <v>7233</v>
      </c>
      <c r="N185" s="6" t="s">
        <v>4731</v>
      </c>
      <c r="O185" s="6" t="s">
        <v>3982</v>
      </c>
      <c r="Q185" s="6" t="s">
        <v>2888</v>
      </c>
      <c r="R185" s="6" t="s">
        <v>16839</v>
      </c>
      <c r="S185" s="6" t="s">
        <v>16840</v>
      </c>
      <c r="T185" s="6" t="s">
        <v>15902</v>
      </c>
      <c r="U185" s="6" t="s">
        <v>2888</v>
      </c>
      <c r="V185" s="6" t="s">
        <v>15910</v>
      </c>
      <c r="W185" s="6" t="s">
        <v>16031</v>
      </c>
      <c r="X185" s="6" t="s">
        <v>16841</v>
      </c>
      <c r="Y185" s="6" t="s">
        <v>16842</v>
      </c>
      <c r="Z185" s="6" t="s">
        <v>16843</v>
      </c>
    </row>
    <row r="186" spans="1:26" x14ac:dyDescent="0.25">
      <c r="A186" s="6" t="s">
        <v>274</v>
      </c>
      <c r="B186" s="6" t="s">
        <v>3849</v>
      </c>
      <c r="C186" s="6" t="s">
        <v>3819</v>
      </c>
      <c r="D186" s="6" t="s">
        <v>7234</v>
      </c>
      <c r="E186" s="6" t="s">
        <v>7235</v>
      </c>
      <c r="F186" s="6" t="s">
        <v>7236</v>
      </c>
      <c r="G186" s="6" t="s">
        <v>7237</v>
      </c>
      <c r="H186" s="6" t="s">
        <v>6650</v>
      </c>
      <c r="I186" s="43">
        <v>45223</v>
      </c>
      <c r="J186" s="43">
        <v>45229</v>
      </c>
      <c r="K186">
        <v>890564</v>
      </c>
      <c r="L186" s="6" t="s">
        <v>7238</v>
      </c>
      <c r="M186" s="6" t="s">
        <v>7239</v>
      </c>
      <c r="N186" s="6" t="s">
        <v>4486</v>
      </c>
      <c r="O186" s="6" t="s">
        <v>3982</v>
      </c>
      <c r="Q186" s="6" t="s">
        <v>341</v>
      </c>
      <c r="R186" s="6" t="s">
        <v>16844</v>
      </c>
      <c r="S186" s="6" t="s">
        <v>16845</v>
      </c>
      <c r="T186" s="6" t="s">
        <v>81</v>
      </c>
      <c r="U186" s="6" t="s">
        <v>81</v>
      </c>
      <c r="V186" s="6" t="s">
        <v>15903</v>
      </c>
      <c r="W186" s="6" t="s">
        <v>15904</v>
      </c>
      <c r="X186" s="6" t="s">
        <v>16846</v>
      </c>
      <c r="Y186" s="6" t="s">
        <v>16847</v>
      </c>
      <c r="Z186" s="6" t="s">
        <v>81</v>
      </c>
    </row>
    <row r="187" spans="1:26" x14ac:dyDescent="0.25">
      <c r="A187" s="6" t="s">
        <v>276</v>
      </c>
      <c r="B187" s="6" t="s">
        <v>3873</v>
      </c>
      <c r="C187" s="6" t="s">
        <v>114</v>
      </c>
      <c r="D187" s="6" t="s">
        <v>7240</v>
      </c>
      <c r="E187" s="6" t="s">
        <v>81</v>
      </c>
      <c r="F187" s="6" t="s">
        <v>6551</v>
      </c>
      <c r="G187" s="6" t="s">
        <v>7241</v>
      </c>
      <c r="H187" s="6" t="s">
        <v>808</v>
      </c>
      <c r="I187" s="43">
        <v>45236</v>
      </c>
      <c r="J187" s="43">
        <v>45240</v>
      </c>
      <c r="K187">
        <v>1674862</v>
      </c>
      <c r="L187" s="6" t="s">
        <v>7242</v>
      </c>
      <c r="M187" s="6" t="s">
        <v>7243</v>
      </c>
      <c r="N187" s="6" t="s">
        <v>4358</v>
      </c>
      <c r="O187" s="6" t="s">
        <v>3982</v>
      </c>
      <c r="Q187" s="6" t="s">
        <v>342</v>
      </c>
      <c r="R187" s="6" t="s">
        <v>16848</v>
      </c>
      <c r="S187" s="6" t="s">
        <v>16849</v>
      </c>
      <c r="T187" s="6" t="s">
        <v>12</v>
      </c>
      <c r="U187" s="6" t="s">
        <v>342</v>
      </c>
      <c r="V187" s="6" t="s">
        <v>16083</v>
      </c>
      <c r="W187" s="6" t="s">
        <v>16220</v>
      </c>
      <c r="X187" s="6" t="s">
        <v>16850</v>
      </c>
      <c r="Y187" s="6" t="s">
        <v>16851</v>
      </c>
      <c r="Z187" s="6" t="s">
        <v>16852</v>
      </c>
    </row>
    <row r="188" spans="1:26" x14ac:dyDescent="0.25">
      <c r="A188" s="6" t="s">
        <v>2853</v>
      </c>
      <c r="B188" s="6" t="s">
        <v>3863</v>
      </c>
      <c r="C188" s="6" t="s">
        <v>3823</v>
      </c>
      <c r="D188" s="6" t="s">
        <v>7244</v>
      </c>
      <c r="E188" s="6" t="s">
        <v>81</v>
      </c>
      <c r="F188" s="6" t="s">
        <v>7215</v>
      </c>
      <c r="G188" s="6" t="s">
        <v>7245</v>
      </c>
      <c r="H188" s="6" t="s">
        <v>81</v>
      </c>
      <c r="I188" s="43"/>
      <c r="J188" s="43"/>
      <c r="L188" s="6" t="s">
        <v>7246</v>
      </c>
      <c r="M188" s="6" t="s">
        <v>7247</v>
      </c>
      <c r="N188" s="6" t="s">
        <v>4258</v>
      </c>
      <c r="O188" s="6" t="s">
        <v>3982</v>
      </c>
      <c r="Q188" s="6" t="s">
        <v>345</v>
      </c>
      <c r="R188" s="6" t="s">
        <v>16853</v>
      </c>
      <c r="S188" s="6" t="s">
        <v>16854</v>
      </c>
      <c r="T188" s="6" t="s">
        <v>81</v>
      </c>
      <c r="U188" s="6" t="s">
        <v>81</v>
      </c>
      <c r="V188" s="6" t="s">
        <v>15917</v>
      </c>
      <c r="W188" s="6" t="s">
        <v>16452</v>
      </c>
      <c r="X188" s="6" t="s">
        <v>16855</v>
      </c>
      <c r="Y188" s="6" t="s">
        <v>16856</v>
      </c>
      <c r="Z188" s="6" t="s">
        <v>81</v>
      </c>
    </row>
    <row r="189" spans="1:26" x14ac:dyDescent="0.25">
      <c r="A189" s="6" t="s">
        <v>2854</v>
      </c>
      <c r="B189" s="6" t="s">
        <v>3848</v>
      </c>
      <c r="C189" s="6" t="s">
        <v>3819</v>
      </c>
      <c r="D189" s="6" t="s">
        <v>7248</v>
      </c>
      <c r="E189" s="6" t="s">
        <v>81</v>
      </c>
      <c r="F189" s="6" t="s">
        <v>7249</v>
      </c>
      <c r="G189" s="6" t="s">
        <v>7250</v>
      </c>
      <c r="H189" s="6" t="s">
        <v>81</v>
      </c>
      <c r="I189" s="43"/>
      <c r="J189" s="43"/>
      <c r="L189" s="6" t="s">
        <v>81</v>
      </c>
      <c r="M189" s="6" t="s">
        <v>81</v>
      </c>
      <c r="N189" s="6" t="s">
        <v>5031</v>
      </c>
      <c r="O189" s="6" t="s">
        <v>3982</v>
      </c>
      <c r="Q189" s="6" t="s">
        <v>346</v>
      </c>
      <c r="R189" s="6" t="s">
        <v>16857</v>
      </c>
      <c r="S189" s="6" t="s">
        <v>16858</v>
      </c>
      <c r="T189" s="6" t="s">
        <v>81</v>
      </c>
      <c r="U189" s="6" t="s">
        <v>81</v>
      </c>
      <c r="V189" s="6" t="s">
        <v>15930</v>
      </c>
      <c r="W189" s="6" t="s">
        <v>16319</v>
      </c>
      <c r="X189" s="6" t="s">
        <v>16859</v>
      </c>
      <c r="Y189" s="6" t="s">
        <v>16860</v>
      </c>
      <c r="Z189" s="6" t="s">
        <v>81</v>
      </c>
    </row>
    <row r="190" spans="1:26" x14ac:dyDescent="0.25">
      <c r="A190" s="6" t="s">
        <v>279</v>
      </c>
      <c r="B190" s="6" t="s">
        <v>3848</v>
      </c>
      <c r="C190" s="6" t="s">
        <v>3819</v>
      </c>
      <c r="D190" s="6" t="s">
        <v>7251</v>
      </c>
      <c r="E190" s="6" t="s">
        <v>81</v>
      </c>
      <c r="F190" s="6" t="s">
        <v>7252</v>
      </c>
      <c r="G190" s="6" t="s">
        <v>7253</v>
      </c>
      <c r="H190" s="6" t="s">
        <v>81</v>
      </c>
      <c r="I190" s="43"/>
      <c r="J190" s="43"/>
      <c r="K190">
        <v>937966</v>
      </c>
      <c r="L190" s="6" t="s">
        <v>7254</v>
      </c>
      <c r="M190" s="6" t="s">
        <v>7255</v>
      </c>
      <c r="N190" s="6" t="s">
        <v>4726</v>
      </c>
      <c r="O190" s="6" t="s">
        <v>3982</v>
      </c>
      <c r="Q190" s="6" t="s">
        <v>349</v>
      </c>
      <c r="R190" s="6" t="s">
        <v>16861</v>
      </c>
      <c r="S190" s="6" t="s">
        <v>16862</v>
      </c>
      <c r="T190" s="6" t="s">
        <v>12</v>
      </c>
      <c r="U190" s="6" t="s">
        <v>349</v>
      </c>
      <c r="V190" s="6" t="s">
        <v>16037</v>
      </c>
      <c r="W190" s="6" t="s">
        <v>16266</v>
      </c>
      <c r="X190" s="6" t="s">
        <v>16863</v>
      </c>
      <c r="Y190" s="6" t="s">
        <v>16864</v>
      </c>
      <c r="Z190" s="6" t="s">
        <v>16865</v>
      </c>
    </row>
    <row r="191" spans="1:26" x14ac:dyDescent="0.25">
      <c r="A191" s="6" t="s">
        <v>281</v>
      </c>
      <c r="B191" s="6" t="s">
        <v>3833</v>
      </c>
      <c r="C191" s="6" t="s">
        <v>3816</v>
      </c>
      <c r="D191" s="6" t="s">
        <v>7256</v>
      </c>
      <c r="E191" s="6" t="s">
        <v>81</v>
      </c>
      <c r="F191" s="6" t="s">
        <v>7257</v>
      </c>
      <c r="G191" s="6" t="s">
        <v>7258</v>
      </c>
      <c r="H191" s="6" t="s">
        <v>81</v>
      </c>
      <c r="I191" s="43">
        <v>45149</v>
      </c>
      <c r="J191" s="43">
        <v>45155</v>
      </c>
      <c r="K191">
        <v>1612042</v>
      </c>
      <c r="L191" s="6" t="s">
        <v>7259</v>
      </c>
      <c r="M191" s="6" t="s">
        <v>7260</v>
      </c>
      <c r="N191" s="6" t="s">
        <v>5032</v>
      </c>
      <c r="O191" s="6" t="s">
        <v>3983</v>
      </c>
      <c r="Q191" s="6" t="s">
        <v>352</v>
      </c>
      <c r="R191" s="6" t="s">
        <v>16866</v>
      </c>
      <c r="S191" s="6" t="s">
        <v>16867</v>
      </c>
      <c r="T191" s="6" t="s">
        <v>15960</v>
      </c>
      <c r="U191" s="6" t="s">
        <v>16868</v>
      </c>
      <c r="V191" s="6" t="s">
        <v>15936</v>
      </c>
      <c r="W191" s="6" t="s">
        <v>16493</v>
      </c>
      <c r="X191" s="6" t="s">
        <v>16869</v>
      </c>
      <c r="Y191" s="6" t="s">
        <v>16870</v>
      </c>
      <c r="Z191" s="6" t="s">
        <v>16871</v>
      </c>
    </row>
    <row r="192" spans="1:26" x14ac:dyDescent="0.25">
      <c r="A192" s="6" t="s">
        <v>283</v>
      </c>
      <c r="B192" s="6" t="s">
        <v>3825</v>
      </c>
      <c r="C192" s="6" t="s">
        <v>3826</v>
      </c>
      <c r="D192" s="6" t="s">
        <v>7261</v>
      </c>
      <c r="E192" s="6" t="s">
        <v>81</v>
      </c>
      <c r="F192" s="6" t="s">
        <v>7262</v>
      </c>
      <c r="G192" s="6" t="s">
        <v>7263</v>
      </c>
      <c r="H192" s="6" t="s">
        <v>6376</v>
      </c>
      <c r="I192" s="43">
        <v>45174</v>
      </c>
      <c r="J192" s="43">
        <v>45180</v>
      </c>
      <c r="K192">
        <v>1817358</v>
      </c>
      <c r="L192" s="6" t="s">
        <v>7264</v>
      </c>
      <c r="M192" s="6" t="s">
        <v>7265</v>
      </c>
      <c r="N192" s="6" t="s">
        <v>4438</v>
      </c>
      <c r="O192" s="6" t="s">
        <v>3982</v>
      </c>
      <c r="Q192" s="6" t="s">
        <v>354</v>
      </c>
      <c r="R192" s="6" t="s">
        <v>16872</v>
      </c>
      <c r="S192" s="6" t="s">
        <v>16873</v>
      </c>
      <c r="T192" s="6" t="s">
        <v>12</v>
      </c>
      <c r="U192" s="6" t="s">
        <v>354</v>
      </c>
      <c r="V192" s="6" t="s">
        <v>16785</v>
      </c>
      <c r="W192" s="6" t="s">
        <v>16874</v>
      </c>
      <c r="X192" s="6" t="s">
        <v>16875</v>
      </c>
      <c r="Y192" s="6" t="s">
        <v>16876</v>
      </c>
      <c r="Z192" s="6" t="s">
        <v>16877</v>
      </c>
    </row>
    <row r="193" spans="1:26" x14ac:dyDescent="0.25">
      <c r="A193" s="6" t="s">
        <v>287</v>
      </c>
      <c r="B193" s="6" t="s">
        <v>3904</v>
      </c>
      <c r="C193" s="6" t="s">
        <v>3823</v>
      </c>
      <c r="D193" s="6" t="s">
        <v>7266</v>
      </c>
      <c r="E193" s="6" t="s">
        <v>7267</v>
      </c>
      <c r="F193" s="6" t="s">
        <v>7019</v>
      </c>
      <c r="G193" s="6" t="s">
        <v>7268</v>
      </c>
      <c r="H193" s="6" t="s">
        <v>7021</v>
      </c>
      <c r="I193" s="43"/>
      <c r="J193" s="43"/>
      <c r="K193">
        <v>1123452</v>
      </c>
      <c r="L193" s="6" t="s">
        <v>7269</v>
      </c>
      <c r="M193" s="6" t="s">
        <v>7270</v>
      </c>
      <c r="N193" s="6" t="s">
        <v>5033</v>
      </c>
      <c r="O193" s="6" t="s">
        <v>3982</v>
      </c>
      <c r="Q193" s="6" t="s">
        <v>357</v>
      </c>
      <c r="R193" s="6" t="s">
        <v>16878</v>
      </c>
      <c r="S193" s="6" t="s">
        <v>16879</v>
      </c>
      <c r="T193" s="6" t="s">
        <v>81</v>
      </c>
      <c r="U193" s="6" t="s">
        <v>81</v>
      </c>
      <c r="V193" s="6" t="s">
        <v>15930</v>
      </c>
      <c r="W193" s="6" t="s">
        <v>15931</v>
      </c>
      <c r="X193" s="6" t="s">
        <v>16880</v>
      </c>
      <c r="Y193" s="6" t="s">
        <v>16881</v>
      </c>
      <c r="Z193" s="6" t="s">
        <v>81</v>
      </c>
    </row>
    <row r="194" spans="1:26" x14ac:dyDescent="0.25">
      <c r="A194" s="6" t="s">
        <v>290</v>
      </c>
      <c r="B194" s="6" t="s">
        <v>3853</v>
      </c>
      <c r="C194" s="6" t="s">
        <v>3819</v>
      </c>
      <c r="D194" s="6" t="s">
        <v>7271</v>
      </c>
      <c r="E194" s="6" t="s">
        <v>7272</v>
      </c>
      <c r="F194" s="6" t="s">
        <v>7273</v>
      </c>
      <c r="G194" s="6" t="s">
        <v>7274</v>
      </c>
      <c r="H194" s="6" t="s">
        <v>81</v>
      </c>
      <c r="I194" s="43"/>
      <c r="J194" s="43"/>
      <c r="K194">
        <v>1122411</v>
      </c>
      <c r="L194" s="6" t="s">
        <v>7275</v>
      </c>
      <c r="M194" s="6" t="s">
        <v>7276</v>
      </c>
      <c r="N194" s="6" t="s">
        <v>5034</v>
      </c>
      <c r="O194" s="6" t="s">
        <v>3982</v>
      </c>
      <c r="Q194" s="6" t="s">
        <v>2894</v>
      </c>
      <c r="R194" s="6" t="s">
        <v>16882</v>
      </c>
      <c r="S194" s="6" t="s">
        <v>16883</v>
      </c>
      <c r="T194" s="6" t="s">
        <v>15902</v>
      </c>
      <c r="U194" s="6" t="s">
        <v>2894</v>
      </c>
      <c r="V194" s="6" t="s">
        <v>15930</v>
      </c>
      <c r="W194" s="6" t="s">
        <v>16319</v>
      </c>
      <c r="X194" s="6" t="s">
        <v>16884</v>
      </c>
      <c r="Y194" s="6" t="s">
        <v>16885</v>
      </c>
      <c r="Z194" s="6" t="s">
        <v>16886</v>
      </c>
    </row>
    <row r="195" spans="1:26" x14ac:dyDescent="0.25">
      <c r="A195" s="6" t="s">
        <v>2856</v>
      </c>
      <c r="B195" s="6" t="s">
        <v>3905</v>
      </c>
      <c r="C195" s="6" t="s">
        <v>3826</v>
      </c>
      <c r="D195" s="6" t="s">
        <v>7277</v>
      </c>
      <c r="E195" s="6" t="s">
        <v>7278</v>
      </c>
      <c r="F195" s="6" t="s">
        <v>7279</v>
      </c>
      <c r="G195" s="6" t="s">
        <v>7280</v>
      </c>
      <c r="H195" s="6" t="s">
        <v>81</v>
      </c>
      <c r="I195" s="43"/>
      <c r="J195" s="43"/>
      <c r="K195">
        <v>1853717</v>
      </c>
      <c r="L195" s="6" t="s">
        <v>81</v>
      </c>
      <c r="M195" s="6" t="s">
        <v>81</v>
      </c>
      <c r="N195" s="6" t="s">
        <v>5035</v>
      </c>
      <c r="O195" s="6" t="s">
        <v>3982</v>
      </c>
      <c r="Q195" s="6" t="s">
        <v>361</v>
      </c>
      <c r="R195" s="6" t="s">
        <v>16887</v>
      </c>
      <c r="S195" s="6" t="s">
        <v>16888</v>
      </c>
      <c r="T195" s="6" t="s">
        <v>12</v>
      </c>
      <c r="U195" s="6" t="s">
        <v>361</v>
      </c>
      <c r="V195" s="6" t="s">
        <v>16285</v>
      </c>
      <c r="W195" s="6" t="s">
        <v>16286</v>
      </c>
      <c r="X195" s="6" t="s">
        <v>16889</v>
      </c>
      <c r="Y195" s="6" t="s">
        <v>16890</v>
      </c>
      <c r="Z195" s="6" t="s">
        <v>16891</v>
      </c>
    </row>
    <row r="196" spans="1:26" x14ac:dyDescent="0.25">
      <c r="A196" s="6" t="s">
        <v>2857</v>
      </c>
      <c r="B196" s="6" t="s">
        <v>3906</v>
      </c>
      <c r="C196" s="6" t="s">
        <v>3887</v>
      </c>
      <c r="D196" s="6" t="s">
        <v>7281</v>
      </c>
      <c r="E196" s="6" t="s">
        <v>7282</v>
      </c>
      <c r="F196" s="6" t="s">
        <v>6822</v>
      </c>
      <c r="G196" s="6" t="s">
        <v>7283</v>
      </c>
      <c r="H196" s="6" t="s">
        <v>81</v>
      </c>
      <c r="I196" s="43"/>
      <c r="J196" s="43"/>
      <c r="L196" s="6" t="s">
        <v>7284</v>
      </c>
      <c r="M196" s="6" t="s">
        <v>81</v>
      </c>
      <c r="N196" s="6" t="s">
        <v>5036</v>
      </c>
      <c r="O196" s="6" t="s">
        <v>3982</v>
      </c>
      <c r="Q196" s="6" t="s">
        <v>363</v>
      </c>
      <c r="R196" s="6" t="s">
        <v>16892</v>
      </c>
      <c r="S196" s="6" t="s">
        <v>16893</v>
      </c>
      <c r="T196" s="6" t="s">
        <v>6627</v>
      </c>
      <c r="U196" s="6" t="s">
        <v>363</v>
      </c>
      <c r="V196" s="6" t="s">
        <v>16037</v>
      </c>
      <c r="W196" s="6" t="s">
        <v>16616</v>
      </c>
      <c r="X196" s="6" t="s">
        <v>16894</v>
      </c>
      <c r="Y196" s="6" t="s">
        <v>16895</v>
      </c>
      <c r="Z196" s="6" t="s">
        <v>16896</v>
      </c>
    </row>
    <row r="197" spans="1:26" x14ac:dyDescent="0.25">
      <c r="A197" s="6" t="s">
        <v>2858</v>
      </c>
      <c r="B197" s="6" t="s">
        <v>3848</v>
      </c>
      <c r="C197" s="6" t="s">
        <v>3819</v>
      </c>
      <c r="D197" s="6" t="s">
        <v>24513</v>
      </c>
      <c r="E197" s="6" t="s">
        <v>7285</v>
      </c>
      <c r="F197" s="6" t="s">
        <v>6722</v>
      </c>
      <c r="G197" s="6" t="s">
        <v>7286</v>
      </c>
      <c r="H197" s="6" t="s">
        <v>81</v>
      </c>
      <c r="I197" s="43"/>
      <c r="J197" s="43"/>
      <c r="K197">
        <v>1158838</v>
      </c>
      <c r="L197" s="6" t="s">
        <v>7287</v>
      </c>
      <c r="M197" s="6" t="s">
        <v>7288</v>
      </c>
      <c r="N197" s="6" t="s">
        <v>5037</v>
      </c>
      <c r="O197" s="6" t="s">
        <v>3982</v>
      </c>
      <c r="Q197" s="6" t="s">
        <v>365</v>
      </c>
      <c r="R197" s="6" t="s">
        <v>16897</v>
      </c>
      <c r="S197" s="6" t="s">
        <v>16898</v>
      </c>
      <c r="T197" s="6" t="s">
        <v>15960</v>
      </c>
      <c r="U197" s="6" t="s">
        <v>16899</v>
      </c>
      <c r="V197" s="6" t="s">
        <v>15930</v>
      </c>
      <c r="W197" s="6" t="s">
        <v>16319</v>
      </c>
      <c r="X197" s="6" t="s">
        <v>16900</v>
      </c>
      <c r="Y197" s="6" t="s">
        <v>16901</v>
      </c>
      <c r="Z197" s="6" t="s">
        <v>16902</v>
      </c>
    </row>
    <row r="198" spans="1:26" x14ac:dyDescent="0.25">
      <c r="A198" s="6" t="s">
        <v>292</v>
      </c>
      <c r="B198" s="6" t="s">
        <v>3906</v>
      </c>
      <c r="C198" s="6" t="s">
        <v>3887</v>
      </c>
      <c r="D198" s="6" t="s">
        <v>7289</v>
      </c>
      <c r="E198" s="6" t="s">
        <v>7290</v>
      </c>
      <c r="F198" s="6" t="s">
        <v>6483</v>
      </c>
      <c r="G198" s="6" t="s">
        <v>7291</v>
      </c>
      <c r="H198" s="6" t="s">
        <v>81</v>
      </c>
      <c r="I198" s="43">
        <v>45231</v>
      </c>
      <c r="J198" s="43">
        <v>45236</v>
      </c>
      <c r="K198">
        <v>1527636</v>
      </c>
      <c r="L198" s="6" t="s">
        <v>7292</v>
      </c>
      <c r="M198" s="6" t="s">
        <v>7293</v>
      </c>
      <c r="N198" s="6" t="s">
        <v>5038</v>
      </c>
      <c r="O198" s="6" t="s">
        <v>3982</v>
      </c>
      <c r="Q198" s="6" t="s">
        <v>2897</v>
      </c>
      <c r="R198" s="6" t="s">
        <v>16903</v>
      </c>
      <c r="S198" s="6" t="s">
        <v>16904</v>
      </c>
      <c r="T198" s="6" t="s">
        <v>15902</v>
      </c>
      <c r="U198" s="6" t="s">
        <v>2897</v>
      </c>
      <c r="V198" s="6" t="s">
        <v>15936</v>
      </c>
      <c r="W198" s="6" t="s">
        <v>15937</v>
      </c>
      <c r="X198" s="6" t="s">
        <v>16905</v>
      </c>
      <c r="Y198" s="6" t="s">
        <v>16906</v>
      </c>
      <c r="Z198" s="6" t="s">
        <v>81</v>
      </c>
    </row>
    <row r="199" spans="1:26" x14ac:dyDescent="0.25">
      <c r="A199" s="6" t="s">
        <v>294</v>
      </c>
      <c r="B199" s="6" t="s">
        <v>3902</v>
      </c>
      <c r="C199" s="6" t="s">
        <v>3823</v>
      </c>
      <c r="D199" s="6" t="s">
        <v>7294</v>
      </c>
      <c r="E199" s="6" t="s">
        <v>7295</v>
      </c>
      <c r="F199" s="6" t="s">
        <v>6467</v>
      </c>
      <c r="G199" s="6" t="s">
        <v>6468</v>
      </c>
      <c r="H199" s="6" t="s">
        <v>6376</v>
      </c>
      <c r="I199" s="43">
        <v>45230</v>
      </c>
      <c r="J199" s="43">
        <v>45236</v>
      </c>
      <c r="K199">
        <v>1018963</v>
      </c>
      <c r="L199" s="6" t="s">
        <v>7296</v>
      </c>
      <c r="M199" s="6" t="s">
        <v>7297</v>
      </c>
      <c r="N199" s="6" t="s">
        <v>5039</v>
      </c>
      <c r="O199" s="6" t="s">
        <v>3982</v>
      </c>
      <c r="Q199" s="6" t="s">
        <v>369</v>
      </c>
      <c r="R199" s="6" t="s">
        <v>16907</v>
      </c>
      <c r="S199" s="6" t="s">
        <v>16908</v>
      </c>
      <c r="T199" s="6" t="s">
        <v>12</v>
      </c>
      <c r="U199" s="6" t="s">
        <v>369</v>
      </c>
      <c r="V199" s="6" t="s">
        <v>15917</v>
      </c>
      <c r="W199" s="6" t="s">
        <v>16909</v>
      </c>
      <c r="X199" s="6" t="s">
        <v>16910</v>
      </c>
      <c r="Y199" s="6" t="s">
        <v>16911</v>
      </c>
      <c r="Z199" s="6" t="s">
        <v>16912</v>
      </c>
    </row>
    <row r="200" spans="1:26" x14ac:dyDescent="0.25">
      <c r="A200" s="6" t="s">
        <v>297</v>
      </c>
      <c r="B200" s="6" t="s">
        <v>3829</v>
      </c>
      <c r="C200" s="6" t="s">
        <v>3823</v>
      </c>
      <c r="D200" s="6" t="s">
        <v>7298</v>
      </c>
      <c r="E200" s="6" t="s">
        <v>81</v>
      </c>
      <c r="F200" s="6" t="s">
        <v>7299</v>
      </c>
      <c r="G200" s="6" t="s">
        <v>7300</v>
      </c>
      <c r="H200" s="6" t="s">
        <v>6408</v>
      </c>
      <c r="I200" s="43">
        <v>45146</v>
      </c>
      <c r="J200" s="43"/>
      <c r="K200">
        <v>1666138</v>
      </c>
      <c r="L200" s="6" t="s">
        <v>7301</v>
      </c>
      <c r="M200" s="6" t="s">
        <v>7302</v>
      </c>
      <c r="N200" s="6" t="s">
        <v>4775</v>
      </c>
      <c r="O200" s="6" t="s">
        <v>3984</v>
      </c>
      <c r="Q200" s="6" t="s">
        <v>371</v>
      </c>
      <c r="R200" s="6" t="s">
        <v>16913</v>
      </c>
      <c r="S200" s="6" t="s">
        <v>16914</v>
      </c>
      <c r="T200" s="6" t="s">
        <v>12</v>
      </c>
      <c r="U200" s="6" t="s">
        <v>371</v>
      </c>
      <c r="V200" s="6" t="s">
        <v>15917</v>
      </c>
      <c r="W200" s="6" t="s">
        <v>16915</v>
      </c>
      <c r="X200" s="6" t="s">
        <v>16916</v>
      </c>
      <c r="Y200" s="6" t="s">
        <v>16917</v>
      </c>
      <c r="Z200" s="6" t="s">
        <v>16918</v>
      </c>
    </row>
    <row r="201" spans="1:26" x14ac:dyDescent="0.25">
      <c r="A201" s="6" t="s">
        <v>2859</v>
      </c>
      <c r="B201" s="6" t="s">
        <v>3880</v>
      </c>
      <c r="C201" s="6" t="s">
        <v>3823</v>
      </c>
      <c r="D201" s="6" t="s">
        <v>7303</v>
      </c>
      <c r="E201" s="6" t="s">
        <v>81</v>
      </c>
      <c r="F201" s="6" t="s">
        <v>7304</v>
      </c>
      <c r="G201" s="6" t="s">
        <v>7305</v>
      </c>
      <c r="H201" s="6" t="s">
        <v>81</v>
      </c>
      <c r="I201" s="43"/>
      <c r="J201" s="43"/>
      <c r="K201">
        <v>748954</v>
      </c>
      <c r="L201" s="6" t="s">
        <v>7306</v>
      </c>
      <c r="M201" s="6" t="s">
        <v>7307</v>
      </c>
      <c r="N201" s="6" t="s">
        <v>5040</v>
      </c>
      <c r="O201" s="6" t="s">
        <v>3982</v>
      </c>
      <c r="Q201" s="6" t="s">
        <v>374</v>
      </c>
      <c r="R201" s="6" t="s">
        <v>16919</v>
      </c>
      <c r="S201" s="6" t="s">
        <v>16920</v>
      </c>
      <c r="T201" s="6" t="s">
        <v>12</v>
      </c>
      <c r="U201" s="6" t="s">
        <v>374</v>
      </c>
      <c r="V201" s="6" t="s">
        <v>15910</v>
      </c>
      <c r="W201" s="6" t="s">
        <v>15997</v>
      </c>
      <c r="X201" s="6" t="s">
        <v>16921</v>
      </c>
      <c r="Y201" s="6" t="s">
        <v>16922</v>
      </c>
      <c r="Z201" s="6" t="s">
        <v>16923</v>
      </c>
    </row>
    <row r="202" spans="1:26" x14ac:dyDescent="0.25">
      <c r="A202" s="6" t="s">
        <v>299</v>
      </c>
      <c r="B202" s="6" t="s">
        <v>3907</v>
      </c>
      <c r="C202" s="6" t="s">
        <v>102</v>
      </c>
      <c r="D202" s="6" t="s">
        <v>7308</v>
      </c>
      <c r="E202" s="6" t="s">
        <v>7309</v>
      </c>
      <c r="F202" s="6" t="s">
        <v>6467</v>
      </c>
      <c r="G202" s="6" t="s">
        <v>6515</v>
      </c>
      <c r="H202" s="6" t="s">
        <v>6376</v>
      </c>
      <c r="I202" s="43">
        <v>45237</v>
      </c>
      <c r="J202" s="43">
        <v>45243</v>
      </c>
      <c r="K202">
        <v>731802</v>
      </c>
      <c r="L202" s="6" t="s">
        <v>7310</v>
      </c>
      <c r="M202" s="6" t="s">
        <v>7311</v>
      </c>
      <c r="N202" s="6" t="s">
        <v>5041</v>
      </c>
      <c r="O202" s="6" t="s">
        <v>3983</v>
      </c>
      <c r="Q202" s="6" t="s">
        <v>376</v>
      </c>
      <c r="R202" s="6" t="s">
        <v>16924</v>
      </c>
      <c r="S202" s="6" t="s">
        <v>16925</v>
      </c>
      <c r="T202" s="6" t="s">
        <v>12</v>
      </c>
      <c r="U202" s="6" t="s">
        <v>376</v>
      </c>
      <c r="V202" s="6" t="s">
        <v>16926</v>
      </c>
      <c r="W202" s="6" t="s">
        <v>16927</v>
      </c>
      <c r="X202" s="6" t="s">
        <v>16928</v>
      </c>
      <c r="Y202" s="6" t="s">
        <v>16929</v>
      </c>
      <c r="Z202" s="6" t="s">
        <v>16930</v>
      </c>
    </row>
    <row r="203" spans="1:26" x14ac:dyDescent="0.25">
      <c r="A203" s="6" t="s">
        <v>302</v>
      </c>
      <c r="B203" s="6" t="s">
        <v>3879</v>
      </c>
      <c r="C203" s="6" t="s">
        <v>3816</v>
      </c>
      <c r="D203" s="6" t="s">
        <v>7312</v>
      </c>
      <c r="E203" s="6" t="s">
        <v>6476</v>
      </c>
      <c r="F203" s="6" t="s">
        <v>7313</v>
      </c>
      <c r="G203" s="6" t="s">
        <v>7314</v>
      </c>
      <c r="H203" s="6" t="s">
        <v>6408</v>
      </c>
      <c r="I203" s="43">
        <v>45224</v>
      </c>
      <c r="J203" s="43"/>
      <c r="K203">
        <v>896622</v>
      </c>
      <c r="L203" s="6" t="s">
        <v>7315</v>
      </c>
      <c r="M203" s="6" t="s">
        <v>7316</v>
      </c>
      <c r="N203" s="6" t="s">
        <v>4569</v>
      </c>
      <c r="O203" s="6" t="s">
        <v>3983</v>
      </c>
      <c r="Q203" s="6" t="s">
        <v>378</v>
      </c>
      <c r="R203" s="6" t="s">
        <v>16931</v>
      </c>
      <c r="S203" s="6" t="s">
        <v>16932</v>
      </c>
      <c r="T203" s="6" t="s">
        <v>6627</v>
      </c>
      <c r="U203" s="6" t="s">
        <v>378</v>
      </c>
      <c r="V203" s="6" t="s">
        <v>16024</v>
      </c>
      <c r="W203" s="6" t="s">
        <v>16933</v>
      </c>
      <c r="X203" s="6" t="s">
        <v>16934</v>
      </c>
      <c r="Y203" s="6" t="s">
        <v>16935</v>
      </c>
      <c r="Z203" s="6" t="s">
        <v>16936</v>
      </c>
    </row>
    <row r="204" spans="1:26" x14ac:dyDescent="0.25">
      <c r="A204" s="6" t="s">
        <v>2861</v>
      </c>
      <c r="B204" s="6" t="s">
        <v>3879</v>
      </c>
      <c r="C204" s="6" t="s">
        <v>3816</v>
      </c>
      <c r="D204" s="6" t="s">
        <v>7317</v>
      </c>
      <c r="E204" s="6" t="s">
        <v>81</v>
      </c>
      <c r="F204" s="6" t="s">
        <v>7318</v>
      </c>
      <c r="G204" s="6" t="s">
        <v>7319</v>
      </c>
      <c r="H204" s="6" t="s">
        <v>6638</v>
      </c>
      <c r="I204" s="43">
        <v>45229</v>
      </c>
      <c r="J204" s="43">
        <v>45233</v>
      </c>
      <c r="K204">
        <v>1323885</v>
      </c>
      <c r="L204" s="6" t="s">
        <v>7320</v>
      </c>
      <c r="M204" s="6" t="s">
        <v>7321</v>
      </c>
      <c r="N204" s="6" t="s">
        <v>5042</v>
      </c>
      <c r="O204" s="6" t="s">
        <v>3983</v>
      </c>
      <c r="Q204" s="6" t="s">
        <v>381</v>
      </c>
      <c r="R204" s="6" t="s">
        <v>16937</v>
      </c>
      <c r="S204" s="6" t="s">
        <v>16938</v>
      </c>
      <c r="T204" s="6" t="s">
        <v>7623</v>
      </c>
      <c r="U204" s="6" t="s">
        <v>16939</v>
      </c>
      <c r="V204" s="6" t="s">
        <v>15930</v>
      </c>
      <c r="W204" s="6" t="s">
        <v>16319</v>
      </c>
      <c r="X204" s="6" t="s">
        <v>16940</v>
      </c>
      <c r="Y204" s="6" t="s">
        <v>16941</v>
      </c>
      <c r="Z204" s="6" t="s">
        <v>16942</v>
      </c>
    </row>
    <row r="205" spans="1:26" x14ac:dyDescent="0.25">
      <c r="A205" s="6" t="s">
        <v>2863</v>
      </c>
      <c r="B205" s="6" t="s">
        <v>3880</v>
      </c>
      <c r="C205" s="6" t="s">
        <v>3823</v>
      </c>
      <c r="D205" s="6" t="s">
        <v>7322</v>
      </c>
      <c r="E205" s="6" t="s">
        <v>7323</v>
      </c>
      <c r="F205" s="6" t="s">
        <v>6426</v>
      </c>
      <c r="G205" s="6" t="s">
        <v>7324</v>
      </c>
      <c r="H205" s="6" t="s">
        <v>1885</v>
      </c>
      <c r="I205" s="43">
        <v>45147</v>
      </c>
      <c r="J205" s="43"/>
      <c r="L205" s="6" t="s">
        <v>81</v>
      </c>
      <c r="M205" s="6" t="s">
        <v>81</v>
      </c>
      <c r="N205" s="6" t="s">
        <v>4359</v>
      </c>
      <c r="O205" s="6" t="s">
        <v>3982</v>
      </c>
      <c r="Q205" s="6" t="s">
        <v>383</v>
      </c>
      <c r="R205" s="6" t="s">
        <v>16943</v>
      </c>
      <c r="S205" s="6" t="s">
        <v>16944</v>
      </c>
      <c r="T205" s="6" t="s">
        <v>12</v>
      </c>
      <c r="U205" s="6" t="s">
        <v>383</v>
      </c>
      <c r="V205" s="6" t="s">
        <v>15903</v>
      </c>
      <c r="W205" s="6" t="s">
        <v>16945</v>
      </c>
      <c r="X205" s="6" t="s">
        <v>16946</v>
      </c>
      <c r="Y205" s="6" t="s">
        <v>16947</v>
      </c>
      <c r="Z205" s="6" t="s">
        <v>16948</v>
      </c>
    </row>
    <row r="206" spans="1:26" x14ac:dyDescent="0.25">
      <c r="A206" s="6" t="s">
        <v>303</v>
      </c>
      <c r="B206" s="6" t="s">
        <v>3908</v>
      </c>
      <c r="C206" s="6" t="s">
        <v>3887</v>
      </c>
      <c r="D206" s="6" t="s">
        <v>7325</v>
      </c>
      <c r="E206" s="6" t="s">
        <v>81</v>
      </c>
      <c r="F206" s="6" t="s">
        <v>7326</v>
      </c>
      <c r="G206" s="6" t="s">
        <v>7327</v>
      </c>
      <c r="H206" s="6" t="s">
        <v>6353</v>
      </c>
      <c r="I206" s="43">
        <v>45236</v>
      </c>
      <c r="J206" s="43">
        <v>45240</v>
      </c>
      <c r="K206">
        <v>718877</v>
      </c>
      <c r="L206" s="6" t="s">
        <v>7328</v>
      </c>
      <c r="M206" s="6" t="s">
        <v>7329</v>
      </c>
      <c r="N206" s="6" t="s">
        <v>4490</v>
      </c>
      <c r="O206" s="6" t="s">
        <v>3982</v>
      </c>
      <c r="Q206" s="6" t="s">
        <v>385</v>
      </c>
      <c r="R206" s="6" t="s">
        <v>16949</v>
      </c>
      <c r="S206" s="6" t="s">
        <v>16950</v>
      </c>
      <c r="T206" s="6" t="s">
        <v>15902</v>
      </c>
      <c r="U206" s="6" t="s">
        <v>385</v>
      </c>
      <c r="V206" s="6" t="s">
        <v>15936</v>
      </c>
      <c r="W206" s="6" t="s">
        <v>16951</v>
      </c>
      <c r="X206" s="6" t="s">
        <v>16952</v>
      </c>
      <c r="Y206" s="6" t="s">
        <v>16953</v>
      </c>
      <c r="Z206" s="6" t="s">
        <v>16954</v>
      </c>
    </row>
    <row r="207" spans="1:26" x14ac:dyDescent="0.25">
      <c r="A207" s="6" t="s">
        <v>306</v>
      </c>
      <c r="B207" s="6" t="s">
        <v>3861</v>
      </c>
      <c r="C207" s="6" t="s">
        <v>114</v>
      </c>
      <c r="D207" s="6" t="s">
        <v>7330</v>
      </c>
      <c r="E207" s="6" t="s">
        <v>7331</v>
      </c>
      <c r="F207" s="6" t="s">
        <v>7332</v>
      </c>
      <c r="G207" s="6" t="s">
        <v>7333</v>
      </c>
      <c r="H207" s="6" t="s">
        <v>81</v>
      </c>
      <c r="I207" s="43"/>
      <c r="J207" s="43"/>
      <c r="K207">
        <v>1067428</v>
      </c>
      <c r="L207" s="6" t="s">
        <v>7334</v>
      </c>
      <c r="M207" s="6" t="s">
        <v>7335</v>
      </c>
      <c r="N207" s="6" t="s">
        <v>5043</v>
      </c>
      <c r="O207" s="6" t="s">
        <v>3982</v>
      </c>
      <c r="Q207" s="6" t="s">
        <v>387</v>
      </c>
      <c r="R207" s="6" t="s">
        <v>16955</v>
      </c>
      <c r="S207" s="6" t="s">
        <v>16956</v>
      </c>
      <c r="T207" s="6" t="s">
        <v>16826</v>
      </c>
      <c r="U207" s="6" t="s">
        <v>16957</v>
      </c>
      <c r="V207" s="6" t="s">
        <v>15930</v>
      </c>
      <c r="W207" s="6" t="s">
        <v>16319</v>
      </c>
      <c r="X207" s="6" t="s">
        <v>16958</v>
      </c>
      <c r="Y207" s="6" t="s">
        <v>16959</v>
      </c>
      <c r="Z207" s="6" t="s">
        <v>16960</v>
      </c>
    </row>
    <row r="208" spans="1:26" x14ac:dyDescent="0.25">
      <c r="A208" s="6" t="s">
        <v>2865</v>
      </c>
      <c r="B208" s="6" t="s">
        <v>3832</v>
      </c>
      <c r="C208" s="6" t="s">
        <v>3821</v>
      </c>
      <c r="D208" s="6" t="s">
        <v>7336</v>
      </c>
      <c r="E208" s="6" t="s">
        <v>6654</v>
      </c>
      <c r="F208" s="6" t="s">
        <v>7092</v>
      </c>
      <c r="G208" s="6" t="s">
        <v>7337</v>
      </c>
      <c r="H208" s="6" t="s">
        <v>6650</v>
      </c>
      <c r="I208" s="43">
        <v>45217</v>
      </c>
      <c r="J208" s="43">
        <v>45222</v>
      </c>
      <c r="K208">
        <v>883948</v>
      </c>
      <c r="L208" s="6" t="s">
        <v>7338</v>
      </c>
      <c r="M208" s="6" t="s">
        <v>7339</v>
      </c>
      <c r="N208" s="6" t="s">
        <v>5044</v>
      </c>
      <c r="O208" s="6" t="s">
        <v>3982</v>
      </c>
      <c r="Q208" s="6" t="s">
        <v>389</v>
      </c>
      <c r="R208" s="6" t="s">
        <v>16961</v>
      </c>
      <c r="S208" s="6" t="s">
        <v>16962</v>
      </c>
      <c r="T208" s="6" t="s">
        <v>12</v>
      </c>
      <c r="U208" s="6" t="s">
        <v>389</v>
      </c>
      <c r="V208" s="6" t="s">
        <v>16070</v>
      </c>
      <c r="W208" s="6" t="s">
        <v>16071</v>
      </c>
      <c r="X208" s="6" t="s">
        <v>16963</v>
      </c>
      <c r="Y208" s="6" t="s">
        <v>16964</v>
      </c>
      <c r="Z208" s="6" t="s">
        <v>16965</v>
      </c>
    </row>
    <row r="209" spans="1:26" x14ac:dyDescent="0.25">
      <c r="A209" s="6" t="s">
        <v>2866</v>
      </c>
      <c r="B209" s="6" t="s">
        <v>3896</v>
      </c>
      <c r="C209" s="6" t="s">
        <v>3819</v>
      </c>
      <c r="D209" s="6" t="s">
        <v>7340</v>
      </c>
      <c r="E209" s="6" t="s">
        <v>7341</v>
      </c>
      <c r="F209" s="6" t="s">
        <v>7342</v>
      </c>
      <c r="G209" s="6" t="s">
        <v>7343</v>
      </c>
      <c r="H209" s="6" t="s">
        <v>81</v>
      </c>
      <c r="I209" s="43"/>
      <c r="J209" s="43"/>
      <c r="K209">
        <v>1172494</v>
      </c>
      <c r="L209" s="6" t="s">
        <v>7344</v>
      </c>
      <c r="M209" s="6" t="s">
        <v>7345</v>
      </c>
      <c r="N209" s="6" t="s">
        <v>5045</v>
      </c>
      <c r="O209" s="6" t="s">
        <v>3982</v>
      </c>
      <c r="Q209" s="6" t="s">
        <v>391</v>
      </c>
      <c r="R209" s="6" t="s">
        <v>390</v>
      </c>
      <c r="S209" s="6" t="s">
        <v>16966</v>
      </c>
      <c r="T209" s="6" t="s">
        <v>12</v>
      </c>
      <c r="U209" s="6" t="s">
        <v>391</v>
      </c>
      <c r="V209" s="6" t="s">
        <v>16285</v>
      </c>
      <c r="W209" s="6" t="s">
        <v>16286</v>
      </c>
      <c r="X209" s="6" t="s">
        <v>16967</v>
      </c>
      <c r="Y209" s="6" t="s">
        <v>16968</v>
      </c>
      <c r="Z209" s="6" t="s">
        <v>16969</v>
      </c>
    </row>
    <row r="210" spans="1:26" x14ac:dyDescent="0.25">
      <c r="A210" s="6" t="s">
        <v>6176</v>
      </c>
      <c r="B210" s="6" t="s">
        <v>3849</v>
      </c>
      <c r="C210" s="6" t="s">
        <v>3819</v>
      </c>
      <c r="D210" s="6" t="s">
        <v>7346</v>
      </c>
      <c r="E210" s="6" t="s">
        <v>81</v>
      </c>
      <c r="F210" s="6" t="s">
        <v>6358</v>
      </c>
      <c r="G210" s="6" t="s">
        <v>7347</v>
      </c>
      <c r="H210" s="6" t="s">
        <v>6360</v>
      </c>
      <c r="I210" s="43">
        <v>45232</v>
      </c>
      <c r="J210" s="43">
        <v>45236</v>
      </c>
      <c r="K210">
        <v>1828108</v>
      </c>
      <c r="L210" s="6" t="s">
        <v>7348</v>
      </c>
      <c r="M210" s="6" t="s">
        <v>7349</v>
      </c>
      <c r="N210" s="6" t="s">
        <v>7350</v>
      </c>
      <c r="O210" s="6" t="s">
        <v>3982</v>
      </c>
      <c r="Q210" s="6" t="s">
        <v>2902</v>
      </c>
      <c r="R210" s="6" t="s">
        <v>16970</v>
      </c>
      <c r="S210" s="6" t="s">
        <v>16971</v>
      </c>
      <c r="T210" s="6" t="s">
        <v>12</v>
      </c>
      <c r="U210" s="6" t="s">
        <v>2902</v>
      </c>
      <c r="V210" s="6" t="s">
        <v>15889</v>
      </c>
      <c r="W210" s="6" t="s">
        <v>16116</v>
      </c>
      <c r="X210" s="6" t="s">
        <v>16972</v>
      </c>
      <c r="Y210" s="6" t="s">
        <v>16973</v>
      </c>
      <c r="Z210" s="6" t="s">
        <v>16974</v>
      </c>
    </row>
    <row r="211" spans="1:26" x14ac:dyDescent="0.25">
      <c r="A211" s="6" t="s">
        <v>308</v>
      </c>
      <c r="B211" s="6" t="s">
        <v>3864</v>
      </c>
      <c r="C211" s="6" t="s">
        <v>102</v>
      </c>
      <c r="D211" s="6" t="s">
        <v>7351</v>
      </c>
      <c r="E211" s="6" t="s">
        <v>81</v>
      </c>
      <c r="F211" s="6" t="s">
        <v>7352</v>
      </c>
      <c r="G211" s="6" t="s">
        <v>7353</v>
      </c>
      <c r="H211" s="6" t="s">
        <v>6852</v>
      </c>
      <c r="I211" s="43">
        <v>45229</v>
      </c>
      <c r="J211" s="43">
        <v>45233</v>
      </c>
      <c r="K211">
        <v>104918</v>
      </c>
      <c r="L211" s="6" t="s">
        <v>7354</v>
      </c>
      <c r="M211" s="6" t="s">
        <v>7355</v>
      </c>
      <c r="N211" s="6" t="s">
        <v>5046</v>
      </c>
      <c r="O211" s="6" t="s">
        <v>3983</v>
      </c>
      <c r="Q211" s="6" t="s">
        <v>393</v>
      </c>
      <c r="R211" s="6" t="s">
        <v>16975</v>
      </c>
      <c r="S211" s="6" t="s">
        <v>16976</v>
      </c>
      <c r="T211" s="6" t="s">
        <v>15902</v>
      </c>
      <c r="U211" s="6" t="s">
        <v>393</v>
      </c>
      <c r="V211" s="6" t="s">
        <v>15943</v>
      </c>
      <c r="W211" s="6" t="s">
        <v>16977</v>
      </c>
      <c r="X211" s="6" t="s">
        <v>16978</v>
      </c>
      <c r="Y211" s="6" t="s">
        <v>16979</v>
      </c>
      <c r="Z211" s="6" t="s">
        <v>16980</v>
      </c>
    </row>
    <row r="212" spans="1:26" x14ac:dyDescent="0.25">
      <c r="A212" s="6" t="s">
        <v>2868</v>
      </c>
      <c r="B212" s="6" t="s">
        <v>3832</v>
      </c>
      <c r="C212" s="6" t="s">
        <v>3821</v>
      </c>
      <c r="D212" s="6" t="s">
        <v>7356</v>
      </c>
      <c r="E212" s="6" t="s">
        <v>7357</v>
      </c>
      <c r="F212" s="6" t="s">
        <v>7358</v>
      </c>
      <c r="G212" s="6" t="s">
        <v>81</v>
      </c>
      <c r="H212" s="6" t="s">
        <v>81</v>
      </c>
      <c r="I212" s="43"/>
      <c r="J212" s="43"/>
      <c r="K212">
        <v>1504764</v>
      </c>
      <c r="L212" s="6" t="s">
        <v>7359</v>
      </c>
      <c r="M212" s="6" t="s">
        <v>7360</v>
      </c>
      <c r="N212" s="6" t="s">
        <v>5047</v>
      </c>
      <c r="O212" s="6" t="s">
        <v>3982</v>
      </c>
      <c r="Q212" s="6" t="s">
        <v>398</v>
      </c>
      <c r="R212" s="6" t="s">
        <v>16981</v>
      </c>
      <c r="S212" s="6" t="s">
        <v>16982</v>
      </c>
      <c r="T212" s="6" t="s">
        <v>12</v>
      </c>
      <c r="U212" s="6" t="s">
        <v>398</v>
      </c>
      <c r="V212" s="6" t="s">
        <v>15930</v>
      </c>
      <c r="W212" s="6" t="s">
        <v>15931</v>
      </c>
      <c r="X212" s="6" t="s">
        <v>16983</v>
      </c>
      <c r="Y212" s="6" t="s">
        <v>16984</v>
      </c>
      <c r="Z212" s="6" t="s">
        <v>16985</v>
      </c>
    </row>
    <row r="213" spans="1:26" x14ac:dyDescent="0.25">
      <c r="A213" s="6" t="s">
        <v>2870</v>
      </c>
      <c r="B213" s="6" t="s">
        <v>3877</v>
      </c>
      <c r="C213" s="6" t="s">
        <v>3823</v>
      </c>
      <c r="D213" s="6" t="s">
        <v>7361</v>
      </c>
      <c r="E213" s="6" t="s">
        <v>7362</v>
      </c>
      <c r="F213" s="6" t="s">
        <v>6648</v>
      </c>
      <c r="G213" s="6" t="s">
        <v>7363</v>
      </c>
      <c r="H213" s="6" t="s">
        <v>6650</v>
      </c>
      <c r="I213" s="43">
        <v>45174</v>
      </c>
      <c r="J213" s="43">
        <v>45180</v>
      </c>
      <c r="K213">
        <v>1368622</v>
      </c>
      <c r="L213" s="6" t="s">
        <v>7364</v>
      </c>
      <c r="M213" s="6" t="s">
        <v>7365</v>
      </c>
      <c r="N213" s="6" t="s">
        <v>5048</v>
      </c>
      <c r="O213" s="6" t="s">
        <v>3983</v>
      </c>
      <c r="Q213" s="6" t="s">
        <v>402</v>
      </c>
      <c r="R213" s="6" t="s">
        <v>16986</v>
      </c>
      <c r="S213" s="6" t="s">
        <v>16879</v>
      </c>
      <c r="T213" s="6" t="s">
        <v>6627</v>
      </c>
      <c r="U213" s="6" t="s">
        <v>402</v>
      </c>
      <c r="V213" s="6" t="s">
        <v>15980</v>
      </c>
      <c r="W213" s="6" t="s">
        <v>16391</v>
      </c>
      <c r="X213" s="6" t="s">
        <v>16987</v>
      </c>
      <c r="Y213" s="6" t="s">
        <v>16988</v>
      </c>
      <c r="Z213" s="6" t="s">
        <v>81</v>
      </c>
    </row>
    <row r="214" spans="1:26" x14ac:dyDescent="0.25">
      <c r="A214" s="6" t="s">
        <v>309</v>
      </c>
      <c r="B214" s="6" t="s">
        <v>3874</v>
      </c>
      <c r="C214" s="6" t="s">
        <v>3840</v>
      </c>
      <c r="D214" s="6" t="s">
        <v>7366</v>
      </c>
      <c r="E214" s="6" t="s">
        <v>81</v>
      </c>
      <c r="F214" s="6" t="s">
        <v>6648</v>
      </c>
      <c r="G214" s="6" t="s">
        <v>7367</v>
      </c>
      <c r="H214" s="6" t="s">
        <v>6650</v>
      </c>
      <c r="I214" s="43">
        <v>45231</v>
      </c>
      <c r="J214" s="43">
        <v>45236</v>
      </c>
      <c r="K214">
        <v>915912</v>
      </c>
      <c r="L214" s="6" t="s">
        <v>7368</v>
      </c>
      <c r="M214" s="6" t="s">
        <v>7369</v>
      </c>
      <c r="N214" s="6" t="s">
        <v>5049</v>
      </c>
      <c r="O214" s="6" t="s">
        <v>3982</v>
      </c>
      <c r="Q214" s="6" t="s">
        <v>405</v>
      </c>
      <c r="R214" s="6" t="s">
        <v>16989</v>
      </c>
      <c r="S214" s="6" t="s">
        <v>16990</v>
      </c>
      <c r="T214" s="6" t="s">
        <v>12</v>
      </c>
      <c r="U214" s="6" t="s">
        <v>405</v>
      </c>
      <c r="V214" s="6" t="s">
        <v>16676</v>
      </c>
      <c r="W214" s="6" t="s">
        <v>16677</v>
      </c>
      <c r="X214" s="6" t="s">
        <v>16991</v>
      </c>
      <c r="Y214" s="6" t="s">
        <v>16992</v>
      </c>
      <c r="Z214" s="6" t="s">
        <v>16993</v>
      </c>
    </row>
    <row r="215" spans="1:26" x14ac:dyDescent="0.25">
      <c r="A215" s="6" t="s">
        <v>2872</v>
      </c>
      <c r="B215" s="6" t="s">
        <v>3847</v>
      </c>
      <c r="C215" s="6" t="s">
        <v>3819</v>
      </c>
      <c r="D215" s="6" t="s">
        <v>7370</v>
      </c>
      <c r="E215" s="6" t="s">
        <v>81</v>
      </c>
      <c r="F215" s="6" t="s">
        <v>6797</v>
      </c>
      <c r="G215" s="6" t="s">
        <v>7371</v>
      </c>
      <c r="H215" s="6" t="s">
        <v>6388</v>
      </c>
      <c r="I215" s="43">
        <v>45236</v>
      </c>
      <c r="J215" s="43">
        <v>45240</v>
      </c>
      <c r="K215">
        <v>1858257</v>
      </c>
      <c r="L215" s="6" t="s">
        <v>7372</v>
      </c>
      <c r="M215" s="6" t="s">
        <v>7373</v>
      </c>
      <c r="N215" s="6" t="s">
        <v>5050</v>
      </c>
      <c r="O215" s="6" t="s">
        <v>3982</v>
      </c>
      <c r="Q215" s="6" t="s">
        <v>407</v>
      </c>
      <c r="R215" s="6" t="s">
        <v>16994</v>
      </c>
      <c r="S215" s="6" t="s">
        <v>16995</v>
      </c>
      <c r="T215" s="6" t="s">
        <v>12</v>
      </c>
      <c r="U215" s="6" t="s">
        <v>408</v>
      </c>
      <c r="V215" s="6" t="s">
        <v>15962</v>
      </c>
      <c r="W215" s="6" t="s">
        <v>15963</v>
      </c>
      <c r="X215" s="6" t="s">
        <v>16996</v>
      </c>
      <c r="Y215" s="6" t="s">
        <v>16997</v>
      </c>
      <c r="Z215" s="6" t="s">
        <v>16998</v>
      </c>
    </row>
    <row r="216" spans="1:26" x14ac:dyDescent="0.25">
      <c r="A216" s="6" t="s">
        <v>310</v>
      </c>
      <c r="B216" s="6" t="s">
        <v>3853</v>
      </c>
      <c r="C216" s="6" t="s">
        <v>3819</v>
      </c>
      <c r="D216" s="6" t="s">
        <v>7374</v>
      </c>
      <c r="E216" s="6" t="s">
        <v>81</v>
      </c>
      <c r="F216" s="6" t="s">
        <v>6537</v>
      </c>
      <c r="G216" s="6" t="s">
        <v>7375</v>
      </c>
      <c r="H216" s="6" t="s">
        <v>6353</v>
      </c>
      <c r="I216" s="43">
        <v>45169</v>
      </c>
      <c r="J216" s="43"/>
      <c r="K216">
        <v>1730168</v>
      </c>
      <c r="L216" s="6" t="s">
        <v>7376</v>
      </c>
      <c r="M216" s="6" t="s">
        <v>7377</v>
      </c>
      <c r="N216" s="6" t="s">
        <v>4190</v>
      </c>
      <c r="O216" s="6" t="s">
        <v>3982</v>
      </c>
      <c r="Q216" s="6" t="s">
        <v>408</v>
      </c>
      <c r="R216" s="6" t="s">
        <v>16994</v>
      </c>
      <c r="S216" s="6" t="s">
        <v>16995</v>
      </c>
      <c r="T216" s="6" t="s">
        <v>12</v>
      </c>
      <c r="U216" s="6" t="s">
        <v>408</v>
      </c>
      <c r="V216" s="6" t="s">
        <v>15962</v>
      </c>
      <c r="W216" s="6" t="s">
        <v>15963</v>
      </c>
      <c r="X216" s="6" t="s">
        <v>16996</v>
      </c>
      <c r="Y216" s="6" t="s">
        <v>16997</v>
      </c>
      <c r="Z216" s="6" t="s">
        <v>16998</v>
      </c>
    </row>
    <row r="217" spans="1:26" x14ac:dyDescent="0.25">
      <c r="A217" s="6" t="s">
        <v>2873</v>
      </c>
      <c r="B217" s="6" t="s">
        <v>3891</v>
      </c>
      <c r="C217" s="6" t="s">
        <v>3887</v>
      </c>
      <c r="D217" s="6" t="s">
        <v>7378</v>
      </c>
      <c r="E217" s="6" t="s">
        <v>7379</v>
      </c>
      <c r="F217" s="6" t="s">
        <v>7380</v>
      </c>
      <c r="G217" s="6" t="s">
        <v>7381</v>
      </c>
      <c r="H217" s="6" t="s">
        <v>81</v>
      </c>
      <c r="I217" s="43"/>
      <c r="J217" s="43"/>
      <c r="L217" s="6" t="s">
        <v>7382</v>
      </c>
      <c r="M217" s="6" t="s">
        <v>7383</v>
      </c>
      <c r="N217" s="6" t="s">
        <v>5051</v>
      </c>
      <c r="O217" s="6" t="s">
        <v>3982</v>
      </c>
      <c r="Q217" s="6" t="s">
        <v>410</v>
      </c>
      <c r="R217" s="6" t="s">
        <v>16999</v>
      </c>
      <c r="S217" s="6" t="s">
        <v>17000</v>
      </c>
      <c r="T217" s="6" t="s">
        <v>12</v>
      </c>
      <c r="U217" s="6" t="s">
        <v>410</v>
      </c>
      <c r="V217" s="6" t="s">
        <v>16012</v>
      </c>
      <c r="W217" s="6" t="s">
        <v>17001</v>
      </c>
      <c r="X217" s="6" t="s">
        <v>17002</v>
      </c>
      <c r="Y217" s="6" t="s">
        <v>17003</v>
      </c>
      <c r="Z217" s="6" t="s">
        <v>81</v>
      </c>
    </row>
    <row r="218" spans="1:26" x14ac:dyDescent="0.25">
      <c r="A218" s="6" t="s">
        <v>312</v>
      </c>
      <c r="B218" s="6" t="s">
        <v>3873</v>
      </c>
      <c r="C218" s="6" t="s">
        <v>114</v>
      </c>
      <c r="D218" s="6" t="s">
        <v>7384</v>
      </c>
      <c r="E218" s="6" t="s">
        <v>81</v>
      </c>
      <c r="F218" s="6" t="s">
        <v>7385</v>
      </c>
      <c r="G218" s="6" t="s">
        <v>7386</v>
      </c>
      <c r="H218" s="6" t="s">
        <v>6638</v>
      </c>
      <c r="I218" s="43">
        <v>45230</v>
      </c>
      <c r="J218" s="43">
        <v>45236</v>
      </c>
      <c r="K218">
        <v>1122976</v>
      </c>
      <c r="L218" s="6" t="s">
        <v>7387</v>
      </c>
      <c r="M218" s="6" t="s">
        <v>7388</v>
      </c>
      <c r="N218" s="6" t="s">
        <v>4083</v>
      </c>
      <c r="O218" s="6" t="s">
        <v>3982</v>
      </c>
      <c r="Q218" s="6" t="s">
        <v>15745</v>
      </c>
      <c r="R218" s="6" t="s">
        <v>17004</v>
      </c>
      <c r="S218" s="6" t="s">
        <v>17005</v>
      </c>
      <c r="T218" s="6" t="s">
        <v>12</v>
      </c>
      <c r="U218" s="6" t="s">
        <v>15745</v>
      </c>
      <c r="V218" s="6" t="s">
        <v>15930</v>
      </c>
      <c r="W218" s="6" t="s">
        <v>16425</v>
      </c>
      <c r="X218" s="6" t="s">
        <v>17006</v>
      </c>
      <c r="Y218" s="6" t="s">
        <v>17007</v>
      </c>
      <c r="Z218" s="6" t="s">
        <v>17008</v>
      </c>
    </row>
    <row r="219" spans="1:26" x14ac:dyDescent="0.25">
      <c r="A219" s="6" t="s">
        <v>314</v>
      </c>
      <c r="B219" s="6" t="s">
        <v>3903</v>
      </c>
      <c r="C219" s="6" t="s">
        <v>3819</v>
      </c>
      <c r="D219" s="6" t="s">
        <v>7389</v>
      </c>
      <c r="E219" s="6" t="s">
        <v>81</v>
      </c>
      <c r="F219" s="6" t="s">
        <v>7390</v>
      </c>
      <c r="G219" s="6" t="s">
        <v>7391</v>
      </c>
      <c r="H219" s="6" t="s">
        <v>6829</v>
      </c>
      <c r="I219" s="43">
        <v>45154</v>
      </c>
      <c r="J219" s="43"/>
      <c r="K219">
        <v>8858</v>
      </c>
      <c r="L219" s="6" t="s">
        <v>7392</v>
      </c>
      <c r="M219" s="6" t="s">
        <v>7393</v>
      </c>
      <c r="N219" s="6" t="s">
        <v>4029</v>
      </c>
      <c r="O219" s="6" t="s">
        <v>3982</v>
      </c>
      <c r="Q219" s="6" t="s">
        <v>412</v>
      </c>
      <c r="R219" s="6" t="s">
        <v>17009</v>
      </c>
      <c r="S219" s="6" t="s">
        <v>17010</v>
      </c>
      <c r="T219" s="6" t="s">
        <v>81</v>
      </c>
      <c r="U219" s="6" t="s">
        <v>81</v>
      </c>
      <c r="V219" s="6" t="s">
        <v>15930</v>
      </c>
      <c r="W219" s="6" t="s">
        <v>17011</v>
      </c>
      <c r="X219" s="6" t="s">
        <v>17012</v>
      </c>
      <c r="Y219" s="6" t="s">
        <v>17013</v>
      </c>
      <c r="Z219" s="6" t="s">
        <v>81</v>
      </c>
    </row>
    <row r="220" spans="1:26" x14ac:dyDescent="0.25">
      <c r="A220" s="6" t="s">
        <v>316</v>
      </c>
      <c r="B220" s="6" t="s">
        <v>3873</v>
      </c>
      <c r="C220" s="6" t="s">
        <v>114</v>
      </c>
      <c r="D220" s="6" t="s">
        <v>7394</v>
      </c>
      <c r="E220" s="6" t="s">
        <v>7395</v>
      </c>
      <c r="F220" s="6" t="s">
        <v>7396</v>
      </c>
      <c r="G220" s="6" t="s">
        <v>7397</v>
      </c>
      <c r="H220" s="6" t="s">
        <v>6360</v>
      </c>
      <c r="I220" s="43">
        <v>45225</v>
      </c>
      <c r="J220" s="43">
        <v>45229</v>
      </c>
      <c r="K220">
        <v>1722482</v>
      </c>
      <c r="L220" s="6" t="s">
        <v>7398</v>
      </c>
      <c r="M220" s="6" t="s">
        <v>7399</v>
      </c>
      <c r="N220" s="6" t="s">
        <v>5052</v>
      </c>
      <c r="O220" s="6" t="s">
        <v>3982</v>
      </c>
      <c r="Q220" s="6" t="s">
        <v>415</v>
      </c>
      <c r="R220" s="6" t="s">
        <v>17014</v>
      </c>
      <c r="S220" s="6" t="s">
        <v>17015</v>
      </c>
      <c r="T220" s="6" t="s">
        <v>81</v>
      </c>
      <c r="U220" s="6" t="s">
        <v>81</v>
      </c>
      <c r="V220" s="6" t="s">
        <v>16037</v>
      </c>
      <c r="W220" s="6" t="s">
        <v>16579</v>
      </c>
      <c r="X220" s="6" t="s">
        <v>17016</v>
      </c>
      <c r="Y220" s="6" t="s">
        <v>17017</v>
      </c>
      <c r="Z220" s="6" t="s">
        <v>81</v>
      </c>
    </row>
    <row r="221" spans="1:26" x14ac:dyDescent="0.25">
      <c r="A221" s="6" t="s">
        <v>2874</v>
      </c>
      <c r="B221" s="6" t="s">
        <v>3844</v>
      </c>
      <c r="C221" s="6" t="s">
        <v>3821</v>
      </c>
      <c r="D221" s="6" t="s">
        <v>7400</v>
      </c>
      <c r="E221" s="6" t="s">
        <v>7401</v>
      </c>
      <c r="F221" s="6" t="s">
        <v>7215</v>
      </c>
      <c r="G221" s="6" t="s">
        <v>7402</v>
      </c>
      <c r="H221" s="6" t="s">
        <v>81</v>
      </c>
      <c r="I221" s="43"/>
      <c r="J221" s="43"/>
      <c r="L221" s="6" t="s">
        <v>81</v>
      </c>
      <c r="M221" s="6" t="s">
        <v>81</v>
      </c>
      <c r="N221" s="6" t="s">
        <v>5053</v>
      </c>
      <c r="O221" s="6" t="s">
        <v>3982</v>
      </c>
      <c r="Q221" s="6" t="s">
        <v>2906</v>
      </c>
      <c r="R221" s="6" t="s">
        <v>17018</v>
      </c>
      <c r="S221" s="6" t="s">
        <v>17019</v>
      </c>
      <c r="T221" s="6" t="s">
        <v>81</v>
      </c>
      <c r="U221" s="6" t="s">
        <v>81</v>
      </c>
      <c r="V221" s="6" t="s">
        <v>16510</v>
      </c>
      <c r="W221" s="6" t="s">
        <v>16564</v>
      </c>
      <c r="X221" s="6" t="s">
        <v>17020</v>
      </c>
      <c r="Y221" s="6" t="s">
        <v>17021</v>
      </c>
      <c r="Z221" s="6" t="s">
        <v>81</v>
      </c>
    </row>
    <row r="222" spans="1:26" x14ac:dyDescent="0.25">
      <c r="A222" s="6" t="s">
        <v>317</v>
      </c>
      <c r="B222" s="6" t="s">
        <v>3885</v>
      </c>
      <c r="C222" s="6" t="s">
        <v>3826</v>
      </c>
      <c r="D222" s="6" t="s">
        <v>7403</v>
      </c>
      <c r="E222" s="6" t="s">
        <v>81</v>
      </c>
      <c r="F222" s="6" t="s">
        <v>7404</v>
      </c>
      <c r="G222" s="6" t="s">
        <v>7405</v>
      </c>
      <c r="H222" s="6" t="s">
        <v>6638</v>
      </c>
      <c r="I222" s="43">
        <v>45223</v>
      </c>
      <c r="J222" s="43">
        <v>45229</v>
      </c>
      <c r="K222">
        <v>8818</v>
      </c>
      <c r="L222" s="6" t="s">
        <v>7406</v>
      </c>
      <c r="M222" s="6" t="s">
        <v>7407</v>
      </c>
      <c r="N222" s="6" t="s">
        <v>4419</v>
      </c>
      <c r="O222" s="6" t="s">
        <v>3983</v>
      </c>
      <c r="Q222" s="6" t="s">
        <v>2908</v>
      </c>
      <c r="R222" s="6" t="s">
        <v>17022</v>
      </c>
      <c r="S222" s="6" t="s">
        <v>17023</v>
      </c>
      <c r="T222" s="6" t="s">
        <v>6627</v>
      </c>
      <c r="U222" s="6" t="s">
        <v>2908</v>
      </c>
      <c r="V222" s="6" t="s">
        <v>15936</v>
      </c>
      <c r="W222" s="6" t="s">
        <v>15937</v>
      </c>
      <c r="X222" s="6" t="s">
        <v>17024</v>
      </c>
      <c r="Y222" s="6" t="s">
        <v>17025</v>
      </c>
      <c r="Z222" s="6" t="s">
        <v>17026</v>
      </c>
    </row>
    <row r="223" spans="1:26" x14ac:dyDescent="0.25">
      <c r="A223" s="6" t="s">
        <v>2875</v>
      </c>
      <c r="B223" s="6" t="s">
        <v>3817</v>
      </c>
      <c r="C223" s="6" t="s">
        <v>114</v>
      </c>
      <c r="D223" s="6" t="s">
        <v>7408</v>
      </c>
      <c r="E223" s="6" t="s">
        <v>7409</v>
      </c>
      <c r="F223" s="6" t="s">
        <v>7410</v>
      </c>
      <c r="G223" s="6" t="s">
        <v>7411</v>
      </c>
      <c r="H223" s="6" t="s">
        <v>7412</v>
      </c>
      <c r="I223" s="43"/>
      <c r="J223" s="43"/>
      <c r="L223" s="6" t="s">
        <v>7413</v>
      </c>
      <c r="M223" s="6" t="s">
        <v>7414</v>
      </c>
      <c r="N223" s="6" t="s">
        <v>5054</v>
      </c>
      <c r="O223" s="6" t="s">
        <v>3982</v>
      </c>
      <c r="Q223" s="6" t="s">
        <v>2910</v>
      </c>
      <c r="R223" s="6" t="s">
        <v>17027</v>
      </c>
      <c r="S223" s="6" t="s">
        <v>17028</v>
      </c>
      <c r="T223" s="6" t="s">
        <v>15902</v>
      </c>
      <c r="U223" s="6" t="s">
        <v>2910</v>
      </c>
      <c r="V223" s="6" t="s">
        <v>15930</v>
      </c>
      <c r="W223" s="6" t="s">
        <v>16007</v>
      </c>
      <c r="X223" s="6" t="s">
        <v>17029</v>
      </c>
      <c r="Y223" s="6" t="s">
        <v>17030</v>
      </c>
      <c r="Z223" s="6" t="s">
        <v>17031</v>
      </c>
    </row>
    <row r="224" spans="1:26" x14ac:dyDescent="0.25">
      <c r="A224" s="6" t="s">
        <v>2877</v>
      </c>
      <c r="B224" s="6" t="s">
        <v>3824</v>
      </c>
      <c r="C224" s="6" t="s">
        <v>3823</v>
      </c>
      <c r="D224" s="6" t="s">
        <v>7415</v>
      </c>
      <c r="E224" s="6" t="s">
        <v>81</v>
      </c>
      <c r="F224" s="6" t="s">
        <v>7416</v>
      </c>
      <c r="G224" s="6" t="s">
        <v>7417</v>
      </c>
      <c r="H224" s="6" t="s">
        <v>6360</v>
      </c>
      <c r="I224" s="43">
        <v>45222</v>
      </c>
      <c r="J224" s="43">
        <v>45226</v>
      </c>
      <c r="K224">
        <v>7431</v>
      </c>
      <c r="L224" s="6" t="s">
        <v>7418</v>
      </c>
      <c r="M224" s="6" t="s">
        <v>7419</v>
      </c>
      <c r="N224" s="6" t="s">
        <v>5055</v>
      </c>
      <c r="O224" s="6" t="s">
        <v>3982</v>
      </c>
      <c r="Q224" s="6" t="s">
        <v>418</v>
      </c>
      <c r="R224" s="6" t="s">
        <v>17032</v>
      </c>
      <c r="S224" s="6" t="s">
        <v>5091</v>
      </c>
      <c r="T224" s="6" t="s">
        <v>81</v>
      </c>
      <c r="U224" s="6" t="s">
        <v>81</v>
      </c>
      <c r="V224" s="6" t="s">
        <v>16037</v>
      </c>
      <c r="W224" s="6" t="s">
        <v>16616</v>
      </c>
      <c r="X224" s="6" t="s">
        <v>17033</v>
      </c>
      <c r="Y224" s="6" t="s">
        <v>17034</v>
      </c>
      <c r="Z224" s="6" t="s">
        <v>81</v>
      </c>
    </row>
    <row r="225" spans="1:26" x14ac:dyDescent="0.25">
      <c r="A225" s="6" t="s">
        <v>319</v>
      </c>
      <c r="B225" s="6" t="s">
        <v>3909</v>
      </c>
      <c r="C225" s="6" t="s">
        <v>102</v>
      </c>
      <c r="D225" s="6" t="s">
        <v>7420</v>
      </c>
      <c r="E225" s="6" t="s">
        <v>81</v>
      </c>
      <c r="F225" s="6" t="s">
        <v>7421</v>
      </c>
      <c r="G225" s="6" t="s">
        <v>7422</v>
      </c>
      <c r="H225" s="6" t="s">
        <v>6569</v>
      </c>
      <c r="I225" s="43">
        <v>45231</v>
      </c>
      <c r="J225" s="43"/>
      <c r="K225">
        <v>1410636</v>
      </c>
      <c r="L225" s="6" t="s">
        <v>7423</v>
      </c>
      <c r="M225" s="6" t="s">
        <v>7424</v>
      </c>
      <c r="N225" s="6" t="s">
        <v>4268</v>
      </c>
      <c r="O225" s="6" t="s">
        <v>3983</v>
      </c>
      <c r="Q225" s="6" t="s">
        <v>419</v>
      </c>
      <c r="R225" s="6" t="s">
        <v>17035</v>
      </c>
      <c r="S225" s="6" t="s">
        <v>17036</v>
      </c>
      <c r="T225" s="6" t="s">
        <v>15902</v>
      </c>
      <c r="U225" s="6" t="s">
        <v>419</v>
      </c>
      <c r="V225" s="6" t="s">
        <v>15936</v>
      </c>
      <c r="W225" s="6" t="s">
        <v>15937</v>
      </c>
      <c r="X225" s="6" t="s">
        <v>17037</v>
      </c>
      <c r="Y225" s="6" t="s">
        <v>17038</v>
      </c>
      <c r="Z225" s="6" t="s">
        <v>17039</v>
      </c>
    </row>
    <row r="226" spans="1:26" x14ac:dyDescent="0.25">
      <c r="A226" s="6" t="s">
        <v>322</v>
      </c>
      <c r="B226" s="6" t="s">
        <v>3909</v>
      </c>
      <c r="C226" s="6" t="s">
        <v>102</v>
      </c>
      <c r="D226" s="6" t="s">
        <v>7425</v>
      </c>
      <c r="E226" s="6" t="s">
        <v>81</v>
      </c>
      <c r="F226" s="6" t="s">
        <v>7426</v>
      </c>
      <c r="G226" s="6" t="s">
        <v>7427</v>
      </c>
      <c r="H226" s="6" t="s">
        <v>6353</v>
      </c>
      <c r="I226" s="43">
        <v>45236</v>
      </c>
      <c r="J226" s="43">
        <v>45240</v>
      </c>
      <c r="K226">
        <v>1056903</v>
      </c>
      <c r="L226" s="6" t="s">
        <v>7428</v>
      </c>
      <c r="M226" s="6" t="s">
        <v>7429</v>
      </c>
      <c r="N226" s="6" t="s">
        <v>5056</v>
      </c>
      <c r="O226" s="6" t="s">
        <v>3983</v>
      </c>
      <c r="Q226" s="6" t="s">
        <v>421</v>
      </c>
      <c r="R226" s="6" t="s">
        <v>17040</v>
      </c>
      <c r="S226" s="6" t="s">
        <v>17041</v>
      </c>
      <c r="T226" s="6" t="s">
        <v>81</v>
      </c>
      <c r="U226" s="6" t="s">
        <v>81</v>
      </c>
      <c r="V226" s="6" t="s">
        <v>16037</v>
      </c>
      <c r="W226" s="6" t="s">
        <v>16616</v>
      </c>
      <c r="X226" s="6" t="s">
        <v>81</v>
      </c>
      <c r="Y226" s="6" t="s">
        <v>17042</v>
      </c>
      <c r="Z226" s="6" t="s">
        <v>81</v>
      </c>
    </row>
    <row r="227" spans="1:26" x14ac:dyDescent="0.25">
      <c r="A227" s="6" t="s">
        <v>2879</v>
      </c>
      <c r="B227" s="6" t="s">
        <v>3832</v>
      </c>
      <c r="C227" s="6" t="s">
        <v>3821</v>
      </c>
      <c r="D227" s="6" t="s">
        <v>7430</v>
      </c>
      <c r="E227" s="6" t="s">
        <v>6466</v>
      </c>
      <c r="F227" s="6" t="s">
        <v>6833</v>
      </c>
      <c r="G227" s="6" t="s">
        <v>7431</v>
      </c>
      <c r="H227" s="6" t="s">
        <v>6835</v>
      </c>
      <c r="I227" s="43">
        <v>45224</v>
      </c>
      <c r="J227" s="43">
        <v>45229</v>
      </c>
      <c r="K227">
        <v>1299709</v>
      </c>
      <c r="L227" s="6" t="s">
        <v>7432</v>
      </c>
      <c r="M227" s="6" t="s">
        <v>7433</v>
      </c>
      <c r="N227" s="6" t="s">
        <v>5057</v>
      </c>
      <c r="O227" s="6" t="s">
        <v>3982</v>
      </c>
      <c r="Q227" s="6" t="s">
        <v>423</v>
      </c>
      <c r="R227" s="6" t="s">
        <v>17043</v>
      </c>
      <c r="S227" s="6" t="s">
        <v>17044</v>
      </c>
      <c r="T227" s="6" t="s">
        <v>12</v>
      </c>
      <c r="U227" s="6" t="s">
        <v>423</v>
      </c>
      <c r="V227" s="6" t="s">
        <v>16024</v>
      </c>
      <c r="W227" s="6" t="s">
        <v>16025</v>
      </c>
      <c r="X227" s="6" t="s">
        <v>17045</v>
      </c>
      <c r="Y227" s="6" t="s">
        <v>17046</v>
      </c>
      <c r="Z227" s="6" t="s">
        <v>81</v>
      </c>
    </row>
    <row r="228" spans="1:26" x14ac:dyDescent="0.25">
      <c r="A228" s="6" t="s">
        <v>2880</v>
      </c>
      <c r="B228" s="6" t="s">
        <v>3844</v>
      </c>
      <c r="C228" s="6" t="s">
        <v>3821</v>
      </c>
      <c r="D228" s="6" t="s">
        <v>7434</v>
      </c>
      <c r="E228" s="6" t="s">
        <v>81</v>
      </c>
      <c r="F228" s="6" t="s">
        <v>6742</v>
      </c>
      <c r="G228" s="6" t="s">
        <v>7435</v>
      </c>
      <c r="H228" s="6" t="s">
        <v>81</v>
      </c>
      <c r="I228" s="43"/>
      <c r="J228" s="43"/>
      <c r="L228" s="6" t="s">
        <v>7436</v>
      </c>
      <c r="M228" s="6" t="s">
        <v>7437</v>
      </c>
      <c r="N228" s="6" t="s">
        <v>5058</v>
      </c>
      <c r="O228" s="6" t="s">
        <v>3982</v>
      </c>
      <c r="Q228" s="6" t="s">
        <v>425</v>
      </c>
      <c r="R228" s="6" t="s">
        <v>17047</v>
      </c>
      <c r="S228" s="6" t="s">
        <v>17048</v>
      </c>
      <c r="T228" s="6" t="s">
        <v>81</v>
      </c>
      <c r="U228" s="6" t="s">
        <v>81</v>
      </c>
      <c r="V228" s="6" t="s">
        <v>16285</v>
      </c>
      <c r="W228" s="6" t="s">
        <v>17049</v>
      </c>
      <c r="X228" s="6" t="s">
        <v>81</v>
      </c>
      <c r="Y228" s="6" t="s">
        <v>17050</v>
      </c>
      <c r="Z228" s="6" t="s">
        <v>81</v>
      </c>
    </row>
    <row r="229" spans="1:26" x14ac:dyDescent="0.25">
      <c r="A229" s="6" t="s">
        <v>2882</v>
      </c>
      <c r="B229" s="6" t="s">
        <v>3841</v>
      </c>
      <c r="C229" s="6" t="s">
        <v>3816</v>
      </c>
      <c r="D229" s="6" t="s">
        <v>7438</v>
      </c>
      <c r="E229" s="6" t="s">
        <v>81</v>
      </c>
      <c r="F229" s="6" t="s">
        <v>7439</v>
      </c>
      <c r="G229" s="6" t="s">
        <v>7440</v>
      </c>
      <c r="H229" s="6" t="s">
        <v>6353</v>
      </c>
      <c r="I229" s="43">
        <v>45229</v>
      </c>
      <c r="J229" s="43">
        <v>45233</v>
      </c>
      <c r="K229">
        <v>1603756</v>
      </c>
      <c r="L229" s="6" t="s">
        <v>7441</v>
      </c>
      <c r="M229" s="6" t="s">
        <v>7442</v>
      </c>
      <c r="N229" s="6" t="s">
        <v>5059</v>
      </c>
      <c r="O229" s="6" t="s">
        <v>3983</v>
      </c>
      <c r="Q229" s="6" t="s">
        <v>426</v>
      </c>
      <c r="R229" s="6" t="s">
        <v>17047</v>
      </c>
      <c r="S229" s="6" t="s">
        <v>17048</v>
      </c>
      <c r="T229" s="6" t="s">
        <v>81</v>
      </c>
      <c r="U229" s="6" t="s">
        <v>81</v>
      </c>
      <c r="V229" s="6" t="s">
        <v>16285</v>
      </c>
      <c r="W229" s="6" t="s">
        <v>17049</v>
      </c>
      <c r="X229" s="6" t="s">
        <v>81</v>
      </c>
      <c r="Y229" s="6" t="s">
        <v>17050</v>
      </c>
      <c r="Z229" s="6" t="s">
        <v>81</v>
      </c>
    </row>
    <row r="230" spans="1:26" x14ac:dyDescent="0.25">
      <c r="A230" s="6" t="s">
        <v>323</v>
      </c>
      <c r="B230" s="6" t="s">
        <v>3877</v>
      </c>
      <c r="C230" s="6" t="s">
        <v>3823</v>
      </c>
      <c r="D230" s="6" t="s">
        <v>7443</v>
      </c>
      <c r="E230" s="6" t="s">
        <v>81</v>
      </c>
      <c r="F230" s="6" t="s">
        <v>7444</v>
      </c>
      <c r="G230" s="6" t="s">
        <v>7445</v>
      </c>
      <c r="H230" s="6" t="s">
        <v>6829</v>
      </c>
      <c r="I230" s="43">
        <v>45236</v>
      </c>
      <c r="J230" s="43">
        <v>45240</v>
      </c>
      <c r="K230">
        <v>1069183</v>
      </c>
      <c r="L230" s="6" t="s">
        <v>7446</v>
      </c>
      <c r="M230" s="6" t="s">
        <v>7447</v>
      </c>
      <c r="N230" s="6" t="s">
        <v>4461</v>
      </c>
      <c r="O230" s="6" t="s">
        <v>3983</v>
      </c>
      <c r="Q230" s="6" t="s">
        <v>430</v>
      </c>
      <c r="R230" s="6" t="s">
        <v>17051</v>
      </c>
      <c r="S230" s="6" t="s">
        <v>16879</v>
      </c>
      <c r="T230" s="6" t="s">
        <v>6627</v>
      </c>
      <c r="U230" s="6" t="s">
        <v>430</v>
      </c>
      <c r="V230" s="6" t="s">
        <v>15930</v>
      </c>
      <c r="W230" s="6" t="s">
        <v>15987</v>
      </c>
      <c r="X230" s="6" t="s">
        <v>17052</v>
      </c>
      <c r="Y230" s="6" t="s">
        <v>17053</v>
      </c>
      <c r="Z230" s="6" t="s">
        <v>81</v>
      </c>
    </row>
    <row r="231" spans="1:26" x14ac:dyDescent="0.25">
      <c r="A231" s="6" t="s">
        <v>324</v>
      </c>
      <c r="B231" s="6" t="s">
        <v>3882</v>
      </c>
      <c r="C231" s="6" t="s">
        <v>3821</v>
      </c>
      <c r="D231" s="6" t="s">
        <v>7448</v>
      </c>
      <c r="E231" s="6" t="s">
        <v>81</v>
      </c>
      <c r="F231" s="6" t="s">
        <v>6445</v>
      </c>
      <c r="G231" s="6" t="s">
        <v>7449</v>
      </c>
      <c r="H231" s="6" t="s">
        <v>6447</v>
      </c>
      <c r="I231" s="43">
        <v>45218</v>
      </c>
      <c r="J231" s="43">
        <v>45222</v>
      </c>
      <c r="K231">
        <v>4962</v>
      </c>
      <c r="L231" s="6" t="s">
        <v>7450</v>
      </c>
      <c r="M231" s="6" t="s">
        <v>7451</v>
      </c>
      <c r="N231" s="6" t="s">
        <v>4552</v>
      </c>
      <c r="O231" s="6" t="s">
        <v>3982</v>
      </c>
      <c r="Q231" s="6" t="s">
        <v>432</v>
      </c>
      <c r="R231" s="6" t="s">
        <v>17054</v>
      </c>
      <c r="S231" s="6" t="s">
        <v>17055</v>
      </c>
      <c r="T231" s="6" t="s">
        <v>12</v>
      </c>
      <c r="U231" s="6" t="s">
        <v>432</v>
      </c>
      <c r="V231" s="6" t="s">
        <v>15917</v>
      </c>
      <c r="W231" s="6" t="s">
        <v>17056</v>
      </c>
      <c r="X231" s="6" t="s">
        <v>17057</v>
      </c>
      <c r="Y231" s="6" t="s">
        <v>17058</v>
      </c>
      <c r="Z231" s="6" t="s">
        <v>17059</v>
      </c>
    </row>
    <row r="232" spans="1:26" x14ac:dyDescent="0.25">
      <c r="A232" s="6" t="s">
        <v>327</v>
      </c>
      <c r="B232" s="6" t="s">
        <v>3850</v>
      </c>
      <c r="C232" s="6" t="s">
        <v>3821</v>
      </c>
      <c r="D232" s="6" t="s">
        <v>7452</v>
      </c>
      <c r="E232" s="6" t="s">
        <v>81</v>
      </c>
      <c r="F232" s="6" t="s">
        <v>6487</v>
      </c>
      <c r="G232" s="6" t="s">
        <v>6488</v>
      </c>
      <c r="H232" s="6" t="s">
        <v>81</v>
      </c>
      <c r="I232" s="43">
        <v>45223</v>
      </c>
      <c r="J232" s="43">
        <v>45229</v>
      </c>
      <c r="K232">
        <v>1214816</v>
      </c>
      <c r="L232" s="6" t="s">
        <v>7453</v>
      </c>
      <c r="M232" s="6" t="s">
        <v>7454</v>
      </c>
      <c r="N232" s="6" t="s">
        <v>4917</v>
      </c>
      <c r="O232" s="6" t="s">
        <v>3982</v>
      </c>
      <c r="Q232" s="6" t="s">
        <v>434</v>
      </c>
      <c r="R232" s="6" t="s">
        <v>17060</v>
      </c>
      <c r="S232" s="6" t="s">
        <v>17061</v>
      </c>
      <c r="T232" s="6" t="s">
        <v>81</v>
      </c>
      <c r="U232" s="6" t="s">
        <v>81</v>
      </c>
      <c r="V232" s="6" t="s">
        <v>15930</v>
      </c>
      <c r="W232" s="6" t="s">
        <v>16319</v>
      </c>
      <c r="X232" s="6" t="s">
        <v>17062</v>
      </c>
      <c r="Y232" s="6" t="s">
        <v>17063</v>
      </c>
      <c r="Z232" s="6" t="s">
        <v>81</v>
      </c>
    </row>
    <row r="233" spans="1:26" x14ac:dyDescent="0.25">
      <c r="A233" s="6" t="s">
        <v>329</v>
      </c>
      <c r="B233" s="6" t="s">
        <v>3833</v>
      </c>
      <c r="C233" s="6" t="s">
        <v>3816</v>
      </c>
      <c r="D233" s="6" t="s">
        <v>7455</v>
      </c>
      <c r="E233" s="6" t="s">
        <v>7456</v>
      </c>
      <c r="F233" s="6" t="s">
        <v>6445</v>
      </c>
      <c r="G233" s="6" t="s">
        <v>7457</v>
      </c>
      <c r="H233" s="6" t="s">
        <v>6447</v>
      </c>
      <c r="I233" s="43">
        <v>45236</v>
      </c>
      <c r="J233" s="43">
        <v>45240</v>
      </c>
      <c r="K233">
        <v>1579428</v>
      </c>
      <c r="L233" s="6" t="s">
        <v>7458</v>
      </c>
      <c r="M233" s="6" t="s">
        <v>7459</v>
      </c>
      <c r="N233" s="6" t="s">
        <v>5060</v>
      </c>
      <c r="O233" s="6" t="s">
        <v>3983</v>
      </c>
      <c r="Q233" s="6" t="s">
        <v>436</v>
      </c>
      <c r="R233" s="6" t="s">
        <v>17064</v>
      </c>
      <c r="S233" s="6" t="s">
        <v>17065</v>
      </c>
      <c r="T233" s="6" t="s">
        <v>12</v>
      </c>
      <c r="U233" s="6" t="s">
        <v>436</v>
      </c>
      <c r="V233" s="6" t="s">
        <v>102</v>
      </c>
      <c r="W233" s="6" t="s">
        <v>16106</v>
      </c>
      <c r="X233" s="6" t="s">
        <v>17066</v>
      </c>
      <c r="Y233" s="6" t="s">
        <v>17067</v>
      </c>
      <c r="Z233" s="6" t="s">
        <v>17068</v>
      </c>
    </row>
    <row r="234" spans="1:26" x14ac:dyDescent="0.25">
      <c r="A234" s="6" t="s">
        <v>331</v>
      </c>
      <c r="B234" s="6" t="s">
        <v>3873</v>
      </c>
      <c r="C234" s="6" t="s">
        <v>114</v>
      </c>
      <c r="D234" s="6" t="s">
        <v>7460</v>
      </c>
      <c r="E234" s="6" t="s">
        <v>6438</v>
      </c>
      <c r="F234" s="6" t="s">
        <v>7461</v>
      </c>
      <c r="G234" s="6" t="s">
        <v>7462</v>
      </c>
      <c r="H234" s="6" t="s">
        <v>6360</v>
      </c>
      <c r="I234" s="43">
        <v>45222</v>
      </c>
      <c r="J234" s="43">
        <v>45226</v>
      </c>
      <c r="K234">
        <v>1616862</v>
      </c>
      <c r="L234" s="6" t="s">
        <v>7463</v>
      </c>
      <c r="M234" s="6" t="s">
        <v>7464</v>
      </c>
      <c r="N234" s="6" t="s">
        <v>4362</v>
      </c>
      <c r="O234" s="6" t="s">
        <v>3982</v>
      </c>
      <c r="Q234" s="6" t="s">
        <v>438</v>
      </c>
      <c r="R234" s="6" t="s">
        <v>17069</v>
      </c>
      <c r="S234" s="6" t="s">
        <v>17070</v>
      </c>
      <c r="T234" s="6" t="s">
        <v>81</v>
      </c>
      <c r="U234" s="6" t="s">
        <v>81</v>
      </c>
      <c r="V234" s="6" t="s">
        <v>16024</v>
      </c>
      <c r="W234" s="6" t="s">
        <v>16025</v>
      </c>
      <c r="X234" s="6" t="s">
        <v>17071</v>
      </c>
      <c r="Y234" s="6" t="s">
        <v>17072</v>
      </c>
      <c r="Z234" s="6" t="s">
        <v>81</v>
      </c>
    </row>
    <row r="235" spans="1:26" x14ac:dyDescent="0.25">
      <c r="A235" s="6" t="s">
        <v>2884</v>
      </c>
      <c r="B235" s="6" t="s">
        <v>3898</v>
      </c>
      <c r="C235" s="6" t="s">
        <v>102</v>
      </c>
      <c r="D235" s="6" t="s">
        <v>7465</v>
      </c>
      <c r="E235" s="6" t="s">
        <v>7466</v>
      </c>
      <c r="F235" s="6" t="s">
        <v>7467</v>
      </c>
      <c r="G235" s="6" t="s">
        <v>7468</v>
      </c>
      <c r="H235" s="6" t="s">
        <v>81</v>
      </c>
      <c r="I235" s="43">
        <v>45237</v>
      </c>
      <c r="J235" s="43">
        <v>45243</v>
      </c>
      <c r="K235">
        <v>1601072</v>
      </c>
      <c r="L235" s="6" t="s">
        <v>7469</v>
      </c>
      <c r="M235" s="6" t="s">
        <v>7470</v>
      </c>
      <c r="N235" s="6" t="s">
        <v>5061</v>
      </c>
      <c r="O235" s="6" t="s">
        <v>3983</v>
      </c>
      <c r="Q235" s="6" t="s">
        <v>440</v>
      </c>
      <c r="R235" s="6" t="s">
        <v>17073</v>
      </c>
      <c r="S235" s="6" t="s">
        <v>17074</v>
      </c>
      <c r="T235" s="6" t="s">
        <v>15902</v>
      </c>
      <c r="U235" s="6" t="s">
        <v>440</v>
      </c>
      <c r="V235" s="6" t="s">
        <v>16024</v>
      </c>
      <c r="W235" s="6" t="s">
        <v>17075</v>
      </c>
      <c r="X235" s="6" t="s">
        <v>17076</v>
      </c>
      <c r="Y235" s="6" t="s">
        <v>17077</v>
      </c>
      <c r="Z235" s="6" t="s">
        <v>17078</v>
      </c>
    </row>
    <row r="236" spans="1:26" x14ac:dyDescent="0.25">
      <c r="A236" s="6" t="s">
        <v>333</v>
      </c>
      <c r="B236" s="6" t="s">
        <v>3829</v>
      </c>
      <c r="C236" s="6" t="s">
        <v>3823</v>
      </c>
      <c r="D236" s="6" t="s">
        <v>7471</v>
      </c>
      <c r="E236" s="6" t="s">
        <v>7472</v>
      </c>
      <c r="F236" s="6" t="s">
        <v>6418</v>
      </c>
      <c r="G236" s="6" t="s">
        <v>7473</v>
      </c>
      <c r="H236" s="6" t="s">
        <v>6420</v>
      </c>
      <c r="I236" s="43">
        <v>45201</v>
      </c>
      <c r="J236" s="43">
        <v>45205</v>
      </c>
      <c r="K236">
        <v>1144215</v>
      </c>
      <c r="L236" s="6" t="s">
        <v>7474</v>
      </c>
      <c r="M236" s="6" t="s">
        <v>7475</v>
      </c>
      <c r="N236" s="6" t="s">
        <v>4030</v>
      </c>
      <c r="O236" s="6" t="s">
        <v>3984</v>
      </c>
      <c r="Q236" s="6" t="s">
        <v>441</v>
      </c>
      <c r="R236" s="6" t="s">
        <v>17079</v>
      </c>
      <c r="S236" s="6" t="s">
        <v>17080</v>
      </c>
      <c r="T236" s="6" t="s">
        <v>15902</v>
      </c>
      <c r="U236" s="6" t="s">
        <v>441</v>
      </c>
      <c r="V236" s="6" t="s">
        <v>15910</v>
      </c>
      <c r="W236" s="6" t="s">
        <v>16170</v>
      </c>
      <c r="X236" s="6" t="s">
        <v>17081</v>
      </c>
      <c r="Y236" s="6" t="s">
        <v>17082</v>
      </c>
      <c r="Z236" s="6" t="s">
        <v>17083</v>
      </c>
    </row>
    <row r="237" spans="1:26" x14ac:dyDescent="0.25">
      <c r="A237" s="6" t="s">
        <v>2886</v>
      </c>
      <c r="B237" s="6" t="s">
        <v>3858</v>
      </c>
      <c r="C237" s="6" t="s">
        <v>3819</v>
      </c>
      <c r="D237" s="6" t="s">
        <v>7476</v>
      </c>
      <c r="E237" s="6" t="s">
        <v>81</v>
      </c>
      <c r="F237" s="6" t="s">
        <v>7439</v>
      </c>
      <c r="G237" s="6" t="s">
        <v>7440</v>
      </c>
      <c r="H237" s="6" t="s">
        <v>6353</v>
      </c>
      <c r="I237" s="43">
        <v>45229</v>
      </c>
      <c r="J237" s="43">
        <v>45233</v>
      </c>
      <c r="K237">
        <v>1689923</v>
      </c>
      <c r="L237" s="6" t="s">
        <v>7477</v>
      </c>
      <c r="M237" s="6" t="s">
        <v>7478</v>
      </c>
      <c r="N237" s="6" t="s">
        <v>5062</v>
      </c>
      <c r="O237" s="6" t="s">
        <v>3982</v>
      </c>
      <c r="Q237" s="6" t="s">
        <v>15747</v>
      </c>
      <c r="R237" s="6" t="s">
        <v>17084</v>
      </c>
      <c r="S237" s="6" t="s">
        <v>17085</v>
      </c>
      <c r="T237" s="6" t="s">
        <v>12</v>
      </c>
      <c r="U237" s="6" t="s">
        <v>15747</v>
      </c>
      <c r="V237" s="6" t="s">
        <v>15930</v>
      </c>
      <c r="W237" s="6" t="s">
        <v>16319</v>
      </c>
      <c r="X237" s="6" t="s">
        <v>17086</v>
      </c>
      <c r="Y237" s="6" t="s">
        <v>17087</v>
      </c>
      <c r="Z237" s="6" t="s">
        <v>17088</v>
      </c>
    </row>
    <row r="238" spans="1:26" x14ac:dyDescent="0.25">
      <c r="A238" s="6" t="s">
        <v>335</v>
      </c>
      <c r="B238" s="6" t="s">
        <v>3824</v>
      </c>
      <c r="C238" s="6" t="s">
        <v>3823</v>
      </c>
      <c r="D238" s="6" t="s">
        <v>7479</v>
      </c>
      <c r="E238" s="6" t="s">
        <v>6781</v>
      </c>
      <c r="F238" s="6" t="s">
        <v>6557</v>
      </c>
      <c r="G238" s="6" t="s">
        <v>7480</v>
      </c>
      <c r="H238" s="6" t="s">
        <v>6408</v>
      </c>
      <c r="I238" s="43">
        <v>45146</v>
      </c>
      <c r="J238" s="43"/>
      <c r="K238">
        <v>1782754</v>
      </c>
      <c r="L238" s="6" t="s">
        <v>7481</v>
      </c>
      <c r="M238" s="6" t="s">
        <v>7482</v>
      </c>
      <c r="N238" s="6" t="s">
        <v>5063</v>
      </c>
      <c r="O238" s="6" t="s">
        <v>3982</v>
      </c>
      <c r="Q238" s="6" t="s">
        <v>444</v>
      </c>
      <c r="R238" s="6" t="s">
        <v>17089</v>
      </c>
      <c r="S238" s="6" t="s">
        <v>17090</v>
      </c>
      <c r="T238" s="6" t="s">
        <v>15902</v>
      </c>
      <c r="U238" s="6" t="s">
        <v>444</v>
      </c>
      <c r="V238" s="6" t="s">
        <v>16024</v>
      </c>
      <c r="W238" s="6" t="s">
        <v>16025</v>
      </c>
      <c r="X238" s="6" t="s">
        <v>17091</v>
      </c>
      <c r="Y238" s="6" t="s">
        <v>17092</v>
      </c>
      <c r="Z238" s="6" t="s">
        <v>17093</v>
      </c>
    </row>
    <row r="239" spans="1:26" x14ac:dyDescent="0.25">
      <c r="A239" s="6" t="s">
        <v>337</v>
      </c>
      <c r="B239" s="6" t="s">
        <v>3830</v>
      </c>
      <c r="C239" s="6" t="s">
        <v>3816</v>
      </c>
      <c r="D239" s="6" t="s">
        <v>7483</v>
      </c>
      <c r="E239" s="6" t="s">
        <v>6425</v>
      </c>
      <c r="F239" s="6" t="s">
        <v>6426</v>
      </c>
      <c r="G239" s="6" t="s">
        <v>7484</v>
      </c>
      <c r="H239" s="6" t="s">
        <v>81</v>
      </c>
      <c r="I239" s="43"/>
      <c r="J239" s="43"/>
      <c r="K239">
        <v>901832</v>
      </c>
      <c r="L239" s="6" t="s">
        <v>7485</v>
      </c>
      <c r="M239" s="6" t="s">
        <v>7486</v>
      </c>
      <c r="N239" s="6" t="s">
        <v>5064</v>
      </c>
      <c r="O239" s="6" t="s">
        <v>3983</v>
      </c>
      <c r="Q239" s="6" t="s">
        <v>446</v>
      </c>
      <c r="R239" s="6" t="s">
        <v>17094</v>
      </c>
      <c r="S239" s="6" t="s">
        <v>81</v>
      </c>
      <c r="T239" s="6" t="s">
        <v>6627</v>
      </c>
      <c r="U239" s="6" t="s">
        <v>446</v>
      </c>
      <c r="V239" s="6" t="s">
        <v>15943</v>
      </c>
      <c r="W239" s="6" t="s">
        <v>16374</v>
      </c>
      <c r="X239" s="6" t="s">
        <v>17095</v>
      </c>
      <c r="Y239" s="6" t="s">
        <v>17096</v>
      </c>
      <c r="Z239" s="6" t="s">
        <v>81</v>
      </c>
    </row>
    <row r="240" spans="1:26" x14ac:dyDescent="0.25">
      <c r="A240" s="6" t="s">
        <v>338</v>
      </c>
      <c r="B240" s="6" t="s">
        <v>3825</v>
      </c>
      <c r="C240" s="6" t="s">
        <v>3826</v>
      </c>
      <c r="D240" s="6" t="s">
        <v>7487</v>
      </c>
      <c r="E240" s="6" t="s">
        <v>81</v>
      </c>
      <c r="F240" s="6" t="s">
        <v>7488</v>
      </c>
      <c r="G240" s="6" t="s">
        <v>7489</v>
      </c>
      <c r="H240" s="6" t="s">
        <v>6399</v>
      </c>
      <c r="I240" s="43">
        <v>45187</v>
      </c>
      <c r="J240" s="43">
        <v>45191</v>
      </c>
      <c r="K240">
        <v>866787</v>
      </c>
      <c r="L240" s="6" t="s">
        <v>7490</v>
      </c>
      <c r="M240" s="6" t="s">
        <v>7491</v>
      </c>
      <c r="N240" s="6" t="s">
        <v>4776</v>
      </c>
      <c r="O240" s="6" t="s">
        <v>3982</v>
      </c>
      <c r="Q240" s="6" t="s">
        <v>448</v>
      </c>
      <c r="R240" s="6" t="s">
        <v>17097</v>
      </c>
      <c r="S240" s="6" t="s">
        <v>17098</v>
      </c>
      <c r="T240" s="6" t="s">
        <v>12</v>
      </c>
      <c r="U240" s="6" t="s">
        <v>448</v>
      </c>
      <c r="V240" s="6" t="s">
        <v>24</v>
      </c>
      <c r="W240" s="6" t="s">
        <v>17099</v>
      </c>
      <c r="X240" s="6" t="s">
        <v>17100</v>
      </c>
      <c r="Y240" s="6" t="s">
        <v>17101</v>
      </c>
      <c r="Z240" s="6" t="s">
        <v>17102</v>
      </c>
    </row>
    <row r="241" spans="1:26" x14ac:dyDescent="0.25">
      <c r="A241" s="6" t="s">
        <v>340</v>
      </c>
      <c r="B241" s="6" t="s">
        <v>3858</v>
      </c>
      <c r="C241" s="6" t="s">
        <v>3819</v>
      </c>
      <c r="D241" s="6" t="s">
        <v>7492</v>
      </c>
      <c r="E241" s="6" t="s">
        <v>81</v>
      </c>
      <c r="F241" s="6" t="s">
        <v>7493</v>
      </c>
      <c r="G241" s="6" t="s">
        <v>7494</v>
      </c>
      <c r="H241" s="6" t="s">
        <v>1601</v>
      </c>
      <c r="I241" s="43"/>
      <c r="J241" s="43"/>
      <c r="K241">
        <v>1897982</v>
      </c>
      <c r="L241" s="6" t="s">
        <v>7495</v>
      </c>
      <c r="M241" s="6" t="s">
        <v>7496</v>
      </c>
      <c r="N241" s="6" t="s">
        <v>5065</v>
      </c>
      <c r="O241" s="6" t="s">
        <v>3982</v>
      </c>
      <c r="Q241" s="6" t="s">
        <v>450</v>
      </c>
      <c r="R241" s="6" t="s">
        <v>17103</v>
      </c>
      <c r="S241" s="6" t="s">
        <v>17104</v>
      </c>
      <c r="T241" s="6" t="s">
        <v>12</v>
      </c>
      <c r="U241" s="6" t="s">
        <v>450</v>
      </c>
      <c r="V241" s="6" t="s">
        <v>16926</v>
      </c>
      <c r="W241" s="6" t="s">
        <v>16927</v>
      </c>
      <c r="X241" s="6" t="s">
        <v>17105</v>
      </c>
      <c r="Y241" s="6" t="s">
        <v>17106</v>
      </c>
      <c r="Z241" s="6" t="s">
        <v>17107</v>
      </c>
    </row>
    <row r="242" spans="1:26" x14ac:dyDescent="0.25">
      <c r="A242" s="6" t="s">
        <v>2888</v>
      </c>
      <c r="B242" s="6" t="s">
        <v>3879</v>
      </c>
      <c r="C242" s="6" t="s">
        <v>3816</v>
      </c>
      <c r="D242" s="6" t="s">
        <v>7497</v>
      </c>
      <c r="E242" s="6" t="s">
        <v>81</v>
      </c>
      <c r="F242" s="6" t="s">
        <v>7498</v>
      </c>
      <c r="G242" s="6" t="s">
        <v>7499</v>
      </c>
      <c r="H242" s="6" t="s">
        <v>1601</v>
      </c>
      <c r="I242" s="43">
        <v>45146</v>
      </c>
      <c r="J242" s="43"/>
      <c r="K242">
        <v>933974</v>
      </c>
      <c r="L242" s="6" t="s">
        <v>7500</v>
      </c>
      <c r="M242" s="6" t="s">
        <v>7501</v>
      </c>
      <c r="N242" s="6" t="s">
        <v>5066</v>
      </c>
      <c r="O242" s="6" t="s">
        <v>3983</v>
      </c>
      <c r="Q242" s="6" t="s">
        <v>451</v>
      </c>
      <c r="R242" s="6" t="s">
        <v>17108</v>
      </c>
      <c r="S242" s="6" t="s">
        <v>17109</v>
      </c>
      <c r="T242" s="6" t="s">
        <v>16826</v>
      </c>
      <c r="U242" s="6" t="s">
        <v>17110</v>
      </c>
      <c r="V242" s="6" t="s">
        <v>15930</v>
      </c>
      <c r="W242" s="6" t="s">
        <v>15987</v>
      </c>
      <c r="X242" s="6" t="s">
        <v>17111</v>
      </c>
      <c r="Y242" s="6" t="s">
        <v>17112</v>
      </c>
      <c r="Z242" s="6" t="s">
        <v>81</v>
      </c>
    </row>
    <row r="243" spans="1:26" x14ac:dyDescent="0.25">
      <c r="A243" s="6" t="s">
        <v>341</v>
      </c>
      <c r="B243" s="6" t="s">
        <v>3822</v>
      </c>
      <c r="C243" s="6" t="s">
        <v>3823</v>
      </c>
      <c r="D243" s="6" t="s">
        <v>7502</v>
      </c>
      <c r="E243" s="6" t="s">
        <v>7503</v>
      </c>
      <c r="F243" s="6" t="s">
        <v>7504</v>
      </c>
      <c r="G243" s="6" t="s">
        <v>7505</v>
      </c>
      <c r="H243" s="6" t="s">
        <v>6434</v>
      </c>
      <c r="I243" s="43">
        <v>45148</v>
      </c>
      <c r="J243" s="43"/>
      <c r="K243">
        <v>1432364</v>
      </c>
      <c r="L243" s="6" t="s">
        <v>7506</v>
      </c>
      <c r="M243" s="6" t="s">
        <v>7507</v>
      </c>
      <c r="N243" s="6" t="s">
        <v>5067</v>
      </c>
      <c r="O243" s="6" t="s">
        <v>3982</v>
      </c>
      <c r="Q243" s="6" t="s">
        <v>453</v>
      </c>
      <c r="R243" s="6" t="s">
        <v>17113</v>
      </c>
      <c r="S243" s="6" t="s">
        <v>17114</v>
      </c>
      <c r="T243" s="6" t="s">
        <v>15902</v>
      </c>
      <c r="U243" s="6" t="s">
        <v>453</v>
      </c>
      <c r="V243" s="6" t="s">
        <v>16024</v>
      </c>
      <c r="W243" s="6" t="s">
        <v>16025</v>
      </c>
      <c r="X243" s="6" t="s">
        <v>17115</v>
      </c>
      <c r="Y243" s="6" t="s">
        <v>17116</v>
      </c>
      <c r="Z243" s="6" t="s">
        <v>17117</v>
      </c>
    </row>
    <row r="244" spans="1:26" x14ac:dyDescent="0.25">
      <c r="A244" s="6" t="s">
        <v>342</v>
      </c>
      <c r="B244" s="6" t="s">
        <v>3877</v>
      </c>
      <c r="C244" s="6" t="s">
        <v>3823</v>
      </c>
      <c r="D244" s="6" t="s">
        <v>7508</v>
      </c>
      <c r="E244" s="6" t="s">
        <v>81</v>
      </c>
      <c r="F244" s="6" t="s">
        <v>6648</v>
      </c>
      <c r="G244" s="6" t="s">
        <v>7363</v>
      </c>
      <c r="H244" s="6" t="s">
        <v>6650</v>
      </c>
      <c r="I244" s="43">
        <v>45223</v>
      </c>
      <c r="J244" s="43">
        <v>45229</v>
      </c>
      <c r="K244">
        <v>12927</v>
      </c>
      <c r="L244" s="6" t="s">
        <v>7509</v>
      </c>
      <c r="M244" s="6" t="s">
        <v>7510</v>
      </c>
      <c r="N244" s="6" t="s">
        <v>4146</v>
      </c>
      <c r="O244" s="6" t="s">
        <v>3983</v>
      </c>
      <c r="Q244" s="6" t="s">
        <v>2916</v>
      </c>
      <c r="R244" s="6" t="s">
        <v>17118</v>
      </c>
      <c r="S244" s="6" t="s">
        <v>17119</v>
      </c>
      <c r="T244" s="6" t="s">
        <v>15902</v>
      </c>
      <c r="U244" s="6" t="s">
        <v>2916</v>
      </c>
      <c r="V244" s="6" t="s">
        <v>16510</v>
      </c>
      <c r="W244" s="6" t="s">
        <v>16564</v>
      </c>
      <c r="X244" s="6" t="s">
        <v>17120</v>
      </c>
      <c r="Y244" s="6" t="s">
        <v>17121</v>
      </c>
      <c r="Z244" s="6" t="s">
        <v>17122</v>
      </c>
    </row>
    <row r="245" spans="1:26" x14ac:dyDescent="0.25">
      <c r="A245" s="6" t="s">
        <v>345</v>
      </c>
      <c r="B245" s="6" t="s">
        <v>3892</v>
      </c>
      <c r="C245" s="6" t="s">
        <v>3826</v>
      </c>
      <c r="D245" s="6" t="s">
        <v>7511</v>
      </c>
      <c r="E245" s="6" t="s">
        <v>7512</v>
      </c>
      <c r="F245" s="6" t="s">
        <v>7513</v>
      </c>
      <c r="G245" s="6" t="s">
        <v>7514</v>
      </c>
      <c r="H245" s="6" t="s">
        <v>81</v>
      </c>
      <c r="I245" s="43">
        <v>45148</v>
      </c>
      <c r="J245" s="43"/>
      <c r="K245">
        <v>1577552</v>
      </c>
      <c r="L245" s="6" t="s">
        <v>7515</v>
      </c>
      <c r="M245" s="6" t="s">
        <v>7516</v>
      </c>
      <c r="N245" s="6" t="s">
        <v>5068</v>
      </c>
      <c r="O245" s="6" t="s">
        <v>3982</v>
      </c>
      <c r="Q245" s="6" t="s">
        <v>2919</v>
      </c>
      <c r="R245" s="6" t="s">
        <v>17123</v>
      </c>
      <c r="S245" s="6" t="s">
        <v>17124</v>
      </c>
      <c r="T245" s="6" t="s">
        <v>15902</v>
      </c>
      <c r="U245" s="6" t="s">
        <v>2919</v>
      </c>
      <c r="V245" s="6" t="s">
        <v>16037</v>
      </c>
      <c r="W245" s="6" t="s">
        <v>16616</v>
      </c>
      <c r="X245" s="6" t="s">
        <v>17125</v>
      </c>
      <c r="Y245" s="6" t="s">
        <v>17126</v>
      </c>
      <c r="Z245" s="6" t="s">
        <v>81</v>
      </c>
    </row>
    <row r="246" spans="1:26" x14ac:dyDescent="0.25">
      <c r="A246" s="6" t="s">
        <v>346</v>
      </c>
      <c r="B246" s="6" t="s">
        <v>3843</v>
      </c>
      <c r="C246" s="6" t="s">
        <v>3821</v>
      </c>
      <c r="D246" s="6" t="s">
        <v>7517</v>
      </c>
      <c r="E246" s="6" t="s">
        <v>7518</v>
      </c>
      <c r="F246" s="6" t="s">
        <v>6797</v>
      </c>
      <c r="G246" s="6" t="s">
        <v>7519</v>
      </c>
      <c r="H246" s="6" t="s">
        <v>6388</v>
      </c>
      <c r="I246" s="43">
        <v>45216</v>
      </c>
      <c r="J246" s="43"/>
      <c r="K246">
        <v>70858</v>
      </c>
      <c r="L246" s="6" t="s">
        <v>7520</v>
      </c>
      <c r="M246" s="6" t="s">
        <v>7521</v>
      </c>
      <c r="N246" s="6" t="s">
        <v>4376</v>
      </c>
      <c r="O246" s="6" t="s">
        <v>3982</v>
      </c>
      <c r="Q246" s="6" t="s">
        <v>455</v>
      </c>
      <c r="R246" s="6" t="s">
        <v>17127</v>
      </c>
      <c r="S246" s="6" t="s">
        <v>17128</v>
      </c>
      <c r="T246" s="6" t="s">
        <v>12</v>
      </c>
      <c r="U246" s="6" t="s">
        <v>455</v>
      </c>
      <c r="V246" s="6" t="s">
        <v>15889</v>
      </c>
      <c r="W246" s="6" t="s">
        <v>15890</v>
      </c>
      <c r="X246" s="6" t="s">
        <v>17129</v>
      </c>
      <c r="Y246" s="6" t="s">
        <v>17130</v>
      </c>
      <c r="Z246" s="6" t="s">
        <v>17131</v>
      </c>
    </row>
    <row r="247" spans="1:26" x14ac:dyDescent="0.25">
      <c r="A247" s="6" t="s">
        <v>2889</v>
      </c>
      <c r="B247" s="6" t="s">
        <v>3843</v>
      </c>
      <c r="C247" s="6" t="s">
        <v>3821</v>
      </c>
      <c r="D247" s="6" t="s">
        <v>7522</v>
      </c>
      <c r="E247" s="6" t="s">
        <v>7523</v>
      </c>
      <c r="F247" s="6" t="s">
        <v>6483</v>
      </c>
      <c r="G247" s="6" t="s">
        <v>7524</v>
      </c>
      <c r="H247" s="6" t="s">
        <v>81</v>
      </c>
      <c r="I247" s="43"/>
      <c r="J247" s="43"/>
      <c r="L247" s="6" t="s">
        <v>7525</v>
      </c>
      <c r="M247" s="6" t="s">
        <v>7526</v>
      </c>
      <c r="N247" s="6" t="s">
        <v>5069</v>
      </c>
      <c r="O247" s="6" t="s">
        <v>3982</v>
      </c>
      <c r="Q247" s="6" t="s">
        <v>458</v>
      </c>
      <c r="R247" s="6" t="s">
        <v>17132</v>
      </c>
      <c r="S247" s="6" t="s">
        <v>17133</v>
      </c>
      <c r="T247" s="6" t="s">
        <v>81</v>
      </c>
      <c r="U247" s="6" t="s">
        <v>81</v>
      </c>
      <c r="V247" s="6" t="s">
        <v>15930</v>
      </c>
      <c r="W247" s="6" t="s">
        <v>16319</v>
      </c>
      <c r="X247" s="6" t="s">
        <v>17134</v>
      </c>
      <c r="Y247" s="6" t="s">
        <v>17135</v>
      </c>
      <c r="Z247" s="6" t="s">
        <v>81</v>
      </c>
    </row>
    <row r="248" spans="1:26" x14ac:dyDescent="0.25">
      <c r="A248" s="6" t="s">
        <v>2890</v>
      </c>
      <c r="B248" s="6" t="s">
        <v>3877</v>
      </c>
      <c r="C248" s="6" t="s">
        <v>3823</v>
      </c>
      <c r="D248" s="6" t="s">
        <v>7527</v>
      </c>
      <c r="E248" s="6" t="s">
        <v>7528</v>
      </c>
      <c r="F248" s="6" t="s">
        <v>7529</v>
      </c>
      <c r="G248" s="6" t="s">
        <v>7530</v>
      </c>
      <c r="H248" s="6" t="s">
        <v>81</v>
      </c>
      <c r="I248" s="43"/>
      <c r="J248" s="43"/>
      <c r="K248">
        <v>895564</v>
      </c>
      <c r="L248" s="6" t="s">
        <v>81</v>
      </c>
      <c r="M248" s="6" t="s">
        <v>7531</v>
      </c>
      <c r="N248" s="6" t="s">
        <v>4200</v>
      </c>
      <c r="O248" s="6" t="s">
        <v>3983</v>
      </c>
      <c r="Q248" s="6" t="s">
        <v>460</v>
      </c>
      <c r="R248" s="6" t="s">
        <v>17136</v>
      </c>
      <c r="S248" s="6" t="s">
        <v>17137</v>
      </c>
      <c r="T248" s="6" t="s">
        <v>15902</v>
      </c>
      <c r="U248" s="6" t="s">
        <v>460</v>
      </c>
      <c r="V248" s="6" t="s">
        <v>15936</v>
      </c>
      <c r="W248" s="6" t="s">
        <v>15937</v>
      </c>
      <c r="X248" s="6" t="s">
        <v>17138</v>
      </c>
      <c r="Y248" s="6" t="s">
        <v>17139</v>
      </c>
      <c r="Z248" s="6" t="s">
        <v>17140</v>
      </c>
    </row>
    <row r="249" spans="1:26" x14ac:dyDescent="0.25">
      <c r="A249" s="6" t="s">
        <v>2891</v>
      </c>
      <c r="B249" s="6" t="s">
        <v>3842</v>
      </c>
      <c r="C249" s="6" t="s">
        <v>3823</v>
      </c>
      <c r="D249" s="6" t="s">
        <v>7532</v>
      </c>
      <c r="E249" s="6" t="s">
        <v>7533</v>
      </c>
      <c r="F249" s="6" t="s">
        <v>7215</v>
      </c>
      <c r="G249" s="6" t="s">
        <v>7534</v>
      </c>
      <c r="H249" s="6" t="s">
        <v>81</v>
      </c>
      <c r="I249" s="43"/>
      <c r="J249" s="43"/>
      <c r="L249" s="6" t="s">
        <v>81</v>
      </c>
      <c r="M249" s="6" t="s">
        <v>81</v>
      </c>
      <c r="N249" s="6" t="s">
        <v>3997</v>
      </c>
      <c r="O249" s="6" t="s">
        <v>3984</v>
      </c>
      <c r="Q249" s="6" t="s">
        <v>461</v>
      </c>
      <c r="R249" s="6" t="s">
        <v>17141</v>
      </c>
      <c r="S249" s="6" t="s">
        <v>17142</v>
      </c>
      <c r="T249" s="6" t="s">
        <v>12</v>
      </c>
      <c r="U249" s="6" t="s">
        <v>461</v>
      </c>
      <c r="V249" s="6" t="s">
        <v>15936</v>
      </c>
      <c r="W249" s="6" t="s">
        <v>15937</v>
      </c>
      <c r="X249" s="6" t="s">
        <v>17143</v>
      </c>
      <c r="Y249" s="6" t="s">
        <v>17144</v>
      </c>
      <c r="Z249" s="6" t="s">
        <v>17145</v>
      </c>
    </row>
    <row r="250" spans="1:26" x14ac:dyDescent="0.25">
      <c r="A250" s="6" t="s">
        <v>349</v>
      </c>
      <c r="B250" s="6" t="s">
        <v>77</v>
      </c>
      <c r="C250" s="6" t="s">
        <v>3823</v>
      </c>
      <c r="D250" s="6" t="s">
        <v>7535</v>
      </c>
      <c r="E250" s="6" t="s">
        <v>81</v>
      </c>
      <c r="F250" s="6" t="s">
        <v>7122</v>
      </c>
      <c r="G250" s="6" t="s">
        <v>6887</v>
      </c>
      <c r="H250" s="6" t="s">
        <v>6650</v>
      </c>
      <c r="I250" s="43">
        <v>45225</v>
      </c>
      <c r="J250" s="43">
        <v>45229</v>
      </c>
      <c r="K250">
        <v>1443646</v>
      </c>
      <c r="L250" s="6" t="s">
        <v>7536</v>
      </c>
      <c r="M250" s="6" t="s">
        <v>7537</v>
      </c>
      <c r="N250" s="6" t="s">
        <v>4326</v>
      </c>
      <c r="O250" s="6" t="s">
        <v>3982</v>
      </c>
      <c r="Q250" s="6" t="s">
        <v>463</v>
      </c>
      <c r="R250" s="6" t="s">
        <v>462</v>
      </c>
      <c r="S250" s="6" t="s">
        <v>16879</v>
      </c>
      <c r="T250" s="6" t="s">
        <v>6627</v>
      </c>
      <c r="U250" s="6" t="s">
        <v>463</v>
      </c>
      <c r="V250" s="6" t="s">
        <v>16063</v>
      </c>
      <c r="W250" s="6" t="s">
        <v>17146</v>
      </c>
      <c r="X250" s="6" t="s">
        <v>17147</v>
      </c>
      <c r="Y250" s="6" t="s">
        <v>17148</v>
      </c>
      <c r="Z250" s="6" t="s">
        <v>17149</v>
      </c>
    </row>
    <row r="251" spans="1:26" x14ac:dyDescent="0.25">
      <c r="A251" s="6" t="s">
        <v>352</v>
      </c>
      <c r="B251" s="6" t="s">
        <v>3871</v>
      </c>
      <c r="C251" s="6" t="s">
        <v>114</v>
      </c>
      <c r="D251" s="6" t="s">
        <v>7538</v>
      </c>
      <c r="E251" s="6" t="s">
        <v>7539</v>
      </c>
      <c r="F251" s="6" t="s">
        <v>6432</v>
      </c>
      <c r="G251" s="6" t="s">
        <v>7540</v>
      </c>
      <c r="H251" s="6" t="s">
        <v>6434</v>
      </c>
      <c r="I251" s="43"/>
      <c r="J251" s="43"/>
      <c r="K251">
        <v>1071438</v>
      </c>
      <c r="L251" s="6" t="s">
        <v>7541</v>
      </c>
      <c r="M251" s="6" t="s">
        <v>7542</v>
      </c>
      <c r="N251" s="6" t="s">
        <v>5070</v>
      </c>
      <c r="O251" s="6" t="s">
        <v>3982</v>
      </c>
      <c r="Q251" s="6" t="s">
        <v>2924</v>
      </c>
      <c r="R251" s="6" t="s">
        <v>17150</v>
      </c>
      <c r="S251" s="6" t="s">
        <v>17151</v>
      </c>
      <c r="T251" s="6" t="s">
        <v>12</v>
      </c>
      <c r="U251" s="6" t="s">
        <v>2924</v>
      </c>
      <c r="V251" s="6" t="s">
        <v>16063</v>
      </c>
      <c r="W251" s="6" t="s">
        <v>16064</v>
      </c>
      <c r="X251" s="6" t="s">
        <v>17152</v>
      </c>
      <c r="Y251" s="6" t="s">
        <v>17153</v>
      </c>
      <c r="Z251" s="6" t="s">
        <v>81</v>
      </c>
    </row>
    <row r="252" spans="1:26" x14ac:dyDescent="0.25">
      <c r="A252" s="6" t="s">
        <v>354</v>
      </c>
      <c r="B252" s="6" t="s">
        <v>3885</v>
      </c>
      <c r="C252" s="6" t="s">
        <v>3826</v>
      </c>
      <c r="D252" s="6" t="s">
        <v>7543</v>
      </c>
      <c r="E252" s="6" t="s">
        <v>81</v>
      </c>
      <c r="F252" s="6" t="s">
        <v>7544</v>
      </c>
      <c r="G252" s="6" t="s">
        <v>7545</v>
      </c>
      <c r="H252" s="6" t="s">
        <v>6617</v>
      </c>
      <c r="I252" s="43">
        <v>45231</v>
      </c>
      <c r="J252" s="43">
        <v>45236</v>
      </c>
      <c r="K252">
        <v>9389</v>
      </c>
      <c r="L252" s="6" t="s">
        <v>7546</v>
      </c>
      <c r="M252" s="6" t="s">
        <v>7547</v>
      </c>
      <c r="N252" s="6" t="s">
        <v>4214</v>
      </c>
      <c r="O252" s="6" t="s">
        <v>3983</v>
      </c>
      <c r="Q252" s="6" t="s">
        <v>465</v>
      </c>
      <c r="R252" s="6" t="s">
        <v>17154</v>
      </c>
      <c r="S252" s="6" t="s">
        <v>17155</v>
      </c>
      <c r="T252" s="6" t="s">
        <v>81</v>
      </c>
      <c r="U252" s="6" t="s">
        <v>81</v>
      </c>
      <c r="V252" s="6" t="s">
        <v>17156</v>
      </c>
      <c r="W252" s="6" t="s">
        <v>17157</v>
      </c>
      <c r="X252" s="6" t="s">
        <v>17158</v>
      </c>
      <c r="Y252" s="6" t="s">
        <v>17159</v>
      </c>
      <c r="Z252" s="6" t="s">
        <v>81</v>
      </c>
    </row>
    <row r="253" spans="1:26" x14ac:dyDescent="0.25">
      <c r="A253" s="6" t="s">
        <v>357</v>
      </c>
      <c r="B253" s="6" t="s">
        <v>3828</v>
      </c>
      <c r="C253" s="6" t="s">
        <v>3821</v>
      </c>
      <c r="D253" s="6" t="s">
        <v>6681</v>
      </c>
      <c r="E253" s="6" t="s">
        <v>7548</v>
      </c>
      <c r="F253" s="6" t="s">
        <v>6627</v>
      </c>
      <c r="G253" s="6" t="s">
        <v>6683</v>
      </c>
      <c r="H253" s="6" t="s">
        <v>1885</v>
      </c>
      <c r="I253" s="43">
        <v>45147</v>
      </c>
      <c r="J253" s="43">
        <v>45152</v>
      </c>
      <c r="K253">
        <v>1001085</v>
      </c>
      <c r="L253" s="6" t="s">
        <v>7549</v>
      </c>
      <c r="M253" s="6" t="s">
        <v>7550</v>
      </c>
      <c r="N253" s="6" t="s">
        <v>4626</v>
      </c>
      <c r="O253" s="6" t="s">
        <v>3982</v>
      </c>
      <c r="Q253" s="6" t="s">
        <v>467</v>
      </c>
      <c r="R253" s="6" t="s">
        <v>17160</v>
      </c>
      <c r="S253" s="6" t="s">
        <v>17161</v>
      </c>
      <c r="T253" s="6" t="s">
        <v>81</v>
      </c>
      <c r="U253" s="6" t="s">
        <v>81</v>
      </c>
      <c r="V253" s="6" t="s">
        <v>16037</v>
      </c>
      <c r="W253" s="6" t="s">
        <v>16579</v>
      </c>
      <c r="X253" s="6" t="s">
        <v>17162</v>
      </c>
      <c r="Y253" s="6" t="s">
        <v>17163</v>
      </c>
      <c r="Z253" s="6" t="s">
        <v>81</v>
      </c>
    </row>
    <row r="254" spans="1:26" x14ac:dyDescent="0.25">
      <c r="A254" s="6" t="s">
        <v>2892</v>
      </c>
      <c r="B254" s="6" t="s">
        <v>3910</v>
      </c>
      <c r="C254" s="6" t="s">
        <v>3826</v>
      </c>
      <c r="D254" s="6" t="s">
        <v>7551</v>
      </c>
      <c r="E254" s="6" t="s">
        <v>81</v>
      </c>
      <c r="F254" s="6" t="s">
        <v>6845</v>
      </c>
      <c r="G254" s="6" t="s">
        <v>7552</v>
      </c>
      <c r="H254" s="6" t="s">
        <v>81</v>
      </c>
      <c r="I254" s="43"/>
      <c r="J254" s="43"/>
      <c r="L254" s="6" t="s">
        <v>81</v>
      </c>
      <c r="M254" s="6" t="s">
        <v>81</v>
      </c>
      <c r="N254" s="6" t="s">
        <v>4374</v>
      </c>
      <c r="O254" s="6" t="s">
        <v>3982</v>
      </c>
      <c r="Q254" s="6" t="s">
        <v>15749</v>
      </c>
      <c r="R254" s="6" t="s">
        <v>15750</v>
      </c>
      <c r="S254" s="6" t="s">
        <v>17164</v>
      </c>
      <c r="T254" s="6" t="s">
        <v>81</v>
      </c>
      <c r="U254" s="6" t="s">
        <v>81</v>
      </c>
      <c r="V254" s="6" t="s">
        <v>15930</v>
      </c>
      <c r="W254" s="6" t="s">
        <v>16319</v>
      </c>
      <c r="X254" s="6" t="s">
        <v>17165</v>
      </c>
      <c r="Y254" s="6" t="s">
        <v>17166</v>
      </c>
      <c r="Z254" s="6" t="s">
        <v>81</v>
      </c>
    </row>
    <row r="255" spans="1:26" x14ac:dyDescent="0.25">
      <c r="A255" s="6" t="s">
        <v>2894</v>
      </c>
      <c r="B255" s="6" t="s">
        <v>3832</v>
      </c>
      <c r="C255" s="6" t="s">
        <v>3821</v>
      </c>
      <c r="D255" s="6" t="s">
        <v>7553</v>
      </c>
      <c r="E255" s="6" t="s">
        <v>81</v>
      </c>
      <c r="F255" s="6" t="s">
        <v>7554</v>
      </c>
      <c r="G255" s="6" t="s">
        <v>7555</v>
      </c>
      <c r="H255" s="6" t="s">
        <v>6382</v>
      </c>
      <c r="I255" s="43">
        <v>45217</v>
      </c>
      <c r="J255" s="43">
        <v>45222</v>
      </c>
      <c r="K255">
        <v>760498</v>
      </c>
      <c r="L255" s="6" t="s">
        <v>7556</v>
      </c>
      <c r="M255" s="6" t="s">
        <v>7557</v>
      </c>
      <c r="N255" s="6" t="s">
        <v>5071</v>
      </c>
      <c r="O255" s="6" t="s">
        <v>3982</v>
      </c>
      <c r="Q255" s="6" t="s">
        <v>469</v>
      </c>
      <c r="R255" s="6" t="s">
        <v>17167</v>
      </c>
      <c r="S255" s="6" t="s">
        <v>5112</v>
      </c>
      <c r="T255" s="6" t="s">
        <v>15902</v>
      </c>
      <c r="U255" s="6" t="s">
        <v>469</v>
      </c>
      <c r="V255" s="6" t="s">
        <v>15930</v>
      </c>
      <c r="W255" s="6" t="s">
        <v>16319</v>
      </c>
      <c r="X255" s="6" t="s">
        <v>17168</v>
      </c>
      <c r="Y255" s="6" t="s">
        <v>17169</v>
      </c>
      <c r="Z255" s="6" t="s">
        <v>17170</v>
      </c>
    </row>
    <row r="256" spans="1:26" x14ac:dyDescent="0.25">
      <c r="A256" s="6" t="s">
        <v>359</v>
      </c>
      <c r="B256" s="6" t="s">
        <v>3832</v>
      </c>
      <c r="C256" s="6" t="s">
        <v>3821</v>
      </c>
      <c r="D256" s="6" t="s">
        <v>7558</v>
      </c>
      <c r="E256" s="6" t="s">
        <v>7559</v>
      </c>
      <c r="F256" s="6" t="s">
        <v>7560</v>
      </c>
      <c r="G256" s="6" t="s">
        <v>7561</v>
      </c>
      <c r="H256" s="6" t="s">
        <v>81</v>
      </c>
      <c r="I256" s="43">
        <v>45148</v>
      </c>
      <c r="J256" s="43"/>
      <c r="K256">
        <v>1001290</v>
      </c>
      <c r="L256" s="6" t="s">
        <v>7562</v>
      </c>
      <c r="M256" s="6" t="s">
        <v>7563</v>
      </c>
      <c r="N256" s="6" t="s">
        <v>5072</v>
      </c>
      <c r="O256" s="6" t="s">
        <v>3982</v>
      </c>
      <c r="Q256" s="6" t="s">
        <v>2927</v>
      </c>
      <c r="R256" s="6" t="s">
        <v>17171</v>
      </c>
      <c r="S256" s="6" t="s">
        <v>17172</v>
      </c>
      <c r="T256" s="6" t="s">
        <v>12</v>
      </c>
      <c r="U256" s="6" t="s">
        <v>2927</v>
      </c>
      <c r="V256" s="6" t="s">
        <v>15917</v>
      </c>
      <c r="W256" s="6" t="s">
        <v>16134</v>
      </c>
      <c r="X256" s="6" t="s">
        <v>17173</v>
      </c>
      <c r="Y256" s="6" t="s">
        <v>17174</v>
      </c>
      <c r="Z256" s="6" t="s">
        <v>81</v>
      </c>
    </row>
    <row r="257" spans="1:26" x14ac:dyDescent="0.25">
      <c r="A257" s="6" t="s">
        <v>2895</v>
      </c>
      <c r="B257" s="6" t="s">
        <v>3871</v>
      </c>
      <c r="C257" s="6" t="s">
        <v>114</v>
      </c>
      <c r="D257" s="6" t="s">
        <v>7564</v>
      </c>
      <c r="E257" s="6" t="s">
        <v>81</v>
      </c>
      <c r="F257" s="6" t="s">
        <v>7565</v>
      </c>
      <c r="G257" s="6" t="s">
        <v>7566</v>
      </c>
      <c r="H257" s="6" t="s">
        <v>81</v>
      </c>
      <c r="I257" s="43"/>
      <c r="J257" s="43"/>
      <c r="L257" s="6" t="s">
        <v>7567</v>
      </c>
      <c r="M257" s="6" t="s">
        <v>7568</v>
      </c>
      <c r="N257" s="6" t="s">
        <v>4631</v>
      </c>
      <c r="O257" s="6" t="s">
        <v>3982</v>
      </c>
      <c r="Q257" s="6" t="s">
        <v>472</v>
      </c>
      <c r="R257" s="6" t="s">
        <v>17175</v>
      </c>
      <c r="S257" s="6" t="s">
        <v>17176</v>
      </c>
      <c r="T257" s="6" t="s">
        <v>12</v>
      </c>
      <c r="U257" s="6" t="s">
        <v>472</v>
      </c>
      <c r="V257" s="6" t="s">
        <v>16024</v>
      </c>
      <c r="W257" s="6" t="s">
        <v>16025</v>
      </c>
      <c r="X257" s="6" t="s">
        <v>17177</v>
      </c>
      <c r="Y257" s="6" t="s">
        <v>17178</v>
      </c>
      <c r="Z257" s="6" t="s">
        <v>17179</v>
      </c>
    </row>
    <row r="258" spans="1:26" x14ac:dyDescent="0.25">
      <c r="A258" s="6" t="s">
        <v>361</v>
      </c>
      <c r="B258" s="6" t="s">
        <v>3879</v>
      </c>
      <c r="C258" s="6" t="s">
        <v>3816</v>
      </c>
      <c r="D258" s="6" t="s">
        <v>7571</v>
      </c>
      <c r="E258" s="6" t="s">
        <v>81</v>
      </c>
      <c r="F258" s="6" t="s">
        <v>7572</v>
      </c>
      <c r="G258" s="6" t="s">
        <v>7573</v>
      </c>
      <c r="H258" s="6" t="s">
        <v>6408</v>
      </c>
      <c r="I258" s="43">
        <v>45224</v>
      </c>
      <c r="J258" s="43">
        <v>45229</v>
      </c>
      <c r="K258">
        <v>10456</v>
      </c>
      <c r="L258" s="6" t="s">
        <v>7574</v>
      </c>
      <c r="M258" s="6" t="s">
        <v>7575</v>
      </c>
      <c r="N258" s="6" t="s">
        <v>4452</v>
      </c>
      <c r="O258" s="6" t="s">
        <v>3983</v>
      </c>
      <c r="Q258" s="6" t="s">
        <v>473</v>
      </c>
      <c r="R258" s="6" t="s">
        <v>17180</v>
      </c>
      <c r="S258" s="6" t="s">
        <v>17181</v>
      </c>
      <c r="T258" s="6" t="s">
        <v>81</v>
      </c>
      <c r="U258" s="6" t="s">
        <v>81</v>
      </c>
      <c r="V258" s="6" t="s">
        <v>17182</v>
      </c>
      <c r="W258" s="6" t="s">
        <v>17182</v>
      </c>
      <c r="X258" s="6" t="s">
        <v>17183</v>
      </c>
      <c r="Y258" s="6" t="s">
        <v>17184</v>
      </c>
      <c r="Z258" s="6" t="s">
        <v>81</v>
      </c>
    </row>
    <row r="259" spans="1:26" x14ac:dyDescent="0.25">
      <c r="A259" s="6" t="s">
        <v>363</v>
      </c>
      <c r="B259" s="6" t="s">
        <v>81</v>
      </c>
      <c r="C259" s="6" t="s">
        <v>81</v>
      </c>
      <c r="D259" s="6" t="s">
        <v>81</v>
      </c>
      <c r="E259" s="6" t="s">
        <v>81</v>
      </c>
      <c r="F259" s="6" t="s">
        <v>81</v>
      </c>
      <c r="G259" s="6" t="s">
        <v>81</v>
      </c>
      <c r="H259" s="6" t="s">
        <v>81</v>
      </c>
      <c r="I259" s="43">
        <v>45194</v>
      </c>
      <c r="J259" s="43">
        <v>45198</v>
      </c>
      <c r="K259">
        <v>1070235</v>
      </c>
      <c r="L259" s="6" t="s">
        <v>7576</v>
      </c>
      <c r="M259" s="6" t="s">
        <v>7577</v>
      </c>
      <c r="N259" s="6" t="s">
        <v>81</v>
      </c>
      <c r="O259" s="6" t="s">
        <v>81</v>
      </c>
      <c r="Q259" s="6" t="s">
        <v>475</v>
      </c>
      <c r="R259" s="6" t="s">
        <v>17185</v>
      </c>
      <c r="S259" s="6" t="s">
        <v>17186</v>
      </c>
      <c r="T259" s="6" t="s">
        <v>15902</v>
      </c>
      <c r="U259" s="6" t="s">
        <v>475</v>
      </c>
      <c r="V259" s="6" t="s">
        <v>15936</v>
      </c>
      <c r="W259" s="6" t="s">
        <v>15937</v>
      </c>
      <c r="X259" s="6" t="s">
        <v>17187</v>
      </c>
      <c r="Y259" s="6" t="s">
        <v>17188</v>
      </c>
      <c r="Z259" s="6" t="s">
        <v>17189</v>
      </c>
    </row>
    <row r="260" spans="1:26" x14ac:dyDescent="0.25">
      <c r="A260" s="6" t="s">
        <v>365</v>
      </c>
      <c r="B260" s="6" t="s">
        <v>3832</v>
      </c>
      <c r="C260" s="6" t="s">
        <v>3821</v>
      </c>
      <c r="D260" s="6" t="s">
        <v>7578</v>
      </c>
      <c r="E260" s="6" t="s">
        <v>7579</v>
      </c>
      <c r="F260" s="6" t="s">
        <v>7580</v>
      </c>
      <c r="G260" s="6" t="s">
        <v>7581</v>
      </c>
      <c r="H260" s="6" t="s">
        <v>6434</v>
      </c>
      <c r="I260" s="43"/>
      <c r="J260" s="43"/>
      <c r="K260">
        <v>1160330</v>
      </c>
      <c r="L260" s="6" t="s">
        <v>7582</v>
      </c>
      <c r="M260" s="6" t="s">
        <v>7583</v>
      </c>
      <c r="N260" s="6" t="s">
        <v>5074</v>
      </c>
      <c r="O260" s="6" t="s">
        <v>3982</v>
      </c>
      <c r="Q260" s="6" t="s">
        <v>477</v>
      </c>
      <c r="R260" s="6" t="s">
        <v>17190</v>
      </c>
      <c r="S260" s="6" t="s">
        <v>17191</v>
      </c>
      <c r="T260" s="6" t="s">
        <v>15902</v>
      </c>
      <c r="U260" s="6" t="s">
        <v>477</v>
      </c>
      <c r="V260" s="6" t="s">
        <v>15930</v>
      </c>
      <c r="W260" s="6" t="s">
        <v>16319</v>
      </c>
      <c r="X260" s="6" t="s">
        <v>17192</v>
      </c>
      <c r="Y260" s="6" t="s">
        <v>17193</v>
      </c>
      <c r="Z260" s="6" t="s">
        <v>17194</v>
      </c>
    </row>
    <row r="261" spans="1:26" x14ac:dyDescent="0.25">
      <c r="A261" s="6" t="s">
        <v>366</v>
      </c>
      <c r="B261" s="6" t="s">
        <v>3832</v>
      </c>
      <c r="C261" s="6" t="s">
        <v>3821</v>
      </c>
      <c r="D261" s="6" t="s">
        <v>7578</v>
      </c>
      <c r="E261" s="6" t="s">
        <v>7579</v>
      </c>
      <c r="F261" s="6" t="s">
        <v>7580</v>
      </c>
      <c r="G261" s="6" t="s">
        <v>7581</v>
      </c>
      <c r="H261" s="6" t="s">
        <v>6434</v>
      </c>
      <c r="I261" s="43"/>
      <c r="J261" s="43"/>
      <c r="K261">
        <v>1160330</v>
      </c>
      <c r="L261" s="6" t="s">
        <v>7584</v>
      </c>
      <c r="M261" s="6" t="s">
        <v>7585</v>
      </c>
      <c r="N261" s="6" t="s">
        <v>5074</v>
      </c>
      <c r="O261" s="6" t="s">
        <v>3982</v>
      </c>
      <c r="Q261" s="6" t="s">
        <v>479</v>
      </c>
      <c r="R261" s="6" t="s">
        <v>17195</v>
      </c>
      <c r="S261" s="6" t="s">
        <v>17196</v>
      </c>
      <c r="T261" s="6" t="s">
        <v>12</v>
      </c>
      <c r="U261" s="6" t="s">
        <v>479</v>
      </c>
      <c r="V261" s="6" t="s">
        <v>16024</v>
      </c>
      <c r="W261" s="6" t="s">
        <v>16089</v>
      </c>
      <c r="X261" s="6" t="s">
        <v>17197</v>
      </c>
      <c r="Y261" s="6" t="s">
        <v>17198</v>
      </c>
      <c r="Z261" s="6" t="s">
        <v>17199</v>
      </c>
    </row>
    <row r="262" spans="1:26" x14ac:dyDescent="0.25">
      <c r="A262" s="6" t="s">
        <v>2897</v>
      </c>
      <c r="B262" s="6" t="s">
        <v>3833</v>
      </c>
      <c r="C262" s="6" t="s">
        <v>3816</v>
      </c>
      <c r="D262" s="6" t="s">
        <v>7586</v>
      </c>
      <c r="E262" s="6" t="s">
        <v>7587</v>
      </c>
      <c r="F262" s="6" t="s">
        <v>7112</v>
      </c>
      <c r="G262" s="6" t="s">
        <v>7113</v>
      </c>
      <c r="H262" s="6" t="s">
        <v>6353</v>
      </c>
      <c r="I262" s="43">
        <v>45231</v>
      </c>
      <c r="J262" s="43">
        <v>45236</v>
      </c>
      <c r="K262">
        <v>1743881</v>
      </c>
      <c r="L262" s="6" t="s">
        <v>7588</v>
      </c>
      <c r="M262" s="6" t="s">
        <v>7589</v>
      </c>
      <c r="N262" s="6" t="s">
        <v>5075</v>
      </c>
      <c r="O262" s="6" t="s">
        <v>3983</v>
      </c>
      <c r="Q262" s="6" t="s">
        <v>481</v>
      </c>
      <c r="R262" s="6" t="s">
        <v>17200</v>
      </c>
      <c r="S262" s="6" t="s">
        <v>17201</v>
      </c>
      <c r="T262" s="6" t="s">
        <v>81</v>
      </c>
      <c r="U262" s="6" t="s">
        <v>81</v>
      </c>
      <c r="V262" s="6" t="s">
        <v>16076</v>
      </c>
      <c r="W262" s="6" t="s">
        <v>17202</v>
      </c>
      <c r="X262" s="6" t="s">
        <v>17203</v>
      </c>
      <c r="Y262" s="6" t="s">
        <v>17204</v>
      </c>
      <c r="Z262" s="6" t="s">
        <v>81</v>
      </c>
    </row>
    <row r="263" spans="1:26" x14ac:dyDescent="0.25">
      <c r="A263" s="6" t="s">
        <v>2898</v>
      </c>
      <c r="B263" s="6" t="s">
        <v>3844</v>
      </c>
      <c r="C263" s="6" t="s">
        <v>3821</v>
      </c>
      <c r="D263" s="6" t="s">
        <v>7590</v>
      </c>
      <c r="E263" s="6" t="s">
        <v>7591</v>
      </c>
      <c r="F263" s="6" t="s">
        <v>7592</v>
      </c>
      <c r="G263" s="6" t="s">
        <v>81</v>
      </c>
      <c r="H263" s="6" t="s">
        <v>7021</v>
      </c>
      <c r="I263" s="43"/>
      <c r="J263" s="43"/>
      <c r="L263" s="6" t="s">
        <v>81</v>
      </c>
      <c r="M263" s="6" t="s">
        <v>81</v>
      </c>
      <c r="N263" s="6" t="s">
        <v>5076</v>
      </c>
      <c r="O263" s="6" t="s">
        <v>3982</v>
      </c>
      <c r="Q263" s="6" t="s">
        <v>2932</v>
      </c>
      <c r="R263" s="6" t="s">
        <v>17205</v>
      </c>
      <c r="S263" s="6" t="s">
        <v>17206</v>
      </c>
      <c r="T263" s="6" t="s">
        <v>12</v>
      </c>
      <c r="U263" s="6" t="s">
        <v>2932</v>
      </c>
      <c r="V263" s="6" t="s">
        <v>16285</v>
      </c>
      <c r="W263" s="6" t="s">
        <v>17049</v>
      </c>
      <c r="X263" s="6" t="s">
        <v>17207</v>
      </c>
      <c r="Y263" s="6" t="s">
        <v>17208</v>
      </c>
      <c r="Z263" s="6" t="s">
        <v>17209</v>
      </c>
    </row>
    <row r="264" spans="1:26" x14ac:dyDescent="0.25">
      <c r="A264" s="6" t="s">
        <v>368</v>
      </c>
      <c r="B264" s="6" t="s">
        <v>3843</v>
      </c>
      <c r="C264" s="6" t="s">
        <v>3821</v>
      </c>
      <c r="D264" s="6" t="s">
        <v>7593</v>
      </c>
      <c r="E264" s="6" t="s">
        <v>81</v>
      </c>
      <c r="F264" s="6" t="s">
        <v>7594</v>
      </c>
      <c r="G264" s="6" t="s">
        <v>7595</v>
      </c>
      <c r="H264" s="6" t="s">
        <v>81</v>
      </c>
      <c r="I264" s="43"/>
      <c r="J264" s="43"/>
      <c r="K264">
        <v>842180</v>
      </c>
      <c r="L264" s="6" t="s">
        <v>7596</v>
      </c>
      <c r="M264" s="6" t="s">
        <v>7597</v>
      </c>
      <c r="N264" s="6" t="s">
        <v>5077</v>
      </c>
      <c r="O264" s="6" t="s">
        <v>3982</v>
      </c>
      <c r="Q264" s="6" t="s">
        <v>15753</v>
      </c>
      <c r="R264" s="6" t="s">
        <v>17210</v>
      </c>
      <c r="S264" s="6" t="s">
        <v>17211</v>
      </c>
      <c r="T264" s="6" t="s">
        <v>81</v>
      </c>
      <c r="U264" s="6" t="s">
        <v>81</v>
      </c>
      <c r="V264" s="6" t="s">
        <v>16037</v>
      </c>
      <c r="W264" s="6" t="s">
        <v>17212</v>
      </c>
      <c r="X264" s="6" t="s">
        <v>17213</v>
      </c>
      <c r="Y264" s="6" t="s">
        <v>17214</v>
      </c>
      <c r="Z264" s="6" t="s">
        <v>81</v>
      </c>
    </row>
    <row r="265" spans="1:26" x14ac:dyDescent="0.25">
      <c r="A265" s="6" t="s">
        <v>369</v>
      </c>
      <c r="B265" s="6" t="s">
        <v>3825</v>
      </c>
      <c r="C265" s="6" t="s">
        <v>3826</v>
      </c>
      <c r="D265" s="6" t="s">
        <v>7598</v>
      </c>
      <c r="E265" s="6" t="s">
        <v>81</v>
      </c>
      <c r="F265" s="6" t="s">
        <v>6636</v>
      </c>
      <c r="G265" s="6" t="s">
        <v>7599</v>
      </c>
      <c r="H265" s="6" t="s">
        <v>6638</v>
      </c>
      <c r="I265" s="43">
        <v>45161</v>
      </c>
      <c r="J265" s="43"/>
      <c r="K265">
        <v>701985</v>
      </c>
      <c r="L265" s="6" t="s">
        <v>7600</v>
      </c>
      <c r="M265" s="6" t="s">
        <v>7601</v>
      </c>
      <c r="N265" s="6" t="s">
        <v>5078</v>
      </c>
      <c r="O265" s="6" t="s">
        <v>3982</v>
      </c>
      <c r="Q265" s="6" t="s">
        <v>483</v>
      </c>
      <c r="R265" s="6" t="s">
        <v>17215</v>
      </c>
      <c r="S265" s="6" t="s">
        <v>17216</v>
      </c>
      <c r="T265" s="6" t="s">
        <v>12</v>
      </c>
      <c r="U265" s="6" t="s">
        <v>483</v>
      </c>
      <c r="V265" s="6" t="s">
        <v>15930</v>
      </c>
      <c r="W265" s="6" t="s">
        <v>16007</v>
      </c>
      <c r="X265" s="6" t="s">
        <v>17217</v>
      </c>
      <c r="Y265" s="6" t="s">
        <v>17218</v>
      </c>
      <c r="Z265" s="6" t="s">
        <v>17219</v>
      </c>
    </row>
    <row r="266" spans="1:26" x14ac:dyDescent="0.25">
      <c r="A266" s="6" t="s">
        <v>371</v>
      </c>
      <c r="B266" s="6" t="s">
        <v>3825</v>
      </c>
      <c r="C266" s="6" t="s">
        <v>3826</v>
      </c>
      <c r="D266" s="6" t="s">
        <v>7602</v>
      </c>
      <c r="E266" s="6" t="s">
        <v>81</v>
      </c>
      <c r="F266" s="6" t="s">
        <v>7603</v>
      </c>
      <c r="G266" s="6" t="s">
        <v>7604</v>
      </c>
      <c r="H266" s="6" t="s">
        <v>6709</v>
      </c>
      <c r="I266" s="43">
        <v>45167</v>
      </c>
      <c r="J266" s="43"/>
      <c r="K266">
        <v>764478</v>
      </c>
      <c r="L266" s="6" t="s">
        <v>7605</v>
      </c>
      <c r="M266" s="6" t="s">
        <v>7606</v>
      </c>
      <c r="N266" s="6" t="s">
        <v>5079</v>
      </c>
      <c r="O266" s="6" t="s">
        <v>3982</v>
      </c>
      <c r="Q266" s="6" t="s">
        <v>486</v>
      </c>
      <c r="R266" s="6" t="s">
        <v>17220</v>
      </c>
      <c r="S266" s="6" t="s">
        <v>17221</v>
      </c>
      <c r="T266" s="6" t="s">
        <v>15902</v>
      </c>
      <c r="U266" s="6" t="s">
        <v>486</v>
      </c>
      <c r="V266" s="6" t="s">
        <v>15889</v>
      </c>
      <c r="W266" s="6" t="s">
        <v>15890</v>
      </c>
      <c r="X266" s="6" t="s">
        <v>17222</v>
      </c>
      <c r="Y266" s="6" t="s">
        <v>17223</v>
      </c>
      <c r="Z266" s="6" t="s">
        <v>17224</v>
      </c>
    </row>
    <row r="267" spans="1:26" x14ac:dyDescent="0.25">
      <c r="A267" s="6" t="s">
        <v>374</v>
      </c>
      <c r="B267" s="6" t="s">
        <v>3911</v>
      </c>
      <c r="C267" s="6" t="s">
        <v>3826</v>
      </c>
      <c r="D267" s="6" t="s">
        <v>7607</v>
      </c>
      <c r="E267" s="6" t="s">
        <v>6357</v>
      </c>
      <c r="F267" s="6" t="s">
        <v>7608</v>
      </c>
      <c r="G267" s="6" t="s">
        <v>7609</v>
      </c>
      <c r="H267" s="6" t="s">
        <v>6408</v>
      </c>
      <c r="I267" s="43">
        <v>45224</v>
      </c>
      <c r="J267" s="43">
        <v>45229</v>
      </c>
      <c r="K267">
        <v>14930</v>
      </c>
      <c r="L267" s="6" t="s">
        <v>7610</v>
      </c>
      <c r="M267" s="6" t="s">
        <v>7611</v>
      </c>
      <c r="N267" s="6" t="s">
        <v>4051</v>
      </c>
      <c r="O267" s="6" t="s">
        <v>3982</v>
      </c>
      <c r="Q267" s="6" t="s">
        <v>488</v>
      </c>
      <c r="R267" s="6" t="s">
        <v>17225</v>
      </c>
      <c r="S267" s="6" t="s">
        <v>17226</v>
      </c>
      <c r="T267" s="6" t="s">
        <v>12</v>
      </c>
      <c r="U267" s="6" t="s">
        <v>488</v>
      </c>
      <c r="V267" s="6" t="s">
        <v>15930</v>
      </c>
      <c r="W267" s="6" t="s">
        <v>16048</v>
      </c>
      <c r="X267" s="6" t="s">
        <v>17227</v>
      </c>
      <c r="Y267" s="6" t="s">
        <v>17228</v>
      </c>
      <c r="Z267" s="6" t="s">
        <v>17229</v>
      </c>
    </row>
    <row r="268" spans="1:26" x14ac:dyDescent="0.25">
      <c r="A268" s="6" t="s">
        <v>376</v>
      </c>
      <c r="B268" s="6" t="s">
        <v>3870</v>
      </c>
      <c r="C268" s="6" t="s">
        <v>114</v>
      </c>
      <c r="D268" s="6" t="s">
        <v>7612</v>
      </c>
      <c r="E268" s="6" t="s">
        <v>6438</v>
      </c>
      <c r="F268" s="6" t="s">
        <v>6498</v>
      </c>
      <c r="G268" s="6" t="s">
        <v>7613</v>
      </c>
      <c r="H268" s="6" t="s">
        <v>6500</v>
      </c>
      <c r="I268" s="43">
        <v>45229</v>
      </c>
      <c r="J268" s="43">
        <v>45233</v>
      </c>
      <c r="K268">
        <v>1328581</v>
      </c>
      <c r="L268" s="6" t="s">
        <v>7614</v>
      </c>
      <c r="M268" s="6" t="s">
        <v>7615</v>
      </c>
      <c r="N268" s="6" t="s">
        <v>4503</v>
      </c>
      <c r="O268" s="6" t="s">
        <v>3982</v>
      </c>
      <c r="Q268" s="6" t="s">
        <v>861</v>
      </c>
      <c r="R268" s="6" t="s">
        <v>17230</v>
      </c>
      <c r="S268" s="6" t="s">
        <v>17231</v>
      </c>
      <c r="T268" s="6" t="s">
        <v>15902</v>
      </c>
      <c r="U268" s="6" t="s">
        <v>861</v>
      </c>
      <c r="V268" s="6" t="s">
        <v>15930</v>
      </c>
      <c r="W268" s="6" t="s">
        <v>16048</v>
      </c>
      <c r="X268" s="6" t="s">
        <v>17232</v>
      </c>
      <c r="Y268" s="6" t="s">
        <v>17233</v>
      </c>
      <c r="Z268" s="6" t="s">
        <v>81</v>
      </c>
    </row>
    <row r="269" spans="1:26" x14ac:dyDescent="0.25">
      <c r="A269" s="6" t="s">
        <v>378</v>
      </c>
      <c r="B269" s="6" t="s">
        <v>3891</v>
      </c>
      <c r="C269" s="6" t="s">
        <v>3887</v>
      </c>
      <c r="D269" s="6" t="s">
        <v>7616</v>
      </c>
      <c r="E269" s="6" t="s">
        <v>7617</v>
      </c>
      <c r="F269" s="6" t="s">
        <v>7618</v>
      </c>
      <c r="G269" s="6" t="s">
        <v>7619</v>
      </c>
      <c r="H269" s="6" t="s">
        <v>6480</v>
      </c>
      <c r="I269" s="43">
        <v>45232</v>
      </c>
      <c r="J269" s="43"/>
      <c r="K269">
        <v>718940</v>
      </c>
      <c r="L269" s="6" t="s">
        <v>7620</v>
      </c>
      <c r="M269" s="6" t="s">
        <v>7621</v>
      </c>
      <c r="N269" s="6" t="s">
        <v>5080</v>
      </c>
      <c r="O269" s="6" t="s">
        <v>3982</v>
      </c>
      <c r="Q269" s="6" t="s">
        <v>490</v>
      </c>
      <c r="R269" s="6" t="s">
        <v>17234</v>
      </c>
      <c r="S269" s="6" t="s">
        <v>17235</v>
      </c>
      <c r="T269" s="6" t="s">
        <v>12</v>
      </c>
      <c r="U269" s="6" t="s">
        <v>490</v>
      </c>
      <c r="V269" s="6" t="s">
        <v>16063</v>
      </c>
      <c r="W269" s="6" t="s">
        <v>16064</v>
      </c>
      <c r="X269" s="6" t="s">
        <v>17236</v>
      </c>
      <c r="Y269" s="6" t="s">
        <v>17237</v>
      </c>
      <c r="Z269" s="6" t="s">
        <v>17238</v>
      </c>
    </row>
    <row r="270" spans="1:26" x14ac:dyDescent="0.25">
      <c r="A270" s="6" t="s">
        <v>381</v>
      </c>
      <c r="B270" s="6" t="s">
        <v>3832</v>
      </c>
      <c r="C270" s="6" t="s">
        <v>3821</v>
      </c>
      <c r="D270" s="6" t="s">
        <v>7622</v>
      </c>
      <c r="E270" s="6" t="s">
        <v>81</v>
      </c>
      <c r="F270" s="6" t="s">
        <v>7623</v>
      </c>
      <c r="G270" s="6" t="s">
        <v>81</v>
      </c>
      <c r="H270" s="6" t="s">
        <v>81</v>
      </c>
      <c r="I270" s="43"/>
      <c r="J270" s="43"/>
      <c r="K270">
        <v>1161125</v>
      </c>
      <c r="L270" s="6" t="s">
        <v>7624</v>
      </c>
      <c r="M270" s="6" t="s">
        <v>7625</v>
      </c>
      <c r="N270" s="6" t="s">
        <v>5081</v>
      </c>
      <c r="O270" s="6" t="s">
        <v>3982</v>
      </c>
      <c r="Q270" s="6" t="s">
        <v>492</v>
      </c>
      <c r="R270" s="6" t="s">
        <v>17239</v>
      </c>
      <c r="S270" s="6" t="s">
        <v>17240</v>
      </c>
      <c r="T270" s="6" t="s">
        <v>15902</v>
      </c>
      <c r="U270" s="6" t="s">
        <v>492</v>
      </c>
      <c r="V270" s="6" t="s">
        <v>16024</v>
      </c>
      <c r="W270" s="6" t="s">
        <v>16025</v>
      </c>
      <c r="X270" s="6" t="s">
        <v>17241</v>
      </c>
      <c r="Y270" s="6" t="s">
        <v>17242</v>
      </c>
      <c r="Z270" s="6" t="s">
        <v>81</v>
      </c>
    </row>
    <row r="271" spans="1:26" x14ac:dyDescent="0.25">
      <c r="A271" s="6" t="s">
        <v>24514</v>
      </c>
      <c r="B271" s="6" t="s">
        <v>3842</v>
      </c>
      <c r="C271" s="6" t="s">
        <v>3823</v>
      </c>
      <c r="D271" s="6" t="s">
        <v>24515</v>
      </c>
      <c r="E271" s="6" t="s">
        <v>81</v>
      </c>
      <c r="F271" s="6" t="s">
        <v>7215</v>
      </c>
      <c r="G271" s="6" t="s">
        <v>24516</v>
      </c>
      <c r="H271" s="6" t="s">
        <v>81</v>
      </c>
      <c r="I271" s="43"/>
      <c r="J271" s="43"/>
      <c r="L271" s="6" t="s">
        <v>81</v>
      </c>
      <c r="M271" s="6" t="s">
        <v>81</v>
      </c>
      <c r="N271" s="6" t="s">
        <v>24517</v>
      </c>
      <c r="O271" s="6" t="s">
        <v>3984</v>
      </c>
      <c r="Q271" s="6" t="s">
        <v>494</v>
      </c>
      <c r="R271" s="6" t="s">
        <v>17243</v>
      </c>
      <c r="S271" s="6" t="s">
        <v>17244</v>
      </c>
      <c r="T271" s="6" t="s">
        <v>7623</v>
      </c>
      <c r="U271" s="6" t="s">
        <v>17245</v>
      </c>
      <c r="V271" s="6" t="s">
        <v>15930</v>
      </c>
      <c r="W271" s="6" t="s">
        <v>16319</v>
      </c>
      <c r="X271" s="6" t="s">
        <v>17246</v>
      </c>
      <c r="Y271" s="6" t="s">
        <v>17247</v>
      </c>
      <c r="Z271" s="6" t="s">
        <v>17248</v>
      </c>
    </row>
    <row r="272" spans="1:26" x14ac:dyDescent="0.25">
      <c r="A272" s="6" t="s">
        <v>2899</v>
      </c>
      <c r="B272" s="6" t="s">
        <v>3843</v>
      </c>
      <c r="C272" s="6" t="s">
        <v>3821</v>
      </c>
      <c r="D272" s="6" t="s">
        <v>7626</v>
      </c>
      <c r="E272" s="6" t="s">
        <v>7627</v>
      </c>
      <c r="F272" s="6" t="s">
        <v>7279</v>
      </c>
      <c r="G272" s="6" t="s">
        <v>7628</v>
      </c>
      <c r="H272" s="6" t="s">
        <v>81</v>
      </c>
      <c r="I272" s="43"/>
      <c r="J272" s="43"/>
      <c r="L272" s="6" t="s">
        <v>81</v>
      </c>
      <c r="M272" s="6" t="s">
        <v>81</v>
      </c>
      <c r="N272" s="6" t="s">
        <v>5082</v>
      </c>
      <c r="O272" s="6" t="s">
        <v>3982</v>
      </c>
      <c r="Q272" s="6" t="s">
        <v>496</v>
      </c>
      <c r="R272" s="6" t="s">
        <v>17243</v>
      </c>
      <c r="S272" s="6" t="s">
        <v>17244</v>
      </c>
      <c r="T272" s="6" t="s">
        <v>7623</v>
      </c>
      <c r="U272" s="6" t="s">
        <v>17245</v>
      </c>
      <c r="V272" s="6" t="s">
        <v>15930</v>
      </c>
      <c r="W272" s="6" t="s">
        <v>16319</v>
      </c>
      <c r="X272" s="6" t="s">
        <v>17246</v>
      </c>
      <c r="Y272" s="6" t="s">
        <v>17249</v>
      </c>
      <c r="Z272" s="6" t="s">
        <v>17248</v>
      </c>
    </row>
    <row r="273" spans="1:26" x14ac:dyDescent="0.25">
      <c r="A273" s="6" t="s">
        <v>383</v>
      </c>
      <c r="B273" s="6" t="s">
        <v>3859</v>
      </c>
      <c r="C273" s="6" t="s">
        <v>3823</v>
      </c>
      <c r="D273" s="6" t="s">
        <v>7629</v>
      </c>
      <c r="E273" s="6" t="s">
        <v>7630</v>
      </c>
      <c r="F273" s="6" t="s">
        <v>7092</v>
      </c>
      <c r="G273" s="6" t="s">
        <v>7631</v>
      </c>
      <c r="H273" s="6" t="s">
        <v>6650</v>
      </c>
      <c r="I273" s="43">
        <v>45147</v>
      </c>
      <c r="J273" s="43"/>
      <c r="K273">
        <v>78890</v>
      </c>
      <c r="L273" s="6" t="s">
        <v>7632</v>
      </c>
      <c r="M273" s="6" t="s">
        <v>7633</v>
      </c>
      <c r="N273" s="6" t="s">
        <v>4920</v>
      </c>
      <c r="O273" s="6" t="s">
        <v>3982</v>
      </c>
      <c r="Q273" s="6" t="s">
        <v>498</v>
      </c>
      <c r="R273" s="6" t="s">
        <v>17250</v>
      </c>
      <c r="S273" s="6" t="s">
        <v>17251</v>
      </c>
      <c r="T273" s="6" t="s">
        <v>12</v>
      </c>
      <c r="U273" s="6" t="s">
        <v>498</v>
      </c>
      <c r="V273" s="6" t="s">
        <v>16127</v>
      </c>
      <c r="W273" s="6" t="s">
        <v>16152</v>
      </c>
      <c r="X273" s="6" t="s">
        <v>17252</v>
      </c>
      <c r="Y273" s="6" t="s">
        <v>17253</v>
      </c>
      <c r="Z273" s="6" t="s">
        <v>17254</v>
      </c>
    </row>
    <row r="274" spans="1:26" x14ac:dyDescent="0.25">
      <c r="A274" s="6" t="s">
        <v>385</v>
      </c>
      <c r="B274" s="6" t="s">
        <v>3873</v>
      </c>
      <c r="C274" s="6" t="s">
        <v>114</v>
      </c>
      <c r="D274" s="6" t="s">
        <v>7634</v>
      </c>
      <c r="E274" s="6" t="s">
        <v>81</v>
      </c>
      <c r="F274" s="6" t="s">
        <v>7635</v>
      </c>
      <c r="G274" s="6" t="s">
        <v>7636</v>
      </c>
      <c r="H274" s="6" t="s">
        <v>6569</v>
      </c>
      <c r="I274" s="43">
        <v>45232</v>
      </c>
      <c r="J274" s="43">
        <v>45236</v>
      </c>
      <c r="K274">
        <v>9326</v>
      </c>
      <c r="L274" s="6" t="s">
        <v>7637</v>
      </c>
      <c r="M274" s="6" t="s">
        <v>7638</v>
      </c>
      <c r="N274" s="6" t="s">
        <v>4687</v>
      </c>
      <c r="O274" s="6" t="s">
        <v>3982</v>
      </c>
      <c r="Q274" s="6" t="s">
        <v>500</v>
      </c>
      <c r="R274" s="6" t="s">
        <v>17255</v>
      </c>
      <c r="S274" s="6" t="s">
        <v>17256</v>
      </c>
      <c r="T274" s="6" t="s">
        <v>12</v>
      </c>
      <c r="U274" s="6" t="s">
        <v>500</v>
      </c>
      <c r="V274" s="6" t="s">
        <v>16285</v>
      </c>
      <c r="W274" s="6" t="s">
        <v>16286</v>
      </c>
      <c r="X274" s="6" t="s">
        <v>17257</v>
      </c>
      <c r="Y274" s="6" t="s">
        <v>17258</v>
      </c>
      <c r="Z274" s="6" t="s">
        <v>17259</v>
      </c>
    </row>
    <row r="275" spans="1:26" x14ac:dyDescent="0.25">
      <c r="A275" s="6" t="s">
        <v>387</v>
      </c>
      <c r="B275" s="6" t="s">
        <v>3843</v>
      </c>
      <c r="C275" s="6" t="s">
        <v>3821</v>
      </c>
      <c r="D275" s="6" t="s">
        <v>7639</v>
      </c>
      <c r="E275" s="6" t="s">
        <v>81</v>
      </c>
      <c r="F275" s="6" t="s">
        <v>7215</v>
      </c>
      <c r="G275" s="6" t="s">
        <v>7640</v>
      </c>
      <c r="H275" s="6" t="s">
        <v>81</v>
      </c>
      <c r="I275" s="43"/>
      <c r="J275" s="43"/>
      <c r="K275">
        <v>312069</v>
      </c>
      <c r="L275" s="6" t="s">
        <v>7641</v>
      </c>
      <c r="M275" s="6" t="s">
        <v>7642</v>
      </c>
      <c r="N275" s="6" t="s">
        <v>4156</v>
      </c>
      <c r="O275" s="6" t="s">
        <v>3982</v>
      </c>
      <c r="Q275" s="6" t="s">
        <v>502</v>
      </c>
      <c r="R275" s="6" t="s">
        <v>17260</v>
      </c>
      <c r="S275" s="6" t="s">
        <v>17261</v>
      </c>
      <c r="T275" s="6" t="s">
        <v>15902</v>
      </c>
      <c r="U275" s="6" t="s">
        <v>502</v>
      </c>
      <c r="V275" s="6" t="s">
        <v>16024</v>
      </c>
      <c r="W275" s="6" t="s">
        <v>16025</v>
      </c>
      <c r="X275" s="6" t="s">
        <v>17262</v>
      </c>
      <c r="Y275" s="6" t="s">
        <v>17263</v>
      </c>
      <c r="Z275" s="6" t="s">
        <v>17264</v>
      </c>
    </row>
    <row r="276" spans="1:26" x14ac:dyDescent="0.25">
      <c r="A276" s="6" t="s">
        <v>389</v>
      </c>
      <c r="B276" s="6" t="s">
        <v>3818</v>
      </c>
      <c r="C276" s="6" t="s">
        <v>3819</v>
      </c>
      <c r="D276" s="6" t="s">
        <v>7643</v>
      </c>
      <c r="E276" s="6" t="s">
        <v>7644</v>
      </c>
      <c r="F276" s="6" t="s">
        <v>6604</v>
      </c>
      <c r="G276" s="6" t="s">
        <v>7645</v>
      </c>
      <c r="H276" s="6" t="s">
        <v>1678</v>
      </c>
      <c r="I276" s="43">
        <v>45230</v>
      </c>
      <c r="J276" s="43">
        <v>45236</v>
      </c>
      <c r="K276">
        <v>913142</v>
      </c>
      <c r="L276" s="6" t="s">
        <v>7646</v>
      </c>
      <c r="M276" s="6" t="s">
        <v>7647</v>
      </c>
      <c r="N276" s="6" t="s">
        <v>4141</v>
      </c>
      <c r="O276" s="6" t="s">
        <v>3984</v>
      </c>
      <c r="Q276" s="6" t="s">
        <v>15755</v>
      </c>
      <c r="R276" s="6" t="s">
        <v>17265</v>
      </c>
      <c r="S276" s="6" t="s">
        <v>17266</v>
      </c>
      <c r="T276" s="6" t="s">
        <v>6627</v>
      </c>
      <c r="U276" s="6" t="s">
        <v>15755</v>
      </c>
      <c r="V276" s="6" t="s">
        <v>16127</v>
      </c>
      <c r="W276" s="6" t="s">
        <v>16482</v>
      </c>
      <c r="X276" s="6" t="s">
        <v>17267</v>
      </c>
      <c r="Y276" s="6" t="s">
        <v>17268</v>
      </c>
      <c r="Z276" s="6" t="s">
        <v>17269</v>
      </c>
    </row>
    <row r="277" spans="1:26" x14ac:dyDescent="0.25">
      <c r="A277" s="6" t="s">
        <v>2900</v>
      </c>
      <c r="B277" s="6" t="s">
        <v>3832</v>
      </c>
      <c r="C277" s="6" t="s">
        <v>3821</v>
      </c>
      <c r="D277" s="6" t="s">
        <v>7648</v>
      </c>
      <c r="E277" s="6" t="s">
        <v>7649</v>
      </c>
      <c r="F277" s="6" t="s">
        <v>7592</v>
      </c>
      <c r="G277" s="6" t="s">
        <v>81</v>
      </c>
      <c r="H277" s="6" t="s">
        <v>7021</v>
      </c>
      <c r="I277" s="43"/>
      <c r="J277" s="43"/>
      <c r="K277">
        <v>1433913</v>
      </c>
      <c r="L277" s="6" t="s">
        <v>7650</v>
      </c>
      <c r="M277" s="6" t="s">
        <v>7651</v>
      </c>
      <c r="N277" s="6" t="s">
        <v>5083</v>
      </c>
      <c r="O277" s="6" t="s">
        <v>3982</v>
      </c>
      <c r="Q277" s="6" t="s">
        <v>504</v>
      </c>
      <c r="R277" s="6" t="s">
        <v>503</v>
      </c>
      <c r="S277" s="6" t="s">
        <v>17270</v>
      </c>
      <c r="T277" s="6" t="s">
        <v>6627</v>
      </c>
      <c r="U277" s="6" t="s">
        <v>17271</v>
      </c>
      <c r="V277" s="6" t="s">
        <v>16127</v>
      </c>
      <c r="W277" s="6" t="s">
        <v>16128</v>
      </c>
      <c r="X277" s="6" t="s">
        <v>17272</v>
      </c>
      <c r="Y277" s="6" t="s">
        <v>17273</v>
      </c>
      <c r="Z277" s="6" t="s">
        <v>17274</v>
      </c>
    </row>
    <row r="278" spans="1:26" x14ac:dyDescent="0.25">
      <c r="A278" s="6" t="s">
        <v>391</v>
      </c>
      <c r="B278" s="6" t="s">
        <v>3879</v>
      </c>
      <c r="C278" s="6" t="s">
        <v>3816</v>
      </c>
      <c r="D278" s="6" t="s">
        <v>7652</v>
      </c>
      <c r="E278" s="6" t="s">
        <v>81</v>
      </c>
      <c r="F278" s="6" t="s">
        <v>7653</v>
      </c>
      <c r="G278" s="6" t="s">
        <v>7654</v>
      </c>
      <c r="H278" s="6" t="s">
        <v>6569</v>
      </c>
      <c r="I278" s="43">
        <v>45238</v>
      </c>
      <c r="J278" s="43">
        <v>45243</v>
      </c>
      <c r="K278">
        <v>10795</v>
      </c>
      <c r="L278" s="6" t="s">
        <v>7655</v>
      </c>
      <c r="M278" s="6" t="s">
        <v>7656</v>
      </c>
      <c r="N278" s="6" t="s">
        <v>4325</v>
      </c>
      <c r="O278" s="6" t="s">
        <v>3983</v>
      </c>
      <c r="Q278" s="6" t="s">
        <v>507</v>
      </c>
      <c r="R278" s="6" t="s">
        <v>17275</v>
      </c>
      <c r="S278" s="6" t="s">
        <v>17276</v>
      </c>
      <c r="T278" s="6" t="s">
        <v>81</v>
      </c>
      <c r="U278" s="6" t="s">
        <v>81</v>
      </c>
      <c r="V278" s="6" t="s">
        <v>15962</v>
      </c>
      <c r="W278" s="6" t="s">
        <v>17277</v>
      </c>
      <c r="X278" s="6" t="s">
        <v>17278</v>
      </c>
      <c r="Y278" s="6" t="s">
        <v>17279</v>
      </c>
      <c r="Z278" s="6" t="s">
        <v>81</v>
      </c>
    </row>
    <row r="279" spans="1:26" x14ac:dyDescent="0.25">
      <c r="A279" s="6" t="s">
        <v>2902</v>
      </c>
      <c r="B279" s="6" t="s">
        <v>3829</v>
      </c>
      <c r="C279" s="6" t="s">
        <v>3823</v>
      </c>
      <c r="D279" s="6" t="s">
        <v>7657</v>
      </c>
      <c r="E279" s="6" t="s">
        <v>81</v>
      </c>
      <c r="F279" s="6" t="s">
        <v>6537</v>
      </c>
      <c r="G279" s="6" t="s">
        <v>7658</v>
      </c>
      <c r="H279" s="6" t="s">
        <v>6353</v>
      </c>
      <c r="I279" s="43">
        <v>45231</v>
      </c>
      <c r="J279" s="43">
        <v>45236</v>
      </c>
      <c r="K279">
        <v>1664703</v>
      </c>
      <c r="L279" s="6" t="s">
        <v>7659</v>
      </c>
      <c r="M279" s="6" t="s">
        <v>7660</v>
      </c>
      <c r="N279" s="6" t="s">
        <v>5084</v>
      </c>
      <c r="O279" s="6" t="s">
        <v>3984</v>
      </c>
      <c r="Q279" s="6" t="s">
        <v>2939</v>
      </c>
      <c r="R279" s="6" t="s">
        <v>17280</v>
      </c>
      <c r="S279" s="6" t="s">
        <v>17281</v>
      </c>
      <c r="T279" s="6" t="s">
        <v>12</v>
      </c>
      <c r="U279" s="6" t="s">
        <v>2939</v>
      </c>
      <c r="V279" s="6" t="s">
        <v>16127</v>
      </c>
      <c r="W279" s="6" t="s">
        <v>16436</v>
      </c>
      <c r="X279" s="6" t="s">
        <v>17282</v>
      </c>
      <c r="Y279" s="6" t="s">
        <v>17283</v>
      </c>
      <c r="Z279" s="6" t="s">
        <v>17284</v>
      </c>
    </row>
    <row r="280" spans="1:26" x14ac:dyDescent="0.25">
      <c r="A280" s="6" t="s">
        <v>393</v>
      </c>
      <c r="B280" s="6" t="s">
        <v>3857</v>
      </c>
      <c r="C280" s="6" t="s">
        <v>3823</v>
      </c>
      <c r="D280" s="6" t="s">
        <v>7662</v>
      </c>
      <c r="E280" s="6" t="s">
        <v>6438</v>
      </c>
      <c r="F280" s="6" t="s">
        <v>7663</v>
      </c>
      <c r="G280" s="6" t="s">
        <v>7664</v>
      </c>
      <c r="H280" s="6" t="s">
        <v>6650</v>
      </c>
      <c r="I280" s="43">
        <v>45231</v>
      </c>
      <c r="J280" s="43">
        <v>45236</v>
      </c>
      <c r="K280">
        <v>1124941</v>
      </c>
      <c r="L280" s="6" t="s">
        <v>7665</v>
      </c>
      <c r="M280" s="6" t="s">
        <v>7666</v>
      </c>
      <c r="N280" s="6" t="s">
        <v>4397</v>
      </c>
      <c r="O280" s="6" t="s">
        <v>3982</v>
      </c>
      <c r="Q280" s="6" t="s">
        <v>512</v>
      </c>
      <c r="R280" s="6" t="s">
        <v>17285</v>
      </c>
      <c r="S280" s="6" t="s">
        <v>17286</v>
      </c>
      <c r="T280" s="6" t="s">
        <v>12</v>
      </c>
      <c r="U280" s="6" t="s">
        <v>512</v>
      </c>
      <c r="V280" s="6" t="s">
        <v>15917</v>
      </c>
      <c r="W280" s="6" t="s">
        <v>3941</v>
      </c>
      <c r="X280" s="6" t="s">
        <v>17287</v>
      </c>
      <c r="Y280" s="6" t="s">
        <v>17288</v>
      </c>
      <c r="Z280" s="6" t="s">
        <v>17289</v>
      </c>
    </row>
    <row r="281" spans="1:26" x14ac:dyDescent="0.25">
      <c r="A281" s="6" t="s">
        <v>396</v>
      </c>
      <c r="B281" s="6" t="s">
        <v>3912</v>
      </c>
      <c r="C281" s="6" t="s">
        <v>3840</v>
      </c>
      <c r="D281" s="6" t="s">
        <v>7667</v>
      </c>
      <c r="E281" s="6" t="s">
        <v>7668</v>
      </c>
      <c r="F281" s="6" t="s">
        <v>6483</v>
      </c>
      <c r="G281" s="6" t="s">
        <v>7669</v>
      </c>
      <c r="H281" s="6" t="s">
        <v>81</v>
      </c>
      <c r="I281" s="43">
        <v>45159</v>
      </c>
      <c r="J281" s="43">
        <v>45163</v>
      </c>
      <c r="K281">
        <v>1809587</v>
      </c>
      <c r="L281" s="6" t="s">
        <v>7670</v>
      </c>
      <c r="M281" s="6" t="s">
        <v>7671</v>
      </c>
      <c r="N281" s="6" t="s">
        <v>5085</v>
      </c>
      <c r="O281" s="6" t="s">
        <v>3982</v>
      </c>
      <c r="Q281" s="6" t="s">
        <v>514</v>
      </c>
      <c r="R281" s="6" t="s">
        <v>17290</v>
      </c>
      <c r="S281" s="6" t="s">
        <v>17291</v>
      </c>
      <c r="T281" s="6" t="s">
        <v>12</v>
      </c>
      <c r="U281" s="6" t="s">
        <v>514</v>
      </c>
      <c r="V281" s="6" t="s">
        <v>16083</v>
      </c>
      <c r="W281" s="6" t="s">
        <v>16084</v>
      </c>
      <c r="X281" s="6" t="s">
        <v>17292</v>
      </c>
      <c r="Y281" s="6" t="s">
        <v>17293</v>
      </c>
      <c r="Z281" s="6" t="s">
        <v>17294</v>
      </c>
    </row>
    <row r="282" spans="1:26" x14ac:dyDescent="0.25">
      <c r="A282" s="6" t="s">
        <v>398</v>
      </c>
      <c r="B282" s="6" t="s">
        <v>3828</v>
      </c>
      <c r="C282" s="6" t="s">
        <v>3821</v>
      </c>
      <c r="D282" s="6" t="s">
        <v>7672</v>
      </c>
      <c r="E282" s="6" t="s">
        <v>81</v>
      </c>
      <c r="F282" s="6" t="s">
        <v>7673</v>
      </c>
      <c r="G282" s="6" t="s">
        <v>7674</v>
      </c>
      <c r="H282" s="6" t="s">
        <v>6353</v>
      </c>
      <c r="I282" s="43">
        <v>45229</v>
      </c>
      <c r="J282" s="43">
        <v>45233</v>
      </c>
      <c r="K282">
        <v>38777</v>
      </c>
      <c r="L282" s="6" t="s">
        <v>7675</v>
      </c>
      <c r="M282" s="6" t="s">
        <v>7676</v>
      </c>
      <c r="N282" s="6" t="s">
        <v>4808</v>
      </c>
      <c r="O282" s="6" t="s">
        <v>3982</v>
      </c>
      <c r="Q282" s="6" t="s">
        <v>516</v>
      </c>
      <c r="R282" s="6" t="s">
        <v>17295</v>
      </c>
      <c r="S282" s="6" t="s">
        <v>17296</v>
      </c>
      <c r="T282" s="6" t="s">
        <v>12</v>
      </c>
      <c r="U282" s="6" t="s">
        <v>516</v>
      </c>
      <c r="V282" s="6" t="s">
        <v>16070</v>
      </c>
      <c r="W282" s="6" t="s">
        <v>17297</v>
      </c>
      <c r="X282" s="6" t="s">
        <v>17298</v>
      </c>
      <c r="Y282" s="6" t="s">
        <v>17299</v>
      </c>
      <c r="Z282" s="6" t="s">
        <v>17300</v>
      </c>
    </row>
    <row r="283" spans="1:26" x14ac:dyDescent="0.25">
      <c r="A283" s="6" t="s">
        <v>400</v>
      </c>
      <c r="B283" s="6" t="s">
        <v>3898</v>
      </c>
      <c r="C283" s="6" t="s">
        <v>102</v>
      </c>
      <c r="D283" s="6" t="s">
        <v>7677</v>
      </c>
      <c r="E283" s="6" t="s">
        <v>7678</v>
      </c>
      <c r="F283" s="6" t="s">
        <v>6698</v>
      </c>
      <c r="G283" s="6" t="s">
        <v>7679</v>
      </c>
      <c r="H283" s="6" t="s">
        <v>81</v>
      </c>
      <c r="I283" s="43"/>
      <c r="J283" s="43"/>
      <c r="K283">
        <v>1533232</v>
      </c>
      <c r="L283" s="6" t="s">
        <v>7680</v>
      </c>
      <c r="M283" s="6" t="s">
        <v>7681</v>
      </c>
      <c r="N283" s="6" t="s">
        <v>5086</v>
      </c>
      <c r="O283" s="6" t="s">
        <v>3983</v>
      </c>
      <c r="Q283" s="6" t="s">
        <v>519</v>
      </c>
      <c r="R283" s="6" t="s">
        <v>17301</v>
      </c>
      <c r="S283" s="6" t="s">
        <v>17302</v>
      </c>
      <c r="T283" s="6" t="s">
        <v>81</v>
      </c>
      <c r="U283" s="6" t="s">
        <v>81</v>
      </c>
      <c r="V283" s="6" t="s">
        <v>16037</v>
      </c>
      <c r="W283" s="6" t="s">
        <v>16266</v>
      </c>
      <c r="X283" s="6" t="s">
        <v>17303</v>
      </c>
      <c r="Y283" s="6" t="s">
        <v>17304</v>
      </c>
      <c r="Z283" s="6" t="s">
        <v>81</v>
      </c>
    </row>
    <row r="284" spans="1:26" x14ac:dyDescent="0.25">
      <c r="A284" s="6" t="s">
        <v>402</v>
      </c>
      <c r="B284" s="6" t="s">
        <v>3898</v>
      </c>
      <c r="C284" s="6" t="s">
        <v>102</v>
      </c>
      <c r="D284" s="6" t="s">
        <v>7682</v>
      </c>
      <c r="E284" s="6" t="s">
        <v>7644</v>
      </c>
      <c r="F284" s="6" t="s">
        <v>6445</v>
      </c>
      <c r="G284" s="6" t="s">
        <v>7683</v>
      </c>
      <c r="H284" s="6" t="s">
        <v>6447</v>
      </c>
      <c r="I284" s="43">
        <v>45232</v>
      </c>
      <c r="J284" s="43">
        <v>45236</v>
      </c>
      <c r="K284">
        <v>1791863</v>
      </c>
      <c r="L284" s="6" t="s">
        <v>7684</v>
      </c>
      <c r="M284" s="6" t="s">
        <v>7685</v>
      </c>
      <c r="N284" s="6" t="s">
        <v>5086</v>
      </c>
      <c r="O284" s="6" t="s">
        <v>3983</v>
      </c>
      <c r="Q284" s="6" t="s">
        <v>521</v>
      </c>
      <c r="R284" s="6" t="s">
        <v>17305</v>
      </c>
      <c r="S284" s="6" t="s">
        <v>17306</v>
      </c>
      <c r="T284" s="6" t="s">
        <v>12</v>
      </c>
      <c r="U284" s="6" t="s">
        <v>521</v>
      </c>
      <c r="V284" s="6" t="s">
        <v>16063</v>
      </c>
      <c r="W284" s="6" t="s">
        <v>16064</v>
      </c>
      <c r="X284" s="6" t="s">
        <v>17307</v>
      </c>
      <c r="Y284" s="6" t="s">
        <v>17308</v>
      </c>
      <c r="Z284" s="6" t="s">
        <v>17309</v>
      </c>
    </row>
    <row r="285" spans="1:26" x14ac:dyDescent="0.25">
      <c r="A285" s="6" t="s">
        <v>405</v>
      </c>
      <c r="B285" s="6" t="s">
        <v>3885</v>
      </c>
      <c r="C285" s="6" t="s">
        <v>3826</v>
      </c>
      <c r="D285" s="6" t="s">
        <v>7686</v>
      </c>
      <c r="E285" s="6" t="s">
        <v>81</v>
      </c>
      <c r="F285" s="6" t="s">
        <v>7687</v>
      </c>
      <c r="G285" s="6" t="s">
        <v>7688</v>
      </c>
      <c r="H285" s="6" t="s">
        <v>6898</v>
      </c>
      <c r="I285" s="43">
        <v>45147</v>
      </c>
      <c r="J285" s="43"/>
      <c r="K285">
        <v>1378992</v>
      </c>
      <c r="L285" s="6" t="s">
        <v>7689</v>
      </c>
      <c r="M285" s="6" t="s">
        <v>7690</v>
      </c>
      <c r="N285" s="6" t="s">
        <v>4033</v>
      </c>
      <c r="O285" s="6" t="s">
        <v>3983</v>
      </c>
      <c r="Q285" s="6" t="s">
        <v>522</v>
      </c>
      <c r="R285" s="6" t="s">
        <v>17310</v>
      </c>
      <c r="S285" s="6" t="s">
        <v>17311</v>
      </c>
      <c r="T285" s="6" t="s">
        <v>12</v>
      </c>
      <c r="U285" s="6" t="s">
        <v>522</v>
      </c>
      <c r="V285" s="6" t="s">
        <v>16063</v>
      </c>
      <c r="W285" s="6" t="s">
        <v>16064</v>
      </c>
      <c r="X285" s="6" t="s">
        <v>17312</v>
      </c>
      <c r="Y285" s="6" t="s">
        <v>17313</v>
      </c>
      <c r="Z285" s="6" t="s">
        <v>17314</v>
      </c>
    </row>
    <row r="286" spans="1:26" x14ac:dyDescent="0.25">
      <c r="A286" s="6" t="s">
        <v>407</v>
      </c>
      <c r="B286" s="6" t="s">
        <v>3913</v>
      </c>
      <c r="C286" s="6" t="s">
        <v>3835</v>
      </c>
      <c r="D286" s="6" t="s">
        <v>7691</v>
      </c>
      <c r="E286" s="6" t="s">
        <v>81</v>
      </c>
      <c r="F286" s="6" t="s">
        <v>7692</v>
      </c>
      <c r="G286" s="6" t="s">
        <v>7693</v>
      </c>
      <c r="H286" s="6" t="s">
        <v>7694</v>
      </c>
      <c r="I286" s="43"/>
      <c r="J286" s="43"/>
      <c r="L286" s="6" t="s">
        <v>81</v>
      </c>
      <c r="M286" s="6" t="s">
        <v>81</v>
      </c>
      <c r="N286" s="6" t="s">
        <v>4781</v>
      </c>
      <c r="O286" s="6" t="s">
        <v>3983</v>
      </c>
      <c r="Q286" s="6" t="s">
        <v>524</v>
      </c>
      <c r="R286" s="6" t="s">
        <v>523</v>
      </c>
      <c r="S286" s="6" t="s">
        <v>17315</v>
      </c>
      <c r="T286" s="6" t="s">
        <v>12</v>
      </c>
      <c r="U286" s="6" t="s">
        <v>524</v>
      </c>
      <c r="V286" s="6" t="s">
        <v>15930</v>
      </c>
      <c r="W286" s="6" t="s">
        <v>15931</v>
      </c>
      <c r="X286" s="6" t="s">
        <v>17316</v>
      </c>
      <c r="Y286" s="6" t="s">
        <v>17317</v>
      </c>
      <c r="Z286" s="6" t="s">
        <v>81</v>
      </c>
    </row>
    <row r="287" spans="1:26" x14ac:dyDescent="0.25">
      <c r="A287" s="6" t="s">
        <v>408</v>
      </c>
      <c r="B287" s="6" t="s">
        <v>3913</v>
      </c>
      <c r="C287" s="6" t="s">
        <v>3835</v>
      </c>
      <c r="D287" s="6" t="s">
        <v>7691</v>
      </c>
      <c r="E287" s="6" t="s">
        <v>81</v>
      </c>
      <c r="F287" s="6" t="s">
        <v>7692</v>
      </c>
      <c r="G287" s="6" t="s">
        <v>7693</v>
      </c>
      <c r="H287" s="6" t="s">
        <v>7694</v>
      </c>
      <c r="I287" s="43">
        <v>45168</v>
      </c>
      <c r="J287" s="43"/>
      <c r="L287" s="6" t="s">
        <v>81</v>
      </c>
      <c r="M287" s="6" t="s">
        <v>81</v>
      </c>
      <c r="N287" s="6" t="s">
        <v>4781</v>
      </c>
      <c r="O287" s="6" t="s">
        <v>3983</v>
      </c>
      <c r="Q287" s="6" t="s">
        <v>526</v>
      </c>
      <c r="R287" s="6" t="s">
        <v>17318</v>
      </c>
      <c r="S287" s="6" t="s">
        <v>17319</v>
      </c>
      <c r="T287" s="6" t="s">
        <v>12</v>
      </c>
      <c r="U287" s="6" t="s">
        <v>526</v>
      </c>
      <c r="V287" s="6" t="s">
        <v>16510</v>
      </c>
      <c r="W287" s="6" t="s">
        <v>16511</v>
      </c>
      <c r="X287" s="6" t="s">
        <v>17320</v>
      </c>
      <c r="Y287" s="6" t="s">
        <v>17321</v>
      </c>
      <c r="Z287" s="6" t="s">
        <v>17322</v>
      </c>
    </row>
    <row r="288" spans="1:26" x14ac:dyDescent="0.25">
      <c r="A288" s="6" t="s">
        <v>410</v>
      </c>
      <c r="B288" s="6" t="s">
        <v>3914</v>
      </c>
      <c r="C288" s="6" t="s">
        <v>3826</v>
      </c>
      <c r="D288" s="6" t="s">
        <v>7695</v>
      </c>
      <c r="E288" s="6" t="s">
        <v>81</v>
      </c>
      <c r="F288" s="6" t="s">
        <v>7696</v>
      </c>
      <c r="G288" s="6" t="s">
        <v>7697</v>
      </c>
      <c r="H288" s="6" t="s">
        <v>1601</v>
      </c>
      <c r="I288" s="43">
        <v>45229</v>
      </c>
      <c r="J288" s="43">
        <v>45233</v>
      </c>
      <c r="K288">
        <v>1437578</v>
      </c>
      <c r="L288" s="6" t="s">
        <v>7698</v>
      </c>
      <c r="M288" s="6" t="s">
        <v>7699</v>
      </c>
      <c r="N288" s="6" t="s">
        <v>4553</v>
      </c>
      <c r="O288" s="6" t="s">
        <v>3982</v>
      </c>
      <c r="Q288" s="6" t="s">
        <v>529</v>
      </c>
      <c r="R288" s="6" t="s">
        <v>17323</v>
      </c>
      <c r="S288" s="6" t="s">
        <v>17324</v>
      </c>
      <c r="T288" s="6" t="s">
        <v>81</v>
      </c>
      <c r="U288" s="6" t="s">
        <v>81</v>
      </c>
      <c r="V288" s="6" t="s">
        <v>15980</v>
      </c>
      <c r="W288" s="6" t="s">
        <v>16053</v>
      </c>
      <c r="X288" s="6" t="s">
        <v>17325</v>
      </c>
      <c r="Y288" s="6" t="s">
        <v>17326</v>
      </c>
      <c r="Z288" s="6" t="s">
        <v>81</v>
      </c>
    </row>
    <row r="289" spans="1:26" x14ac:dyDescent="0.25">
      <c r="A289" s="6" t="s">
        <v>15745</v>
      </c>
      <c r="B289" s="6" t="s">
        <v>3882</v>
      </c>
      <c r="C289" s="6" t="s">
        <v>3821</v>
      </c>
      <c r="D289" s="6" t="s">
        <v>24518</v>
      </c>
      <c r="E289" s="6" t="s">
        <v>81</v>
      </c>
      <c r="F289" s="6" t="s">
        <v>6636</v>
      </c>
      <c r="G289" s="6" t="s">
        <v>12013</v>
      </c>
      <c r="H289" s="6" t="s">
        <v>6638</v>
      </c>
      <c r="I289" s="43">
        <v>45224</v>
      </c>
      <c r="J289" s="43">
        <v>45229</v>
      </c>
      <c r="L289" s="6" t="s">
        <v>81</v>
      </c>
      <c r="M289" s="6" t="s">
        <v>81</v>
      </c>
      <c r="N289" s="6" t="s">
        <v>24519</v>
      </c>
      <c r="O289" s="6" t="s">
        <v>3982</v>
      </c>
      <c r="Q289" s="6" t="s">
        <v>530</v>
      </c>
      <c r="R289" s="6" t="s">
        <v>17327</v>
      </c>
      <c r="S289" s="6" t="s">
        <v>17328</v>
      </c>
      <c r="T289" s="6" t="s">
        <v>12</v>
      </c>
      <c r="U289" s="6" t="s">
        <v>530</v>
      </c>
      <c r="V289" s="6" t="s">
        <v>15930</v>
      </c>
      <c r="W289" s="6" t="s">
        <v>16319</v>
      </c>
      <c r="X289" s="6" t="s">
        <v>17329</v>
      </c>
      <c r="Y289" s="6" t="s">
        <v>17330</v>
      </c>
      <c r="Z289" s="6" t="s">
        <v>17331</v>
      </c>
    </row>
    <row r="290" spans="1:26" x14ac:dyDescent="0.25">
      <c r="A290" s="6" t="s">
        <v>412</v>
      </c>
      <c r="B290" s="6" t="s">
        <v>3854</v>
      </c>
      <c r="C290" s="6" t="s">
        <v>3835</v>
      </c>
      <c r="D290" s="6" t="s">
        <v>7700</v>
      </c>
      <c r="E290" s="6" t="s">
        <v>7701</v>
      </c>
      <c r="F290" s="6" t="s">
        <v>6604</v>
      </c>
      <c r="G290" s="6" t="s">
        <v>7702</v>
      </c>
      <c r="H290" s="6" t="s">
        <v>1678</v>
      </c>
      <c r="I290" s="43">
        <v>45223</v>
      </c>
      <c r="J290" s="43">
        <v>45229</v>
      </c>
      <c r="K290">
        <v>1144519</v>
      </c>
      <c r="L290" s="6" t="s">
        <v>7703</v>
      </c>
      <c r="M290" s="6" t="s">
        <v>7704</v>
      </c>
      <c r="N290" s="6" t="s">
        <v>5087</v>
      </c>
      <c r="O290" s="6" t="s">
        <v>3983</v>
      </c>
      <c r="Q290" s="6" t="s">
        <v>532</v>
      </c>
      <c r="R290" s="6" t="s">
        <v>17332</v>
      </c>
      <c r="S290" s="6" t="s">
        <v>17333</v>
      </c>
      <c r="T290" s="6" t="s">
        <v>12</v>
      </c>
      <c r="U290" s="6" t="s">
        <v>532</v>
      </c>
      <c r="V290" s="6" t="s">
        <v>16024</v>
      </c>
      <c r="W290" s="6" t="s">
        <v>17334</v>
      </c>
      <c r="X290" s="6" t="s">
        <v>17335</v>
      </c>
      <c r="Y290" s="6" t="s">
        <v>17336</v>
      </c>
      <c r="Z290" s="6" t="s">
        <v>17337</v>
      </c>
    </row>
    <row r="291" spans="1:26" x14ac:dyDescent="0.25">
      <c r="A291" s="6" t="s">
        <v>415</v>
      </c>
      <c r="B291" s="6" t="s">
        <v>3833</v>
      </c>
      <c r="C291" s="6" t="s">
        <v>3816</v>
      </c>
      <c r="D291" s="6" t="s">
        <v>7705</v>
      </c>
      <c r="E291" s="6" t="s">
        <v>7706</v>
      </c>
      <c r="F291" s="6" t="s">
        <v>7707</v>
      </c>
      <c r="G291" s="6" t="s">
        <v>7708</v>
      </c>
      <c r="H291" s="6" t="s">
        <v>81</v>
      </c>
      <c r="I291" s="43"/>
      <c r="J291" s="43"/>
      <c r="K291">
        <v>1651308</v>
      </c>
      <c r="L291" s="6" t="s">
        <v>7709</v>
      </c>
      <c r="M291" s="6" t="s">
        <v>7710</v>
      </c>
      <c r="N291" s="6" t="s">
        <v>5088</v>
      </c>
      <c r="O291" s="6" t="s">
        <v>3983</v>
      </c>
      <c r="Q291" s="6" t="s">
        <v>535</v>
      </c>
      <c r="R291" s="6" t="s">
        <v>17338</v>
      </c>
      <c r="S291" s="6" t="s">
        <v>17339</v>
      </c>
      <c r="T291" s="6" t="s">
        <v>15902</v>
      </c>
      <c r="U291" s="6" t="s">
        <v>535</v>
      </c>
      <c r="V291" s="6" t="s">
        <v>15930</v>
      </c>
      <c r="W291" s="6" t="s">
        <v>15949</v>
      </c>
      <c r="X291" s="6" t="s">
        <v>17340</v>
      </c>
      <c r="Y291" s="6" t="s">
        <v>17341</v>
      </c>
      <c r="Z291" s="6" t="s">
        <v>17342</v>
      </c>
    </row>
    <row r="292" spans="1:26" x14ac:dyDescent="0.25">
      <c r="A292" s="6" t="s">
        <v>2906</v>
      </c>
      <c r="B292" s="6" t="s">
        <v>3915</v>
      </c>
      <c r="C292" s="6" t="s">
        <v>3826</v>
      </c>
      <c r="D292" s="6" t="s">
        <v>7711</v>
      </c>
      <c r="E292" s="6" t="s">
        <v>6654</v>
      </c>
      <c r="F292" s="6" t="s">
        <v>7712</v>
      </c>
      <c r="G292" s="6" t="s">
        <v>7713</v>
      </c>
      <c r="H292" s="6" t="s">
        <v>6376</v>
      </c>
      <c r="I292" s="43">
        <v>45232</v>
      </c>
      <c r="J292" s="43">
        <v>45236</v>
      </c>
      <c r="L292" s="6" t="s">
        <v>81</v>
      </c>
      <c r="M292" s="6" t="s">
        <v>81</v>
      </c>
      <c r="N292" s="6" t="s">
        <v>5089</v>
      </c>
      <c r="O292" s="6" t="s">
        <v>3982</v>
      </c>
      <c r="Q292" s="6" t="s">
        <v>537</v>
      </c>
      <c r="R292" s="6" t="s">
        <v>17343</v>
      </c>
      <c r="S292" s="6" t="s">
        <v>17344</v>
      </c>
      <c r="T292" s="6" t="s">
        <v>12</v>
      </c>
      <c r="U292" s="6" t="s">
        <v>537</v>
      </c>
      <c r="V292" s="6" t="s">
        <v>16037</v>
      </c>
      <c r="W292" s="6" t="s">
        <v>16616</v>
      </c>
      <c r="X292" s="6" t="s">
        <v>17345</v>
      </c>
      <c r="Y292" s="6" t="s">
        <v>17346</v>
      </c>
      <c r="Z292" s="6" t="s">
        <v>17347</v>
      </c>
    </row>
    <row r="293" spans="1:26" x14ac:dyDescent="0.25">
      <c r="A293" s="6" t="s">
        <v>2908</v>
      </c>
      <c r="B293" s="6" t="s">
        <v>3881</v>
      </c>
      <c r="C293" s="6" t="s">
        <v>3816</v>
      </c>
      <c r="D293" s="6" t="s">
        <v>7714</v>
      </c>
      <c r="E293" s="6" t="s">
        <v>81</v>
      </c>
      <c r="F293" s="6" t="s">
        <v>7715</v>
      </c>
      <c r="G293" s="6" t="s">
        <v>7716</v>
      </c>
      <c r="H293" s="6" t="s">
        <v>6480</v>
      </c>
      <c r="I293" s="43">
        <v>45231</v>
      </c>
      <c r="J293" s="43">
        <v>45236</v>
      </c>
      <c r="K293">
        <v>885590</v>
      </c>
      <c r="L293" s="6" t="s">
        <v>7717</v>
      </c>
      <c r="M293" s="6" t="s">
        <v>7718</v>
      </c>
      <c r="N293" s="6" t="s">
        <v>4425</v>
      </c>
      <c r="O293" s="6" t="s">
        <v>3983</v>
      </c>
      <c r="Q293" s="6" t="s">
        <v>2949</v>
      </c>
      <c r="R293" s="6" t="s">
        <v>17348</v>
      </c>
      <c r="S293" s="6" t="s">
        <v>17349</v>
      </c>
      <c r="T293" s="6" t="s">
        <v>81</v>
      </c>
      <c r="U293" s="6" t="s">
        <v>81</v>
      </c>
      <c r="V293" s="6" t="s">
        <v>15930</v>
      </c>
      <c r="W293" s="6" t="s">
        <v>16319</v>
      </c>
      <c r="X293" s="6" t="s">
        <v>17350</v>
      </c>
      <c r="Y293" s="6" t="s">
        <v>17351</v>
      </c>
      <c r="Z293" s="6" t="s">
        <v>81</v>
      </c>
    </row>
    <row r="294" spans="1:26" x14ac:dyDescent="0.25">
      <c r="A294" s="6" t="s">
        <v>2910</v>
      </c>
      <c r="B294" s="6" t="s">
        <v>3820</v>
      </c>
      <c r="C294" s="6" t="s">
        <v>3821</v>
      </c>
      <c r="D294" s="6" t="s">
        <v>7719</v>
      </c>
      <c r="E294" s="6" t="s">
        <v>81</v>
      </c>
      <c r="F294" s="6" t="s">
        <v>6797</v>
      </c>
      <c r="G294" s="6" t="s">
        <v>7720</v>
      </c>
      <c r="H294" s="6" t="s">
        <v>6388</v>
      </c>
      <c r="I294" s="43">
        <v>45147</v>
      </c>
      <c r="J294" s="43"/>
      <c r="K294">
        <v>1685040</v>
      </c>
      <c r="L294" s="6" t="s">
        <v>7721</v>
      </c>
      <c r="M294" s="6" t="s">
        <v>7722</v>
      </c>
      <c r="N294" s="6" t="s">
        <v>5090</v>
      </c>
      <c r="O294" s="6" t="s">
        <v>3984</v>
      </c>
      <c r="Q294" s="6" t="s">
        <v>539</v>
      </c>
      <c r="R294" s="6" t="s">
        <v>17352</v>
      </c>
      <c r="S294" s="6" t="s">
        <v>17353</v>
      </c>
      <c r="T294" s="6" t="s">
        <v>81</v>
      </c>
      <c r="U294" s="6" t="s">
        <v>81</v>
      </c>
      <c r="V294" s="6" t="s">
        <v>15910</v>
      </c>
      <c r="W294" s="6" t="s">
        <v>17354</v>
      </c>
      <c r="X294" s="6" t="s">
        <v>17355</v>
      </c>
      <c r="Y294" s="6" t="s">
        <v>17356</v>
      </c>
      <c r="Z294" s="6" t="s">
        <v>17357</v>
      </c>
    </row>
    <row r="295" spans="1:26" x14ac:dyDescent="0.25">
      <c r="A295" s="6" t="s">
        <v>418</v>
      </c>
      <c r="B295" s="6" t="s">
        <v>3906</v>
      </c>
      <c r="C295" s="6" t="s">
        <v>3887</v>
      </c>
      <c r="D295" s="6" t="s">
        <v>7725</v>
      </c>
      <c r="E295" s="6" t="s">
        <v>7726</v>
      </c>
      <c r="F295" s="6" t="s">
        <v>6483</v>
      </c>
      <c r="G295" s="6" t="s">
        <v>7727</v>
      </c>
      <c r="H295" s="6" t="s">
        <v>81</v>
      </c>
      <c r="I295" s="43">
        <v>45160</v>
      </c>
      <c r="J295" s="43"/>
      <c r="K295">
        <v>1329099</v>
      </c>
      <c r="L295" s="6" t="s">
        <v>7728</v>
      </c>
      <c r="M295" s="6" t="s">
        <v>7729</v>
      </c>
      <c r="N295" s="6" t="s">
        <v>5091</v>
      </c>
      <c r="O295" s="6" t="s">
        <v>3982</v>
      </c>
      <c r="Q295" s="6" t="s">
        <v>540</v>
      </c>
      <c r="R295" s="6" t="s">
        <v>17358</v>
      </c>
      <c r="S295" s="6" t="s">
        <v>17359</v>
      </c>
      <c r="T295" s="6" t="s">
        <v>12</v>
      </c>
      <c r="U295" s="6" t="s">
        <v>540</v>
      </c>
      <c r="V295" s="6" t="s">
        <v>16076</v>
      </c>
      <c r="W295" s="6" t="s">
        <v>17360</v>
      </c>
      <c r="X295" s="6" t="s">
        <v>17361</v>
      </c>
      <c r="Y295" s="6" t="s">
        <v>17362</v>
      </c>
      <c r="Z295" s="6" t="s">
        <v>17363</v>
      </c>
    </row>
    <row r="296" spans="1:26" x14ac:dyDescent="0.25">
      <c r="A296" s="6" t="s">
        <v>419</v>
      </c>
      <c r="B296" s="6" t="s">
        <v>3830</v>
      </c>
      <c r="C296" s="6" t="s">
        <v>3816</v>
      </c>
      <c r="D296" s="6" t="s">
        <v>7730</v>
      </c>
      <c r="E296" s="6" t="s">
        <v>81</v>
      </c>
      <c r="F296" s="6" t="s">
        <v>6426</v>
      </c>
      <c r="G296" s="6" t="s">
        <v>6774</v>
      </c>
      <c r="H296" s="6" t="s">
        <v>1601</v>
      </c>
      <c r="I296" s="43">
        <v>45222</v>
      </c>
      <c r="J296" s="43">
        <v>45226</v>
      </c>
      <c r="K296">
        <v>875045</v>
      </c>
      <c r="L296" s="6" t="s">
        <v>7731</v>
      </c>
      <c r="M296" s="6" t="s">
        <v>7732</v>
      </c>
      <c r="N296" s="6" t="s">
        <v>4239</v>
      </c>
      <c r="O296" s="6" t="s">
        <v>3983</v>
      </c>
      <c r="Q296" s="6" t="s">
        <v>541</v>
      </c>
      <c r="R296" s="6" t="s">
        <v>17364</v>
      </c>
      <c r="S296" s="6" t="s">
        <v>17365</v>
      </c>
      <c r="T296" s="6" t="s">
        <v>12</v>
      </c>
      <c r="U296" s="6" t="s">
        <v>541</v>
      </c>
      <c r="V296" s="6" t="s">
        <v>15943</v>
      </c>
      <c r="W296" s="6" t="s">
        <v>15944</v>
      </c>
      <c r="X296" s="6" t="s">
        <v>17366</v>
      </c>
      <c r="Y296" s="6" t="s">
        <v>17367</v>
      </c>
      <c r="Z296" s="6" t="s">
        <v>17368</v>
      </c>
    </row>
    <row r="297" spans="1:26" x14ac:dyDescent="0.25">
      <c r="A297" s="6" t="s">
        <v>421</v>
      </c>
      <c r="B297" s="6" t="s">
        <v>3908</v>
      </c>
      <c r="C297" s="6" t="s">
        <v>3887</v>
      </c>
      <c r="D297" s="6" t="s">
        <v>7733</v>
      </c>
      <c r="E297" s="6" t="s">
        <v>7734</v>
      </c>
      <c r="F297" s="6" t="s">
        <v>7279</v>
      </c>
      <c r="G297" s="6" t="s">
        <v>7735</v>
      </c>
      <c r="H297" s="6" t="s">
        <v>81</v>
      </c>
      <c r="I297" s="43">
        <v>45155</v>
      </c>
      <c r="J297" s="43"/>
      <c r="K297">
        <v>1723690</v>
      </c>
      <c r="L297" s="6" t="s">
        <v>7736</v>
      </c>
      <c r="M297" s="6" t="s">
        <v>7737</v>
      </c>
      <c r="N297" s="6" t="s">
        <v>5092</v>
      </c>
      <c r="O297" s="6" t="s">
        <v>3982</v>
      </c>
      <c r="Q297" s="6" t="s">
        <v>2953</v>
      </c>
      <c r="R297" s="6" t="s">
        <v>17369</v>
      </c>
      <c r="S297" s="6" t="s">
        <v>17370</v>
      </c>
      <c r="T297" s="6" t="s">
        <v>15902</v>
      </c>
      <c r="U297" s="6" t="s">
        <v>2953</v>
      </c>
      <c r="V297" s="6" t="s">
        <v>17371</v>
      </c>
      <c r="W297" s="6" t="s">
        <v>17372</v>
      </c>
      <c r="X297" s="6" t="s">
        <v>17373</v>
      </c>
      <c r="Y297" s="6" t="s">
        <v>17374</v>
      </c>
      <c r="Z297" s="6" t="s">
        <v>17375</v>
      </c>
    </row>
    <row r="298" spans="1:26" x14ac:dyDescent="0.25">
      <c r="A298" s="6" t="s">
        <v>423</v>
      </c>
      <c r="B298" s="6" t="s">
        <v>3858</v>
      </c>
      <c r="C298" s="6" t="s">
        <v>3819</v>
      </c>
      <c r="D298" s="6" t="s">
        <v>7738</v>
      </c>
      <c r="E298" s="6" t="s">
        <v>6885</v>
      </c>
      <c r="F298" s="6" t="s">
        <v>6537</v>
      </c>
      <c r="G298" s="6" t="s">
        <v>7739</v>
      </c>
      <c r="H298" s="6" t="s">
        <v>6353</v>
      </c>
      <c r="I298" s="43">
        <v>45155</v>
      </c>
      <c r="J298" s="43"/>
      <c r="K298">
        <v>1786352</v>
      </c>
      <c r="L298" s="6" t="s">
        <v>7740</v>
      </c>
      <c r="M298" s="6" t="s">
        <v>7741</v>
      </c>
      <c r="N298" s="6" t="s">
        <v>5093</v>
      </c>
      <c r="O298" s="6" t="s">
        <v>3982</v>
      </c>
      <c r="Q298" s="6" t="s">
        <v>543</v>
      </c>
      <c r="R298" s="6" t="s">
        <v>17376</v>
      </c>
      <c r="S298" s="6" t="s">
        <v>17377</v>
      </c>
      <c r="T298" s="6" t="s">
        <v>12</v>
      </c>
      <c r="U298" s="6" t="s">
        <v>543</v>
      </c>
      <c r="V298" s="6" t="s">
        <v>16024</v>
      </c>
      <c r="W298" s="6" t="s">
        <v>16933</v>
      </c>
      <c r="X298" s="6" t="s">
        <v>17378</v>
      </c>
      <c r="Y298" s="6" t="s">
        <v>17379</v>
      </c>
      <c r="Z298" s="6" t="s">
        <v>17380</v>
      </c>
    </row>
    <row r="299" spans="1:26" x14ac:dyDescent="0.25">
      <c r="A299" s="6" t="s">
        <v>425</v>
      </c>
      <c r="B299" s="6" t="s">
        <v>3841</v>
      </c>
      <c r="C299" s="6" t="s">
        <v>3816</v>
      </c>
      <c r="D299" s="6" t="s">
        <v>7742</v>
      </c>
      <c r="E299" s="6" t="s">
        <v>81</v>
      </c>
      <c r="F299" s="6" t="s">
        <v>7743</v>
      </c>
      <c r="G299" s="6" t="s">
        <v>7744</v>
      </c>
      <c r="H299" s="6" t="s">
        <v>6353</v>
      </c>
      <c r="I299" s="43">
        <v>45224</v>
      </c>
      <c r="J299" s="43">
        <v>45229</v>
      </c>
      <c r="K299">
        <v>12208</v>
      </c>
      <c r="L299" s="6" t="s">
        <v>7745</v>
      </c>
      <c r="M299" s="6" t="s">
        <v>7746</v>
      </c>
      <c r="N299" s="6" t="s">
        <v>4561</v>
      </c>
      <c r="O299" s="6" t="s">
        <v>3983</v>
      </c>
      <c r="Q299" s="6" t="s">
        <v>15759</v>
      </c>
      <c r="R299" s="6" t="s">
        <v>17381</v>
      </c>
      <c r="S299" s="6" t="s">
        <v>17382</v>
      </c>
      <c r="T299" s="6" t="s">
        <v>15902</v>
      </c>
      <c r="U299" s="6" t="s">
        <v>15759</v>
      </c>
      <c r="V299" s="6" t="s">
        <v>15910</v>
      </c>
      <c r="W299" s="6" t="s">
        <v>17354</v>
      </c>
      <c r="X299" s="6" t="s">
        <v>17383</v>
      </c>
      <c r="Y299" s="6" t="s">
        <v>17384</v>
      </c>
      <c r="Z299" s="6" t="s">
        <v>17385</v>
      </c>
    </row>
    <row r="300" spans="1:26" x14ac:dyDescent="0.25">
      <c r="A300" s="6" t="s">
        <v>426</v>
      </c>
      <c r="B300" s="6" t="s">
        <v>3841</v>
      </c>
      <c r="C300" s="6" t="s">
        <v>3816</v>
      </c>
      <c r="D300" s="6" t="s">
        <v>7742</v>
      </c>
      <c r="E300" s="6" t="s">
        <v>81</v>
      </c>
      <c r="F300" s="6" t="s">
        <v>7743</v>
      </c>
      <c r="G300" s="6" t="s">
        <v>7744</v>
      </c>
      <c r="H300" s="6" t="s">
        <v>6353</v>
      </c>
      <c r="I300" s="43"/>
      <c r="J300" s="43"/>
      <c r="L300" s="6" t="s">
        <v>81</v>
      </c>
      <c r="M300" s="6" t="s">
        <v>81</v>
      </c>
      <c r="N300" s="6" t="s">
        <v>4561</v>
      </c>
      <c r="O300" s="6" t="s">
        <v>3983</v>
      </c>
      <c r="Q300" s="6" t="s">
        <v>545</v>
      </c>
      <c r="R300" s="6" t="s">
        <v>17386</v>
      </c>
      <c r="S300" s="6" t="s">
        <v>17387</v>
      </c>
      <c r="T300" s="6" t="s">
        <v>15902</v>
      </c>
      <c r="U300" s="6" t="s">
        <v>545</v>
      </c>
      <c r="V300" s="6" t="s">
        <v>16063</v>
      </c>
      <c r="W300" s="6" t="s">
        <v>17388</v>
      </c>
      <c r="X300" s="6" t="s">
        <v>17389</v>
      </c>
      <c r="Y300" s="6" t="s">
        <v>17390</v>
      </c>
      <c r="Z300" s="6" t="s">
        <v>17391</v>
      </c>
    </row>
    <row r="301" spans="1:26" x14ac:dyDescent="0.25">
      <c r="A301" s="6" t="s">
        <v>2911</v>
      </c>
      <c r="B301" s="6" t="s">
        <v>3881</v>
      </c>
      <c r="C301" s="6" t="s">
        <v>3816</v>
      </c>
      <c r="D301" s="6" t="s">
        <v>7747</v>
      </c>
      <c r="E301" s="6" t="s">
        <v>81</v>
      </c>
      <c r="F301" s="6" t="s">
        <v>7748</v>
      </c>
      <c r="G301" s="6" t="s">
        <v>7749</v>
      </c>
      <c r="H301" s="6" t="s">
        <v>81</v>
      </c>
      <c r="I301" s="43"/>
      <c r="J301" s="43"/>
      <c r="L301" s="6" t="s">
        <v>81</v>
      </c>
      <c r="M301" s="6" t="s">
        <v>81</v>
      </c>
      <c r="N301" s="6" t="s">
        <v>5094</v>
      </c>
      <c r="O301" s="6" t="s">
        <v>3983</v>
      </c>
      <c r="Q301" s="6" t="s">
        <v>2956</v>
      </c>
      <c r="R301" s="6" t="s">
        <v>17392</v>
      </c>
      <c r="S301" s="6" t="s">
        <v>17393</v>
      </c>
      <c r="T301" s="6" t="s">
        <v>15902</v>
      </c>
      <c r="U301" s="6" t="s">
        <v>2956</v>
      </c>
      <c r="V301" s="6" t="s">
        <v>15917</v>
      </c>
      <c r="W301" s="6" t="s">
        <v>15918</v>
      </c>
      <c r="X301" s="6" t="s">
        <v>17394</v>
      </c>
      <c r="Y301" s="6" t="s">
        <v>17395</v>
      </c>
      <c r="Z301" s="6" t="s">
        <v>81</v>
      </c>
    </row>
    <row r="302" spans="1:26" x14ac:dyDescent="0.25">
      <c r="A302" s="6" t="s">
        <v>428</v>
      </c>
      <c r="B302" s="6" t="s">
        <v>3864</v>
      </c>
      <c r="C302" s="6" t="s">
        <v>102</v>
      </c>
      <c r="D302" s="6" t="s">
        <v>7677</v>
      </c>
      <c r="E302" s="6" t="s">
        <v>7750</v>
      </c>
      <c r="F302" s="6" t="s">
        <v>6698</v>
      </c>
      <c r="G302" s="6" t="s">
        <v>7679</v>
      </c>
      <c r="H302" s="6" t="s">
        <v>81</v>
      </c>
      <c r="I302" s="43">
        <v>45230</v>
      </c>
      <c r="J302" s="43">
        <v>45236</v>
      </c>
      <c r="K302">
        <v>1406234</v>
      </c>
      <c r="L302" s="6" t="s">
        <v>7751</v>
      </c>
      <c r="M302" s="6" t="s">
        <v>7752</v>
      </c>
      <c r="N302" s="6" t="s">
        <v>5095</v>
      </c>
      <c r="O302" s="6" t="s">
        <v>3983</v>
      </c>
      <c r="Q302" s="6" t="s">
        <v>546</v>
      </c>
      <c r="R302" s="6" t="s">
        <v>17396</v>
      </c>
      <c r="S302" s="6" t="s">
        <v>17397</v>
      </c>
      <c r="T302" s="6" t="s">
        <v>12</v>
      </c>
      <c r="U302" s="6" t="s">
        <v>546</v>
      </c>
      <c r="V302" s="6" t="s">
        <v>15910</v>
      </c>
      <c r="W302" s="6" t="s">
        <v>15911</v>
      </c>
      <c r="X302" s="6" t="s">
        <v>17398</v>
      </c>
      <c r="Y302" s="6" t="s">
        <v>17399</v>
      </c>
      <c r="Z302" s="6" t="s">
        <v>17400</v>
      </c>
    </row>
    <row r="303" spans="1:26" x14ac:dyDescent="0.25">
      <c r="A303" s="6" t="s">
        <v>430</v>
      </c>
      <c r="B303" s="6" t="s">
        <v>3907</v>
      </c>
      <c r="C303" s="6" t="s">
        <v>102</v>
      </c>
      <c r="D303" s="6" t="s">
        <v>7682</v>
      </c>
      <c r="E303" s="6" t="s">
        <v>7644</v>
      </c>
      <c r="F303" s="6" t="s">
        <v>6445</v>
      </c>
      <c r="G303" s="6" t="s">
        <v>7753</v>
      </c>
      <c r="H303" s="6" t="s">
        <v>6447</v>
      </c>
      <c r="I303" s="43">
        <v>45230</v>
      </c>
      <c r="J303" s="43">
        <v>45236</v>
      </c>
      <c r="K303">
        <v>1788348</v>
      </c>
      <c r="L303" s="6" t="s">
        <v>7754</v>
      </c>
      <c r="M303" s="6" t="s">
        <v>7755</v>
      </c>
      <c r="N303" s="6" t="s">
        <v>5095</v>
      </c>
      <c r="O303" s="6" t="s">
        <v>3983</v>
      </c>
      <c r="Q303" s="6" t="s">
        <v>549</v>
      </c>
      <c r="R303" s="6" t="s">
        <v>17401</v>
      </c>
      <c r="S303" s="6" t="s">
        <v>17402</v>
      </c>
      <c r="T303" s="6" t="s">
        <v>15902</v>
      </c>
      <c r="U303" s="6" t="s">
        <v>549</v>
      </c>
      <c r="V303" s="6" t="s">
        <v>15917</v>
      </c>
      <c r="W303" s="6" t="s">
        <v>16018</v>
      </c>
      <c r="X303" s="6" t="s">
        <v>17403</v>
      </c>
      <c r="Y303" s="6" t="s">
        <v>17404</v>
      </c>
      <c r="Z303" s="6" t="s">
        <v>17405</v>
      </c>
    </row>
    <row r="304" spans="1:26" x14ac:dyDescent="0.25">
      <c r="A304" s="6" t="s">
        <v>432</v>
      </c>
      <c r="B304" s="6" t="s">
        <v>3917</v>
      </c>
      <c r="C304" s="6" t="s">
        <v>3835</v>
      </c>
      <c r="D304" s="6" t="s">
        <v>7756</v>
      </c>
      <c r="E304" s="6" t="s">
        <v>81</v>
      </c>
      <c r="F304" s="6" t="s">
        <v>7757</v>
      </c>
      <c r="G304" s="6" t="s">
        <v>7758</v>
      </c>
      <c r="H304" s="6" t="s">
        <v>1601</v>
      </c>
      <c r="I304" s="43">
        <v>45160</v>
      </c>
      <c r="J304" s="43"/>
      <c r="K304">
        <v>1531152</v>
      </c>
      <c r="L304" s="6" t="s">
        <v>7759</v>
      </c>
      <c r="M304" s="6" t="s">
        <v>7760</v>
      </c>
      <c r="N304" s="6" t="s">
        <v>4166</v>
      </c>
      <c r="O304" s="6" t="s">
        <v>3983</v>
      </c>
      <c r="Q304" s="6" t="s">
        <v>551</v>
      </c>
      <c r="R304" s="6" t="s">
        <v>17406</v>
      </c>
      <c r="S304" s="6" t="s">
        <v>17407</v>
      </c>
      <c r="T304" s="6" t="s">
        <v>12</v>
      </c>
      <c r="U304" s="6" t="s">
        <v>551</v>
      </c>
      <c r="V304" s="6" t="s">
        <v>15910</v>
      </c>
      <c r="W304" s="6" t="s">
        <v>16170</v>
      </c>
      <c r="X304" s="6" t="s">
        <v>17408</v>
      </c>
      <c r="Y304" s="6" t="s">
        <v>17409</v>
      </c>
      <c r="Z304" s="6" t="s">
        <v>17410</v>
      </c>
    </row>
    <row r="305" spans="1:26" x14ac:dyDescent="0.25">
      <c r="A305" s="6" t="s">
        <v>434</v>
      </c>
      <c r="B305" s="6" t="s">
        <v>3828</v>
      </c>
      <c r="C305" s="6" t="s">
        <v>3821</v>
      </c>
      <c r="D305" s="6" t="s">
        <v>7761</v>
      </c>
      <c r="E305" s="6" t="s">
        <v>81</v>
      </c>
      <c r="F305" s="6" t="s">
        <v>6445</v>
      </c>
      <c r="G305" s="6" t="s">
        <v>7762</v>
      </c>
      <c r="H305" s="6" t="s">
        <v>6447</v>
      </c>
      <c r="I305" s="43">
        <v>45216</v>
      </c>
      <c r="J305" s="43"/>
      <c r="K305">
        <v>1390777</v>
      </c>
      <c r="L305" s="6" t="s">
        <v>7763</v>
      </c>
      <c r="M305" s="6" t="s">
        <v>7764</v>
      </c>
      <c r="N305" s="6" t="s">
        <v>4605</v>
      </c>
      <c r="O305" s="6" t="s">
        <v>3982</v>
      </c>
      <c r="Q305" s="6" t="s">
        <v>2958</v>
      </c>
      <c r="R305" s="6" t="s">
        <v>2957</v>
      </c>
      <c r="S305" s="6" t="s">
        <v>17411</v>
      </c>
      <c r="T305" s="6" t="s">
        <v>15902</v>
      </c>
      <c r="U305" s="6" t="s">
        <v>2958</v>
      </c>
      <c r="V305" s="6" t="s">
        <v>15930</v>
      </c>
      <c r="W305" s="6" t="s">
        <v>16319</v>
      </c>
      <c r="X305" s="6" t="s">
        <v>17412</v>
      </c>
      <c r="Y305" s="6" t="s">
        <v>17413</v>
      </c>
      <c r="Z305" s="6" t="s">
        <v>17414</v>
      </c>
    </row>
    <row r="306" spans="1:26" x14ac:dyDescent="0.25">
      <c r="A306" s="6" t="s">
        <v>2912</v>
      </c>
      <c r="B306" s="6" t="s">
        <v>3832</v>
      </c>
      <c r="C306" s="6" t="s">
        <v>3821</v>
      </c>
      <c r="D306" s="6" t="s">
        <v>7765</v>
      </c>
      <c r="E306" s="6" t="s">
        <v>81</v>
      </c>
      <c r="F306" s="6" t="s">
        <v>6370</v>
      </c>
      <c r="G306" s="6" t="s">
        <v>81</v>
      </c>
      <c r="H306" s="6" t="s">
        <v>81</v>
      </c>
      <c r="I306" s="43"/>
      <c r="J306" s="43"/>
      <c r="L306" s="6" t="s">
        <v>81</v>
      </c>
      <c r="M306" s="6" t="s">
        <v>81</v>
      </c>
      <c r="N306" s="6" t="s">
        <v>5096</v>
      </c>
      <c r="O306" s="6" t="s">
        <v>3982</v>
      </c>
      <c r="Q306" s="6" t="s">
        <v>15761</v>
      </c>
      <c r="R306" s="6" t="s">
        <v>17415</v>
      </c>
      <c r="S306" s="6" t="s">
        <v>17416</v>
      </c>
      <c r="T306" s="6" t="s">
        <v>81</v>
      </c>
      <c r="U306" s="6" t="s">
        <v>81</v>
      </c>
      <c r="V306" s="6" t="s">
        <v>16510</v>
      </c>
      <c r="W306" s="6" t="s">
        <v>16564</v>
      </c>
      <c r="X306" s="6" t="s">
        <v>17417</v>
      </c>
      <c r="Y306" s="6" t="s">
        <v>17418</v>
      </c>
      <c r="Z306" s="6" t="s">
        <v>81</v>
      </c>
    </row>
    <row r="307" spans="1:26" x14ac:dyDescent="0.25">
      <c r="A307" s="6" t="s">
        <v>2913</v>
      </c>
      <c r="B307" s="6" t="s">
        <v>3918</v>
      </c>
      <c r="C307" s="6" t="s">
        <v>3826</v>
      </c>
      <c r="D307" s="6" t="s">
        <v>7766</v>
      </c>
      <c r="E307" s="6" t="s">
        <v>7767</v>
      </c>
      <c r="F307" s="6" t="s">
        <v>7768</v>
      </c>
      <c r="G307" s="6" t="s">
        <v>7769</v>
      </c>
      <c r="H307" s="6" t="s">
        <v>81</v>
      </c>
      <c r="I307" s="43"/>
      <c r="J307" s="43"/>
      <c r="K307">
        <v>1447137</v>
      </c>
      <c r="L307" s="6" t="s">
        <v>7770</v>
      </c>
      <c r="M307" s="6" t="s">
        <v>7771</v>
      </c>
      <c r="N307" s="6" t="s">
        <v>5097</v>
      </c>
      <c r="O307" s="6" t="s">
        <v>3982</v>
      </c>
      <c r="Q307" s="6" t="s">
        <v>553</v>
      </c>
      <c r="R307" s="6" t="s">
        <v>17419</v>
      </c>
      <c r="S307" s="6" t="s">
        <v>17420</v>
      </c>
      <c r="T307" s="6" t="s">
        <v>81</v>
      </c>
      <c r="U307" s="6" t="s">
        <v>81</v>
      </c>
      <c r="V307" s="6" t="s">
        <v>15930</v>
      </c>
      <c r="W307" s="6" t="s">
        <v>16048</v>
      </c>
      <c r="X307" s="6" t="s">
        <v>17421</v>
      </c>
      <c r="Y307" s="6" t="s">
        <v>17422</v>
      </c>
      <c r="Z307" s="6" t="s">
        <v>81</v>
      </c>
    </row>
    <row r="308" spans="1:26" x14ac:dyDescent="0.25">
      <c r="A308" s="6" t="s">
        <v>436</v>
      </c>
      <c r="B308" s="6" t="s">
        <v>3864</v>
      </c>
      <c r="C308" s="6" t="s">
        <v>102</v>
      </c>
      <c r="D308" s="6" t="s">
        <v>7772</v>
      </c>
      <c r="E308" s="6" t="s">
        <v>81</v>
      </c>
      <c r="F308" s="6" t="s">
        <v>7773</v>
      </c>
      <c r="G308" s="6" t="s">
        <v>7774</v>
      </c>
      <c r="H308" s="6" t="s">
        <v>7775</v>
      </c>
      <c r="I308" s="43">
        <v>45230</v>
      </c>
      <c r="J308" s="43">
        <v>45236</v>
      </c>
      <c r="K308">
        <v>1130464</v>
      </c>
      <c r="L308" s="6" t="s">
        <v>7776</v>
      </c>
      <c r="M308" s="6" t="s">
        <v>7777</v>
      </c>
      <c r="N308" s="6" t="s">
        <v>5098</v>
      </c>
      <c r="O308" s="6" t="s">
        <v>3983</v>
      </c>
      <c r="Q308" s="6" t="s">
        <v>554</v>
      </c>
      <c r="R308" s="6" t="s">
        <v>17423</v>
      </c>
      <c r="S308" s="6" t="s">
        <v>17424</v>
      </c>
      <c r="T308" s="6" t="s">
        <v>17425</v>
      </c>
      <c r="U308" s="6" t="s">
        <v>554</v>
      </c>
      <c r="V308" s="6" t="s">
        <v>15930</v>
      </c>
      <c r="W308" s="6" t="s">
        <v>17011</v>
      </c>
      <c r="X308" s="6" t="s">
        <v>17426</v>
      </c>
      <c r="Y308" s="6" t="s">
        <v>17427</v>
      </c>
      <c r="Z308" s="6" t="s">
        <v>17428</v>
      </c>
    </row>
    <row r="309" spans="1:26" x14ac:dyDescent="0.25">
      <c r="A309" s="6" t="s">
        <v>2914</v>
      </c>
      <c r="B309" s="6" t="s">
        <v>3832</v>
      </c>
      <c r="C309" s="6" t="s">
        <v>3821</v>
      </c>
      <c r="D309" s="6" t="s">
        <v>7778</v>
      </c>
      <c r="E309" s="6" t="s">
        <v>81</v>
      </c>
      <c r="F309" s="6" t="s">
        <v>7779</v>
      </c>
      <c r="G309" s="6" t="s">
        <v>81</v>
      </c>
      <c r="H309" s="6" t="s">
        <v>81</v>
      </c>
      <c r="I309" s="43"/>
      <c r="J309" s="43"/>
      <c r="L309" s="6" t="s">
        <v>7780</v>
      </c>
      <c r="M309" s="6" t="s">
        <v>7781</v>
      </c>
      <c r="N309" s="6" t="s">
        <v>5099</v>
      </c>
      <c r="O309" s="6" t="s">
        <v>3982</v>
      </c>
      <c r="Q309" s="6" t="s">
        <v>556</v>
      </c>
      <c r="R309" s="6" t="s">
        <v>17429</v>
      </c>
      <c r="S309" s="6" t="s">
        <v>17430</v>
      </c>
      <c r="T309" s="6" t="s">
        <v>12</v>
      </c>
      <c r="U309" s="6" t="s">
        <v>556</v>
      </c>
      <c r="V309" s="6" t="s">
        <v>16063</v>
      </c>
      <c r="W309" s="6" t="s">
        <v>17431</v>
      </c>
      <c r="X309" s="6" t="s">
        <v>17432</v>
      </c>
      <c r="Y309" s="6" t="s">
        <v>17433</v>
      </c>
      <c r="Z309" s="6" t="s">
        <v>17434</v>
      </c>
    </row>
    <row r="310" spans="1:26" x14ac:dyDescent="0.25">
      <c r="A310" s="6" t="s">
        <v>438</v>
      </c>
      <c r="B310" s="6" t="s">
        <v>3858</v>
      </c>
      <c r="C310" s="6" t="s">
        <v>3819</v>
      </c>
      <c r="D310" s="6" t="s">
        <v>7782</v>
      </c>
      <c r="E310" s="6" t="s">
        <v>81</v>
      </c>
      <c r="F310" s="6" t="s">
        <v>7783</v>
      </c>
      <c r="G310" s="6" t="s">
        <v>7784</v>
      </c>
      <c r="H310" s="6" t="s">
        <v>3137</v>
      </c>
      <c r="I310" s="43">
        <v>45231</v>
      </c>
      <c r="J310" s="43">
        <v>45236</v>
      </c>
      <c r="K310">
        <v>1627014</v>
      </c>
      <c r="L310" s="6" t="s">
        <v>7785</v>
      </c>
      <c r="M310" s="6" t="s">
        <v>7786</v>
      </c>
      <c r="N310" s="6" t="s">
        <v>5100</v>
      </c>
      <c r="O310" s="6" t="s">
        <v>3982</v>
      </c>
      <c r="Q310" s="6" t="s">
        <v>2960</v>
      </c>
      <c r="R310" s="6" t="s">
        <v>17435</v>
      </c>
      <c r="S310" s="6" t="s">
        <v>17436</v>
      </c>
      <c r="T310" s="6" t="s">
        <v>15902</v>
      </c>
      <c r="U310" s="6" t="s">
        <v>2960</v>
      </c>
      <c r="V310" s="6" t="s">
        <v>16510</v>
      </c>
      <c r="W310" s="6" t="s">
        <v>16564</v>
      </c>
      <c r="X310" s="6" t="s">
        <v>17437</v>
      </c>
      <c r="Y310" s="6" t="s">
        <v>17438</v>
      </c>
      <c r="Z310" s="6" t="s">
        <v>17439</v>
      </c>
    </row>
    <row r="311" spans="1:26" x14ac:dyDescent="0.25">
      <c r="A311" s="6" t="s">
        <v>440</v>
      </c>
      <c r="B311" s="6" t="s">
        <v>3838</v>
      </c>
      <c r="C311" s="6" t="s">
        <v>3826</v>
      </c>
      <c r="D311" s="6" t="s">
        <v>7787</v>
      </c>
      <c r="E311" s="6" t="s">
        <v>81</v>
      </c>
      <c r="F311" s="6" t="s">
        <v>7788</v>
      </c>
      <c r="G311" s="6" t="s">
        <v>7789</v>
      </c>
      <c r="H311" s="6" t="s">
        <v>6703</v>
      </c>
      <c r="I311" s="43">
        <v>45230</v>
      </c>
      <c r="J311" s="43">
        <v>45236</v>
      </c>
      <c r="K311">
        <v>1075531</v>
      </c>
      <c r="L311" s="6" t="s">
        <v>7790</v>
      </c>
      <c r="M311" s="6" t="s">
        <v>7791</v>
      </c>
      <c r="N311" s="6" t="s">
        <v>4522</v>
      </c>
      <c r="O311" s="6" t="s">
        <v>3982</v>
      </c>
      <c r="Q311" s="6" t="s">
        <v>558</v>
      </c>
      <c r="R311" s="6" t="s">
        <v>17440</v>
      </c>
      <c r="S311" s="6" t="s">
        <v>17441</v>
      </c>
      <c r="T311" s="6" t="s">
        <v>15902</v>
      </c>
      <c r="U311" s="6" t="s">
        <v>558</v>
      </c>
      <c r="V311" s="6" t="s">
        <v>15930</v>
      </c>
      <c r="W311" s="6" t="s">
        <v>16319</v>
      </c>
      <c r="X311" s="6" t="s">
        <v>17442</v>
      </c>
      <c r="Y311" s="6" t="s">
        <v>17443</v>
      </c>
      <c r="Z311" s="6" t="s">
        <v>17444</v>
      </c>
    </row>
    <row r="312" spans="1:26" x14ac:dyDescent="0.25">
      <c r="A312" s="6" t="s">
        <v>441</v>
      </c>
      <c r="B312" s="6" t="s">
        <v>3919</v>
      </c>
      <c r="C312" s="6" t="s">
        <v>3866</v>
      </c>
      <c r="D312" s="6" t="s">
        <v>7792</v>
      </c>
      <c r="E312" s="6" t="s">
        <v>81</v>
      </c>
      <c r="F312" s="6" t="s">
        <v>7065</v>
      </c>
      <c r="G312" s="6" t="s">
        <v>7793</v>
      </c>
      <c r="H312" s="6" t="s">
        <v>6376</v>
      </c>
      <c r="I312" s="43">
        <v>45216</v>
      </c>
      <c r="J312" s="43">
        <v>45222</v>
      </c>
      <c r="K312">
        <v>1701605</v>
      </c>
      <c r="L312" s="6" t="s">
        <v>7794</v>
      </c>
      <c r="M312" s="6" t="s">
        <v>7795</v>
      </c>
      <c r="N312" s="6" t="s">
        <v>4442</v>
      </c>
      <c r="O312" s="6" t="s">
        <v>3982</v>
      </c>
      <c r="Q312" s="6" t="s">
        <v>561</v>
      </c>
      <c r="R312" s="6" t="s">
        <v>17445</v>
      </c>
      <c r="S312" s="6" t="s">
        <v>17446</v>
      </c>
      <c r="T312" s="6" t="s">
        <v>81</v>
      </c>
      <c r="U312" s="6" t="s">
        <v>81</v>
      </c>
      <c r="V312" s="6" t="s">
        <v>15936</v>
      </c>
      <c r="W312" s="6" t="s">
        <v>16493</v>
      </c>
      <c r="X312" s="6" t="s">
        <v>17447</v>
      </c>
      <c r="Y312" s="6" t="s">
        <v>17448</v>
      </c>
      <c r="Z312" s="6" t="s">
        <v>17449</v>
      </c>
    </row>
    <row r="313" spans="1:26" x14ac:dyDescent="0.25">
      <c r="A313" s="6" t="s">
        <v>15747</v>
      </c>
      <c r="B313" s="6" t="s">
        <v>3832</v>
      </c>
      <c r="C313" s="6" t="s">
        <v>3821</v>
      </c>
      <c r="D313" s="6" t="s">
        <v>24520</v>
      </c>
      <c r="E313" s="6" t="s">
        <v>81</v>
      </c>
      <c r="F313" s="6" t="s">
        <v>24521</v>
      </c>
      <c r="G313" s="6" t="s">
        <v>24522</v>
      </c>
      <c r="H313" s="6" t="s">
        <v>3137</v>
      </c>
      <c r="I313" s="43">
        <v>45217</v>
      </c>
      <c r="J313" s="43">
        <v>45222</v>
      </c>
      <c r="L313" s="6" t="s">
        <v>81</v>
      </c>
      <c r="M313" s="6" t="s">
        <v>81</v>
      </c>
      <c r="N313" s="6" t="s">
        <v>24523</v>
      </c>
      <c r="O313" s="6" t="s">
        <v>3982</v>
      </c>
      <c r="Q313" s="6" t="s">
        <v>2962</v>
      </c>
      <c r="R313" s="6" t="s">
        <v>17450</v>
      </c>
      <c r="S313" s="6" t="s">
        <v>17451</v>
      </c>
      <c r="T313" s="6" t="s">
        <v>12</v>
      </c>
      <c r="U313" s="6" t="s">
        <v>2962</v>
      </c>
      <c r="V313" s="6" t="s">
        <v>15930</v>
      </c>
      <c r="W313" s="6" t="s">
        <v>16319</v>
      </c>
      <c r="X313" s="6" t="s">
        <v>17452</v>
      </c>
      <c r="Y313" s="6" t="s">
        <v>17453</v>
      </c>
      <c r="Z313" s="6" t="s">
        <v>17454</v>
      </c>
    </row>
    <row r="314" spans="1:26" x14ac:dyDescent="0.25">
      <c r="A314" s="6" t="s">
        <v>444</v>
      </c>
      <c r="B314" s="6" t="s">
        <v>3858</v>
      </c>
      <c r="C314" s="6" t="s">
        <v>3819</v>
      </c>
      <c r="D314" s="6" t="s">
        <v>7796</v>
      </c>
      <c r="E314" s="6" t="s">
        <v>6692</v>
      </c>
      <c r="F314" s="6" t="s">
        <v>7797</v>
      </c>
      <c r="G314" s="6" t="s">
        <v>7798</v>
      </c>
      <c r="H314" s="6" t="s">
        <v>6353</v>
      </c>
      <c r="I314" s="43">
        <v>45231</v>
      </c>
      <c r="J314" s="43">
        <v>45236</v>
      </c>
      <c r="K314">
        <v>1666134</v>
      </c>
      <c r="L314" s="6" t="s">
        <v>7799</v>
      </c>
      <c r="M314" s="6" t="s">
        <v>7800</v>
      </c>
      <c r="N314" s="6" t="s">
        <v>5101</v>
      </c>
      <c r="O314" s="6" t="s">
        <v>3982</v>
      </c>
      <c r="Q314" s="6" t="s">
        <v>2964</v>
      </c>
      <c r="R314" s="6" t="s">
        <v>17455</v>
      </c>
      <c r="S314" s="6" t="s">
        <v>17456</v>
      </c>
      <c r="T314" s="6" t="s">
        <v>12</v>
      </c>
      <c r="U314" s="6" t="s">
        <v>2964</v>
      </c>
      <c r="V314" s="6" t="s">
        <v>15930</v>
      </c>
      <c r="W314" s="6" t="s">
        <v>16425</v>
      </c>
      <c r="X314" s="6" t="s">
        <v>17457</v>
      </c>
      <c r="Y314" s="6" t="s">
        <v>17458</v>
      </c>
      <c r="Z314" s="6" t="s">
        <v>17459</v>
      </c>
    </row>
    <row r="315" spans="1:26" x14ac:dyDescent="0.25">
      <c r="A315" s="6" t="s">
        <v>446</v>
      </c>
      <c r="B315" s="6" t="s">
        <v>3879</v>
      </c>
      <c r="C315" s="6" t="s">
        <v>3816</v>
      </c>
      <c r="D315" s="6" t="s">
        <v>7801</v>
      </c>
      <c r="E315" s="6" t="s">
        <v>81</v>
      </c>
      <c r="F315" s="6" t="s">
        <v>7802</v>
      </c>
      <c r="G315" s="6" t="s">
        <v>7803</v>
      </c>
      <c r="H315" s="6" t="s">
        <v>1885</v>
      </c>
      <c r="I315" s="43">
        <v>45230</v>
      </c>
      <c r="J315" s="43">
        <v>45236</v>
      </c>
      <c r="K315">
        <v>1860742</v>
      </c>
      <c r="L315" s="6" t="s">
        <v>81</v>
      </c>
      <c r="M315" s="6" t="s">
        <v>7804</v>
      </c>
      <c r="N315" s="6" t="s">
        <v>4777</v>
      </c>
      <c r="O315" s="6" t="s">
        <v>3983</v>
      </c>
      <c r="Q315" s="6" t="s">
        <v>563</v>
      </c>
      <c r="R315" s="6" t="s">
        <v>17460</v>
      </c>
      <c r="S315" s="6" t="s">
        <v>17461</v>
      </c>
      <c r="T315" s="6" t="s">
        <v>12</v>
      </c>
      <c r="U315" s="6" t="s">
        <v>563</v>
      </c>
      <c r="V315" s="6" t="s">
        <v>15936</v>
      </c>
      <c r="W315" s="6" t="s">
        <v>16951</v>
      </c>
      <c r="X315" s="6" t="s">
        <v>17462</v>
      </c>
      <c r="Y315" s="6" t="s">
        <v>17463</v>
      </c>
      <c r="Z315" s="6" t="s">
        <v>17464</v>
      </c>
    </row>
    <row r="316" spans="1:26" x14ac:dyDescent="0.25">
      <c r="A316" s="6" t="s">
        <v>448</v>
      </c>
      <c r="B316" s="6" t="s">
        <v>3842</v>
      </c>
      <c r="C316" s="6" t="s">
        <v>3823</v>
      </c>
      <c r="D316" s="6" t="s">
        <v>7805</v>
      </c>
      <c r="E316" s="6" t="s">
        <v>81</v>
      </c>
      <c r="F316" s="6" t="s">
        <v>7806</v>
      </c>
      <c r="G316" s="6" t="s">
        <v>7807</v>
      </c>
      <c r="H316" s="6" t="s">
        <v>3137</v>
      </c>
      <c r="I316" s="43">
        <v>45229</v>
      </c>
      <c r="J316" s="43">
        <v>45233</v>
      </c>
      <c r="K316">
        <v>1633931</v>
      </c>
      <c r="L316" s="6" t="s">
        <v>7808</v>
      </c>
      <c r="M316" s="6" t="s">
        <v>7809</v>
      </c>
      <c r="N316" s="6" t="s">
        <v>4119</v>
      </c>
      <c r="O316" s="6" t="s">
        <v>3984</v>
      </c>
      <c r="Q316" s="6" t="s">
        <v>565</v>
      </c>
      <c r="R316" s="6" t="s">
        <v>17465</v>
      </c>
      <c r="S316" s="6" t="s">
        <v>81</v>
      </c>
      <c r="T316" s="6" t="s">
        <v>15902</v>
      </c>
      <c r="U316" s="6" t="s">
        <v>565</v>
      </c>
      <c r="V316" s="6" t="s">
        <v>16024</v>
      </c>
      <c r="W316" s="6" t="s">
        <v>16025</v>
      </c>
      <c r="X316" s="6" t="s">
        <v>17466</v>
      </c>
      <c r="Y316" s="6" t="s">
        <v>17467</v>
      </c>
      <c r="Z316" s="6" t="s">
        <v>81</v>
      </c>
    </row>
    <row r="317" spans="1:26" x14ac:dyDescent="0.25">
      <c r="A317" s="6" t="s">
        <v>450</v>
      </c>
      <c r="B317" s="6" t="s">
        <v>3824</v>
      </c>
      <c r="C317" s="6" t="s">
        <v>3823</v>
      </c>
      <c r="D317" s="6" t="s">
        <v>24524</v>
      </c>
      <c r="E317" s="6" t="s">
        <v>6466</v>
      </c>
      <c r="F317" s="6" t="s">
        <v>8273</v>
      </c>
      <c r="G317" s="6" t="s">
        <v>8511</v>
      </c>
      <c r="H317" s="6" t="s">
        <v>6376</v>
      </c>
      <c r="I317" s="43">
        <v>45236</v>
      </c>
      <c r="J317" s="43">
        <v>45240</v>
      </c>
      <c r="K317">
        <v>1316835</v>
      </c>
      <c r="L317" s="6" t="s">
        <v>7811</v>
      </c>
      <c r="M317" s="6" t="s">
        <v>7812</v>
      </c>
      <c r="N317" s="6" t="s">
        <v>4042</v>
      </c>
      <c r="O317" s="6" t="s">
        <v>3982</v>
      </c>
      <c r="Q317" s="6" t="s">
        <v>567</v>
      </c>
      <c r="R317" s="6" t="s">
        <v>17468</v>
      </c>
      <c r="S317" s="6" t="s">
        <v>17469</v>
      </c>
      <c r="T317" s="6" t="s">
        <v>16826</v>
      </c>
      <c r="U317" s="6" t="s">
        <v>567</v>
      </c>
      <c r="V317" s="6" t="s">
        <v>15962</v>
      </c>
      <c r="W317" s="6" t="s">
        <v>15963</v>
      </c>
      <c r="X317" s="6" t="s">
        <v>17470</v>
      </c>
      <c r="Y317" s="6" t="s">
        <v>17471</v>
      </c>
      <c r="Z317" s="6" t="s">
        <v>17472</v>
      </c>
    </row>
    <row r="318" spans="1:26" x14ac:dyDescent="0.25">
      <c r="A318" s="6" t="s">
        <v>451</v>
      </c>
      <c r="B318" s="6" t="s">
        <v>3828</v>
      </c>
      <c r="C318" s="6" t="s">
        <v>3821</v>
      </c>
      <c r="D318" s="6" t="s">
        <v>7813</v>
      </c>
      <c r="E318" s="6" t="s">
        <v>81</v>
      </c>
      <c r="F318" s="6" t="s">
        <v>6445</v>
      </c>
      <c r="G318" s="6" t="s">
        <v>7814</v>
      </c>
      <c r="H318" s="6" t="s">
        <v>6447</v>
      </c>
      <c r="I318" s="43">
        <v>45210</v>
      </c>
      <c r="J318" s="43">
        <v>45215</v>
      </c>
      <c r="K318">
        <v>1364742</v>
      </c>
      <c r="L318" s="6" t="s">
        <v>7815</v>
      </c>
      <c r="M318" s="6" t="s">
        <v>7816</v>
      </c>
      <c r="N318" s="6" t="s">
        <v>4194</v>
      </c>
      <c r="O318" s="6" t="s">
        <v>3982</v>
      </c>
      <c r="Q318" s="6" t="s">
        <v>570</v>
      </c>
      <c r="R318" s="6" t="s">
        <v>569</v>
      </c>
      <c r="S318" s="6" t="s">
        <v>17473</v>
      </c>
      <c r="T318" s="6" t="s">
        <v>12</v>
      </c>
      <c r="U318" s="6" t="s">
        <v>570</v>
      </c>
      <c r="V318" s="6" t="s">
        <v>15889</v>
      </c>
      <c r="W318" s="6" t="s">
        <v>15924</v>
      </c>
      <c r="X318" s="6" t="s">
        <v>17474</v>
      </c>
      <c r="Y318" s="6" t="s">
        <v>17475</v>
      </c>
      <c r="Z318" s="6" t="s">
        <v>17476</v>
      </c>
    </row>
    <row r="319" spans="1:26" x14ac:dyDescent="0.25">
      <c r="A319" s="6" t="s">
        <v>453</v>
      </c>
      <c r="B319" s="6" t="s">
        <v>3858</v>
      </c>
      <c r="C319" s="6" t="s">
        <v>3819</v>
      </c>
      <c r="D319" s="6" t="s">
        <v>7817</v>
      </c>
      <c r="E319" s="6" t="s">
        <v>81</v>
      </c>
      <c r="F319" s="6" t="s">
        <v>7818</v>
      </c>
      <c r="G319" s="6" t="s">
        <v>7819</v>
      </c>
      <c r="H319" s="6" t="s">
        <v>7820</v>
      </c>
      <c r="I319" s="43">
        <v>45229</v>
      </c>
      <c r="J319" s="43">
        <v>45233</v>
      </c>
      <c r="K319">
        <v>1280058</v>
      </c>
      <c r="L319" s="6" t="s">
        <v>7821</v>
      </c>
      <c r="M319" s="6" t="s">
        <v>7822</v>
      </c>
      <c r="N319" s="6" t="s">
        <v>5102</v>
      </c>
      <c r="O319" s="6" t="s">
        <v>3982</v>
      </c>
      <c r="Q319" s="6" t="s">
        <v>572</v>
      </c>
      <c r="R319" s="6" t="s">
        <v>17477</v>
      </c>
      <c r="S319" s="6" t="s">
        <v>17478</v>
      </c>
      <c r="T319" s="6" t="s">
        <v>6627</v>
      </c>
      <c r="U319" s="6" t="s">
        <v>17479</v>
      </c>
      <c r="V319" s="6" t="s">
        <v>16127</v>
      </c>
      <c r="W319" s="6" t="s">
        <v>16128</v>
      </c>
      <c r="X319" s="6" t="s">
        <v>17480</v>
      </c>
      <c r="Y319" s="6" t="s">
        <v>17481</v>
      </c>
      <c r="Z319" s="6" t="s">
        <v>17482</v>
      </c>
    </row>
    <row r="320" spans="1:26" x14ac:dyDescent="0.25">
      <c r="A320" s="6" t="s">
        <v>2916</v>
      </c>
      <c r="B320" s="6" t="s">
        <v>3915</v>
      </c>
      <c r="C320" s="6" t="s">
        <v>3826</v>
      </c>
      <c r="D320" s="6" t="s">
        <v>7823</v>
      </c>
      <c r="E320" s="6" t="s">
        <v>6357</v>
      </c>
      <c r="F320" s="6" t="s">
        <v>7824</v>
      </c>
      <c r="G320" s="6" t="s">
        <v>7825</v>
      </c>
      <c r="H320" s="6" t="s">
        <v>3137</v>
      </c>
      <c r="I320" s="43">
        <v>45225</v>
      </c>
      <c r="J320" s="43">
        <v>45229</v>
      </c>
      <c r="K320">
        <v>1546417</v>
      </c>
      <c r="L320" s="6" t="s">
        <v>7826</v>
      </c>
      <c r="M320" s="6" t="s">
        <v>7827</v>
      </c>
      <c r="N320" s="6" t="s">
        <v>4175</v>
      </c>
      <c r="O320" s="6" t="s">
        <v>3982</v>
      </c>
      <c r="Q320" s="6" t="s">
        <v>576</v>
      </c>
      <c r="R320" s="6" t="s">
        <v>17483</v>
      </c>
      <c r="S320" s="6" t="s">
        <v>17484</v>
      </c>
      <c r="T320" s="6" t="s">
        <v>12</v>
      </c>
      <c r="U320" s="6" t="s">
        <v>576</v>
      </c>
      <c r="V320" s="6" t="s">
        <v>15903</v>
      </c>
      <c r="W320" s="6" t="s">
        <v>17485</v>
      </c>
      <c r="X320" s="6" t="s">
        <v>17486</v>
      </c>
      <c r="Y320" s="6" t="s">
        <v>17487</v>
      </c>
      <c r="Z320" s="6" t="s">
        <v>17488</v>
      </c>
    </row>
    <row r="321" spans="1:26" x14ac:dyDescent="0.25">
      <c r="A321" s="6" t="s">
        <v>2917</v>
      </c>
      <c r="B321" s="6" t="s">
        <v>3918</v>
      </c>
      <c r="C321" s="6" t="s">
        <v>3826</v>
      </c>
      <c r="D321" s="6" t="s">
        <v>7828</v>
      </c>
      <c r="E321" s="6" t="s">
        <v>7829</v>
      </c>
      <c r="F321" s="6" t="s">
        <v>7830</v>
      </c>
      <c r="G321" s="6" t="s">
        <v>7831</v>
      </c>
      <c r="H321" s="6" t="s">
        <v>81</v>
      </c>
      <c r="I321" s="43"/>
      <c r="J321" s="43"/>
      <c r="L321" s="6" t="s">
        <v>81</v>
      </c>
      <c r="M321" s="6" t="s">
        <v>81</v>
      </c>
      <c r="N321" s="6" t="s">
        <v>5103</v>
      </c>
      <c r="O321" s="6" t="s">
        <v>3982</v>
      </c>
      <c r="Q321" s="6" t="s">
        <v>579</v>
      </c>
      <c r="R321" s="6" t="s">
        <v>17489</v>
      </c>
      <c r="S321" s="6" t="s">
        <v>17490</v>
      </c>
      <c r="T321" s="6" t="s">
        <v>15902</v>
      </c>
      <c r="U321" s="6" t="s">
        <v>579</v>
      </c>
      <c r="V321" s="6" t="s">
        <v>16024</v>
      </c>
      <c r="W321" s="6" t="s">
        <v>17491</v>
      </c>
      <c r="X321" s="6" t="s">
        <v>17492</v>
      </c>
      <c r="Y321" s="6" t="s">
        <v>17493</v>
      </c>
      <c r="Z321" s="6" t="s">
        <v>81</v>
      </c>
    </row>
    <row r="322" spans="1:26" x14ac:dyDescent="0.25">
      <c r="A322" s="6" t="s">
        <v>2919</v>
      </c>
      <c r="B322" s="6" t="s">
        <v>3858</v>
      </c>
      <c r="C322" s="6" t="s">
        <v>3819</v>
      </c>
      <c r="D322" s="6" t="s">
        <v>7832</v>
      </c>
      <c r="E322" s="6" t="s">
        <v>81</v>
      </c>
      <c r="F322" s="6" t="s">
        <v>6688</v>
      </c>
      <c r="G322" s="6" t="s">
        <v>7833</v>
      </c>
      <c r="H322" s="6" t="s">
        <v>6376</v>
      </c>
      <c r="I322" s="43">
        <v>45237</v>
      </c>
      <c r="J322" s="43">
        <v>45243</v>
      </c>
      <c r="K322">
        <v>1830043</v>
      </c>
      <c r="L322" s="6" t="s">
        <v>7834</v>
      </c>
      <c r="M322" s="6" t="s">
        <v>7835</v>
      </c>
      <c r="N322" s="6" t="s">
        <v>5104</v>
      </c>
      <c r="O322" s="6" t="s">
        <v>3982</v>
      </c>
      <c r="Q322" s="6" t="s">
        <v>2968</v>
      </c>
      <c r="R322" s="6" t="s">
        <v>17494</v>
      </c>
      <c r="S322" s="6" t="s">
        <v>17495</v>
      </c>
      <c r="T322" s="6" t="s">
        <v>12</v>
      </c>
      <c r="U322" s="6" t="s">
        <v>2968</v>
      </c>
      <c r="V322" s="6" t="s">
        <v>24</v>
      </c>
      <c r="W322" s="6" t="s">
        <v>17496</v>
      </c>
      <c r="X322" s="6" t="s">
        <v>17497</v>
      </c>
      <c r="Y322" s="6" t="s">
        <v>17498</v>
      </c>
      <c r="Z322" s="6" t="s">
        <v>17499</v>
      </c>
    </row>
    <row r="323" spans="1:26" x14ac:dyDescent="0.25">
      <c r="A323" s="6" t="s">
        <v>455</v>
      </c>
      <c r="B323" s="6" t="s">
        <v>3920</v>
      </c>
      <c r="C323" s="6" t="s">
        <v>3819</v>
      </c>
      <c r="D323" s="6" t="s">
        <v>7836</v>
      </c>
      <c r="E323" s="6" t="s">
        <v>7837</v>
      </c>
      <c r="F323" s="6" t="s">
        <v>7058</v>
      </c>
      <c r="G323" s="6" t="s">
        <v>7838</v>
      </c>
      <c r="H323" s="6" t="s">
        <v>7060</v>
      </c>
      <c r="I323" s="43">
        <v>45216</v>
      </c>
      <c r="J323" s="43">
        <v>45222</v>
      </c>
      <c r="K323">
        <v>9092</v>
      </c>
      <c r="L323" s="6" t="s">
        <v>7839</v>
      </c>
      <c r="M323" s="6" t="s">
        <v>7840</v>
      </c>
      <c r="N323" s="6" t="s">
        <v>4570</v>
      </c>
      <c r="O323" s="6" t="s">
        <v>3982</v>
      </c>
      <c r="Q323" s="6" t="s">
        <v>2970</v>
      </c>
      <c r="R323" s="6" t="s">
        <v>17500</v>
      </c>
      <c r="S323" s="6" t="s">
        <v>17501</v>
      </c>
      <c r="T323" s="6" t="s">
        <v>7623</v>
      </c>
      <c r="U323" s="6" t="s">
        <v>2970</v>
      </c>
      <c r="V323" s="6" t="s">
        <v>15962</v>
      </c>
      <c r="W323" s="6" t="s">
        <v>15963</v>
      </c>
      <c r="X323" s="6" t="s">
        <v>17502</v>
      </c>
      <c r="Y323" s="6" t="s">
        <v>17503</v>
      </c>
      <c r="Z323" s="6" t="s">
        <v>17504</v>
      </c>
    </row>
    <row r="324" spans="1:26" x14ac:dyDescent="0.25">
      <c r="A324" s="6" t="s">
        <v>458</v>
      </c>
      <c r="B324" s="6" t="s">
        <v>3843</v>
      </c>
      <c r="C324" s="6" t="s">
        <v>3821</v>
      </c>
      <c r="D324" s="6" t="s">
        <v>7841</v>
      </c>
      <c r="E324" s="6" t="s">
        <v>81</v>
      </c>
      <c r="F324" s="6" t="s">
        <v>7842</v>
      </c>
      <c r="G324" s="6" t="s">
        <v>7843</v>
      </c>
      <c r="H324" s="6" t="s">
        <v>6480</v>
      </c>
      <c r="I324" s="43">
        <v>45167</v>
      </c>
      <c r="J324" s="43"/>
      <c r="K324">
        <v>927971</v>
      </c>
      <c r="L324" s="6" t="s">
        <v>7844</v>
      </c>
      <c r="M324" s="6" t="s">
        <v>7845</v>
      </c>
      <c r="N324" s="6" t="s">
        <v>7846</v>
      </c>
      <c r="O324" s="6" t="s">
        <v>3982</v>
      </c>
      <c r="Q324" s="6" t="s">
        <v>581</v>
      </c>
      <c r="R324" s="6" t="s">
        <v>17505</v>
      </c>
      <c r="S324" s="6" t="s">
        <v>17506</v>
      </c>
      <c r="T324" s="6" t="s">
        <v>12</v>
      </c>
      <c r="U324" s="6" t="s">
        <v>581</v>
      </c>
      <c r="V324" s="6" t="s">
        <v>16024</v>
      </c>
      <c r="W324" s="6" t="s">
        <v>16025</v>
      </c>
      <c r="X324" s="6" t="s">
        <v>17507</v>
      </c>
      <c r="Y324" s="6" t="s">
        <v>17508</v>
      </c>
      <c r="Z324" s="6" t="s">
        <v>17509</v>
      </c>
    </row>
    <row r="325" spans="1:26" x14ac:dyDescent="0.25">
      <c r="A325" s="6" t="s">
        <v>460</v>
      </c>
      <c r="B325" s="6" t="s">
        <v>3833</v>
      </c>
      <c r="C325" s="6" t="s">
        <v>3816</v>
      </c>
      <c r="D325" s="6" t="s">
        <v>7847</v>
      </c>
      <c r="E325" s="6" t="s">
        <v>81</v>
      </c>
      <c r="F325" s="6" t="s">
        <v>7848</v>
      </c>
      <c r="G325" s="6" t="s">
        <v>7849</v>
      </c>
      <c r="H325" s="6" t="s">
        <v>6353</v>
      </c>
      <c r="I325" s="43">
        <v>45223</v>
      </c>
      <c r="J325" s="43">
        <v>45229</v>
      </c>
      <c r="K325">
        <v>1048477</v>
      </c>
      <c r="L325" s="6" t="s">
        <v>7850</v>
      </c>
      <c r="M325" s="6" t="s">
        <v>7851</v>
      </c>
      <c r="N325" s="6" t="s">
        <v>5105</v>
      </c>
      <c r="O325" s="6" t="s">
        <v>3983</v>
      </c>
      <c r="Q325" s="6" t="s">
        <v>582</v>
      </c>
      <c r="R325" s="6" t="s">
        <v>17510</v>
      </c>
      <c r="S325" s="6" t="s">
        <v>17511</v>
      </c>
      <c r="T325" s="6" t="s">
        <v>15902</v>
      </c>
      <c r="U325" s="6" t="s">
        <v>582</v>
      </c>
      <c r="V325" s="6" t="s">
        <v>16024</v>
      </c>
      <c r="W325" s="6" t="s">
        <v>16025</v>
      </c>
      <c r="X325" s="6" t="s">
        <v>17512</v>
      </c>
      <c r="Y325" s="6" t="s">
        <v>17513</v>
      </c>
      <c r="Z325" s="6" t="s">
        <v>17514</v>
      </c>
    </row>
    <row r="326" spans="1:26" x14ac:dyDescent="0.25">
      <c r="A326" s="6" t="s">
        <v>2920</v>
      </c>
      <c r="B326" s="6" t="s">
        <v>3917</v>
      </c>
      <c r="C326" s="6" t="s">
        <v>3835</v>
      </c>
      <c r="D326" s="6" t="s">
        <v>7852</v>
      </c>
      <c r="E326" s="6" t="s">
        <v>81</v>
      </c>
      <c r="F326" s="6" t="s">
        <v>6925</v>
      </c>
      <c r="G326" s="6" t="s">
        <v>7853</v>
      </c>
      <c r="H326" s="6" t="s">
        <v>81</v>
      </c>
      <c r="I326" s="43"/>
      <c r="J326" s="43"/>
      <c r="K326">
        <v>1671235</v>
      </c>
      <c r="L326" s="6" t="s">
        <v>7854</v>
      </c>
      <c r="M326" s="6" t="s">
        <v>81</v>
      </c>
      <c r="N326" s="6" t="s">
        <v>5106</v>
      </c>
      <c r="O326" s="6" t="s">
        <v>3983</v>
      </c>
      <c r="Q326" s="6" t="s">
        <v>583</v>
      </c>
      <c r="R326" s="6" t="s">
        <v>17515</v>
      </c>
      <c r="S326" s="6" t="s">
        <v>17516</v>
      </c>
      <c r="T326" s="6" t="s">
        <v>15902</v>
      </c>
      <c r="U326" s="6" t="s">
        <v>583</v>
      </c>
      <c r="V326" s="6" t="s">
        <v>15943</v>
      </c>
      <c r="W326" s="6" t="s">
        <v>16374</v>
      </c>
      <c r="X326" s="6" t="s">
        <v>17517</v>
      </c>
      <c r="Y326" s="6" t="s">
        <v>17518</v>
      </c>
      <c r="Z326" s="6" t="s">
        <v>17519</v>
      </c>
    </row>
    <row r="327" spans="1:26" x14ac:dyDescent="0.25">
      <c r="A327" s="6" t="s">
        <v>2921</v>
      </c>
      <c r="B327" s="6" t="s">
        <v>3910</v>
      </c>
      <c r="C327" s="6" t="s">
        <v>3826</v>
      </c>
      <c r="D327" s="6" t="s">
        <v>7551</v>
      </c>
      <c r="E327" s="6" t="s">
        <v>81</v>
      </c>
      <c r="F327" s="6" t="s">
        <v>6845</v>
      </c>
      <c r="G327" s="6" t="s">
        <v>7552</v>
      </c>
      <c r="H327" s="6" t="s">
        <v>81</v>
      </c>
      <c r="I327" s="43"/>
      <c r="J327" s="43"/>
      <c r="L327" s="6" t="s">
        <v>81</v>
      </c>
      <c r="M327" s="6" t="s">
        <v>81</v>
      </c>
      <c r="N327" s="6" t="s">
        <v>4374</v>
      </c>
      <c r="O327" s="6" t="s">
        <v>3982</v>
      </c>
      <c r="Q327" s="6" t="s">
        <v>584</v>
      </c>
      <c r="R327" s="6" t="s">
        <v>17520</v>
      </c>
      <c r="S327" s="6" t="s">
        <v>17521</v>
      </c>
      <c r="T327" s="6" t="s">
        <v>12</v>
      </c>
      <c r="U327" s="6" t="s">
        <v>584</v>
      </c>
      <c r="V327" s="6" t="s">
        <v>15936</v>
      </c>
      <c r="W327" s="6" t="s">
        <v>16493</v>
      </c>
      <c r="X327" s="6" t="s">
        <v>17522</v>
      </c>
      <c r="Y327" s="6" t="s">
        <v>17523</v>
      </c>
      <c r="Z327" s="6" t="s">
        <v>17524</v>
      </c>
    </row>
    <row r="328" spans="1:26" x14ac:dyDescent="0.25">
      <c r="A328" s="6" t="s">
        <v>2922</v>
      </c>
      <c r="B328" s="6" t="s">
        <v>3815</v>
      </c>
      <c r="C328" s="6" t="s">
        <v>3816</v>
      </c>
      <c r="D328" s="6" t="s">
        <v>7855</v>
      </c>
      <c r="E328" s="6" t="s">
        <v>81</v>
      </c>
      <c r="F328" s="6" t="s">
        <v>7856</v>
      </c>
      <c r="G328" s="6" t="s">
        <v>7857</v>
      </c>
      <c r="H328" s="6" t="s">
        <v>81</v>
      </c>
      <c r="I328" s="43"/>
      <c r="J328" s="43"/>
      <c r="L328" s="6" t="s">
        <v>81</v>
      </c>
      <c r="M328" s="6" t="s">
        <v>81</v>
      </c>
      <c r="N328" s="6" t="s">
        <v>5107</v>
      </c>
      <c r="O328" s="6" t="s">
        <v>3983</v>
      </c>
      <c r="Q328" s="6" t="s">
        <v>586</v>
      </c>
      <c r="R328" s="6" t="s">
        <v>585</v>
      </c>
      <c r="S328" s="6" t="s">
        <v>17525</v>
      </c>
      <c r="T328" s="6" t="s">
        <v>15902</v>
      </c>
      <c r="U328" s="6" t="s">
        <v>586</v>
      </c>
      <c r="V328" s="6" t="s">
        <v>102</v>
      </c>
      <c r="W328" s="6" t="s">
        <v>16106</v>
      </c>
      <c r="X328" s="6" t="s">
        <v>17526</v>
      </c>
      <c r="Y328" s="6" t="s">
        <v>17527</v>
      </c>
      <c r="Z328" s="6" t="s">
        <v>81</v>
      </c>
    </row>
    <row r="329" spans="1:26" x14ac:dyDescent="0.25">
      <c r="A329" s="6" t="s">
        <v>461</v>
      </c>
      <c r="B329" s="6" t="s">
        <v>3830</v>
      </c>
      <c r="C329" s="6" t="s">
        <v>3816</v>
      </c>
      <c r="D329" s="6" t="s">
        <v>7858</v>
      </c>
      <c r="E329" s="6" t="s">
        <v>7859</v>
      </c>
      <c r="F329" s="6" t="s">
        <v>6445</v>
      </c>
      <c r="G329" s="6" t="s">
        <v>7860</v>
      </c>
      <c r="H329" s="6" t="s">
        <v>6447</v>
      </c>
      <c r="I329" s="43">
        <v>45225</v>
      </c>
      <c r="J329" s="43"/>
      <c r="K329">
        <v>14272</v>
      </c>
      <c r="L329" s="6" t="s">
        <v>7861</v>
      </c>
      <c r="M329" s="6" t="s">
        <v>7862</v>
      </c>
      <c r="N329" s="6" t="s">
        <v>4447</v>
      </c>
      <c r="O329" s="6" t="s">
        <v>3983</v>
      </c>
      <c r="Q329" s="6" t="s">
        <v>2974</v>
      </c>
      <c r="R329" s="6" t="s">
        <v>17528</v>
      </c>
      <c r="S329" s="6" t="s">
        <v>17529</v>
      </c>
      <c r="T329" s="6" t="s">
        <v>12</v>
      </c>
      <c r="U329" s="6" t="s">
        <v>2974</v>
      </c>
      <c r="V329" s="6" t="s">
        <v>16127</v>
      </c>
      <c r="W329" s="6" t="s">
        <v>16436</v>
      </c>
      <c r="X329" s="6" t="s">
        <v>17530</v>
      </c>
      <c r="Y329" s="6" t="s">
        <v>17531</v>
      </c>
      <c r="Z329" s="6" t="s">
        <v>81</v>
      </c>
    </row>
    <row r="330" spans="1:26" x14ac:dyDescent="0.25">
      <c r="A330" s="6" t="s">
        <v>463</v>
      </c>
      <c r="B330" s="6" t="s">
        <v>3828</v>
      </c>
      <c r="C330" s="6" t="s">
        <v>3821</v>
      </c>
      <c r="D330" s="6" t="s">
        <v>6681</v>
      </c>
      <c r="E330" s="6" t="s">
        <v>7863</v>
      </c>
      <c r="F330" s="6" t="s">
        <v>6627</v>
      </c>
      <c r="G330" s="6" t="s">
        <v>6683</v>
      </c>
      <c r="H330" s="6" t="s">
        <v>1885</v>
      </c>
      <c r="I330" s="43">
        <v>45148</v>
      </c>
      <c r="J330" s="43"/>
      <c r="K330">
        <v>1001085</v>
      </c>
      <c r="L330" s="6" t="s">
        <v>81</v>
      </c>
      <c r="M330" s="6" t="s">
        <v>81</v>
      </c>
      <c r="N330" s="6" t="s">
        <v>4626</v>
      </c>
      <c r="O330" s="6" t="s">
        <v>3982</v>
      </c>
      <c r="Q330" s="6" t="s">
        <v>588</v>
      </c>
      <c r="R330" s="6" t="s">
        <v>17532</v>
      </c>
      <c r="S330" s="6" t="s">
        <v>17533</v>
      </c>
      <c r="T330" s="6" t="s">
        <v>15902</v>
      </c>
      <c r="U330" s="6" t="s">
        <v>588</v>
      </c>
      <c r="V330" s="6" t="s">
        <v>15962</v>
      </c>
      <c r="W330" s="6" t="s">
        <v>15963</v>
      </c>
      <c r="X330" s="6" t="s">
        <v>17534</v>
      </c>
      <c r="Y330" s="6" t="s">
        <v>17535</v>
      </c>
      <c r="Z330" s="6" t="s">
        <v>17536</v>
      </c>
    </row>
    <row r="331" spans="1:26" x14ac:dyDescent="0.25">
      <c r="A331" s="6" t="s">
        <v>2924</v>
      </c>
      <c r="B331" s="6" t="s">
        <v>3921</v>
      </c>
      <c r="C331" s="6" t="s">
        <v>3840</v>
      </c>
      <c r="D331" s="6" t="s">
        <v>7864</v>
      </c>
      <c r="E331" s="6" t="s">
        <v>81</v>
      </c>
      <c r="F331" s="6" t="s">
        <v>6735</v>
      </c>
      <c r="G331" s="6" t="s">
        <v>7865</v>
      </c>
      <c r="H331" s="6" t="s">
        <v>6447</v>
      </c>
      <c r="I331" s="43">
        <v>45201</v>
      </c>
      <c r="J331" s="43">
        <v>45205</v>
      </c>
      <c r="K331">
        <v>1424182</v>
      </c>
      <c r="L331" s="6" t="s">
        <v>7866</v>
      </c>
      <c r="M331" s="6" t="s">
        <v>7867</v>
      </c>
      <c r="N331" s="6" t="s">
        <v>5108</v>
      </c>
      <c r="O331" s="6" t="s">
        <v>3982</v>
      </c>
      <c r="Q331" s="6" t="s">
        <v>2976</v>
      </c>
      <c r="R331" s="6" t="s">
        <v>17537</v>
      </c>
      <c r="S331" s="6" t="s">
        <v>17538</v>
      </c>
      <c r="T331" s="6" t="s">
        <v>15902</v>
      </c>
      <c r="U331" s="6" t="s">
        <v>2976</v>
      </c>
      <c r="V331" s="6" t="s">
        <v>15943</v>
      </c>
      <c r="W331" s="6" t="s">
        <v>17539</v>
      </c>
      <c r="X331" s="6" t="s">
        <v>17540</v>
      </c>
      <c r="Y331" s="6" t="s">
        <v>17541</v>
      </c>
      <c r="Z331" s="6" t="s">
        <v>17542</v>
      </c>
    </row>
    <row r="332" spans="1:26" x14ac:dyDescent="0.25">
      <c r="A332" s="6" t="s">
        <v>2925</v>
      </c>
      <c r="B332" s="6" t="s">
        <v>3832</v>
      </c>
      <c r="C332" s="6" t="s">
        <v>3821</v>
      </c>
      <c r="D332" s="6" t="s">
        <v>7868</v>
      </c>
      <c r="E332" s="6" t="s">
        <v>81</v>
      </c>
      <c r="F332" s="6" t="s">
        <v>6742</v>
      </c>
      <c r="G332" s="6" t="s">
        <v>7869</v>
      </c>
      <c r="H332" s="6" t="s">
        <v>81</v>
      </c>
      <c r="I332" s="43"/>
      <c r="J332" s="43"/>
      <c r="K332">
        <v>310732</v>
      </c>
      <c r="L332" s="6" t="s">
        <v>7870</v>
      </c>
      <c r="M332" s="6" t="s">
        <v>7871</v>
      </c>
      <c r="N332" s="6" t="s">
        <v>5109</v>
      </c>
      <c r="O332" s="6" t="s">
        <v>3982</v>
      </c>
      <c r="Q332" s="6" t="s">
        <v>15763</v>
      </c>
      <c r="R332" s="6" t="s">
        <v>17537</v>
      </c>
      <c r="S332" s="6" t="s">
        <v>17538</v>
      </c>
      <c r="T332" s="6" t="s">
        <v>15902</v>
      </c>
      <c r="U332" s="6" t="s">
        <v>2976</v>
      </c>
      <c r="V332" s="6" t="s">
        <v>15943</v>
      </c>
      <c r="W332" s="6" t="s">
        <v>17539</v>
      </c>
      <c r="X332" s="6" t="s">
        <v>17540</v>
      </c>
      <c r="Y332" s="6" t="s">
        <v>17541</v>
      </c>
      <c r="Z332" s="6" t="s">
        <v>17542</v>
      </c>
    </row>
    <row r="333" spans="1:26" x14ac:dyDescent="0.25">
      <c r="A333" s="6" t="s">
        <v>465</v>
      </c>
      <c r="B333" s="6" t="s">
        <v>3843</v>
      </c>
      <c r="C333" s="6" t="s">
        <v>3821</v>
      </c>
      <c r="D333" s="6" t="s">
        <v>7872</v>
      </c>
      <c r="E333" s="6" t="s">
        <v>81</v>
      </c>
      <c r="F333" s="6" t="s">
        <v>6627</v>
      </c>
      <c r="G333" s="6" t="s">
        <v>7873</v>
      </c>
      <c r="H333" s="6" t="s">
        <v>1885</v>
      </c>
      <c r="I333" s="43">
        <v>45167</v>
      </c>
      <c r="J333" s="43"/>
      <c r="K333">
        <v>9631</v>
      </c>
      <c r="L333" s="6" t="s">
        <v>7874</v>
      </c>
      <c r="M333" s="6" t="s">
        <v>7875</v>
      </c>
      <c r="N333" s="6" t="s">
        <v>5110</v>
      </c>
      <c r="O333" s="6" t="s">
        <v>3982</v>
      </c>
      <c r="Q333" s="6" t="s">
        <v>2978</v>
      </c>
      <c r="R333" s="6" t="s">
        <v>17543</v>
      </c>
      <c r="S333" s="6" t="s">
        <v>17544</v>
      </c>
      <c r="T333" s="6" t="s">
        <v>12</v>
      </c>
      <c r="U333" s="6" t="s">
        <v>2978</v>
      </c>
      <c r="V333" s="6" t="s">
        <v>15943</v>
      </c>
      <c r="W333" s="6" t="s">
        <v>17545</v>
      </c>
      <c r="X333" s="6" t="s">
        <v>17546</v>
      </c>
      <c r="Y333" s="6" t="s">
        <v>17547</v>
      </c>
      <c r="Z333" s="6" t="s">
        <v>17548</v>
      </c>
    </row>
    <row r="334" spans="1:26" x14ac:dyDescent="0.25">
      <c r="A334" s="6" t="s">
        <v>467</v>
      </c>
      <c r="B334" s="6" t="s">
        <v>3833</v>
      </c>
      <c r="C334" s="6" t="s">
        <v>3816</v>
      </c>
      <c r="D334" s="6" t="s">
        <v>7876</v>
      </c>
      <c r="E334" s="6" t="s">
        <v>81</v>
      </c>
      <c r="F334" s="6" t="s">
        <v>7877</v>
      </c>
      <c r="G334" s="6" t="s">
        <v>7878</v>
      </c>
      <c r="H334" s="6" t="s">
        <v>81</v>
      </c>
      <c r="I334" s="43">
        <v>45236</v>
      </c>
      <c r="J334" s="43"/>
      <c r="K334">
        <v>1776985</v>
      </c>
      <c r="L334" s="6" t="s">
        <v>7879</v>
      </c>
      <c r="M334" s="6" t="s">
        <v>7880</v>
      </c>
      <c r="N334" s="6" t="s">
        <v>5111</v>
      </c>
      <c r="O334" s="6" t="s">
        <v>3983</v>
      </c>
      <c r="Q334" s="6" t="s">
        <v>590</v>
      </c>
      <c r="R334" s="6" t="s">
        <v>17549</v>
      </c>
      <c r="S334" s="6" t="s">
        <v>17550</v>
      </c>
      <c r="T334" s="6" t="s">
        <v>81</v>
      </c>
      <c r="U334" s="6" t="s">
        <v>81</v>
      </c>
      <c r="V334" s="6" t="s">
        <v>16037</v>
      </c>
      <c r="W334" s="6" t="s">
        <v>16579</v>
      </c>
      <c r="X334" s="6" t="s">
        <v>17551</v>
      </c>
      <c r="Y334" s="6" t="s">
        <v>17552</v>
      </c>
      <c r="Z334" s="6" t="s">
        <v>81</v>
      </c>
    </row>
    <row r="335" spans="1:26" x14ac:dyDescent="0.25">
      <c r="A335" s="6" t="s">
        <v>15749</v>
      </c>
      <c r="B335" s="6" t="s">
        <v>3832</v>
      </c>
      <c r="C335" s="6" t="s">
        <v>3821</v>
      </c>
      <c r="D335" s="6" t="s">
        <v>24525</v>
      </c>
      <c r="E335" s="6" t="s">
        <v>81</v>
      </c>
      <c r="F335" s="6" t="s">
        <v>9861</v>
      </c>
      <c r="G335" s="6" t="s">
        <v>9862</v>
      </c>
      <c r="H335" s="6" t="s">
        <v>1260</v>
      </c>
      <c r="I335" s="43">
        <v>45222</v>
      </c>
      <c r="J335" s="43">
        <v>45226</v>
      </c>
      <c r="L335" s="6" t="s">
        <v>81</v>
      </c>
      <c r="M335" s="6" t="s">
        <v>81</v>
      </c>
      <c r="N335" s="6" t="s">
        <v>24526</v>
      </c>
      <c r="O335" s="6" t="s">
        <v>3982</v>
      </c>
      <c r="Q335" s="6" t="s">
        <v>592</v>
      </c>
      <c r="R335" s="6" t="s">
        <v>17553</v>
      </c>
      <c r="S335" s="6" t="s">
        <v>81</v>
      </c>
      <c r="T335" s="6" t="s">
        <v>15902</v>
      </c>
      <c r="U335" s="6" t="s">
        <v>592</v>
      </c>
      <c r="V335" s="6" t="s">
        <v>16024</v>
      </c>
      <c r="W335" s="6" t="s">
        <v>16025</v>
      </c>
      <c r="X335" s="6" t="s">
        <v>17554</v>
      </c>
      <c r="Y335" s="6" t="s">
        <v>17555</v>
      </c>
      <c r="Z335" s="6" t="s">
        <v>81</v>
      </c>
    </row>
    <row r="336" spans="1:26" x14ac:dyDescent="0.25">
      <c r="A336" s="6" t="s">
        <v>469</v>
      </c>
      <c r="B336" s="6" t="s">
        <v>3832</v>
      </c>
      <c r="C336" s="6" t="s">
        <v>3821</v>
      </c>
      <c r="D336" s="6" t="s">
        <v>7881</v>
      </c>
      <c r="E336" s="6" t="s">
        <v>7882</v>
      </c>
      <c r="F336" s="6" t="s">
        <v>6380</v>
      </c>
      <c r="G336" s="6" t="s">
        <v>7883</v>
      </c>
      <c r="H336" s="6" t="s">
        <v>6382</v>
      </c>
      <c r="I336" s="43">
        <v>45223</v>
      </c>
      <c r="J336" s="43">
        <v>45229</v>
      </c>
      <c r="K336">
        <v>875357</v>
      </c>
      <c r="L336" s="6" t="s">
        <v>7884</v>
      </c>
      <c r="M336" s="6" t="s">
        <v>7885</v>
      </c>
      <c r="N336" s="6" t="s">
        <v>5112</v>
      </c>
      <c r="O336" s="6" t="s">
        <v>3982</v>
      </c>
      <c r="Q336" s="6" t="s">
        <v>593</v>
      </c>
      <c r="R336" s="6" t="s">
        <v>17556</v>
      </c>
      <c r="S336" s="6" t="s">
        <v>17557</v>
      </c>
      <c r="T336" s="6" t="s">
        <v>12</v>
      </c>
      <c r="U336" s="6" t="s">
        <v>593</v>
      </c>
      <c r="V336" s="6" t="s">
        <v>15936</v>
      </c>
      <c r="W336" s="6" t="s">
        <v>17558</v>
      </c>
      <c r="X336" s="6" t="s">
        <v>17559</v>
      </c>
      <c r="Y336" s="6" t="s">
        <v>17560</v>
      </c>
      <c r="Z336" s="6" t="s">
        <v>17561</v>
      </c>
    </row>
    <row r="337" spans="1:26" x14ac:dyDescent="0.25">
      <c r="A337" s="6" t="s">
        <v>2927</v>
      </c>
      <c r="B337" s="6" t="s">
        <v>3862</v>
      </c>
      <c r="C337" s="6" t="s">
        <v>3826</v>
      </c>
      <c r="D337" s="6" t="s">
        <v>7886</v>
      </c>
      <c r="E337" s="6" t="s">
        <v>81</v>
      </c>
      <c r="F337" s="6" t="s">
        <v>7439</v>
      </c>
      <c r="G337" s="6" t="s">
        <v>7440</v>
      </c>
      <c r="H337" s="6" t="s">
        <v>6353</v>
      </c>
      <c r="I337" s="43">
        <v>45223</v>
      </c>
      <c r="J337" s="43">
        <v>45229</v>
      </c>
      <c r="K337">
        <v>1610250</v>
      </c>
      <c r="L337" s="6" t="s">
        <v>7887</v>
      </c>
      <c r="M337" s="6" t="s">
        <v>7888</v>
      </c>
      <c r="N337" s="6" t="s">
        <v>4713</v>
      </c>
      <c r="O337" s="6" t="s">
        <v>3982</v>
      </c>
      <c r="Q337" s="6" t="s">
        <v>595</v>
      </c>
      <c r="R337" s="6" t="s">
        <v>17562</v>
      </c>
      <c r="S337" s="6" t="s">
        <v>17563</v>
      </c>
      <c r="T337" s="6" t="s">
        <v>12</v>
      </c>
      <c r="U337" s="6" t="s">
        <v>595</v>
      </c>
      <c r="V337" s="6" t="s">
        <v>15930</v>
      </c>
      <c r="W337" s="6" t="s">
        <v>16319</v>
      </c>
      <c r="X337" s="6" t="s">
        <v>17564</v>
      </c>
      <c r="Y337" s="6" t="s">
        <v>17565</v>
      </c>
      <c r="Z337" s="6" t="s">
        <v>17566</v>
      </c>
    </row>
    <row r="338" spans="1:26" x14ac:dyDescent="0.25">
      <c r="A338" s="6" t="s">
        <v>2928</v>
      </c>
      <c r="B338" s="6" t="s">
        <v>3922</v>
      </c>
      <c r="C338" s="6" t="s">
        <v>3826</v>
      </c>
      <c r="D338" s="6" t="s">
        <v>7889</v>
      </c>
      <c r="E338" s="6" t="s">
        <v>81</v>
      </c>
      <c r="F338" s="6" t="s">
        <v>7890</v>
      </c>
      <c r="G338" s="6" t="s">
        <v>7891</v>
      </c>
      <c r="H338" s="6" t="s">
        <v>81</v>
      </c>
      <c r="I338" s="43"/>
      <c r="J338" s="43"/>
      <c r="L338" s="6" t="s">
        <v>7892</v>
      </c>
      <c r="M338" s="6" t="s">
        <v>7893</v>
      </c>
      <c r="N338" s="6" t="s">
        <v>5113</v>
      </c>
      <c r="O338" s="6" t="s">
        <v>3982</v>
      </c>
      <c r="Q338" s="6" t="s">
        <v>598</v>
      </c>
      <c r="R338" s="6" t="s">
        <v>17567</v>
      </c>
      <c r="S338" s="6" t="s">
        <v>17568</v>
      </c>
      <c r="T338" s="6" t="s">
        <v>81</v>
      </c>
      <c r="U338" s="6" t="s">
        <v>81</v>
      </c>
      <c r="V338" s="6" t="s">
        <v>15980</v>
      </c>
      <c r="W338" s="6" t="s">
        <v>16053</v>
      </c>
      <c r="X338" s="6" t="s">
        <v>17569</v>
      </c>
      <c r="Y338" s="6" t="s">
        <v>17570</v>
      </c>
      <c r="Z338" s="6" t="s">
        <v>81</v>
      </c>
    </row>
    <row r="339" spans="1:26" x14ac:dyDescent="0.25">
      <c r="A339" s="6" t="s">
        <v>2929</v>
      </c>
      <c r="B339" s="6" t="s">
        <v>3842</v>
      </c>
      <c r="C339" s="6" t="s">
        <v>3823</v>
      </c>
      <c r="D339" s="6" t="s">
        <v>7894</v>
      </c>
      <c r="E339" s="6" t="s">
        <v>81</v>
      </c>
      <c r="F339" s="6" t="s">
        <v>6742</v>
      </c>
      <c r="G339" s="6" t="s">
        <v>7435</v>
      </c>
      <c r="H339" s="6" t="s">
        <v>81</v>
      </c>
      <c r="I339" s="43"/>
      <c r="J339" s="43"/>
      <c r="K339">
        <v>1445475</v>
      </c>
      <c r="L339" s="6" t="s">
        <v>81</v>
      </c>
      <c r="M339" s="6" t="s">
        <v>81</v>
      </c>
      <c r="N339" s="6" t="s">
        <v>5114</v>
      </c>
      <c r="O339" s="6" t="s">
        <v>3984</v>
      </c>
      <c r="Q339" s="6" t="s">
        <v>600</v>
      </c>
      <c r="R339" s="6" t="s">
        <v>17571</v>
      </c>
      <c r="S339" s="6" t="s">
        <v>17572</v>
      </c>
      <c r="T339" s="6" t="s">
        <v>12</v>
      </c>
      <c r="U339" s="6" t="s">
        <v>600</v>
      </c>
      <c r="V339" s="6" t="s">
        <v>15930</v>
      </c>
      <c r="W339" s="6" t="s">
        <v>16048</v>
      </c>
      <c r="X339" s="6" t="s">
        <v>17573</v>
      </c>
      <c r="Y339" s="6" t="s">
        <v>17574</v>
      </c>
      <c r="Z339" s="6" t="s">
        <v>17575</v>
      </c>
    </row>
    <row r="340" spans="1:26" x14ac:dyDescent="0.25">
      <c r="A340" s="6" t="s">
        <v>2930</v>
      </c>
      <c r="B340" s="6" t="s">
        <v>3874</v>
      </c>
      <c r="C340" s="6" t="s">
        <v>3840</v>
      </c>
      <c r="D340" s="6" t="s">
        <v>7895</v>
      </c>
      <c r="E340" s="6" t="s">
        <v>7896</v>
      </c>
      <c r="F340" s="6" t="s">
        <v>6655</v>
      </c>
      <c r="G340" s="6" t="s">
        <v>7897</v>
      </c>
      <c r="H340" s="6" t="s">
        <v>31</v>
      </c>
      <c r="I340" s="43">
        <v>45148</v>
      </c>
      <c r="J340" s="43"/>
      <c r="L340" s="6" t="s">
        <v>81</v>
      </c>
      <c r="M340" s="6" t="s">
        <v>81</v>
      </c>
      <c r="N340" s="6" t="s">
        <v>5115</v>
      </c>
      <c r="O340" s="6" t="s">
        <v>3982</v>
      </c>
      <c r="Q340" s="6" t="s">
        <v>602</v>
      </c>
      <c r="R340" s="6" t="s">
        <v>17576</v>
      </c>
      <c r="S340" s="6" t="s">
        <v>17577</v>
      </c>
      <c r="T340" s="6" t="s">
        <v>15902</v>
      </c>
      <c r="U340" s="6" t="s">
        <v>602</v>
      </c>
      <c r="V340" s="6" t="s">
        <v>15980</v>
      </c>
      <c r="W340" s="6" t="s">
        <v>16419</v>
      </c>
      <c r="X340" s="6" t="s">
        <v>17578</v>
      </c>
      <c r="Y340" s="6" t="s">
        <v>17579</v>
      </c>
      <c r="Z340" s="6" t="s">
        <v>17580</v>
      </c>
    </row>
    <row r="341" spans="1:26" x14ac:dyDescent="0.25">
      <c r="A341" s="6" t="s">
        <v>15751</v>
      </c>
      <c r="B341" s="6" t="s">
        <v>3895</v>
      </c>
      <c r="C341" s="6" t="s">
        <v>3826</v>
      </c>
      <c r="D341" s="6" t="s">
        <v>24527</v>
      </c>
      <c r="E341" s="6" t="s">
        <v>81</v>
      </c>
      <c r="F341" s="6" t="s">
        <v>24528</v>
      </c>
      <c r="G341" s="6" t="s">
        <v>24529</v>
      </c>
      <c r="H341" s="6" t="s">
        <v>6650</v>
      </c>
      <c r="I341" s="43">
        <v>45184</v>
      </c>
      <c r="J341" s="43">
        <v>45191</v>
      </c>
      <c r="L341" s="6" t="s">
        <v>81</v>
      </c>
      <c r="M341" s="6" t="s">
        <v>81</v>
      </c>
      <c r="N341" s="6" t="s">
        <v>24530</v>
      </c>
      <c r="O341" s="6" t="s">
        <v>3982</v>
      </c>
      <c r="Q341" s="6" t="s">
        <v>604</v>
      </c>
      <c r="R341" s="6" t="s">
        <v>17581</v>
      </c>
      <c r="S341" s="6" t="s">
        <v>17582</v>
      </c>
      <c r="T341" s="6" t="s">
        <v>15902</v>
      </c>
      <c r="U341" s="6" t="s">
        <v>604</v>
      </c>
      <c r="V341" s="6" t="s">
        <v>15889</v>
      </c>
      <c r="W341" s="6" t="s">
        <v>15890</v>
      </c>
      <c r="X341" s="6" t="s">
        <v>17583</v>
      </c>
      <c r="Y341" s="6" t="s">
        <v>17584</v>
      </c>
      <c r="Z341" s="6" t="s">
        <v>17585</v>
      </c>
    </row>
    <row r="342" spans="1:26" x14ac:dyDescent="0.25">
      <c r="A342" s="6" t="s">
        <v>472</v>
      </c>
      <c r="B342" s="6" t="s">
        <v>3847</v>
      </c>
      <c r="C342" s="6" t="s">
        <v>3819</v>
      </c>
      <c r="D342" s="6" t="s">
        <v>7898</v>
      </c>
      <c r="E342" s="6" t="s">
        <v>81</v>
      </c>
      <c r="F342" s="6" t="s">
        <v>6726</v>
      </c>
      <c r="G342" s="6" t="s">
        <v>6727</v>
      </c>
      <c r="H342" s="6" t="s">
        <v>6353</v>
      </c>
      <c r="I342" s="43">
        <v>45167</v>
      </c>
      <c r="J342" s="43"/>
      <c r="K342">
        <v>1372612</v>
      </c>
      <c r="L342" s="6" t="s">
        <v>7899</v>
      </c>
      <c r="M342" s="6" t="s">
        <v>7900</v>
      </c>
      <c r="N342" s="6" t="s">
        <v>5116</v>
      </c>
      <c r="O342" s="6" t="s">
        <v>3982</v>
      </c>
      <c r="Q342" s="6" t="s">
        <v>605</v>
      </c>
      <c r="R342" s="6" t="s">
        <v>17586</v>
      </c>
      <c r="S342" s="6" t="s">
        <v>17587</v>
      </c>
      <c r="T342" s="6" t="s">
        <v>12</v>
      </c>
      <c r="U342" s="6" t="s">
        <v>605</v>
      </c>
      <c r="V342" s="6" t="s">
        <v>15936</v>
      </c>
      <c r="W342" s="6" t="s">
        <v>17588</v>
      </c>
      <c r="X342" s="6" t="s">
        <v>17589</v>
      </c>
      <c r="Y342" s="6" t="s">
        <v>17590</v>
      </c>
      <c r="Z342" s="6" t="s">
        <v>17591</v>
      </c>
    </row>
    <row r="343" spans="1:26" x14ac:dyDescent="0.25">
      <c r="A343" s="6" t="s">
        <v>473</v>
      </c>
      <c r="B343" s="6" t="s">
        <v>3923</v>
      </c>
      <c r="C343" s="6" t="s">
        <v>3866</v>
      </c>
      <c r="D343" s="6" t="s">
        <v>7901</v>
      </c>
      <c r="E343" s="6" t="s">
        <v>81</v>
      </c>
      <c r="F343" s="6" t="s">
        <v>7215</v>
      </c>
      <c r="G343" s="6" t="s">
        <v>7902</v>
      </c>
      <c r="H343" s="6" t="s">
        <v>81</v>
      </c>
      <c r="I343" s="43"/>
      <c r="J343" s="43"/>
      <c r="K343">
        <v>313807</v>
      </c>
      <c r="L343" s="6" t="s">
        <v>7903</v>
      </c>
      <c r="M343" s="6" t="s">
        <v>7904</v>
      </c>
      <c r="N343" s="6" t="s">
        <v>4389</v>
      </c>
      <c r="O343" s="6" t="s">
        <v>3982</v>
      </c>
      <c r="Q343" s="6" t="s">
        <v>608</v>
      </c>
      <c r="R343" s="6" t="s">
        <v>17592</v>
      </c>
      <c r="S343" s="6" t="s">
        <v>17593</v>
      </c>
      <c r="T343" s="6" t="s">
        <v>15902</v>
      </c>
      <c r="U343" s="6" t="s">
        <v>608</v>
      </c>
      <c r="V343" s="6" t="s">
        <v>17594</v>
      </c>
      <c r="W343" s="6" t="s">
        <v>17595</v>
      </c>
      <c r="X343" s="6" t="s">
        <v>17596</v>
      </c>
      <c r="Y343" s="6" t="s">
        <v>17597</v>
      </c>
      <c r="Z343" s="6" t="s">
        <v>17598</v>
      </c>
    </row>
    <row r="344" spans="1:26" x14ac:dyDescent="0.25">
      <c r="A344" s="6" t="s">
        <v>475</v>
      </c>
      <c r="B344" s="6" t="s">
        <v>3833</v>
      </c>
      <c r="C344" s="6" t="s">
        <v>3816</v>
      </c>
      <c r="D344" s="6" t="s">
        <v>7905</v>
      </c>
      <c r="E344" s="6" t="s">
        <v>81</v>
      </c>
      <c r="F344" s="6" t="s">
        <v>6426</v>
      </c>
      <c r="G344" s="6" t="s">
        <v>7906</v>
      </c>
      <c r="H344" s="6" t="s">
        <v>1601</v>
      </c>
      <c r="I344" s="43">
        <v>45229</v>
      </c>
      <c r="J344" s="43">
        <v>45233</v>
      </c>
      <c r="K344">
        <v>1597264</v>
      </c>
      <c r="L344" s="6" t="s">
        <v>7907</v>
      </c>
      <c r="M344" s="6" t="s">
        <v>7908</v>
      </c>
      <c r="N344" s="6" t="s">
        <v>5117</v>
      </c>
      <c r="O344" s="6" t="s">
        <v>3983</v>
      </c>
      <c r="Q344" s="6" t="s">
        <v>610</v>
      </c>
      <c r="R344" s="6" t="s">
        <v>17599</v>
      </c>
      <c r="S344" s="6" t="s">
        <v>17600</v>
      </c>
      <c r="T344" s="6" t="s">
        <v>12</v>
      </c>
      <c r="U344" s="6" t="s">
        <v>610</v>
      </c>
      <c r="V344" s="6" t="s">
        <v>16012</v>
      </c>
      <c r="W344" s="6" t="s">
        <v>16385</v>
      </c>
      <c r="X344" s="6" t="s">
        <v>17601</v>
      </c>
      <c r="Y344" s="6" t="s">
        <v>17602</v>
      </c>
      <c r="Z344" s="6" t="s">
        <v>17603</v>
      </c>
    </row>
    <row r="345" spans="1:26" x14ac:dyDescent="0.25">
      <c r="A345" s="6" t="s">
        <v>477</v>
      </c>
      <c r="B345" s="6" t="s">
        <v>3832</v>
      </c>
      <c r="C345" s="6" t="s">
        <v>3821</v>
      </c>
      <c r="D345" s="6" t="s">
        <v>7909</v>
      </c>
      <c r="E345" s="6" t="s">
        <v>81</v>
      </c>
      <c r="F345" s="6" t="s">
        <v>7910</v>
      </c>
      <c r="G345" s="6" t="s">
        <v>7911</v>
      </c>
      <c r="H345" s="6" t="s">
        <v>2028</v>
      </c>
      <c r="I345" s="43">
        <v>45223</v>
      </c>
      <c r="J345" s="43">
        <v>45229</v>
      </c>
      <c r="K345">
        <v>763901</v>
      </c>
      <c r="L345" s="6" t="s">
        <v>7912</v>
      </c>
      <c r="M345" s="6" t="s">
        <v>7913</v>
      </c>
      <c r="N345" s="6" t="s">
        <v>5118</v>
      </c>
      <c r="O345" s="6" t="s">
        <v>3982</v>
      </c>
      <c r="Q345" s="6" t="s">
        <v>613</v>
      </c>
      <c r="R345" s="6" t="s">
        <v>17604</v>
      </c>
      <c r="S345" s="6" t="s">
        <v>17605</v>
      </c>
      <c r="T345" s="6" t="s">
        <v>12</v>
      </c>
      <c r="U345" s="6" t="s">
        <v>613</v>
      </c>
      <c r="V345" s="6" t="s">
        <v>16510</v>
      </c>
      <c r="W345" s="6" t="s">
        <v>16511</v>
      </c>
      <c r="X345" s="6" t="s">
        <v>17606</v>
      </c>
      <c r="Y345" s="6" t="s">
        <v>17607</v>
      </c>
      <c r="Z345" s="6" t="s">
        <v>17608</v>
      </c>
    </row>
    <row r="346" spans="1:26" x14ac:dyDescent="0.25">
      <c r="A346" s="6" t="s">
        <v>479</v>
      </c>
      <c r="B346" s="6" t="s">
        <v>3849</v>
      </c>
      <c r="C346" s="6" t="s">
        <v>3819</v>
      </c>
      <c r="D346" s="6" t="s">
        <v>7914</v>
      </c>
      <c r="E346" s="6" t="s">
        <v>6438</v>
      </c>
      <c r="F346" s="6" t="s">
        <v>7915</v>
      </c>
      <c r="G346" s="6" t="s">
        <v>7916</v>
      </c>
      <c r="H346" s="6" t="s">
        <v>6447</v>
      </c>
      <c r="I346" s="43">
        <v>45230</v>
      </c>
      <c r="J346" s="43">
        <v>45236</v>
      </c>
      <c r="K346">
        <v>1383312</v>
      </c>
      <c r="L346" s="6" t="s">
        <v>7917</v>
      </c>
      <c r="M346" s="6" t="s">
        <v>7918</v>
      </c>
      <c r="N346" s="6" t="s">
        <v>4780</v>
      </c>
      <c r="O346" s="6" t="s">
        <v>3982</v>
      </c>
      <c r="Q346" s="6" t="s">
        <v>616</v>
      </c>
      <c r="R346" s="6" t="s">
        <v>17609</v>
      </c>
      <c r="S346" s="6" t="s">
        <v>17610</v>
      </c>
      <c r="T346" s="6" t="s">
        <v>15902</v>
      </c>
      <c r="U346" s="6" t="s">
        <v>616</v>
      </c>
      <c r="V346" s="6" t="s">
        <v>16127</v>
      </c>
      <c r="W346" s="6" t="s">
        <v>16482</v>
      </c>
      <c r="X346" s="6" t="s">
        <v>17611</v>
      </c>
      <c r="Y346" s="6" t="s">
        <v>17612</v>
      </c>
      <c r="Z346" s="6" t="s">
        <v>17613</v>
      </c>
    </row>
    <row r="347" spans="1:26" x14ac:dyDescent="0.25">
      <c r="A347" s="6" t="s">
        <v>481</v>
      </c>
      <c r="B347" s="6" t="s">
        <v>3876</v>
      </c>
      <c r="C347" s="6" t="s">
        <v>3835</v>
      </c>
      <c r="D347" s="6" t="s">
        <v>7919</v>
      </c>
      <c r="E347" s="6" t="s">
        <v>81</v>
      </c>
      <c r="F347" s="6" t="s">
        <v>6604</v>
      </c>
      <c r="G347" s="6" t="s">
        <v>7920</v>
      </c>
      <c r="H347" s="6" t="s">
        <v>1678</v>
      </c>
      <c r="I347" s="43"/>
      <c r="J347" s="43"/>
      <c r="K347">
        <v>1772016</v>
      </c>
      <c r="L347" s="6" t="s">
        <v>7921</v>
      </c>
      <c r="M347" s="6" t="s">
        <v>7922</v>
      </c>
      <c r="N347" s="6" t="s">
        <v>4919</v>
      </c>
      <c r="O347" s="6" t="s">
        <v>3983</v>
      </c>
      <c r="Q347" s="6" t="s">
        <v>618</v>
      </c>
      <c r="R347" s="6" t="s">
        <v>17614</v>
      </c>
      <c r="S347" s="6" t="s">
        <v>17615</v>
      </c>
      <c r="T347" s="6" t="s">
        <v>15902</v>
      </c>
      <c r="U347" s="6" t="s">
        <v>618</v>
      </c>
      <c r="V347" s="6" t="s">
        <v>16037</v>
      </c>
      <c r="W347" s="6" t="s">
        <v>16616</v>
      </c>
      <c r="X347" s="6" t="s">
        <v>17616</v>
      </c>
      <c r="Y347" s="6" t="s">
        <v>17617</v>
      </c>
      <c r="Z347" s="6" t="s">
        <v>17618</v>
      </c>
    </row>
    <row r="348" spans="1:26" x14ac:dyDescent="0.25">
      <c r="A348" s="6" t="s">
        <v>2932</v>
      </c>
      <c r="B348" s="6" t="s">
        <v>3859</v>
      </c>
      <c r="C348" s="6" t="s">
        <v>3823</v>
      </c>
      <c r="D348" s="6" t="s">
        <v>7923</v>
      </c>
      <c r="E348" s="6" t="s">
        <v>81</v>
      </c>
      <c r="F348" s="6" t="s">
        <v>7058</v>
      </c>
      <c r="G348" s="6" t="s">
        <v>7924</v>
      </c>
      <c r="H348" s="6" t="s">
        <v>7060</v>
      </c>
      <c r="I348" s="43">
        <v>45168</v>
      </c>
      <c r="J348" s="43">
        <v>45173</v>
      </c>
      <c r="K348">
        <v>746598</v>
      </c>
      <c r="L348" s="6" t="s">
        <v>7925</v>
      </c>
      <c r="M348" s="6" t="s">
        <v>7926</v>
      </c>
      <c r="N348" s="6" t="s">
        <v>4260</v>
      </c>
      <c r="O348" s="6" t="s">
        <v>3982</v>
      </c>
      <c r="Q348" s="6" t="s">
        <v>620</v>
      </c>
      <c r="R348" s="6" t="s">
        <v>17619</v>
      </c>
      <c r="S348" s="6" t="s">
        <v>17620</v>
      </c>
      <c r="T348" s="6" t="s">
        <v>12</v>
      </c>
      <c r="U348" s="6" t="s">
        <v>620</v>
      </c>
      <c r="V348" s="6" t="s">
        <v>16070</v>
      </c>
      <c r="W348" s="6" t="s">
        <v>17297</v>
      </c>
      <c r="X348" s="6" t="s">
        <v>17621</v>
      </c>
      <c r="Y348" s="6" t="s">
        <v>17622</v>
      </c>
      <c r="Z348" s="6" t="s">
        <v>81</v>
      </c>
    </row>
    <row r="349" spans="1:26" x14ac:dyDescent="0.25">
      <c r="A349" s="6" t="s">
        <v>2933</v>
      </c>
      <c r="B349" s="6" t="s">
        <v>3855</v>
      </c>
      <c r="C349" s="6" t="s">
        <v>3826</v>
      </c>
      <c r="D349" s="6" t="s">
        <v>24531</v>
      </c>
      <c r="E349" s="6" t="s">
        <v>6768</v>
      </c>
      <c r="F349" s="6" t="s">
        <v>6722</v>
      </c>
      <c r="G349" s="6" t="s">
        <v>7927</v>
      </c>
      <c r="H349" s="6" t="s">
        <v>81</v>
      </c>
      <c r="I349" s="43"/>
      <c r="J349" s="43"/>
      <c r="L349" s="6" t="s">
        <v>7928</v>
      </c>
      <c r="M349" s="6" t="s">
        <v>7929</v>
      </c>
      <c r="N349" s="6" t="s">
        <v>5119</v>
      </c>
      <c r="O349" s="6" t="s">
        <v>3982</v>
      </c>
      <c r="Q349" s="6" t="s">
        <v>622</v>
      </c>
      <c r="R349" s="6" t="s">
        <v>621</v>
      </c>
      <c r="S349" s="6" t="s">
        <v>17623</v>
      </c>
      <c r="T349" s="6" t="s">
        <v>15902</v>
      </c>
      <c r="U349" s="6" t="s">
        <v>622</v>
      </c>
      <c r="V349" s="6" t="s">
        <v>16127</v>
      </c>
      <c r="W349" s="6" t="s">
        <v>16482</v>
      </c>
      <c r="X349" s="6" t="s">
        <v>17624</v>
      </c>
      <c r="Y349" s="6" t="s">
        <v>17625</v>
      </c>
      <c r="Z349" s="6" t="s">
        <v>17626</v>
      </c>
    </row>
    <row r="350" spans="1:26" x14ac:dyDescent="0.25">
      <c r="A350" s="6" t="s">
        <v>15753</v>
      </c>
      <c r="B350" s="6" t="s">
        <v>3876</v>
      </c>
      <c r="C350" s="6" t="s">
        <v>3835</v>
      </c>
      <c r="D350" s="6" t="s">
        <v>24532</v>
      </c>
      <c r="E350" s="6" t="s">
        <v>24533</v>
      </c>
      <c r="F350" s="6" t="s">
        <v>6432</v>
      </c>
      <c r="G350" s="6" t="s">
        <v>24534</v>
      </c>
      <c r="H350" s="6" t="s">
        <v>6434</v>
      </c>
      <c r="I350" s="43"/>
      <c r="J350" s="43"/>
      <c r="L350" s="6" t="s">
        <v>81</v>
      </c>
      <c r="M350" s="6" t="s">
        <v>81</v>
      </c>
      <c r="N350" s="6" t="s">
        <v>24535</v>
      </c>
      <c r="O350" s="6" t="s">
        <v>3983</v>
      </c>
      <c r="Q350" s="6" t="s">
        <v>623</v>
      </c>
      <c r="R350" s="6" t="s">
        <v>17627</v>
      </c>
      <c r="S350" s="6" t="s">
        <v>17628</v>
      </c>
      <c r="T350" s="6" t="s">
        <v>15902</v>
      </c>
      <c r="U350" s="6" t="s">
        <v>623</v>
      </c>
      <c r="V350" s="6" t="s">
        <v>15903</v>
      </c>
      <c r="W350" s="6" t="s">
        <v>16945</v>
      </c>
      <c r="X350" s="6" t="s">
        <v>17629</v>
      </c>
      <c r="Y350" s="6" t="s">
        <v>17630</v>
      </c>
      <c r="Z350" s="6" t="s">
        <v>17631</v>
      </c>
    </row>
    <row r="351" spans="1:26" x14ac:dyDescent="0.25">
      <c r="A351" s="6" t="s">
        <v>483</v>
      </c>
      <c r="B351" s="6" t="s">
        <v>3844</v>
      </c>
      <c r="C351" s="6" t="s">
        <v>3821</v>
      </c>
      <c r="D351" s="6" t="s">
        <v>7930</v>
      </c>
      <c r="E351" s="6" t="s">
        <v>81</v>
      </c>
      <c r="F351" s="6" t="s">
        <v>7931</v>
      </c>
      <c r="G351" s="6" t="s">
        <v>7932</v>
      </c>
      <c r="H351" s="6" t="s">
        <v>1755</v>
      </c>
      <c r="I351" s="43">
        <v>45233</v>
      </c>
      <c r="J351" s="43">
        <v>45237</v>
      </c>
      <c r="L351" s="6" t="s">
        <v>81</v>
      </c>
      <c r="M351" s="6" t="s">
        <v>81</v>
      </c>
      <c r="N351" s="6" t="s">
        <v>4165</v>
      </c>
      <c r="O351" s="6" t="s">
        <v>3982</v>
      </c>
      <c r="Q351" s="6" t="s">
        <v>625</v>
      </c>
      <c r="R351" s="6" t="s">
        <v>17632</v>
      </c>
      <c r="S351" s="6" t="s">
        <v>17633</v>
      </c>
      <c r="T351" s="6" t="s">
        <v>16650</v>
      </c>
      <c r="U351" s="6" t="s">
        <v>17634</v>
      </c>
      <c r="V351" s="6" t="s">
        <v>16024</v>
      </c>
      <c r="W351" s="6" t="s">
        <v>16933</v>
      </c>
      <c r="X351" s="6" t="s">
        <v>17635</v>
      </c>
      <c r="Y351" s="6" t="s">
        <v>17636</v>
      </c>
      <c r="Z351" s="6" t="s">
        <v>17637</v>
      </c>
    </row>
    <row r="352" spans="1:26" x14ac:dyDescent="0.25">
      <c r="A352" s="6" t="s">
        <v>484</v>
      </c>
      <c r="B352" s="6" t="s">
        <v>3844</v>
      </c>
      <c r="C352" s="6" t="s">
        <v>3821</v>
      </c>
      <c r="D352" s="6" t="s">
        <v>7930</v>
      </c>
      <c r="E352" s="6" t="s">
        <v>81</v>
      </c>
      <c r="F352" s="6" t="s">
        <v>7931</v>
      </c>
      <c r="G352" s="6" t="s">
        <v>7932</v>
      </c>
      <c r="H352" s="6" t="s">
        <v>1755</v>
      </c>
      <c r="I352" s="43">
        <v>45233</v>
      </c>
      <c r="J352" s="43">
        <v>45237</v>
      </c>
      <c r="L352" s="6" t="s">
        <v>81</v>
      </c>
      <c r="M352" s="6" t="s">
        <v>81</v>
      </c>
      <c r="N352" s="6" t="s">
        <v>4165</v>
      </c>
      <c r="O352" s="6" t="s">
        <v>3982</v>
      </c>
      <c r="Q352" s="6" t="s">
        <v>626</v>
      </c>
      <c r="R352" s="6" t="s">
        <v>17638</v>
      </c>
      <c r="S352" s="6" t="s">
        <v>5183</v>
      </c>
      <c r="T352" s="6" t="s">
        <v>15902</v>
      </c>
      <c r="U352" s="6" t="s">
        <v>626</v>
      </c>
      <c r="V352" s="6" t="s">
        <v>16024</v>
      </c>
      <c r="W352" s="6" t="s">
        <v>17334</v>
      </c>
      <c r="X352" s="6" t="s">
        <v>17639</v>
      </c>
      <c r="Y352" s="6" t="s">
        <v>17640</v>
      </c>
      <c r="Z352" s="6" t="s">
        <v>17641</v>
      </c>
    </row>
    <row r="353" spans="1:26" x14ac:dyDescent="0.25">
      <c r="A353" s="6" t="s">
        <v>486</v>
      </c>
      <c r="B353" s="6" t="s">
        <v>3841</v>
      </c>
      <c r="C353" s="6" t="s">
        <v>3816</v>
      </c>
      <c r="D353" s="6" t="s">
        <v>7933</v>
      </c>
      <c r="E353" s="6" t="s">
        <v>81</v>
      </c>
      <c r="F353" s="6" t="s">
        <v>7934</v>
      </c>
      <c r="G353" s="6" t="s">
        <v>7935</v>
      </c>
      <c r="H353" s="6" t="s">
        <v>1601</v>
      </c>
      <c r="I353" s="43">
        <v>45231</v>
      </c>
      <c r="J353" s="43">
        <v>45236</v>
      </c>
      <c r="K353">
        <v>1109354</v>
      </c>
      <c r="L353" s="6" t="s">
        <v>7936</v>
      </c>
      <c r="M353" s="6" t="s">
        <v>7937</v>
      </c>
      <c r="N353" s="6" t="s">
        <v>4733</v>
      </c>
      <c r="O353" s="6" t="s">
        <v>3983</v>
      </c>
      <c r="Q353" s="6" t="s">
        <v>628</v>
      </c>
      <c r="R353" s="6" t="s">
        <v>17642</v>
      </c>
      <c r="S353" s="6" t="s">
        <v>17643</v>
      </c>
      <c r="T353" s="6" t="s">
        <v>12</v>
      </c>
      <c r="U353" s="6" t="s">
        <v>628</v>
      </c>
      <c r="V353" s="6" t="s">
        <v>15917</v>
      </c>
      <c r="W353" s="6" t="s">
        <v>16452</v>
      </c>
      <c r="X353" s="6" t="s">
        <v>17644</v>
      </c>
      <c r="Y353" s="6" t="s">
        <v>17645</v>
      </c>
      <c r="Z353" s="6" t="s">
        <v>17646</v>
      </c>
    </row>
    <row r="354" spans="1:26" x14ac:dyDescent="0.25">
      <c r="A354" s="6" t="s">
        <v>488</v>
      </c>
      <c r="B354" s="6" t="s">
        <v>3875</v>
      </c>
      <c r="C354" s="6" t="s">
        <v>3821</v>
      </c>
      <c r="D354" s="6" t="s">
        <v>7938</v>
      </c>
      <c r="E354" s="6" t="s">
        <v>81</v>
      </c>
      <c r="F354" s="6" t="s">
        <v>7806</v>
      </c>
      <c r="G354" s="6" t="s">
        <v>7807</v>
      </c>
      <c r="H354" s="6" t="s">
        <v>3137</v>
      </c>
      <c r="I354" s="43">
        <v>45222</v>
      </c>
      <c r="J354" s="43">
        <v>45226</v>
      </c>
      <c r="K354">
        <v>79282</v>
      </c>
      <c r="L354" s="6" t="s">
        <v>7939</v>
      </c>
      <c r="M354" s="6" t="s">
        <v>7940</v>
      </c>
      <c r="N354" s="6" t="s">
        <v>5120</v>
      </c>
      <c r="O354" s="6" t="s">
        <v>3982</v>
      </c>
      <c r="Q354" s="6" t="s">
        <v>630</v>
      </c>
      <c r="R354" s="6" t="s">
        <v>17647</v>
      </c>
      <c r="S354" s="6" t="s">
        <v>17648</v>
      </c>
      <c r="T354" s="6" t="s">
        <v>15902</v>
      </c>
      <c r="U354" s="6" t="s">
        <v>630</v>
      </c>
      <c r="V354" s="6" t="s">
        <v>15910</v>
      </c>
      <c r="W354" s="6" t="s">
        <v>16170</v>
      </c>
      <c r="X354" s="6" t="s">
        <v>17649</v>
      </c>
      <c r="Y354" s="6" t="s">
        <v>17650</v>
      </c>
      <c r="Z354" s="6" t="s">
        <v>17651</v>
      </c>
    </row>
    <row r="355" spans="1:26" x14ac:dyDescent="0.25">
      <c r="A355" s="6" t="s">
        <v>861</v>
      </c>
      <c r="B355" s="6" t="s">
        <v>3875</v>
      </c>
      <c r="C355" s="6" t="s">
        <v>3821</v>
      </c>
      <c r="D355" s="6" t="s">
        <v>7941</v>
      </c>
      <c r="E355" s="6" t="s">
        <v>6614</v>
      </c>
      <c r="F355" s="6" t="s">
        <v>7824</v>
      </c>
      <c r="G355" s="6" t="s">
        <v>7825</v>
      </c>
      <c r="H355" s="6" t="s">
        <v>3137</v>
      </c>
      <c r="I355" s="43">
        <v>45147</v>
      </c>
      <c r="J355" s="43"/>
      <c r="K355">
        <v>1781755</v>
      </c>
      <c r="L355" s="6" t="s">
        <v>7942</v>
      </c>
      <c r="M355" s="6" t="s">
        <v>7943</v>
      </c>
      <c r="N355" s="6" t="s">
        <v>5121</v>
      </c>
      <c r="O355" s="6" t="s">
        <v>3982</v>
      </c>
      <c r="Q355" s="6" t="s">
        <v>631</v>
      </c>
      <c r="R355" s="6" t="s">
        <v>17652</v>
      </c>
      <c r="S355" s="6" t="s">
        <v>17653</v>
      </c>
      <c r="T355" s="6" t="s">
        <v>12</v>
      </c>
      <c r="U355" s="6" t="s">
        <v>631</v>
      </c>
      <c r="V355" s="6" t="s">
        <v>15930</v>
      </c>
      <c r="W355" s="6" t="s">
        <v>16007</v>
      </c>
      <c r="X355" s="6" t="s">
        <v>17654</v>
      </c>
      <c r="Y355" s="6" t="s">
        <v>17655</v>
      </c>
      <c r="Z355" s="6" t="s">
        <v>17656</v>
      </c>
    </row>
    <row r="356" spans="1:26" x14ac:dyDescent="0.25">
      <c r="A356" s="6" t="s">
        <v>2935</v>
      </c>
      <c r="B356" s="6" t="s">
        <v>3924</v>
      </c>
      <c r="C356" s="6" t="s">
        <v>3823</v>
      </c>
      <c r="D356" s="6" t="s">
        <v>7944</v>
      </c>
      <c r="E356" s="6" t="s">
        <v>7945</v>
      </c>
      <c r="F356" s="6" t="s">
        <v>7946</v>
      </c>
      <c r="G356" s="6" t="s">
        <v>7947</v>
      </c>
      <c r="H356" s="6" t="s">
        <v>81</v>
      </c>
      <c r="I356" s="43"/>
      <c r="J356" s="43"/>
      <c r="K356">
        <v>14595</v>
      </c>
      <c r="L356" s="6" t="s">
        <v>7948</v>
      </c>
      <c r="M356" s="6" t="s">
        <v>7949</v>
      </c>
      <c r="N356" s="6" t="s">
        <v>5122</v>
      </c>
      <c r="O356" s="6" t="s">
        <v>3982</v>
      </c>
      <c r="Q356" s="6" t="s">
        <v>633</v>
      </c>
      <c r="R356" s="6" t="s">
        <v>17657</v>
      </c>
      <c r="S356" s="6" t="s">
        <v>17658</v>
      </c>
      <c r="T356" s="6" t="s">
        <v>12</v>
      </c>
      <c r="U356" s="6" t="s">
        <v>633</v>
      </c>
      <c r="V356" s="6" t="s">
        <v>15889</v>
      </c>
      <c r="W356" s="6" t="s">
        <v>15924</v>
      </c>
      <c r="X356" s="6" t="s">
        <v>17659</v>
      </c>
      <c r="Y356" s="6" t="s">
        <v>17660</v>
      </c>
      <c r="Z356" s="6" t="s">
        <v>17661</v>
      </c>
    </row>
    <row r="357" spans="1:26" x14ac:dyDescent="0.25">
      <c r="A357" s="6" t="s">
        <v>490</v>
      </c>
      <c r="B357" s="6" t="s">
        <v>3851</v>
      </c>
      <c r="C357" s="6" t="s">
        <v>3840</v>
      </c>
      <c r="D357" s="6" t="s">
        <v>7950</v>
      </c>
      <c r="E357" s="6" t="s">
        <v>7951</v>
      </c>
      <c r="F357" s="6" t="s">
        <v>6445</v>
      </c>
      <c r="G357" s="6" t="s">
        <v>7952</v>
      </c>
      <c r="H357" s="6" t="s">
        <v>6447</v>
      </c>
      <c r="I357" s="43">
        <v>45229</v>
      </c>
      <c r="J357" s="43"/>
      <c r="K357">
        <v>1581068</v>
      </c>
      <c r="L357" s="6" t="s">
        <v>7953</v>
      </c>
      <c r="M357" s="6" t="s">
        <v>7954</v>
      </c>
      <c r="N357" s="6" t="s">
        <v>4663</v>
      </c>
      <c r="O357" s="6" t="s">
        <v>3982</v>
      </c>
      <c r="Q357" s="6" t="s">
        <v>636</v>
      </c>
      <c r="R357" s="6" t="s">
        <v>17657</v>
      </c>
      <c r="S357" s="6" t="s">
        <v>17658</v>
      </c>
      <c r="T357" s="6" t="s">
        <v>12</v>
      </c>
      <c r="U357" s="6" t="s">
        <v>633</v>
      </c>
      <c r="V357" s="6" t="s">
        <v>15889</v>
      </c>
      <c r="W357" s="6" t="s">
        <v>15924</v>
      </c>
      <c r="X357" s="6" t="s">
        <v>17659</v>
      </c>
      <c r="Y357" s="6" t="s">
        <v>17662</v>
      </c>
      <c r="Z357" s="6" t="s">
        <v>17661</v>
      </c>
    </row>
    <row r="358" spans="1:26" x14ac:dyDescent="0.25">
      <c r="A358" s="6" t="s">
        <v>492</v>
      </c>
      <c r="B358" s="6" t="s">
        <v>3858</v>
      </c>
      <c r="C358" s="6" t="s">
        <v>3819</v>
      </c>
      <c r="D358" s="6" t="s">
        <v>7955</v>
      </c>
      <c r="E358" s="6" t="s">
        <v>7956</v>
      </c>
      <c r="F358" s="6" t="s">
        <v>6445</v>
      </c>
      <c r="G358" s="6" t="s">
        <v>7814</v>
      </c>
      <c r="H358" s="6" t="s">
        <v>6447</v>
      </c>
      <c r="I358" s="43">
        <v>45085</v>
      </c>
      <c r="J358" s="43"/>
      <c r="K358">
        <v>1676238</v>
      </c>
      <c r="L358" s="6" t="s">
        <v>7957</v>
      </c>
      <c r="M358" s="6" t="s">
        <v>7958</v>
      </c>
      <c r="N358" s="6" t="s">
        <v>5123</v>
      </c>
      <c r="O358" s="6" t="s">
        <v>3982</v>
      </c>
      <c r="Q358" s="6" t="s">
        <v>638</v>
      </c>
      <c r="R358" s="6" t="s">
        <v>17663</v>
      </c>
      <c r="S358" s="6" t="s">
        <v>17664</v>
      </c>
      <c r="T358" s="6" t="s">
        <v>6627</v>
      </c>
      <c r="U358" s="6" t="s">
        <v>638</v>
      </c>
      <c r="V358" s="6" t="s">
        <v>16063</v>
      </c>
      <c r="W358" s="6" t="s">
        <v>17431</v>
      </c>
      <c r="X358" s="6" t="s">
        <v>17665</v>
      </c>
      <c r="Y358" s="6" t="s">
        <v>17666</v>
      </c>
      <c r="Z358" s="6" t="s">
        <v>17667</v>
      </c>
    </row>
    <row r="359" spans="1:26" x14ac:dyDescent="0.25">
      <c r="A359" s="6" t="s">
        <v>494</v>
      </c>
      <c r="B359" s="6" t="s">
        <v>3832</v>
      </c>
      <c r="C359" s="6" t="s">
        <v>3821</v>
      </c>
      <c r="D359" s="6" t="s">
        <v>7959</v>
      </c>
      <c r="E359" s="6" t="s">
        <v>7960</v>
      </c>
      <c r="F359" s="6" t="s">
        <v>6779</v>
      </c>
      <c r="G359" s="6" t="s">
        <v>81</v>
      </c>
      <c r="H359" s="6" t="s">
        <v>81</v>
      </c>
      <c r="I359" s="43"/>
      <c r="J359" s="43"/>
      <c r="K359">
        <v>1027552</v>
      </c>
      <c r="L359" s="6" t="s">
        <v>7961</v>
      </c>
      <c r="M359" s="6" t="s">
        <v>7962</v>
      </c>
      <c r="N359" s="6" t="s">
        <v>5124</v>
      </c>
      <c r="O359" s="6" t="s">
        <v>3982</v>
      </c>
      <c r="Q359" s="6" t="s">
        <v>639</v>
      </c>
      <c r="R359" s="6" t="s">
        <v>17668</v>
      </c>
      <c r="S359" s="6" t="s">
        <v>17669</v>
      </c>
      <c r="T359" s="6" t="s">
        <v>15902</v>
      </c>
      <c r="U359" s="6" t="s">
        <v>639</v>
      </c>
      <c r="V359" s="6" t="s">
        <v>15930</v>
      </c>
      <c r="W359" s="6" t="s">
        <v>16007</v>
      </c>
      <c r="X359" s="6" t="s">
        <v>17670</v>
      </c>
      <c r="Y359" s="6" t="s">
        <v>17671</v>
      </c>
      <c r="Z359" s="6" t="s">
        <v>17672</v>
      </c>
    </row>
    <row r="360" spans="1:26" x14ac:dyDescent="0.25">
      <c r="A360" s="6" t="s">
        <v>496</v>
      </c>
      <c r="B360" s="6" t="s">
        <v>3832</v>
      </c>
      <c r="C360" s="6" t="s">
        <v>3821</v>
      </c>
      <c r="D360" s="6" t="s">
        <v>7963</v>
      </c>
      <c r="E360" s="6" t="s">
        <v>7964</v>
      </c>
      <c r="F360" s="6" t="s">
        <v>6432</v>
      </c>
      <c r="G360" s="6" t="s">
        <v>7965</v>
      </c>
      <c r="H360" s="6" t="s">
        <v>6434</v>
      </c>
      <c r="I360" s="43"/>
      <c r="J360" s="43"/>
      <c r="K360">
        <v>1471055</v>
      </c>
      <c r="L360" s="6" t="s">
        <v>7966</v>
      </c>
      <c r="M360" s="6" t="s">
        <v>7967</v>
      </c>
      <c r="N360" s="6" t="s">
        <v>5125</v>
      </c>
      <c r="O360" s="6" t="s">
        <v>3982</v>
      </c>
      <c r="Q360" s="6" t="s">
        <v>641</v>
      </c>
      <c r="R360" s="6" t="s">
        <v>17673</v>
      </c>
      <c r="S360" s="6" t="s">
        <v>17674</v>
      </c>
      <c r="T360" s="6" t="s">
        <v>12</v>
      </c>
      <c r="U360" s="6" t="s">
        <v>641</v>
      </c>
      <c r="V360" s="6" t="s">
        <v>16127</v>
      </c>
      <c r="W360" s="6" t="s">
        <v>16152</v>
      </c>
      <c r="X360" s="6" t="s">
        <v>17675</v>
      </c>
      <c r="Y360" s="6" t="s">
        <v>17676</v>
      </c>
      <c r="Z360" s="6" t="s">
        <v>17677</v>
      </c>
    </row>
    <row r="361" spans="1:26" x14ac:dyDescent="0.25">
      <c r="A361" s="6" t="s">
        <v>498</v>
      </c>
      <c r="B361" s="6" t="s">
        <v>3865</v>
      </c>
      <c r="C361" s="6" t="s">
        <v>3866</v>
      </c>
      <c r="D361" s="6" t="s">
        <v>7968</v>
      </c>
      <c r="E361" s="6" t="s">
        <v>7969</v>
      </c>
      <c r="F361" s="6" t="s">
        <v>7065</v>
      </c>
      <c r="G361" s="6" t="s">
        <v>7970</v>
      </c>
      <c r="H361" s="6" t="s">
        <v>6376</v>
      </c>
      <c r="I361" s="43">
        <v>45229</v>
      </c>
      <c r="J361" s="43">
        <v>45233</v>
      </c>
      <c r="K361">
        <v>1621434</v>
      </c>
      <c r="L361" s="6" t="s">
        <v>7971</v>
      </c>
      <c r="M361" s="6" t="s">
        <v>7972</v>
      </c>
      <c r="N361" s="6" t="s">
        <v>5126</v>
      </c>
      <c r="O361" s="6" t="s">
        <v>3982</v>
      </c>
      <c r="Q361" s="6" t="s">
        <v>642</v>
      </c>
      <c r="R361" s="6" t="s">
        <v>17678</v>
      </c>
      <c r="S361" s="6" t="s">
        <v>17679</v>
      </c>
      <c r="T361" s="6" t="s">
        <v>12</v>
      </c>
      <c r="U361" s="6" t="s">
        <v>642</v>
      </c>
      <c r="V361" s="6" t="s">
        <v>15936</v>
      </c>
      <c r="W361" s="6" t="s">
        <v>17588</v>
      </c>
      <c r="X361" s="6" t="s">
        <v>17680</v>
      </c>
      <c r="Y361" s="6" t="s">
        <v>17681</v>
      </c>
      <c r="Z361" s="6" t="s">
        <v>17682</v>
      </c>
    </row>
    <row r="362" spans="1:26" x14ac:dyDescent="0.25">
      <c r="A362" s="6" t="s">
        <v>500</v>
      </c>
      <c r="B362" s="6" t="s">
        <v>3841</v>
      </c>
      <c r="C362" s="6" t="s">
        <v>3816</v>
      </c>
      <c r="D362" s="6" t="s">
        <v>7973</v>
      </c>
      <c r="E362" s="6" t="s">
        <v>81</v>
      </c>
      <c r="F362" s="6" t="s">
        <v>7757</v>
      </c>
      <c r="G362" s="6" t="s">
        <v>7974</v>
      </c>
      <c r="H362" s="6" t="s">
        <v>1601</v>
      </c>
      <c r="I362" s="43">
        <v>45223</v>
      </c>
      <c r="J362" s="43">
        <v>45229</v>
      </c>
      <c r="K362">
        <v>885725</v>
      </c>
      <c r="L362" s="6" t="s">
        <v>7975</v>
      </c>
      <c r="M362" s="6" t="s">
        <v>7976</v>
      </c>
      <c r="N362" s="6" t="s">
        <v>4752</v>
      </c>
      <c r="O362" s="6" t="s">
        <v>3983</v>
      </c>
      <c r="Q362" s="6" t="s">
        <v>644</v>
      </c>
      <c r="R362" s="6" t="s">
        <v>17683</v>
      </c>
      <c r="S362" s="6" t="s">
        <v>17684</v>
      </c>
      <c r="T362" s="6" t="s">
        <v>12</v>
      </c>
      <c r="U362" s="6" t="s">
        <v>644</v>
      </c>
      <c r="V362" s="6" t="s">
        <v>15895</v>
      </c>
      <c r="W362" s="6" t="s">
        <v>16659</v>
      </c>
      <c r="X362" s="6" t="s">
        <v>17685</v>
      </c>
      <c r="Y362" s="6" t="s">
        <v>17686</v>
      </c>
      <c r="Z362" s="6" t="s">
        <v>17687</v>
      </c>
    </row>
    <row r="363" spans="1:26" x14ac:dyDescent="0.25">
      <c r="A363" s="6" t="s">
        <v>502</v>
      </c>
      <c r="B363" s="6" t="s">
        <v>3858</v>
      </c>
      <c r="C363" s="6" t="s">
        <v>3819</v>
      </c>
      <c r="D363" s="6" t="s">
        <v>7977</v>
      </c>
      <c r="E363" s="6" t="s">
        <v>81</v>
      </c>
      <c r="F363" s="6" t="s">
        <v>7978</v>
      </c>
      <c r="G363" s="6" t="s">
        <v>7979</v>
      </c>
      <c r="H363" s="6" t="s">
        <v>6360</v>
      </c>
      <c r="I363" s="43">
        <v>45236</v>
      </c>
      <c r="J363" s="43">
        <v>45240</v>
      </c>
      <c r="K363">
        <v>1031308</v>
      </c>
      <c r="L363" s="6" t="s">
        <v>7980</v>
      </c>
      <c r="M363" s="6" t="s">
        <v>7981</v>
      </c>
      <c r="N363" s="6" t="s">
        <v>5127</v>
      </c>
      <c r="O363" s="6" t="s">
        <v>3982</v>
      </c>
      <c r="Q363" s="6" t="s">
        <v>646</v>
      </c>
      <c r="R363" s="6" t="s">
        <v>17688</v>
      </c>
      <c r="S363" s="6" t="s">
        <v>17689</v>
      </c>
      <c r="T363" s="6" t="s">
        <v>12</v>
      </c>
      <c r="U363" s="6" t="s">
        <v>646</v>
      </c>
      <c r="V363" s="6" t="s">
        <v>15980</v>
      </c>
      <c r="W363" s="6" t="s">
        <v>17690</v>
      </c>
      <c r="X363" s="6" t="s">
        <v>17691</v>
      </c>
      <c r="Y363" s="6" t="s">
        <v>17692</v>
      </c>
      <c r="Z363" s="6" t="s">
        <v>17693</v>
      </c>
    </row>
    <row r="364" spans="1:26" x14ac:dyDescent="0.25">
      <c r="A364" s="6" t="s">
        <v>2936</v>
      </c>
      <c r="B364" s="6" t="s">
        <v>3918</v>
      </c>
      <c r="C364" s="6" t="s">
        <v>3826</v>
      </c>
      <c r="D364" s="6" t="s">
        <v>7982</v>
      </c>
      <c r="E364" s="6" t="s">
        <v>7983</v>
      </c>
      <c r="F364" s="6" t="s">
        <v>7984</v>
      </c>
      <c r="G364" s="6" t="s">
        <v>7985</v>
      </c>
      <c r="H364" s="6" t="s">
        <v>81</v>
      </c>
      <c r="I364" s="43"/>
      <c r="J364" s="43"/>
      <c r="L364" s="6" t="s">
        <v>7986</v>
      </c>
      <c r="M364" s="6" t="s">
        <v>7987</v>
      </c>
      <c r="N364" s="6" t="s">
        <v>5128</v>
      </c>
      <c r="O364" s="6" t="s">
        <v>3982</v>
      </c>
      <c r="Q364" s="6" t="s">
        <v>15764</v>
      </c>
      <c r="R364" s="6" t="s">
        <v>17694</v>
      </c>
      <c r="S364" s="6" t="s">
        <v>17695</v>
      </c>
      <c r="T364" s="6" t="s">
        <v>81</v>
      </c>
      <c r="U364" s="6" t="s">
        <v>81</v>
      </c>
      <c r="V364" s="6" t="s">
        <v>15889</v>
      </c>
      <c r="W364" s="6" t="s">
        <v>16116</v>
      </c>
      <c r="X364" s="6" t="s">
        <v>17696</v>
      </c>
      <c r="Y364" s="6" t="s">
        <v>17697</v>
      </c>
      <c r="Z364" s="6" t="s">
        <v>81</v>
      </c>
    </row>
    <row r="365" spans="1:26" x14ac:dyDescent="0.25">
      <c r="A365" s="6" t="s">
        <v>15755</v>
      </c>
      <c r="B365" s="6" t="s">
        <v>3865</v>
      </c>
      <c r="C365" s="6" t="s">
        <v>3866</v>
      </c>
      <c r="D365" s="6" t="s">
        <v>12629</v>
      </c>
      <c r="E365" s="6" t="s">
        <v>24536</v>
      </c>
      <c r="F365" s="6" t="s">
        <v>6655</v>
      </c>
      <c r="G365" s="6" t="s">
        <v>15111</v>
      </c>
      <c r="H365" s="6" t="s">
        <v>31</v>
      </c>
      <c r="I365" s="43">
        <v>45232</v>
      </c>
      <c r="J365" s="43"/>
      <c r="L365" s="6" t="s">
        <v>81</v>
      </c>
      <c r="M365" s="6" t="s">
        <v>81</v>
      </c>
      <c r="N365" s="6" t="s">
        <v>24537</v>
      </c>
      <c r="O365" s="6" t="s">
        <v>3982</v>
      </c>
      <c r="Q365" s="6" t="s">
        <v>649</v>
      </c>
      <c r="R365" s="6" t="s">
        <v>17698</v>
      </c>
      <c r="S365" s="6" t="s">
        <v>17699</v>
      </c>
      <c r="T365" s="6" t="s">
        <v>12</v>
      </c>
      <c r="U365" s="6" t="s">
        <v>649</v>
      </c>
      <c r="V365" s="6" t="s">
        <v>16037</v>
      </c>
      <c r="W365" s="6" t="s">
        <v>16266</v>
      </c>
      <c r="X365" s="6" t="s">
        <v>81</v>
      </c>
      <c r="Y365" s="6" t="s">
        <v>17700</v>
      </c>
      <c r="Z365" s="6" t="s">
        <v>81</v>
      </c>
    </row>
    <row r="366" spans="1:26" x14ac:dyDescent="0.25">
      <c r="A366" s="6" t="s">
        <v>504</v>
      </c>
      <c r="B366" s="6" t="s">
        <v>3861</v>
      </c>
      <c r="C366" s="6" t="s">
        <v>114</v>
      </c>
      <c r="D366" s="6" t="s">
        <v>7988</v>
      </c>
      <c r="E366" s="6" t="s">
        <v>7989</v>
      </c>
      <c r="F366" s="6" t="s">
        <v>6423</v>
      </c>
      <c r="G366" s="6" t="s">
        <v>7990</v>
      </c>
      <c r="H366" s="6" t="s">
        <v>374</v>
      </c>
      <c r="I366" s="43">
        <v>45229</v>
      </c>
      <c r="J366" s="43">
        <v>45233</v>
      </c>
      <c r="K366">
        <v>1429937</v>
      </c>
      <c r="L366" s="6" t="s">
        <v>7991</v>
      </c>
      <c r="M366" s="6" t="s">
        <v>7992</v>
      </c>
      <c r="N366" s="6" t="s">
        <v>5129</v>
      </c>
      <c r="O366" s="6" t="s">
        <v>3982</v>
      </c>
      <c r="Q366" s="6" t="s">
        <v>650</v>
      </c>
      <c r="R366" s="6" t="s">
        <v>17701</v>
      </c>
      <c r="S366" s="6" t="s">
        <v>17702</v>
      </c>
      <c r="T366" s="6" t="s">
        <v>12</v>
      </c>
      <c r="U366" s="6" t="s">
        <v>650</v>
      </c>
      <c r="V366" s="6" t="s">
        <v>15936</v>
      </c>
      <c r="W366" s="6" t="s">
        <v>17588</v>
      </c>
      <c r="X366" s="6" t="s">
        <v>17703</v>
      </c>
      <c r="Y366" s="6" t="s">
        <v>17704</v>
      </c>
      <c r="Z366" s="6" t="s">
        <v>17705</v>
      </c>
    </row>
    <row r="367" spans="1:26" x14ac:dyDescent="0.25">
      <c r="A367" s="6" t="s">
        <v>507</v>
      </c>
      <c r="B367" s="6" t="s">
        <v>508</v>
      </c>
      <c r="C367" s="6" t="s">
        <v>3835</v>
      </c>
      <c r="D367" s="6" t="s">
        <v>7993</v>
      </c>
      <c r="E367" s="6" t="s">
        <v>7994</v>
      </c>
      <c r="F367" s="6" t="s">
        <v>7215</v>
      </c>
      <c r="G367" s="6" t="s">
        <v>7995</v>
      </c>
      <c r="H367" s="6" t="s">
        <v>81</v>
      </c>
      <c r="I367" s="43"/>
      <c r="J367" s="43"/>
      <c r="K367">
        <v>1303523</v>
      </c>
      <c r="L367" s="6" t="s">
        <v>7996</v>
      </c>
      <c r="M367" s="6" t="s">
        <v>7997</v>
      </c>
      <c r="N367" s="6" t="s">
        <v>5130</v>
      </c>
      <c r="O367" s="6" t="s">
        <v>3983</v>
      </c>
      <c r="Q367" s="6" t="s">
        <v>652</v>
      </c>
      <c r="R367" s="6" t="s">
        <v>17706</v>
      </c>
      <c r="S367" s="6" t="s">
        <v>17707</v>
      </c>
      <c r="T367" s="6" t="s">
        <v>6627</v>
      </c>
      <c r="U367" s="6" t="s">
        <v>652</v>
      </c>
      <c r="V367" s="6" t="s">
        <v>15930</v>
      </c>
      <c r="W367" s="6" t="s">
        <v>16319</v>
      </c>
      <c r="X367" s="6" t="s">
        <v>17708</v>
      </c>
      <c r="Y367" s="6" t="s">
        <v>17709</v>
      </c>
      <c r="Z367" s="6" t="s">
        <v>17710</v>
      </c>
    </row>
    <row r="368" spans="1:26" x14ac:dyDescent="0.25">
      <c r="A368" s="6" t="s">
        <v>2937</v>
      </c>
      <c r="B368" s="6" t="s">
        <v>3921</v>
      </c>
      <c r="C368" s="6" t="s">
        <v>3840</v>
      </c>
      <c r="D368" s="6" t="s">
        <v>7998</v>
      </c>
      <c r="E368" s="6" t="s">
        <v>7999</v>
      </c>
      <c r="F368" s="6" t="s">
        <v>7215</v>
      </c>
      <c r="G368" s="6" t="s">
        <v>8000</v>
      </c>
      <c r="H368" s="6" t="s">
        <v>81</v>
      </c>
      <c r="I368" s="43"/>
      <c r="J368" s="43"/>
      <c r="L368" s="6" t="s">
        <v>8001</v>
      </c>
      <c r="M368" s="6" t="s">
        <v>8002</v>
      </c>
      <c r="N368" s="6" t="s">
        <v>5131</v>
      </c>
      <c r="O368" s="6" t="s">
        <v>3982</v>
      </c>
      <c r="Q368" s="6" t="s">
        <v>653</v>
      </c>
      <c r="R368" s="6" t="s">
        <v>17711</v>
      </c>
      <c r="S368" s="6" t="s">
        <v>17712</v>
      </c>
      <c r="T368" s="6" t="s">
        <v>12</v>
      </c>
      <c r="U368" s="6" t="s">
        <v>653</v>
      </c>
      <c r="V368" s="6" t="s">
        <v>15930</v>
      </c>
      <c r="W368" s="6" t="s">
        <v>16319</v>
      </c>
      <c r="X368" s="6" t="s">
        <v>17713</v>
      </c>
      <c r="Y368" s="6" t="s">
        <v>17714</v>
      </c>
      <c r="Z368" s="6" t="s">
        <v>17715</v>
      </c>
    </row>
    <row r="369" spans="1:26" x14ac:dyDescent="0.25">
      <c r="A369" s="6" t="s">
        <v>2939</v>
      </c>
      <c r="B369" s="6" t="s">
        <v>3901</v>
      </c>
      <c r="C369" s="6" t="s">
        <v>3866</v>
      </c>
      <c r="D369" s="6" t="s">
        <v>8003</v>
      </c>
      <c r="E369" s="6" t="s">
        <v>8004</v>
      </c>
      <c r="F369" s="6" t="s">
        <v>6604</v>
      </c>
      <c r="G369" s="6" t="s">
        <v>8005</v>
      </c>
      <c r="H369" s="6" t="s">
        <v>1678</v>
      </c>
      <c r="I369" s="43">
        <v>45231</v>
      </c>
      <c r="J369" s="43">
        <v>45236</v>
      </c>
      <c r="K369">
        <v>1064728</v>
      </c>
      <c r="L369" s="6" t="s">
        <v>8006</v>
      </c>
      <c r="M369" s="6" t="s">
        <v>8007</v>
      </c>
      <c r="N369" s="6" t="s">
        <v>4078</v>
      </c>
      <c r="O369" s="6" t="s">
        <v>3982</v>
      </c>
      <c r="Q369" s="6" t="s">
        <v>655</v>
      </c>
      <c r="R369" s="6" t="s">
        <v>17716</v>
      </c>
      <c r="S369" s="6" t="s">
        <v>17717</v>
      </c>
      <c r="T369" s="6" t="s">
        <v>12</v>
      </c>
      <c r="U369" s="6" t="s">
        <v>655</v>
      </c>
      <c r="V369" s="6" t="s">
        <v>15895</v>
      </c>
      <c r="W369" s="6" t="s">
        <v>16659</v>
      </c>
      <c r="X369" s="6" t="s">
        <v>17718</v>
      </c>
      <c r="Y369" s="6" t="s">
        <v>17719</v>
      </c>
      <c r="Z369" s="6" t="s">
        <v>17720</v>
      </c>
    </row>
    <row r="370" spans="1:26" x14ac:dyDescent="0.25">
      <c r="A370" s="6" t="s">
        <v>2940</v>
      </c>
      <c r="B370" s="6" t="s">
        <v>3878</v>
      </c>
      <c r="C370" s="6" t="s">
        <v>3835</v>
      </c>
      <c r="D370" s="6" t="s">
        <v>8008</v>
      </c>
      <c r="E370" s="6" t="s">
        <v>8009</v>
      </c>
      <c r="F370" s="6" t="s">
        <v>8010</v>
      </c>
      <c r="G370" s="6" t="s">
        <v>8011</v>
      </c>
      <c r="H370" s="6" t="s">
        <v>81</v>
      </c>
      <c r="I370" s="43"/>
      <c r="J370" s="43"/>
      <c r="L370" s="6" t="s">
        <v>8012</v>
      </c>
      <c r="M370" s="6" t="s">
        <v>8013</v>
      </c>
      <c r="N370" s="6" t="s">
        <v>5132</v>
      </c>
      <c r="O370" s="6" t="s">
        <v>3983</v>
      </c>
      <c r="Q370" s="6" t="s">
        <v>657</v>
      </c>
      <c r="R370" s="6" t="s">
        <v>17721</v>
      </c>
      <c r="S370" s="6" t="s">
        <v>5196</v>
      </c>
      <c r="T370" s="6" t="s">
        <v>15902</v>
      </c>
      <c r="U370" s="6" t="s">
        <v>657</v>
      </c>
      <c r="V370" s="6" t="s">
        <v>16024</v>
      </c>
      <c r="W370" s="6" t="s">
        <v>17334</v>
      </c>
      <c r="X370" s="6" t="s">
        <v>17722</v>
      </c>
      <c r="Y370" s="6" t="s">
        <v>17723</v>
      </c>
      <c r="Z370" s="6" t="s">
        <v>17724</v>
      </c>
    </row>
    <row r="371" spans="1:26" x14ac:dyDescent="0.25">
      <c r="A371" s="6" t="s">
        <v>510</v>
      </c>
      <c r="B371" s="6" t="s">
        <v>3834</v>
      </c>
      <c r="C371" s="6" t="s">
        <v>3835</v>
      </c>
      <c r="D371" s="6" t="s">
        <v>8014</v>
      </c>
      <c r="E371" s="6" t="s">
        <v>81</v>
      </c>
      <c r="F371" s="6" t="s">
        <v>8015</v>
      </c>
      <c r="G371" s="6" t="s">
        <v>7724</v>
      </c>
      <c r="H371" s="6" t="s">
        <v>81</v>
      </c>
      <c r="I371" s="43"/>
      <c r="J371" s="43"/>
      <c r="K371">
        <v>1668717</v>
      </c>
      <c r="L371" s="6" t="s">
        <v>8016</v>
      </c>
      <c r="M371" s="6" t="s">
        <v>8017</v>
      </c>
      <c r="N371" s="6" t="s">
        <v>5133</v>
      </c>
      <c r="O371" s="6" t="s">
        <v>3984</v>
      </c>
      <c r="Q371" s="6" t="s">
        <v>658</v>
      </c>
      <c r="R371" s="6" t="s">
        <v>17725</v>
      </c>
      <c r="S371" s="6" t="s">
        <v>17726</v>
      </c>
      <c r="T371" s="6" t="s">
        <v>15902</v>
      </c>
      <c r="U371" s="6" t="s">
        <v>658</v>
      </c>
      <c r="V371" s="6" t="s">
        <v>15930</v>
      </c>
      <c r="W371" s="6" t="s">
        <v>17727</v>
      </c>
      <c r="X371" s="6" t="s">
        <v>17728</v>
      </c>
      <c r="Y371" s="6" t="s">
        <v>17729</v>
      </c>
      <c r="Z371" s="6" t="s">
        <v>17730</v>
      </c>
    </row>
    <row r="372" spans="1:26" x14ac:dyDescent="0.25">
      <c r="A372" s="6" t="s">
        <v>2941</v>
      </c>
      <c r="B372" s="6" t="s">
        <v>3925</v>
      </c>
      <c r="C372" s="6" t="s">
        <v>3826</v>
      </c>
      <c r="D372" s="6" t="s">
        <v>8018</v>
      </c>
      <c r="E372" s="6" t="s">
        <v>8019</v>
      </c>
      <c r="F372" s="6" t="s">
        <v>7215</v>
      </c>
      <c r="G372" s="6" t="s">
        <v>8020</v>
      </c>
      <c r="H372" s="6" t="s">
        <v>81</v>
      </c>
      <c r="I372" s="43"/>
      <c r="J372" s="43"/>
      <c r="L372" s="6" t="s">
        <v>81</v>
      </c>
      <c r="M372" s="6" t="s">
        <v>81</v>
      </c>
      <c r="N372" s="6" t="s">
        <v>5134</v>
      </c>
      <c r="O372" s="6" t="s">
        <v>3982</v>
      </c>
      <c r="Q372" s="6" t="s">
        <v>659</v>
      </c>
      <c r="R372" s="6" t="s">
        <v>17731</v>
      </c>
      <c r="S372" s="6" t="s">
        <v>17732</v>
      </c>
      <c r="T372" s="6" t="s">
        <v>12</v>
      </c>
      <c r="U372" s="6" t="s">
        <v>659</v>
      </c>
      <c r="V372" s="6" t="s">
        <v>16510</v>
      </c>
      <c r="W372" s="6" t="s">
        <v>16564</v>
      </c>
      <c r="X372" s="6" t="s">
        <v>17733</v>
      </c>
      <c r="Y372" s="6" t="s">
        <v>17734</v>
      </c>
      <c r="Z372" s="6" t="s">
        <v>17735</v>
      </c>
    </row>
    <row r="373" spans="1:26" x14ac:dyDescent="0.25">
      <c r="A373" s="6" t="s">
        <v>512</v>
      </c>
      <c r="B373" s="6" t="s">
        <v>3862</v>
      </c>
      <c r="C373" s="6" t="s">
        <v>3826</v>
      </c>
      <c r="D373" s="6" t="s">
        <v>8021</v>
      </c>
      <c r="E373" s="6" t="s">
        <v>81</v>
      </c>
      <c r="F373" s="6" t="s">
        <v>7498</v>
      </c>
      <c r="G373" s="6" t="s">
        <v>8022</v>
      </c>
      <c r="H373" s="6" t="s">
        <v>6569</v>
      </c>
      <c r="I373" s="43">
        <v>45161</v>
      </c>
      <c r="J373" s="43">
        <v>45166</v>
      </c>
      <c r="K373">
        <v>1579298</v>
      </c>
      <c r="L373" s="6" t="s">
        <v>8023</v>
      </c>
      <c r="M373" s="6" t="s">
        <v>8024</v>
      </c>
      <c r="N373" s="6" t="s">
        <v>5135</v>
      </c>
      <c r="O373" s="6" t="s">
        <v>3982</v>
      </c>
      <c r="Q373" s="6" t="s">
        <v>661</v>
      </c>
      <c r="R373" s="6" t="s">
        <v>17736</v>
      </c>
      <c r="S373" s="6" t="s">
        <v>17737</v>
      </c>
      <c r="T373" s="6" t="s">
        <v>12</v>
      </c>
      <c r="U373" s="6" t="s">
        <v>661</v>
      </c>
      <c r="V373" s="6" t="s">
        <v>15910</v>
      </c>
      <c r="W373" s="6" t="s">
        <v>15997</v>
      </c>
      <c r="X373" s="6" t="s">
        <v>17738</v>
      </c>
      <c r="Y373" s="6" t="s">
        <v>17739</v>
      </c>
      <c r="Z373" s="6" t="s">
        <v>17740</v>
      </c>
    </row>
    <row r="374" spans="1:26" x14ac:dyDescent="0.25">
      <c r="A374" s="6" t="s">
        <v>2942</v>
      </c>
      <c r="B374" s="6" t="s">
        <v>77</v>
      </c>
      <c r="C374" s="6" t="s">
        <v>3823</v>
      </c>
      <c r="D374" s="6" t="s">
        <v>8025</v>
      </c>
      <c r="E374" s="6" t="s">
        <v>8026</v>
      </c>
      <c r="F374" s="6" t="s">
        <v>8027</v>
      </c>
      <c r="G374" s="6" t="s">
        <v>8028</v>
      </c>
      <c r="H374" s="6" t="s">
        <v>81</v>
      </c>
      <c r="I374" s="43"/>
      <c r="J374" s="43"/>
      <c r="L374" s="6" t="s">
        <v>81</v>
      </c>
      <c r="M374" s="6" t="s">
        <v>81</v>
      </c>
      <c r="N374" s="6" t="s">
        <v>5136</v>
      </c>
      <c r="O374" s="6" t="s">
        <v>3982</v>
      </c>
      <c r="Q374" s="6" t="s">
        <v>662</v>
      </c>
      <c r="R374" s="6" t="s">
        <v>17741</v>
      </c>
      <c r="S374" s="6" t="s">
        <v>17742</v>
      </c>
      <c r="T374" s="6" t="s">
        <v>12</v>
      </c>
      <c r="U374" s="6" t="s">
        <v>662</v>
      </c>
      <c r="V374" s="6" t="s">
        <v>102</v>
      </c>
      <c r="W374" s="6" t="s">
        <v>16106</v>
      </c>
      <c r="X374" s="6" t="s">
        <v>17743</v>
      </c>
      <c r="Y374" s="6" t="s">
        <v>17744</v>
      </c>
      <c r="Z374" s="6" t="s">
        <v>17745</v>
      </c>
    </row>
    <row r="375" spans="1:26" x14ac:dyDescent="0.25">
      <c r="A375" s="6" t="s">
        <v>514</v>
      </c>
      <c r="B375" s="6" t="s">
        <v>3855</v>
      </c>
      <c r="C375" s="6" t="s">
        <v>3826</v>
      </c>
      <c r="D375" s="6" t="s">
        <v>8029</v>
      </c>
      <c r="E375" s="6" t="s">
        <v>81</v>
      </c>
      <c r="F375" s="6" t="s">
        <v>8030</v>
      </c>
      <c r="G375" s="6" t="s">
        <v>8031</v>
      </c>
      <c r="H375" s="6" t="s">
        <v>6542</v>
      </c>
      <c r="I375" s="43">
        <v>45224</v>
      </c>
      <c r="J375" s="43">
        <v>45229</v>
      </c>
      <c r="K375">
        <v>908255</v>
      </c>
      <c r="L375" s="6" t="s">
        <v>8032</v>
      </c>
      <c r="M375" s="6" t="s">
        <v>8033</v>
      </c>
      <c r="N375" s="6" t="s">
        <v>4284</v>
      </c>
      <c r="O375" s="6" t="s">
        <v>3982</v>
      </c>
      <c r="Q375" s="6" t="s">
        <v>664</v>
      </c>
      <c r="R375" s="6" t="s">
        <v>17746</v>
      </c>
      <c r="S375" s="6" t="s">
        <v>17747</v>
      </c>
      <c r="T375" s="6" t="s">
        <v>12</v>
      </c>
      <c r="U375" s="6" t="s">
        <v>664</v>
      </c>
      <c r="V375" s="6" t="s">
        <v>15930</v>
      </c>
      <c r="W375" s="6" t="s">
        <v>16007</v>
      </c>
      <c r="X375" s="6" t="s">
        <v>17748</v>
      </c>
      <c r="Y375" s="6" t="s">
        <v>17749</v>
      </c>
      <c r="Z375" s="6" t="s">
        <v>17750</v>
      </c>
    </row>
    <row r="376" spans="1:26" x14ac:dyDescent="0.25">
      <c r="A376" s="6" t="s">
        <v>516</v>
      </c>
      <c r="B376" s="6" t="s">
        <v>3877</v>
      </c>
      <c r="C376" s="6" t="s">
        <v>3823</v>
      </c>
      <c r="D376" s="6" t="s">
        <v>8034</v>
      </c>
      <c r="E376" s="6" t="s">
        <v>7282</v>
      </c>
      <c r="F376" s="6" t="s">
        <v>8035</v>
      </c>
      <c r="G376" s="6" t="s">
        <v>8036</v>
      </c>
      <c r="H376" s="6" t="s">
        <v>6650</v>
      </c>
      <c r="I376" s="43">
        <v>45236</v>
      </c>
      <c r="J376" s="43">
        <v>45240</v>
      </c>
      <c r="K376">
        <v>1486957</v>
      </c>
      <c r="L376" s="6" t="s">
        <v>8037</v>
      </c>
      <c r="M376" s="6" t="s">
        <v>8038</v>
      </c>
      <c r="N376" s="6" t="s">
        <v>4086</v>
      </c>
      <c r="O376" s="6" t="s">
        <v>3983</v>
      </c>
      <c r="Q376" s="6" t="s">
        <v>665</v>
      </c>
      <c r="R376" s="6" t="s">
        <v>17751</v>
      </c>
      <c r="S376" s="6" t="s">
        <v>17752</v>
      </c>
      <c r="T376" s="6" t="s">
        <v>12</v>
      </c>
      <c r="U376" s="6" t="s">
        <v>665</v>
      </c>
      <c r="V376" s="6" t="s">
        <v>15930</v>
      </c>
      <c r="W376" s="6" t="s">
        <v>16007</v>
      </c>
      <c r="X376" s="6" t="s">
        <v>17753</v>
      </c>
      <c r="Y376" s="6" t="s">
        <v>17754</v>
      </c>
      <c r="Z376" s="6" t="s">
        <v>17755</v>
      </c>
    </row>
    <row r="377" spans="1:26" x14ac:dyDescent="0.25">
      <c r="A377" s="6" t="s">
        <v>519</v>
      </c>
      <c r="B377" s="6" t="s">
        <v>3828</v>
      </c>
      <c r="C377" s="6" t="s">
        <v>3821</v>
      </c>
      <c r="D377" s="6" t="s">
        <v>6536</v>
      </c>
      <c r="E377" s="6" t="s">
        <v>81</v>
      </c>
      <c r="F377" s="6" t="s">
        <v>6445</v>
      </c>
      <c r="G377" s="6" t="s">
        <v>8039</v>
      </c>
      <c r="H377" s="6" t="s">
        <v>6447</v>
      </c>
      <c r="I377" s="43">
        <v>45217</v>
      </c>
      <c r="J377" s="43">
        <v>45222</v>
      </c>
      <c r="K377">
        <v>1393818</v>
      </c>
      <c r="L377" s="6" t="s">
        <v>8040</v>
      </c>
      <c r="M377" s="6" t="s">
        <v>8041</v>
      </c>
      <c r="N377" s="6" t="s">
        <v>4757</v>
      </c>
      <c r="O377" s="6" t="s">
        <v>3982</v>
      </c>
      <c r="Q377" s="6" t="s">
        <v>668</v>
      </c>
      <c r="R377" s="6" t="s">
        <v>17756</v>
      </c>
      <c r="S377" s="6" t="s">
        <v>17757</v>
      </c>
      <c r="T377" s="6" t="s">
        <v>12</v>
      </c>
      <c r="U377" s="6" t="s">
        <v>668</v>
      </c>
      <c r="V377" s="6" t="s">
        <v>17371</v>
      </c>
      <c r="W377" s="6" t="s">
        <v>17758</v>
      </c>
      <c r="X377" s="6" t="s">
        <v>17759</v>
      </c>
      <c r="Y377" s="6" t="s">
        <v>17760</v>
      </c>
      <c r="Z377" s="6" t="s">
        <v>17761</v>
      </c>
    </row>
    <row r="378" spans="1:26" x14ac:dyDescent="0.25">
      <c r="A378" s="6" t="s">
        <v>2943</v>
      </c>
      <c r="B378" s="6" t="s">
        <v>3837</v>
      </c>
      <c r="C378" s="6" t="s">
        <v>3823</v>
      </c>
      <c r="D378" s="6" t="s">
        <v>8042</v>
      </c>
      <c r="E378" s="6" t="s">
        <v>8043</v>
      </c>
      <c r="F378" s="6" t="s">
        <v>8044</v>
      </c>
      <c r="G378" s="6" t="s">
        <v>8045</v>
      </c>
      <c r="H378" s="6" t="s">
        <v>8046</v>
      </c>
      <c r="I378" s="43"/>
      <c r="J378" s="43"/>
      <c r="L378" s="6" t="s">
        <v>8047</v>
      </c>
      <c r="M378" s="6" t="s">
        <v>8048</v>
      </c>
      <c r="N378" s="6" t="s">
        <v>4788</v>
      </c>
      <c r="O378" s="6" t="s">
        <v>3982</v>
      </c>
      <c r="Q378" s="6" t="s">
        <v>671</v>
      </c>
      <c r="R378" s="6" t="s">
        <v>17762</v>
      </c>
      <c r="S378" s="6" t="s">
        <v>17763</v>
      </c>
      <c r="T378" s="6" t="s">
        <v>6627</v>
      </c>
      <c r="U378" s="6" t="s">
        <v>17764</v>
      </c>
      <c r="V378" s="6" t="s">
        <v>15903</v>
      </c>
      <c r="W378" s="6" t="s">
        <v>17765</v>
      </c>
      <c r="X378" s="6" t="s">
        <v>17766</v>
      </c>
      <c r="Y378" s="6" t="s">
        <v>17767</v>
      </c>
      <c r="Z378" s="6" t="s">
        <v>17768</v>
      </c>
    </row>
    <row r="379" spans="1:26" x14ac:dyDescent="0.25">
      <c r="A379" s="6" t="s">
        <v>521</v>
      </c>
      <c r="B379" s="6" t="s">
        <v>3839</v>
      </c>
      <c r="C379" s="6" t="s">
        <v>3840</v>
      </c>
      <c r="D379" s="6" t="s">
        <v>6536</v>
      </c>
      <c r="E379" s="6" t="s">
        <v>8049</v>
      </c>
      <c r="F379" s="6" t="s">
        <v>6445</v>
      </c>
      <c r="G379" s="6" t="s">
        <v>8039</v>
      </c>
      <c r="H379" s="6" t="s">
        <v>6447</v>
      </c>
      <c r="I379" s="43">
        <v>45223</v>
      </c>
      <c r="J379" s="43">
        <v>45229</v>
      </c>
      <c r="K379">
        <v>1061630</v>
      </c>
      <c r="L379" s="6" t="s">
        <v>8050</v>
      </c>
      <c r="M379" s="6" t="s">
        <v>8051</v>
      </c>
      <c r="N379" s="6" t="s">
        <v>5137</v>
      </c>
      <c r="O379" s="6" t="s">
        <v>3982</v>
      </c>
      <c r="Q379" s="6" t="s">
        <v>15766</v>
      </c>
      <c r="R379" s="6" t="s">
        <v>17769</v>
      </c>
      <c r="S379" s="6" t="s">
        <v>17770</v>
      </c>
      <c r="T379" s="6" t="s">
        <v>12</v>
      </c>
      <c r="U379" s="6" t="s">
        <v>15766</v>
      </c>
      <c r="V379" s="6" t="s">
        <v>16024</v>
      </c>
      <c r="W379" s="6" t="s">
        <v>16364</v>
      </c>
      <c r="X379" s="6" t="s">
        <v>17771</v>
      </c>
      <c r="Y379" s="6" t="s">
        <v>17772</v>
      </c>
      <c r="Z379" s="6" t="s">
        <v>17773</v>
      </c>
    </row>
    <row r="380" spans="1:26" x14ac:dyDescent="0.25">
      <c r="A380" s="6" t="s">
        <v>522</v>
      </c>
      <c r="B380" s="6" t="s">
        <v>3900</v>
      </c>
      <c r="C380" s="6" t="s">
        <v>3840</v>
      </c>
      <c r="D380" s="6" t="s">
        <v>8052</v>
      </c>
      <c r="E380" s="6" t="s">
        <v>8053</v>
      </c>
      <c r="F380" s="6" t="s">
        <v>7013</v>
      </c>
      <c r="G380" s="6" t="s">
        <v>8054</v>
      </c>
      <c r="H380" s="6" t="s">
        <v>1601</v>
      </c>
      <c r="I380" s="43">
        <v>45222</v>
      </c>
      <c r="J380" s="43">
        <v>45226</v>
      </c>
      <c r="K380">
        <v>1037540</v>
      </c>
      <c r="L380" s="6" t="s">
        <v>8055</v>
      </c>
      <c r="M380" s="6" t="s">
        <v>8056</v>
      </c>
      <c r="N380" s="6" t="s">
        <v>4779</v>
      </c>
      <c r="O380" s="6" t="s">
        <v>3982</v>
      </c>
      <c r="Q380" s="6" t="s">
        <v>674</v>
      </c>
      <c r="R380" s="6" t="s">
        <v>17774</v>
      </c>
      <c r="S380" s="6" t="s">
        <v>17775</v>
      </c>
      <c r="T380" s="6" t="s">
        <v>81</v>
      </c>
      <c r="U380" s="6" t="s">
        <v>81</v>
      </c>
      <c r="V380" s="6" t="s">
        <v>15943</v>
      </c>
      <c r="W380" s="6" t="s">
        <v>17776</v>
      </c>
      <c r="X380" s="6" t="s">
        <v>17777</v>
      </c>
      <c r="Y380" s="6" t="s">
        <v>17778</v>
      </c>
      <c r="Z380" s="6" t="s">
        <v>17779</v>
      </c>
    </row>
    <row r="381" spans="1:26" x14ac:dyDescent="0.25">
      <c r="A381" s="6" t="s">
        <v>524</v>
      </c>
      <c r="B381" s="6" t="s">
        <v>3828</v>
      </c>
      <c r="C381" s="6" t="s">
        <v>3821</v>
      </c>
      <c r="D381" s="6" t="s">
        <v>6536</v>
      </c>
      <c r="E381" s="6" t="s">
        <v>8057</v>
      </c>
      <c r="F381" s="6" t="s">
        <v>6445</v>
      </c>
      <c r="G381" s="6" t="s">
        <v>8039</v>
      </c>
      <c r="H381" s="6" t="s">
        <v>6447</v>
      </c>
      <c r="I381" s="43">
        <v>45147</v>
      </c>
      <c r="J381" s="43"/>
      <c r="K381">
        <v>1736035</v>
      </c>
      <c r="L381" s="6" t="s">
        <v>81</v>
      </c>
      <c r="M381" s="6" t="s">
        <v>8058</v>
      </c>
      <c r="N381" s="6" t="s">
        <v>4904</v>
      </c>
      <c r="O381" s="6" t="s">
        <v>3982</v>
      </c>
      <c r="Q381" s="6" t="s">
        <v>676</v>
      </c>
      <c r="R381" s="6" t="s">
        <v>17780</v>
      </c>
      <c r="S381" s="6" t="s">
        <v>17781</v>
      </c>
      <c r="T381" s="6" t="s">
        <v>12</v>
      </c>
      <c r="U381" s="6" t="s">
        <v>676</v>
      </c>
      <c r="V381" s="6" t="s">
        <v>15889</v>
      </c>
      <c r="W381" s="6" t="s">
        <v>15890</v>
      </c>
      <c r="X381" s="6" t="s">
        <v>17782</v>
      </c>
      <c r="Y381" s="6" t="s">
        <v>17783</v>
      </c>
      <c r="Z381" s="6" t="s">
        <v>17784</v>
      </c>
    </row>
    <row r="382" spans="1:26" x14ac:dyDescent="0.25">
      <c r="A382" s="6" t="s">
        <v>526</v>
      </c>
      <c r="B382" s="6" t="s">
        <v>3926</v>
      </c>
      <c r="C382" s="6" t="s">
        <v>3826</v>
      </c>
      <c r="D382" s="6" t="s">
        <v>8059</v>
      </c>
      <c r="E382" s="6" t="s">
        <v>81</v>
      </c>
      <c r="F382" s="6" t="s">
        <v>6833</v>
      </c>
      <c r="G382" s="6" t="s">
        <v>8060</v>
      </c>
      <c r="H382" s="6" t="s">
        <v>6835</v>
      </c>
      <c r="I382" s="43">
        <v>45222</v>
      </c>
      <c r="J382" s="43">
        <v>45226</v>
      </c>
      <c r="K382">
        <v>906553</v>
      </c>
      <c r="L382" s="6" t="s">
        <v>8061</v>
      </c>
      <c r="M382" s="6" t="s">
        <v>8062</v>
      </c>
      <c r="N382" s="6" t="s">
        <v>4722</v>
      </c>
      <c r="O382" s="6" t="s">
        <v>3982</v>
      </c>
      <c r="Q382" s="6" t="s">
        <v>2998</v>
      </c>
      <c r="R382" s="6" t="s">
        <v>17785</v>
      </c>
      <c r="S382" s="6" t="s">
        <v>17786</v>
      </c>
      <c r="T382" s="6" t="s">
        <v>12</v>
      </c>
      <c r="U382" s="6" t="s">
        <v>2998</v>
      </c>
      <c r="V382" s="6" t="s">
        <v>15930</v>
      </c>
      <c r="W382" s="6" t="s">
        <v>16007</v>
      </c>
      <c r="X382" s="6" t="s">
        <v>17787</v>
      </c>
      <c r="Y382" s="6" t="s">
        <v>17788</v>
      </c>
      <c r="Z382" s="6" t="s">
        <v>17789</v>
      </c>
    </row>
    <row r="383" spans="1:26" x14ac:dyDescent="0.25">
      <c r="A383" s="6" t="s">
        <v>2944</v>
      </c>
      <c r="B383" s="6" t="s">
        <v>3910</v>
      </c>
      <c r="C383" s="6" t="s">
        <v>3826</v>
      </c>
      <c r="D383" s="6" t="s">
        <v>8063</v>
      </c>
      <c r="E383" s="6" t="s">
        <v>8064</v>
      </c>
      <c r="F383" s="6" t="s">
        <v>6365</v>
      </c>
      <c r="G383" s="6" t="s">
        <v>8065</v>
      </c>
      <c r="H383" s="6" t="s">
        <v>81</v>
      </c>
      <c r="I383" s="43"/>
      <c r="J383" s="43"/>
      <c r="K383">
        <v>1445162</v>
      </c>
      <c r="L383" s="6" t="s">
        <v>8066</v>
      </c>
      <c r="M383" s="6" t="s">
        <v>81</v>
      </c>
      <c r="N383" s="6" t="s">
        <v>5138</v>
      </c>
      <c r="O383" s="6" t="s">
        <v>3982</v>
      </c>
      <c r="Q383" s="6" t="s">
        <v>677</v>
      </c>
      <c r="R383" s="6" t="s">
        <v>17790</v>
      </c>
      <c r="S383" s="6" t="s">
        <v>17791</v>
      </c>
      <c r="T383" s="6" t="s">
        <v>12</v>
      </c>
      <c r="U383" s="6" t="s">
        <v>677</v>
      </c>
      <c r="V383" s="6" t="s">
        <v>102</v>
      </c>
      <c r="W383" s="6" t="s">
        <v>16670</v>
      </c>
      <c r="X383" s="6" t="s">
        <v>17792</v>
      </c>
      <c r="Y383" s="6" t="s">
        <v>17793</v>
      </c>
      <c r="Z383" s="6" t="s">
        <v>17794</v>
      </c>
    </row>
    <row r="384" spans="1:26" x14ac:dyDescent="0.25">
      <c r="A384" s="6" t="s">
        <v>529</v>
      </c>
      <c r="B384" s="6" t="s">
        <v>3856</v>
      </c>
      <c r="C384" s="6" t="s">
        <v>3823</v>
      </c>
      <c r="D384" s="6" t="s">
        <v>8067</v>
      </c>
      <c r="E384" s="6" t="s">
        <v>8068</v>
      </c>
      <c r="F384" s="6" t="s">
        <v>6483</v>
      </c>
      <c r="G384" s="6" t="s">
        <v>8069</v>
      </c>
      <c r="H384" s="6" t="s">
        <v>81</v>
      </c>
      <c r="I384" s="43">
        <v>45070</v>
      </c>
      <c r="J384" s="43"/>
      <c r="K384">
        <v>1842827</v>
      </c>
      <c r="L384" s="6" t="s">
        <v>8070</v>
      </c>
      <c r="M384" s="6" t="s">
        <v>8071</v>
      </c>
      <c r="N384" s="6" t="s">
        <v>5139</v>
      </c>
      <c r="O384" s="6" t="s">
        <v>3982</v>
      </c>
      <c r="Q384" s="6" t="s">
        <v>679</v>
      </c>
      <c r="R384" s="6" t="s">
        <v>678</v>
      </c>
      <c r="S384" s="6" t="s">
        <v>17795</v>
      </c>
      <c r="T384" s="6" t="s">
        <v>6627</v>
      </c>
      <c r="U384" s="6" t="s">
        <v>679</v>
      </c>
      <c r="V384" s="6" t="s">
        <v>16127</v>
      </c>
      <c r="W384" s="6" t="s">
        <v>16482</v>
      </c>
      <c r="X384" s="6" t="s">
        <v>17796</v>
      </c>
      <c r="Y384" s="6" t="s">
        <v>17797</v>
      </c>
      <c r="Z384" s="6" t="s">
        <v>17798</v>
      </c>
    </row>
    <row r="385" spans="1:26" x14ac:dyDescent="0.25">
      <c r="A385" s="6" t="s">
        <v>2945</v>
      </c>
      <c r="B385" s="6" t="s">
        <v>3927</v>
      </c>
      <c r="C385" s="6" t="s">
        <v>3835</v>
      </c>
      <c r="D385" s="6" t="s">
        <v>7998</v>
      </c>
      <c r="E385" s="6" t="s">
        <v>7999</v>
      </c>
      <c r="F385" s="6" t="s">
        <v>7215</v>
      </c>
      <c r="G385" s="6" t="s">
        <v>8072</v>
      </c>
      <c r="H385" s="6" t="s">
        <v>81</v>
      </c>
      <c r="I385" s="43"/>
      <c r="J385" s="43"/>
      <c r="L385" s="6" t="s">
        <v>8073</v>
      </c>
      <c r="M385" s="6" t="s">
        <v>8074</v>
      </c>
      <c r="N385" s="6" t="s">
        <v>5140</v>
      </c>
      <c r="O385" s="6" t="s">
        <v>3983</v>
      </c>
      <c r="Q385" s="6" t="s">
        <v>3000</v>
      </c>
      <c r="R385" s="6" t="s">
        <v>17799</v>
      </c>
      <c r="S385" s="6" t="s">
        <v>17800</v>
      </c>
      <c r="T385" s="6" t="s">
        <v>12</v>
      </c>
      <c r="U385" s="6" t="s">
        <v>3000</v>
      </c>
      <c r="V385" s="6" t="s">
        <v>15930</v>
      </c>
      <c r="W385" s="6" t="s">
        <v>15987</v>
      </c>
      <c r="X385" s="6" t="s">
        <v>17801</v>
      </c>
      <c r="Y385" s="6" t="s">
        <v>17802</v>
      </c>
      <c r="Z385" s="6" t="s">
        <v>17803</v>
      </c>
    </row>
    <row r="386" spans="1:26" x14ac:dyDescent="0.25">
      <c r="A386" s="6" t="s">
        <v>2946</v>
      </c>
      <c r="B386" s="6" t="s">
        <v>81</v>
      </c>
      <c r="C386" s="6" t="s">
        <v>81</v>
      </c>
      <c r="D386" s="6" t="s">
        <v>8075</v>
      </c>
      <c r="E386" s="6" t="s">
        <v>81</v>
      </c>
      <c r="F386" s="6" t="s">
        <v>8076</v>
      </c>
      <c r="G386" s="6" t="s">
        <v>8077</v>
      </c>
      <c r="H386" s="6" t="s">
        <v>161</v>
      </c>
      <c r="I386" s="43"/>
      <c r="J386" s="43"/>
      <c r="K386">
        <v>1437774</v>
      </c>
      <c r="L386" s="6" t="s">
        <v>81</v>
      </c>
      <c r="M386" s="6" t="s">
        <v>81</v>
      </c>
      <c r="N386" s="6" t="s">
        <v>5141</v>
      </c>
      <c r="O386" s="6" t="s">
        <v>81</v>
      </c>
      <c r="Q386" s="6" t="s">
        <v>3002</v>
      </c>
      <c r="R386" s="6" t="s">
        <v>17804</v>
      </c>
      <c r="S386" s="6" t="s">
        <v>17805</v>
      </c>
      <c r="T386" s="6" t="s">
        <v>12</v>
      </c>
      <c r="U386" s="6" t="s">
        <v>3002</v>
      </c>
      <c r="V386" s="6" t="s">
        <v>16127</v>
      </c>
      <c r="W386" s="6" t="s">
        <v>16482</v>
      </c>
      <c r="X386" s="6" t="s">
        <v>17806</v>
      </c>
      <c r="Y386" s="6" t="s">
        <v>17807</v>
      </c>
      <c r="Z386" s="6" t="s">
        <v>17808</v>
      </c>
    </row>
    <row r="387" spans="1:26" x14ac:dyDescent="0.25">
      <c r="A387" s="6" t="s">
        <v>530</v>
      </c>
      <c r="B387" s="6" t="s">
        <v>3843</v>
      </c>
      <c r="C387" s="6" t="s">
        <v>3821</v>
      </c>
      <c r="D387" s="6" t="s">
        <v>8078</v>
      </c>
      <c r="E387" s="6" t="s">
        <v>81</v>
      </c>
      <c r="F387" s="6" t="s">
        <v>6445</v>
      </c>
      <c r="G387" s="6" t="s">
        <v>8079</v>
      </c>
      <c r="H387" s="6" t="s">
        <v>6447</v>
      </c>
      <c r="I387" s="43">
        <v>45212</v>
      </c>
      <c r="J387" s="43"/>
      <c r="K387">
        <v>831001</v>
      </c>
      <c r="L387" s="6" t="s">
        <v>8080</v>
      </c>
      <c r="M387" s="6" t="s">
        <v>8081</v>
      </c>
      <c r="N387" s="6" t="s">
        <v>4164</v>
      </c>
      <c r="O387" s="6" t="s">
        <v>3982</v>
      </c>
      <c r="Q387" s="6" t="s">
        <v>682</v>
      </c>
      <c r="R387" s="6" t="s">
        <v>17809</v>
      </c>
      <c r="S387" s="6" t="s">
        <v>17810</v>
      </c>
      <c r="T387" s="6" t="s">
        <v>15902</v>
      </c>
      <c r="U387" s="6" t="s">
        <v>682</v>
      </c>
      <c r="V387" s="6" t="s">
        <v>15980</v>
      </c>
      <c r="W387" s="6" t="s">
        <v>17811</v>
      </c>
      <c r="X387" s="6" t="s">
        <v>17812</v>
      </c>
      <c r="Y387" s="6" t="s">
        <v>17813</v>
      </c>
      <c r="Z387" s="6" t="s">
        <v>17814</v>
      </c>
    </row>
    <row r="388" spans="1:26" x14ac:dyDescent="0.25">
      <c r="A388" s="6" t="s">
        <v>15757</v>
      </c>
      <c r="B388" s="6" t="s">
        <v>3904</v>
      </c>
      <c r="C388" s="6" t="s">
        <v>3823</v>
      </c>
      <c r="D388" s="6" t="s">
        <v>24538</v>
      </c>
      <c r="E388" s="6" t="s">
        <v>81</v>
      </c>
      <c r="F388" s="6" t="s">
        <v>6925</v>
      </c>
      <c r="G388" s="6" t="s">
        <v>23625</v>
      </c>
      <c r="H388" s="6" t="s">
        <v>81</v>
      </c>
      <c r="I388" s="43">
        <v>45154</v>
      </c>
      <c r="J388" s="43">
        <v>45159</v>
      </c>
      <c r="L388" s="6" t="s">
        <v>81</v>
      </c>
      <c r="M388" s="6" t="s">
        <v>81</v>
      </c>
      <c r="N388" s="6" t="s">
        <v>24539</v>
      </c>
      <c r="O388" s="6" t="s">
        <v>3982</v>
      </c>
      <c r="Q388" s="6" t="s">
        <v>683</v>
      </c>
      <c r="R388" s="6" t="s">
        <v>17815</v>
      </c>
      <c r="S388" s="6" t="s">
        <v>17816</v>
      </c>
      <c r="T388" s="6" t="s">
        <v>12</v>
      </c>
      <c r="U388" s="6" t="s">
        <v>683</v>
      </c>
      <c r="V388" s="6" t="s">
        <v>15930</v>
      </c>
      <c r="W388" s="6" t="s">
        <v>16319</v>
      </c>
      <c r="X388" s="6" t="s">
        <v>17817</v>
      </c>
      <c r="Y388" s="6" t="s">
        <v>17818</v>
      </c>
      <c r="Z388" s="6" t="s">
        <v>17819</v>
      </c>
    </row>
    <row r="389" spans="1:26" x14ac:dyDescent="0.25">
      <c r="A389" s="6" t="s">
        <v>2947</v>
      </c>
      <c r="B389" s="6" t="s">
        <v>3834</v>
      </c>
      <c r="C389" s="6" t="s">
        <v>3835</v>
      </c>
      <c r="D389" s="6" t="s">
        <v>8082</v>
      </c>
      <c r="E389" s="6" t="s">
        <v>8083</v>
      </c>
      <c r="F389" s="6" t="s">
        <v>6979</v>
      </c>
      <c r="G389" s="6" t="s">
        <v>8084</v>
      </c>
      <c r="H389" s="6" t="s">
        <v>81</v>
      </c>
      <c r="I389" s="43"/>
      <c r="J389" s="43"/>
      <c r="L389" s="6" t="s">
        <v>8085</v>
      </c>
      <c r="M389" s="6" t="s">
        <v>81</v>
      </c>
      <c r="N389" s="6" t="s">
        <v>5142</v>
      </c>
      <c r="O389" s="6" t="s">
        <v>3984</v>
      </c>
      <c r="Q389" s="6" t="s">
        <v>685</v>
      </c>
      <c r="R389" s="6" t="s">
        <v>17820</v>
      </c>
      <c r="S389" s="6" t="s">
        <v>17821</v>
      </c>
      <c r="T389" s="6" t="s">
        <v>12</v>
      </c>
      <c r="U389" s="6" t="s">
        <v>685</v>
      </c>
      <c r="V389" s="6" t="s">
        <v>15910</v>
      </c>
      <c r="W389" s="6" t="s">
        <v>17354</v>
      </c>
      <c r="X389" s="6" t="s">
        <v>17822</v>
      </c>
      <c r="Y389" s="6" t="s">
        <v>17823</v>
      </c>
      <c r="Z389" s="6" t="s">
        <v>17824</v>
      </c>
    </row>
    <row r="390" spans="1:26" x14ac:dyDescent="0.25">
      <c r="A390" s="6" t="s">
        <v>532</v>
      </c>
      <c r="B390" s="6" t="s">
        <v>3891</v>
      </c>
      <c r="C390" s="6" t="s">
        <v>3887</v>
      </c>
      <c r="D390" s="6" t="s">
        <v>8086</v>
      </c>
      <c r="E390" s="6" t="s">
        <v>81</v>
      </c>
      <c r="F390" s="6" t="s">
        <v>7390</v>
      </c>
      <c r="G390" s="6" t="s">
        <v>8087</v>
      </c>
      <c r="H390" s="6" t="s">
        <v>6829</v>
      </c>
      <c r="I390" s="43">
        <v>45231</v>
      </c>
      <c r="J390" s="43">
        <v>45236</v>
      </c>
      <c r="K390">
        <v>1632127</v>
      </c>
      <c r="L390" s="6" t="s">
        <v>8088</v>
      </c>
      <c r="M390" s="6" t="s">
        <v>8089</v>
      </c>
      <c r="N390" s="6" t="s">
        <v>5143</v>
      </c>
      <c r="O390" s="6" t="s">
        <v>3982</v>
      </c>
      <c r="Q390" s="6" t="s">
        <v>687</v>
      </c>
      <c r="R390" s="6" t="s">
        <v>17825</v>
      </c>
      <c r="S390" s="6" t="s">
        <v>81</v>
      </c>
      <c r="T390" s="6" t="s">
        <v>15902</v>
      </c>
      <c r="U390" s="6" t="s">
        <v>687</v>
      </c>
      <c r="V390" s="6" t="s">
        <v>15930</v>
      </c>
      <c r="W390" s="6" t="s">
        <v>16425</v>
      </c>
      <c r="X390" s="6" t="s">
        <v>17826</v>
      </c>
      <c r="Y390" s="6" t="s">
        <v>17827</v>
      </c>
      <c r="Z390" s="6" t="s">
        <v>17828</v>
      </c>
    </row>
    <row r="391" spans="1:26" x14ac:dyDescent="0.25">
      <c r="A391" s="6" t="s">
        <v>535</v>
      </c>
      <c r="B391" s="6" t="s">
        <v>3882</v>
      </c>
      <c r="C391" s="6" t="s">
        <v>3821</v>
      </c>
      <c r="D391" s="6" t="s">
        <v>8090</v>
      </c>
      <c r="E391" s="6" t="s">
        <v>81</v>
      </c>
      <c r="F391" s="6" t="s">
        <v>8091</v>
      </c>
      <c r="G391" s="6" t="s">
        <v>8092</v>
      </c>
      <c r="H391" s="6" t="s">
        <v>6542</v>
      </c>
      <c r="I391" s="43">
        <v>45229</v>
      </c>
      <c r="J391" s="43">
        <v>45233</v>
      </c>
      <c r="K391">
        <v>885550</v>
      </c>
      <c r="L391" s="6" t="s">
        <v>8093</v>
      </c>
      <c r="M391" s="6" t="s">
        <v>8094</v>
      </c>
      <c r="N391" s="6" t="s">
        <v>4720</v>
      </c>
      <c r="O391" s="6" t="s">
        <v>3982</v>
      </c>
      <c r="Q391" s="6" t="s">
        <v>689</v>
      </c>
      <c r="R391" s="6" t="s">
        <v>17829</v>
      </c>
      <c r="S391" s="6" t="s">
        <v>17830</v>
      </c>
      <c r="T391" s="6" t="s">
        <v>81</v>
      </c>
      <c r="U391" s="6" t="s">
        <v>81</v>
      </c>
      <c r="V391" s="6" t="s">
        <v>15962</v>
      </c>
      <c r="W391" s="6" t="s">
        <v>15963</v>
      </c>
      <c r="X391" s="6" t="s">
        <v>17831</v>
      </c>
      <c r="Y391" s="6" t="s">
        <v>17832</v>
      </c>
      <c r="Z391" s="6" t="s">
        <v>81</v>
      </c>
    </row>
    <row r="392" spans="1:26" x14ac:dyDescent="0.25">
      <c r="A392" s="6" t="s">
        <v>537</v>
      </c>
      <c r="B392" s="6" t="s">
        <v>3849</v>
      </c>
      <c r="C392" s="6" t="s">
        <v>3819</v>
      </c>
      <c r="D392" s="6" t="s">
        <v>8095</v>
      </c>
      <c r="E392" s="6" t="s">
        <v>81</v>
      </c>
      <c r="F392" s="6" t="s">
        <v>8096</v>
      </c>
      <c r="G392" s="6" t="s">
        <v>8097</v>
      </c>
      <c r="H392" s="6" t="s">
        <v>6650</v>
      </c>
      <c r="I392" s="43">
        <v>45147</v>
      </c>
      <c r="J392" s="43"/>
      <c r="K392">
        <v>16058</v>
      </c>
      <c r="L392" s="6" t="s">
        <v>8098</v>
      </c>
      <c r="M392" s="6" t="s">
        <v>8099</v>
      </c>
      <c r="N392" s="6" t="s">
        <v>4117</v>
      </c>
      <c r="O392" s="6" t="s">
        <v>3982</v>
      </c>
      <c r="Q392" s="6" t="s">
        <v>691</v>
      </c>
      <c r="R392" s="6" t="s">
        <v>17833</v>
      </c>
      <c r="S392" s="6" t="s">
        <v>17834</v>
      </c>
      <c r="T392" s="6" t="s">
        <v>81</v>
      </c>
      <c r="U392" s="6" t="s">
        <v>81</v>
      </c>
      <c r="V392" s="6" t="s">
        <v>15930</v>
      </c>
      <c r="W392" s="6" t="s">
        <v>16319</v>
      </c>
      <c r="X392" s="6" t="s">
        <v>17835</v>
      </c>
      <c r="Y392" s="6" t="s">
        <v>17836</v>
      </c>
      <c r="Z392" s="6" t="s">
        <v>17837</v>
      </c>
    </row>
    <row r="393" spans="1:26" x14ac:dyDescent="0.25">
      <c r="A393" s="6" t="s">
        <v>2949</v>
      </c>
      <c r="B393" s="6" t="s">
        <v>3832</v>
      </c>
      <c r="C393" s="6" t="s">
        <v>3821</v>
      </c>
      <c r="D393" s="6" t="s">
        <v>8100</v>
      </c>
      <c r="E393" s="6" t="s">
        <v>8101</v>
      </c>
      <c r="F393" s="6" t="s">
        <v>8102</v>
      </c>
      <c r="G393" s="6" t="s">
        <v>8103</v>
      </c>
      <c r="H393" s="6" t="s">
        <v>1705</v>
      </c>
      <c r="I393" s="43">
        <v>45222</v>
      </c>
      <c r="J393" s="43">
        <v>45226</v>
      </c>
      <c r="K393">
        <v>1299939</v>
      </c>
      <c r="L393" s="6" t="s">
        <v>8104</v>
      </c>
      <c r="M393" s="6" t="s">
        <v>8105</v>
      </c>
      <c r="N393" s="6" t="s">
        <v>5144</v>
      </c>
      <c r="O393" s="6" t="s">
        <v>3982</v>
      </c>
      <c r="Q393" s="6" t="s">
        <v>694</v>
      </c>
      <c r="R393" s="6" t="s">
        <v>17838</v>
      </c>
      <c r="S393" s="6" t="s">
        <v>17839</v>
      </c>
      <c r="T393" s="6" t="s">
        <v>12</v>
      </c>
      <c r="U393" s="6" t="s">
        <v>694</v>
      </c>
      <c r="V393" s="6" t="s">
        <v>16063</v>
      </c>
      <c r="W393" s="6" t="s">
        <v>16064</v>
      </c>
      <c r="X393" s="6" t="s">
        <v>17840</v>
      </c>
      <c r="Y393" s="6" t="s">
        <v>17841</v>
      </c>
      <c r="Z393" s="6" t="s">
        <v>17842</v>
      </c>
    </row>
    <row r="394" spans="1:26" x14ac:dyDescent="0.25">
      <c r="A394" s="6" t="s">
        <v>539</v>
      </c>
      <c r="B394" s="6" t="s">
        <v>3877</v>
      </c>
      <c r="C394" s="6" t="s">
        <v>3823</v>
      </c>
      <c r="D394" s="6" t="s">
        <v>8106</v>
      </c>
      <c r="E394" s="6" t="s">
        <v>81</v>
      </c>
      <c r="F394" s="6" t="s">
        <v>6478</v>
      </c>
      <c r="G394" s="6" t="s">
        <v>8107</v>
      </c>
      <c r="H394" s="6" t="s">
        <v>6480</v>
      </c>
      <c r="I394" s="43">
        <v>45147</v>
      </c>
      <c r="J394" s="43"/>
      <c r="K394">
        <v>1173382</v>
      </c>
      <c r="L394" s="6" t="s">
        <v>8108</v>
      </c>
      <c r="M394" s="6" t="s">
        <v>8109</v>
      </c>
      <c r="N394" s="6" t="s">
        <v>5145</v>
      </c>
      <c r="O394" s="6" t="s">
        <v>3983</v>
      </c>
      <c r="Q394" s="6" t="s">
        <v>696</v>
      </c>
      <c r="R394" s="6" t="s">
        <v>17843</v>
      </c>
      <c r="S394" s="6" t="s">
        <v>17844</v>
      </c>
      <c r="T394" s="6" t="s">
        <v>15902</v>
      </c>
      <c r="U394" s="6" t="s">
        <v>696</v>
      </c>
      <c r="V394" s="6" t="s">
        <v>3922</v>
      </c>
      <c r="W394" s="6" t="s">
        <v>17845</v>
      </c>
      <c r="X394" s="6" t="s">
        <v>17846</v>
      </c>
      <c r="Y394" s="6" t="s">
        <v>17847</v>
      </c>
      <c r="Z394" s="6" t="s">
        <v>17848</v>
      </c>
    </row>
    <row r="395" spans="1:26" x14ac:dyDescent="0.25">
      <c r="A395" s="6" t="s">
        <v>540</v>
      </c>
      <c r="B395" s="6" t="s">
        <v>3876</v>
      </c>
      <c r="C395" s="6" t="s">
        <v>3835</v>
      </c>
      <c r="D395" s="6" t="s">
        <v>8110</v>
      </c>
      <c r="E395" s="6" t="s">
        <v>6591</v>
      </c>
      <c r="F395" s="6" t="s">
        <v>6557</v>
      </c>
      <c r="G395" s="6" t="s">
        <v>8111</v>
      </c>
      <c r="H395" s="6" t="s">
        <v>6408</v>
      </c>
      <c r="I395" s="43">
        <v>45203</v>
      </c>
      <c r="J395" s="43">
        <v>45208</v>
      </c>
      <c r="K395">
        <v>23217</v>
      </c>
      <c r="L395" s="6" t="s">
        <v>8112</v>
      </c>
      <c r="M395" s="6" t="s">
        <v>8113</v>
      </c>
      <c r="N395" s="6" t="s">
        <v>4111</v>
      </c>
      <c r="O395" s="6" t="s">
        <v>3983</v>
      </c>
      <c r="Q395" s="6" t="s">
        <v>698</v>
      </c>
      <c r="R395" s="6" t="s">
        <v>17849</v>
      </c>
      <c r="S395" s="6" t="s">
        <v>17850</v>
      </c>
      <c r="T395" s="6" t="s">
        <v>12</v>
      </c>
      <c r="U395" s="6" t="s">
        <v>698</v>
      </c>
      <c r="V395" s="6" t="s">
        <v>16285</v>
      </c>
      <c r="W395" s="6" t="s">
        <v>16286</v>
      </c>
      <c r="X395" s="6" t="s">
        <v>17851</v>
      </c>
      <c r="Y395" s="6" t="s">
        <v>17852</v>
      </c>
      <c r="Z395" s="6" t="s">
        <v>17853</v>
      </c>
    </row>
    <row r="396" spans="1:26" x14ac:dyDescent="0.25">
      <c r="A396" s="6" t="s">
        <v>541</v>
      </c>
      <c r="B396" s="6" t="s">
        <v>3831</v>
      </c>
      <c r="C396" s="6" t="s">
        <v>3816</v>
      </c>
      <c r="D396" s="6" t="s">
        <v>8114</v>
      </c>
      <c r="E396" s="6" t="s">
        <v>81</v>
      </c>
      <c r="F396" s="6" t="s">
        <v>6520</v>
      </c>
      <c r="G396" s="6" t="s">
        <v>8115</v>
      </c>
      <c r="H396" s="6" t="s">
        <v>6638</v>
      </c>
      <c r="I396" s="43">
        <v>45153</v>
      </c>
      <c r="J396" s="43"/>
      <c r="K396">
        <v>721371</v>
      </c>
      <c r="L396" s="6" t="s">
        <v>8116</v>
      </c>
      <c r="M396" s="6" t="s">
        <v>8117</v>
      </c>
      <c r="N396" s="6" t="s">
        <v>4386</v>
      </c>
      <c r="O396" s="6" t="s">
        <v>3983</v>
      </c>
      <c r="Q396" s="6" t="s">
        <v>700</v>
      </c>
      <c r="R396" s="6" t="s">
        <v>17854</v>
      </c>
      <c r="S396" s="6" t="s">
        <v>17855</v>
      </c>
      <c r="T396" s="6" t="s">
        <v>15902</v>
      </c>
      <c r="U396" s="6" t="s">
        <v>700</v>
      </c>
      <c r="V396" s="6" t="s">
        <v>15930</v>
      </c>
      <c r="W396" s="6" t="s">
        <v>15949</v>
      </c>
      <c r="X396" s="6" t="s">
        <v>17856</v>
      </c>
      <c r="Y396" s="6" t="s">
        <v>17857</v>
      </c>
      <c r="Z396" s="6" t="s">
        <v>17858</v>
      </c>
    </row>
    <row r="397" spans="1:26" x14ac:dyDescent="0.25">
      <c r="A397" s="6" t="s">
        <v>2950</v>
      </c>
      <c r="B397" s="6" t="s">
        <v>3832</v>
      </c>
      <c r="C397" s="6" t="s">
        <v>3821</v>
      </c>
      <c r="D397" s="6" t="s">
        <v>8118</v>
      </c>
      <c r="E397" s="6" t="s">
        <v>81</v>
      </c>
      <c r="F397" s="6" t="s">
        <v>8119</v>
      </c>
      <c r="G397" s="6" t="s">
        <v>8120</v>
      </c>
      <c r="H397" s="6" t="s">
        <v>81</v>
      </c>
      <c r="I397" s="43"/>
      <c r="J397" s="43"/>
      <c r="K397">
        <v>1535628</v>
      </c>
      <c r="L397" s="6" t="s">
        <v>81</v>
      </c>
      <c r="M397" s="6" t="s">
        <v>8121</v>
      </c>
      <c r="N397" s="6" t="s">
        <v>5146</v>
      </c>
      <c r="O397" s="6" t="s">
        <v>3982</v>
      </c>
      <c r="Q397" s="6" t="s">
        <v>701</v>
      </c>
      <c r="R397" s="6" t="s">
        <v>17859</v>
      </c>
      <c r="S397" s="6" t="s">
        <v>17860</v>
      </c>
      <c r="T397" s="6" t="s">
        <v>12</v>
      </c>
      <c r="U397" s="6" t="s">
        <v>701</v>
      </c>
      <c r="V397" s="6" t="s">
        <v>17182</v>
      </c>
      <c r="W397" s="6" t="s">
        <v>17182</v>
      </c>
      <c r="X397" s="6" t="s">
        <v>17861</v>
      </c>
      <c r="Y397" s="6" t="s">
        <v>17862</v>
      </c>
      <c r="Z397" s="6" t="s">
        <v>17863</v>
      </c>
    </row>
    <row r="398" spans="1:26" x14ac:dyDescent="0.25">
      <c r="A398" s="6" t="s">
        <v>2951</v>
      </c>
      <c r="B398" s="6" t="s">
        <v>3893</v>
      </c>
      <c r="C398" s="6" t="s">
        <v>3819</v>
      </c>
      <c r="D398" s="6" t="s">
        <v>8122</v>
      </c>
      <c r="E398" s="6" t="s">
        <v>8123</v>
      </c>
      <c r="F398" s="6" t="s">
        <v>6722</v>
      </c>
      <c r="G398" s="6" t="s">
        <v>8124</v>
      </c>
      <c r="H398" s="6" t="s">
        <v>81</v>
      </c>
      <c r="I398" s="43"/>
      <c r="J398" s="43"/>
      <c r="L398" s="6" t="s">
        <v>81</v>
      </c>
      <c r="M398" s="6" t="s">
        <v>81</v>
      </c>
      <c r="N398" s="6" t="s">
        <v>5147</v>
      </c>
      <c r="O398" s="6" t="s">
        <v>3982</v>
      </c>
      <c r="Q398" s="6" t="s">
        <v>3005</v>
      </c>
      <c r="R398" s="6" t="s">
        <v>17864</v>
      </c>
      <c r="S398" s="6" t="s">
        <v>17865</v>
      </c>
      <c r="T398" s="6" t="s">
        <v>15902</v>
      </c>
      <c r="U398" s="6" t="s">
        <v>3005</v>
      </c>
      <c r="V398" s="6" t="s">
        <v>15936</v>
      </c>
      <c r="W398" s="6" t="s">
        <v>15937</v>
      </c>
      <c r="X398" s="6" t="s">
        <v>17866</v>
      </c>
      <c r="Y398" s="6" t="s">
        <v>17867</v>
      </c>
      <c r="Z398" s="6" t="s">
        <v>17868</v>
      </c>
    </row>
    <row r="399" spans="1:26" x14ac:dyDescent="0.25">
      <c r="A399" s="6" t="s">
        <v>2953</v>
      </c>
      <c r="B399" s="6" t="s">
        <v>3854</v>
      </c>
      <c r="C399" s="6" t="s">
        <v>3835</v>
      </c>
      <c r="D399" s="6" t="s">
        <v>8125</v>
      </c>
      <c r="E399" s="6" t="s">
        <v>8126</v>
      </c>
      <c r="F399" s="6" t="s">
        <v>8127</v>
      </c>
      <c r="G399" s="6" t="s">
        <v>8128</v>
      </c>
      <c r="H399" s="6" t="s">
        <v>1705</v>
      </c>
      <c r="I399" s="43">
        <v>45194</v>
      </c>
      <c r="J399" s="43">
        <v>45198</v>
      </c>
      <c r="K399">
        <v>16160</v>
      </c>
      <c r="L399" s="6" t="s">
        <v>8129</v>
      </c>
      <c r="M399" s="6" t="s">
        <v>8130</v>
      </c>
      <c r="N399" s="6" t="s">
        <v>4100</v>
      </c>
      <c r="O399" s="6" t="s">
        <v>3983</v>
      </c>
      <c r="Q399" s="6" t="s">
        <v>702</v>
      </c>
      <c r="R399" s="6" t="s">
        <v>17869</v>
      </c>
      <c r="S399" s="6" t="s">
        <v>17870</v>
      </c>
      <c r="T399" s="6" t="s">
        <v>15902</v>
      </c>
      <c r="U399" s="6" t="s">
        <v>702</v>
      </c>
      <c r="V399" s="6" t="s">
        <v>15917</v>
      </c>
      <c r="W399" s="6" t="s">
        <v>17056</v>
      </c>
      <c r="X399" s="6" t="s">
        <v>17871</v>
      </c>
      <c r="Y399" s="6" t="s">
        <v>17872</v>
      </c>
      <c r="Z399" s="6" t="s">
        <v>17873</v>
      </c>
    </row>
    <row r="400" spans="1:26" x14ac:dyDescent="0.25">
      <c r="A400" s="6" t="s">
        <v>543</v>
      </c>
      <c r="B400" s="6" t="s">
        <v>3858</v>
      </c>
      <c r="C400" s="6" t="s">
        <v>3819</v>
      </c>
      <c r="D400" s="6" t="s">
        <v>8131</v>
      </c>
      <c r="E400" s="6" t="s">
        <v>81</v>
      </c>
      <c r="F400" s="6" t="s">
        <v>6537</v>
      </c>
      <c r="G400" s="6" t="s">
        <v>7658</v>
      </c>
      <c r="H400" s="6" t="s">
        <v>6353</v>
      </c>
      <c r="I400" s="43">
        <v>45222</v>
      </c>
      <c r="J400" s="43">
        <v>45226</v>
      </c>
      <c r="K400">
        <v>1406666</v>
      </c>
      <c r="L400" s="6" t="s">
        <v>8132</v>
      </c>
      <c r="M400" s="6" t="s">
        <v>8133</v>
      </c>
      <c r="N400" s="6" t="s">
        <v>4782</v>
      </c>
      <c r="O400" s="6" t="s">
        <v>3982</v>
      </c>
      <c r="Q400" s="6" t="s">
        <v>704</v>
      </c>
      <c r="R400" s="6" t="s">
        <v>17874</v>
      </c>
      <c r="S400" s="6" t="s">
        <v>17875</v>
      </c>
      <c r="T400" s="6" t="s">
        <v>12</v>
      </c>
      <c r="U400" s="6" t="s">
        <v>704</v>
      </c>
      <c r="V400" s="6" t="s">
        <v>15936</v>
      </c>
      <c r="W400" s="6" t="s">
        <v>17588</v>
      </c>
      <c r="X400" s="6" t="s">
        <v>17876</v>
      </c>
      <c r="Y400" s="6" t="s">
        <v>17877</v>
      </c>
      <c r="Z400" s="6" t="s">
        <v>17878</v>
      </c>
    </row>
    <row r="401" spans="1:26" x14ac:dyDescent="0.25">
      <c r="A401" s="6" t="s">
        <v>15759</v>
      </c>
      <c r="B401" s="6" t="s">
        <v>3848</v>
      </c>
      <c r="C401" s="6" t="s">
        <v>3819</v>
      </c>
      <c r="D401" s="6" t="s">
        <v>24540</v>
      </c>
      <c r="E401" s="6" t="s">
        <v>24541</v>
      </c>
      <c r="F401" s="6" t="s">
        <v>14826</v>
      </c>
      <c r="G401" s="6" t="s">
        <v>24542</v>
      </c>
      <c r="H401" s="6" t="s">
        <v>81</v>
      </c>
      <c r="I401" s="43">
        <v>45236</v>
      </c>
      <c r="J401" s="43">
        <v>45240</v>
      </c>
      <c r="L401" s="6" t="s">
        <v>81</v>
      </c>
      <c r="M401" s="6" t="s">
        <v>81</v>
      </c>
      <c r="N401" s="6" t="s">
        <v>24543</v>
      </c>
      <c r="O401" s="6" t="s">
        <v>3982</v>
      </c>
      <c r="Q401" s="6" t="s">
        <v>15768</v>
      </c>
      <c r="R401" s="6" t="s">
        <v>17879</v>
      </c>
      <c r="S401" s="6" t="s">
        <v>17880</v>
      </c>
      <c r="T401" s="6" t="s">
        <v>12</v>
      </c>
      <c r="U401" s="6" t="s">
        <v>15768</v>
      </c>
      <c r="V401" s="6" t="s">
        <v>16024</v>
      </c>
      <c r="W401" s="6" t="s">
        <v>16025</v>
      </c>
      <c r="X401" s="6" t="s">
        <v>17881</v>
      </c>
      <c r="Y401" s="6" t="s">
        <v>17882</v>
      </c>
      <c r="Z401" s="6" t="s">
        <v>81</v>
      </c>
    </row>
    <row r="402" spans="1:26" x14ac:dyDescent="0.25">
      <c r="A402" s="6" t="s">
        <v>545</v>
      </c>
      <c r="B402" s="6" t="s">
        <v>3863</v>
      </c>
      <c r="C402" s="6" t="s">
        <v>3823</v>
      </c>
      <c r="D402" s="6" t="s">
        <v>8134</v>
      </c>
      <c r="E402" s="6" t="s">
        <v>81</v>
      </c>
      <c r="F402" s="6" t="s">
        <v>8135</v>
      </c>
      <c r="G402" s="6" t="s">
        <v>8136</v>
      </c>
      <c r="H402" s="6" t="s">
        <v>6569</v>
      </c>
      <c r="I402" s="43">
        <v>45229</v>
      </c>
      <c r="J402" s="43">
        <v>45233</v>
      </c>
      <c r="K402">
        <v>723612</v>
      </c>
      <c r="L402" s="6" t="s">
        <v>8137</v>
      </c>
      <c r="M402" s="6" t="s">
        <v>8138</v>
      </c>
      <c r="N402" s="6" t="s">
        <v>4291</v>
      </c>
      <c r="O402" s="6" t="s">
        <v>3982</v>
      </c>
      <c r="Q402" s="6" t="s">
        <v>707</v>
      </c>
      <c r="R402" s="6" t="s">
        <v>706</v>
      </c>
      <c r="S402" s="6" t="s">
        <v>17883</v>
      </c>
      <c r="T402" s="6" t="s">
        <v>6627</v>
      </c>
      <c r="U402" s="6" t="s">
        <v>707</v>
      </c>
      <c r="V402" s="6" t="s">
        <v>15903</v>
      </c>
      <c r="W402" s="6" t="s">
        <v>17765</v>
      </c>
      <c r="X402" s="6" t="s">
        <v>17884</v>
      </c>
      <c r="Y402" s="6" t="s">
        <v>17885</v>
      </c>
      <c r="Z402" s="6" t="s">
        <v>17886</v>
      </c>
    </row>
    <row r="403" spans="1:26" x14ac:dyDescent="0.25">
      <c r="A403" s="6" t="s">
        <v>2954</v>
      </c>
      <c r="B403" s="6" t="s">
        <v>3870</v>
      </c>
      <c r="C403" s="6" t="s">
        <v>114</v>
      </c>
      <c r="D403" s="6" t="s">
        <v>8139</v>
      </c>
      <c r="E403" s="6" t="s">
        <v>8140</v>
      </c>
      <c r="F403" s="6" t="s">
        <v>8141</v>
      </c>
      <c r="G403" s="6" t="s">
        <v>81</v>
      </c>
      <c r="H403" s="6" t="s">
        <v>81</v>
      </c>
      <c r="I403" s="43"/>
      <c r="J403" s="43"/>
      <c r="L403" s="6" t="s">
        <v>81</v>
      </c>
      <c r="M403" s="6" t="s">
        <v>81</v>
      </c>
      <c r="N403" s="6" t="s">
        <v>5148</v>
      </c>
      <c r="O403" s="6" t="s">
        <v>3982</v>
      </c>
      <c r="Q403" s="6" t="s">
        <v>710</v>
      </c>
      <c r="R403" s="6" t="s">
        <v>17887</v>
      </c>
      <c r="S403" s="6" t="s">
        <v>17888</v>
      </c>
      <c r="T403" s="6" t="s">
        <v>12</v>
      </c>
      <c r="U403" s="6" t="s">
        <v>710</v>
      </c>
      <c r="V403" s="6" t="s">
        <v>16076</v>
      </c>
      <c r="W403" s="6" t="s">
        <v>17360</v>
      </c>
      <c r="X403" s="6" t="s">
        <v>17889</v>
      </c>
      <c r="Y403" s="6" t="s">
        <v>17890</v>
      </c>
      <c r="Z403" s="6" t="s">
        <v>81</v>
      </c>
    </row>
    <row r="404" spans="1:26" x14ac:dyDescent="0.25">
      <c r="A404" s="6" t="s">
        <v>2956</v>
      </c>
      <c r="B404" s="6" t="s">
        <v>3836</v>
      </c>
      <c r="C404" s="6" t="s">
        <v>3826</v>
      </c>
      <c r="D404" s="6" t="s">
        <v>8142</v>
      </c>
      <c r="E404" s="6" t="s">
        <v>7282</v>
      </c>
      <c r="F404" s="6" t="s">
        <v>6426</v>
      </c>
      <c r="G404" s="6" t="s">
        <v>8143</v>
      </c>
      <c r="H404" s="6" t="s">
        <v>1601</v>
      </c>
      <c r="I404" s="43">
        <v>45147</v>
      </c>
      <c r="J404" s="43"/>
      <c r="K404">
        <v>1494259</v>
      </c>
      <c r="L404" s="6" t="s">
        <v>8144</v>
      </c>
      <c r="M404" s="6" t="s">
        <v>8145</v>
      </c>
      <c r="N404" s="6" t="s">
        <v>4783</v>
      </c>
      <c r="O404" s="6" t="s">
        <v>3982</v>
      </c>
      <c r="Q404" s="6" t="s">
        <v>6178</v>
      </c>
      <c r="R404" s="6" t="s">
        <v>17891</v>
      </c>
      <c r="S404" s="6" t="s">
        <v>17892</v>
      </c>
      <c r="T404" s="6" t="s">
        <v>12</v>
      </c>
      <c r="U404" s="6" t="s">
        <v>6178</v>
      </c>
      <c r="V404" s="6" t="s">
        <v>16127</v>
      </c>
      <c r="W404" s="6" t="s">
        <v>16482</v>
      </c>
      <c r="X404" s="6" t="s">
        <v>17893</v>
      </c>
      <c r="Y404" s="6" t="s">
        <v>17894</v>
      </c>
      <c r="Z404" s="6" t="s">
        <v>17895</v>
      </c>
    </row>
    <row r="405" spans="1:26" x14ac:dyDescent="0.25">
      <c r="A405" s="6" t="s">
        <v>546</v>
      </c>
      <c r="B405" s="6" t="s">
        <v>3824</v>
      </c>
      <c r="C405" s="6" t="s">
        <v>3823</v>
      </c>
      <c r="D405" s="6" t="s">
        <v>8146</v>
      </c>
      <c r="E405" s="6" t="s">
        <v>81</v>
      </c>
      <c r="F405" s="6" t="s">
        <v>8147</v>
      </c>
      <c r="G405" s="6" t="s">
        <v>8148</v>
      </c>
      <c r="H405" s="6" t="s">
        <v>3137</v>
      </c>
      <c r="I405" s="43">
        <v>45224</v>
      </c>
      <c r="J405" s="43">
        <v>45229</v>
      </c>
      <c r="K405">
        <v>1783180</v>
      </c>
      <c r="L405" s="6" t="s">
        <v>8149</v>
      </c>
      <c r="M405" s="6" t="s">
        <v>8150</v>
      </c>
      <c r="N405" s="6" t="s">
        <v>4269</v>
      </c>
      <c r="O405" s="6" t="s">
        <v>3982</v>
      </c>
      <c r="Q405" s="6" t="s">
        <v>712</v>
      </c>
      <c r="R405" s="6" t="s">
        <v>17896</v>
      </c>
      <c r="S405" s="6" t="s">
        <v>17897</v>
      </c>
      <c r="T405" s="6" t="s">
        <v>6627</v>
      </c>
      <c r="U405" s="6" t="s">
        <v>712</v>
      </c>
      <c r="V405" s="6" t="s">
        <v>16127</v>
      </c>
      <c r="W405" s="6" t="s">
        <v>16482</v>
      </c>
      <c r="X405" s="6" t="s">
        <v>17898</v>
      </c>
      <c r="Y405" s="6" t="s">
        <v>17899</v>
      </c>
      <c r="Z405" s="6" t="s">
        <v>17900</v>
      </c>
    </row>
    <row r="406" spans="1:26" x14ac:dyDescent="0.25">
      <c r="A406" s="6" t="s">
        <v>549</v>
      </c>
      <c r="B406" s="6" t="s">
        <v>3825</v>
      </c>
      <c r="C406" s="6" t="s">
        <v>3826</v>
      </c>
      <c r="D406" s="6" t="s">
        <v>8151</v>
      </c>
      <c r="E406" s="6" t="s">
        <v>81</v>
      </c>
      <c r="F406" s="6" t="s">
        <v>8152</v>
      </c>
      <c r="G406" s="6" t="s">
        <v>8153</v>
      </c>
      <c r="H406" s="6" t="s">
        <v>6623</v>
      </c>
      <c r="I406" s="43">
        <v>45174</v>
      </c>
      <c r="J406" s="43">
        <v>45180</v>
      </c>
      <c r="K406">
        <v>726958</v>
      </c>
      <c r="L406" s="6" t="s">
        <v>8154</v>
      </c>
      <c r="M406" s="6" t="s">
        <v>8155</v>
      </c>
      <c r="N406" s="6" t="s">
        <v>4586</v>
      </c>
      <c r="O406" s="6" t="s">
        <v>3982</v>
      </c>
      <c r="Q406" s="6" t="s">
        <v>3007</v>
      </c>
      <c r="R406" s="6" t="s">
        <v>17901</v>
      </c>
      <c r="S406" s="6" t="s">
        <v>17902</v>
      </c>
      <c r="T406" s="6" t="s">
        <v>12</v>
      </c>
      <c r="U406" s="6" t="s">
        <v>3007</v>
      </c>
      <c r="V406" s="6" t="s">
        <v>102</v>
      </c>
      <c r="W406" s="6" t="s">
        <v>16670</v>
      </c>
      <c r="X406" s="6" t="s">
        <v>17903</v>
      </c>
      <c r="Y406" s="6" t="s">
        <v>17904</v>
      </c>
      <c r="Z406" s="6" t="s">
        <v>17905</v>
      </c>
    </row>
    <row r="407" spans="1:26" x14ac:dyDescent="0.25">
      <c r="A407" s="6" t="s">
        <v>551</v>
      </c>
      <c r="B407" s="6" t="s">
        <v>81</v>
      </c>
      <c r="C407" s="6" t="s">
        <v>81</v>
      </c>
      <c r="D407" s="6" t="s">
        <v>81</v>
      </c>
      <c r="E407" s="6" t="s">
        <v>81</v>
      </c>
      <c r="F407" s="6" t="s">
        <v>81</v>
      </c>
      <c r="G407" s="6" t="s">
        <v>81</v>
      </c>
      <c r="H407" s="6" t="s">
        <v>81</v>
      </c>
      <c r="I407" s="43">
        <v>45224</v>
      </c>
      <c r="J407" s="43">
        <v>45229</v>
      </c>
      <c r="K407">
        <v>18230</v>
      </c>
      <c r="L407" s="6" t="s">
        <v>8156</v>
      </c>
      <c r="M407" s="6" t="s">
        <v>8157</v>
      </c>
      <c r="N407" s="6" t="s">
        <v>81</v>
      </c>
      <c r="O407" s="6" t="s">
        <v>81</v>
      </c>
      <c r="Q407" s="6" t="s">
        <v>714</v>
      </c>
      <c r="R407" s="6" t="s">
        <v>17906</v>
      </c>
      <c r="S407" s="6" t="s">
        <v>17907</v>
      </c>
      <c r="T407" s="6" t="s">
        <v>12</v>
      </c>
      <c r="U407" s="6" t="s">
        <v>714</v>
      </c>
      <c r="V407" s="6" t="s">
        <v>15917</v>
      </c>
      <c r="W407" s="6" t="s">
        <v>16452</v>
      </c>
      <c r="X407" s="6" t="s">
        <v>17908</v>
      </c>
      <c r="Y407" s="6" t="s">
        <v>17909</v>
      </c>
      <c r="Z407" s="6" t="s">
        <v>81</v>
      </c>
    </row>
    <row r="408" spans="1:26" x14ac:dyDescent="0.25">
      <c r="A408" s="6" t="s">
        <v>2958</v>
      </c>
      <c r="B408" s="6" t="s">
        <v>3832</v>
      </c>
      <c r="C408" s="6" t="s">
        <v>3821</v>
      </c>
      <c r="D408" s="6" t="s">
        <v>8158</v>
      </c>
      <c r="E408" s="6" t="s">
        <v>81</v>
      </c>
      <c r="F408" s="6" t="s">
        <v>6792</v>
      </c>
      <c r="G408" s="6" t="s">
        <v>8159</v>
      </c>
      <c r="H408" s="6" t="s">
        <v>6353</v>
      </c>
      <c r="I408" s="43">
        <v>45222</v>
      </c>
      <c r="J408" s="43">
        <v>45226</v>
      </c>
      <c r="K408">
        <v>861842</v>
      </c>
      <c r="L408" s="6" t="s">
        <v>8160</v>
      </c>
      <c r="M408" s="6" t="s">
        <v>8161</v>
      </c>
      <c r="N408" s="6" t="s">
        <v>5149</v>
      </c>
      <c r="O408" s="6" t="s">
        <v>3982</v>
      </c>
      <c r="Q408" s="6" t="s">
        <v>716</v>
      </c>
      <c r="R408" s="6" t="s">
        <v>17910</v>
      </c>
      <c r="S408" s="6" t="s">
        <v>17911</v>
      </c>
      <c r="T408" s="6" t="s">
        <v>81</v>
      </c>
      <c r="U408" s="6" t="s">
        <v>81</v>
      </c>
      <c r="V408" s="6" t="s">
        <v>15943</v>
      </c>
      <c r="W408" s="6" t="s">
        <v>17912</v>
      </c>
      <c r="X408" s="6" t="s">
        <v>17913</v>
      </c>
      <c r="Y408" s="6" t="s">
        <v>17914</v>
      </c>
      <c r="Z408" s="6" t="s">
        <v>81</v>
      </c>
    </row>
    <row r="409" spans="1:26" x14ac:dyDescent="0.25">
      <c r="A409" s="6" t="s">
        <v>15761</v>
      </c>
      <c r="B409" s="6" t="s">
        <v>3915</v>
      </c>
      <c r="C409" s="6" t="s">
        <v>3826</v>
      </c>
      <c r="D409" s="6" t="s">
        <v>24544</v>
      </c>
      <c r="E409" s="6" t="s">
        <v>6357</v>
      </c>
      <c r="F409" s="6" t="s">
        <v>8237</v>
      </c>
      <c r="G409" s="6" t="s">
        <v>24545</v>
      </c>
      <c r="H409" s="6" t="s">
        <v>8239</v>
      </c>
      <c r="I409" s="43"/>
      <c r="J409" s="43"/>
      <c r="L409" s="6" t="s">
        <v>81</v>
      </c>
      <c r="M409" s="6" t="s">
        <v>81</v>
      </c>
      <c r="N409" s="6" t="s">
        <v>24546</v>
      </c>
      <c r="O409" s="6" t="s">
        <v>3982</v>
      </c>
      <c r="Q409" s="6" t="s">
        <v>718</v>
      </c>
      <c r="R409" s="6" t="s">
        <v>17915</v>
      </c>
      <c r="S409" s="6" t="s">
        <v>17916</v>
      </c>
      <c r="T409" s="6" t="s">
        <v>15902</v>
      </c>
      <c r="U409" s="6" t="s">
        <v>718</v>
      </c>
      <c r="V409" s="6" t="s">
        <v>15943</v>
      </c>
      <c r="W409" s="6" t="s">
        <v>17917</v>
      </c>
      <c r="X409" s="6" t="s">
        <v>17918</v>
      </c>
      <c r="Y409" s="6" t="s">
        <v>17919</v>
      </c>
      <c r="Z409" s="6" t="s">
        <v>17920</v>
      </c>
    </row>
    <row r="410" spans="1:26" x14ac:dyDescent="0.25">
      <c r="A410" s="6" t="s">
        <v>553</v>
      </c>
      <c r="B410" s="6" t="s">
        <v>3867</v>
      </c>
      <c r="C410" s="6" t="s">
        <v>3821</v>
      </c>
      <c r="D410" s="6" t="s">
        <v>8162</v>
      </c>
      <c r="E410" s="6" t="s">
        <v>81</v>
      </c>
      <c r="F410" s="6" t="s">
        <v>6403</v>
      </c>
      <c r="G410" s="6" t="s">
        <v>8163</v>
      </c>
      <c r="H410" s="6" t="s">
        <v>81</v>
      </c>
      <c r="I410" s="43">
        <v>45133</v>
      </c>
      <c r="J410" s="43"/>
      <c r="K410">
        <v>896159</v>
      </c>
      <c r="L410" s="6" t="s">
        <v>8164</v>
      </c>
      <c r="M410" s="6" t="s">
        <v>8165</v>
      </c>
      <c r="N410" s="6" t="s">
        <v>4530</v>
      </c>
      <c r="O410" s="6" t="s">
        <v>3982</v>
      </c>
      <c r="Q410" s="6" t="s">
        <v>719</v>
      </c>
      <c r="R410" s="6" t="s">
        <v>17921</v>
      </c>
      <c r="S410" s="6" t="s">
        <v>17922</v>
      </c>
      <c r="T410" s="6" t="s">
        <v>12</v>
      </c>
      <c r="U410" s="6" t="s">
        <v>719</v>
      </c>
      <c r="V410" s="6" t="s">
        <v>16063</v>
      </c>
      <c r="W410" s="6" t="s">
        <v>16064</v>
      </c>
      <c r="X410" s="6" t="s">
        <v>17923</v>
      </c>
      <c r="Y410" s="6" t="s">
        <v>17924</v>
      </c>
      <c r="Z410" s="6" t="s">
        <v>17925</v>
      </c>
    </row>
    <row r="411" spans="1:26" x14ac:dyDescent="0.25">
      <c r="A411" s="6" t="s">
        <v>554</v>
      </c>
      <c r="B411" s="6" t="s">
        <v>3928</v>
      </c>
      <c r="C411" s="6" t="s">
        <v>3821</v>
      </c>
      <c r="D411" s="6" t="s">
        <v>8166</v>
      </c>
      <c r="E411" s="6" t="s">
        <v>81</v>
      </c>
      <c r="F411" s="6" t="s">
        <v>6557</v>
      </c>
      <c r="G411" s="6" t="s">
        <v>7480</v>
      </c>
      <c r="H411" s="6" t="s">
        <v>6408</v>
      </c>
      <c r="I411" s="43">
        <v>45232</v>
      </c>
      <c r="J411" s="43">
        <v>45236</v>
      </c>
      <c r="K411">
        <v>1374310</v>
      </c>
      <c r="L411" s="6" t="s">
        <v>8167</v>
      </c>
      <c r="M411" s="6" t="s">
        <v>8168</v>
      </c>
      <c r="N411" s="6" t="s">
        <v>4481</v>
      </c>
      <c r="O411" s="6" t="s">
        <v>3982</v>
      </c>
      <c r="Q411" s="6" t="s">
        <v>721</v>
      </c>
      <c r="R411" s="6" t="s">
        <v>17926</v>
      </c>
      <c r="S411" s="6" t="s">
        <v>81</v>
      </c>
      <c r="T411" s="6" t="s">
        <v>17927</v>
      </c>
      <c r="U411" s="6" t="s">
        <v>721</v>
      </c>
      <c r="V411" s="6" t="s">
        <v>102</v>
      </c>
      <c r="W411" s="6" t="s">
        <v>16670</v>
      </c>
      <c r="X411" s="6" t="s">
        <v>17928</v>
      </c>
      <c r="Y411" s="6" t="s">
        <v>17929</v>
      </c>
      <c r="Z411" s="6" t="s">
        <v>17930</v>
      </c>
    </row>
    <row r="412" spans="1:26" x14ac:dyDescent="0.25">
      <c r="A412" s="6" t="s">
        <v>556</v>
      </c>
      <c r="B412" s="6" t="s">
        <v>3912</v>
      </c>
      <c r="C412" s="6" t="s">
        <v>3840</v>
      </c>
      <c r="D412" s="6" t="s">
        <v>8169</v>
      </c>
      <c r="E412" s="6" t="s">
        <v>8170</v>
      </c>
      <c r="F412" s="6" t="s">
        <v>6467</v>
      </c>
      <c r="G412" s="6" t="s">
        <v>6468</v>
      </c>
      <c r="H412" s="6" t="s">
        <v>6376</v>
      </c>
      <c r="I412" s="43">
        <v>45224</v>
      </c>
      <c r="J412" s="43">
        <v>45229</v>
      </c>
      <c r="K412">
        <v>1138118</v>
      </c>
      <c r="L412" s="6" t="s">
        <v>8171</v>
      </c>
      <c r="M412" s="6" t="s">
        <v>8172</v>
      </c>
      <c r="N412" s="6" t="s">
        <v>4439</v>
      </c>
      <c r="O412" s="6" t="s">
        <v>3982</v>
      </c>
      <c r="Q412" s="6" t="s">
        <v>724</v>
      </c>
      <c r="R412" s="6" t="s">
        <v>723</v>
      </c>
      <c r="S412" s="6" t="s">
        <v>81</v>
      </c>
      <c r="T412" s="6" t="s">
        <v>81</v>
      </c>
      <c r="U412" s="6" t="s">
        <v>81</v>
      </c>
      <c r="V412" s="6" t="s">
        <v>15889</v>
      </c>
      <c r="W412" s="6" t="s">
        <v>15890</v>
      </c>
      <c r="X412" s="6" t="s">
        <v>17931</v>
      </c>
      <c r="Y412" s="6" t="s">
        <v>17932</v>
      </c>
      <c r="Z412" s="6" t="s">
        <v>81</v>
      </c>
    </row>
    <row r="413" spans="1:26" x14ac:dyDescent="0.25">
      <c r="A413" s="6" t="s">
        <v>2960</v>
      </c>
      <c r="B413" s="6" t="s">
        <v>3915</v>
      </c>
      <c r="C413" s="6" t="s">
        <v>3826</v>
      </c>
      <c r="D413" s="6" t="s">
        <v>8173</v>
      </c>
      <c r="E413" s="6" t="s">
        <v>81</v>
      </c>
      <c r="F413" s="6" t="s">
        <v>8174</v>
      </c>
      <c r="G413" s="6" t="s">
        <v>8175</v>
      </c>
      <c r="H413" s="6" t="s">
        <v>6399</v>
      </c>
      <c r="I413" s="43">
        <v>45194</v>
      </c>
      <c r="J413" s="43">
        <v>45198</v>
      </c>
      <c r="K413">
        <v>1067294</v>
      </c>
      <c r="L413" s="6" t="s">
        <v>8176</v>
      </c>
      <c r="M413" s="6" t="s">
        <v>8177</v>
      </c>
      <c r="N413" s="6" t="s">
        <v>4695</v>
      </c>
      <c r="O413" s="6" t="s">
        <v>3982</v>
      </c>
      <c r="Q413" s="6" t="s">
        <v>726</v>
      </c>
      <c r="R413" s="6" t="s">
        <v>725</v>
      </c>
      <c r="S413" s="6" t="s">
        <v>81</v>
      </c>
      <c r="T413" s="6" t="s">
        <v>12</v>
      </c>
      <c r="U413" s="6" t="s">
        <v>726</v>
      </c>
      <c r="V413" s="6" t="s">
        <v>15930</v>
      </c>
      <c r="W413" s="6" t="s">
        <v>16048</v>
      </c>
      <c r="X413" s="6" t="s">
        <v>17933</v>
      </c>
      <c r="Y413" s="6" t="s">
        <v>17934</v>
      </c>
      <c r="Z413" s="6" t="s">
        <v>81</v>
      </c>
    </row>
    <row r="414" spans="1:26" x14ac:dyDescent="0.25">
      <c r="A414" s="6" t="s">
        <v>558</v>
      </c>
      <c r="B414" s="6" t="s">
        <v>3832</v>
      </c>
      <c r="C414" s="6" t="s">
        <v>3821</v>
      </c>
      <c r="D414" s="6" t="s">
        <v>8178</v>
      </c>
      <c r="E414" s="6" t="s">
        <v>81</v>
      </c>
      <c r="F414" s="6" t="s">
        <v>8179</v>
      </c>
      <c r="G414" s="6" t="s">
        <v>8180</v>
      </c>
      <c r="H414" s="6" t="s">
        <v>1678</v>
      </c>
      <c r="I414" s="43">
        <v>45215</v>
      </c>
      <c r="J414" s="43">
        <v>45219</v>
      </c>
      <c r="K414">
        <v>22356</v>
      </c>
      <c r="L414" s="6" t="s">
        <v>8181</v>
      </c>
      <c r="M414" s="6" t="s">
        <v>8182</v>
      </c>
      <c r="N414" s="6" t="s">
        <v>5150</v>
      </c>
      <c r="O414" s="6" t="s">
        <v>3982</v>
      </c>
      <c r="Q414" s="6" t="s">
        <v>3011</v>
      </c>
      <c r="R414" s="6" t="s">
        <v>17935</v>
      </c>
      <c r="S414" s="6" t="s">
        <v>17936</v>
      </c>
      <c r="T414" s="6" t="s">
        <v>12</v>
      </c>
      <c r="U414" s="6" t="s">
        <v>3011</v>
      </c>
      <c r="V414" s="6" t="s">
        <v>16127</v>
      </c>
      <c r="W414" s="6" t="s">
        <v>16482</v>
      </c>
      <c r="X414" s="6" t="s">
        <v>17937</v>
      </c>
      <c r="Y414" s="6" t="s">
        <v>17938</v>
      </c>
      <c r="Z414" s="6" t="s">
        <v>17939</v>
      </c>
    </row>
    <row r="415" spans="1:26" x14ac:dyDescent="0.25">
      <c r="A415" s="6" t="s">
        <v>561</v>
      </c>
      <c r="B415" s="6" t="s">
        <v>3873</v>
      </c>
      <c r="C415" s="6" t="s">
        <v>114</v>
      </c>
      <c r="D415" s="6" t="s">
        <v>8183</v>
      </c>
      <c r="E415" s="6" t="s">
        <v>8184</v>
      </c>
      <c r="F415" s="6" t="s">
        <v>7013</v>
      </c>
      <c r="G415" s="6" t="s">
        <v>8185</v>
      </c>
      <c r="H415" s="6" t="s">
        <v>1601</v>
      </c>
      <c r="I415" s="43">
        <v>45236</v>
      </c>
      <c r="J415" s="43">
        <v>45240</v>
      </c>
      <c r="K415">
        <v>16040</v>
      </c>
      <c r="L415" s="6" t="s">
        <v>8186</v>
      </c>
      <c r="M415" s="6" t="s">
        <v>8187</v>
      </c>
      <c r="N415" s="6" t="s">
        <v>4450</v>
      </c>
      <c r="O415" s="6" t="s">
        <v>3982</v>
      </c>
      <c r="Q415" s="6" t="s">
        <v>3013</v>
      </c>
      <c r="R415" s="6" t="s">
        <v>17940</v>
      </c>
      <c r="S415" s="6" t="s">
        <v>17941</v>
      </c>
      <c r="T415" s="6" t="s">
        <v>15902</v>
      </c>
      <c r="U415" s="6" t="s">
        <v>3013</v>
      </c>
      <c r="V415" s="6" t="s">
        <v>15910</v>
      </c>
      <c r="W415" s="6" t="s">
        <v>17354</v>
      </c>
      <c r="X415" s="6" t="s">
        <v>17942</v>
      </c>
      <c r="Y415" s="6" t="s">
        <v>17943</v>
      </c>
      <c r="Z415" s="6" t="s">
        <v>81</v>
      </c>
    </row>
    <row r="416" spans="1:26" x14ac:dyDescent="0.25">
      <c r="A416" s="6" t="s">
        <v>2962</v>
      </c>
      <c r="B416" s="6" t="s">
        <v>3832</v>
      </c>
      <c r="C416" s="6" t="s">
        <v>3821</v>
      </c>
      <c r="D416" s="6" t="s">
        <v>8188</v>
      </c>
      <c r="E416" s="6" t="s">
        <v>81</v>
      </c>
      <c r="F416" s="6" t="s">
        <v>8189</v>
      </c>
      <c r="G416" s="6" t="s">
        <v>8190</v>
      </c>
      <c r="H416" s="6" t="s">
        <v>6447</v>
      </c>
      <c r="I416" s="43">
        <v>45222</v>
      </c>
      <c r="J416" s="43">
        <v>45226</v>
      </c>
      <c r="K416">
        <v>723188</v>
      </c>
      <c r="L416" s="6" t="s">
        <v>8191</v>
      </c>
      <c r="M416" s="6" t="s">
        <v>8192</v>
      </c>
      <c r="N416" s="6" t="s">
        <v>5151</v>
      </c>
      <c r="O416" s="6" t="s">
        <v>3982</v>
      </c>
      <c r="Q416" s="6" t="s">
        <v>3015</v>
      </c>
      <c r="R416" s="6" t="s">
        <v>17944</v>
      </c>
      <c r="S416" s="6" t="s">
        <v>17945</v>
      </c>
      <c r="T416" s="6" t="s">
        <v>81</v>
      </c>
      <c r="U416" s="6" t="s">
        <v>81</v>
      </c>
      <c r="V416" s="6" t="s">
        <v>15889</v>
      </c>
      <c r="W416" s="6" t="s">
        <v>16116</v>
      </c>
      <c r="X416" s="6" t="s">
        <v>17946</v>
      </c>
      <c r="Y416" s="6" t="s">
        <v>17947</v>
      </c>
      <c r="Z416" s="6" t="s">
        <v>81</v>
      </c>
    </row>
    <row r="417" spans="1:26" x14ac:dyDescent="0.25">
      <c r="A417" s="6" t="s">
        <v>2964</v>
      </c>
      <c r="B417" s="6" t="s">
        <v>3837</v>
      </c>
      <c r="C417" s="6" t="s">
        <v>3823</v>
      </c>
      <c r="D417" s="6" t="s">
        <v>8193</v>
      </c>
      <c r="E417" s="6" t="s">
        <v>8194</v>
      </c>
      <c r="F417" s="6" t="s">
        <v>6754</v>
      </c>
      <c r="G417" s="6" t="s">
        <v>8195</v>
      </c>
      <c r="H417" s="6" t="s">
        <v>6638</v>
      </c>
      <c r="I417" s="43">
        <v>45224</v>
      </c>
      <c r="J417" s="43">
        <v>45229</v>
      </c>
      <c r="K417">
        <v>944148</v>
      </c>
      <c r="L417" s="6" t="s">
        <v>8196</v>
      </c>
      <c r="M417" s="6" t="s">
        <v>8197</v>
      </c>
      <c r="N417" s="6" t="s">
        <v>5152</v>
      </c>
      <c r="O417" s="6" t="s">
        <v>3982</v>
      </c>
      <c r="Q417" s="6" t="s">
        <v>15770</v>
      </c>
      <c r="R417" s="6" t="s">
        <v>15771</v>
      </c>
      <c r="S417" s="6" t="s">
        <v>17948</v>
      </c>
      <c r="T417" s="6" t="s">
        <v>12</v>
      </c>
      <c r="U417" s="6" t="s">
        <v>15770</v>
      </c>
      <c r="V417" s="6" t="s">
        <v>16127</v>
      </c>
      <c r="W417" s="6" t="s">
        <v>16482</v>
      </c>
      <c r="X417" s="6" t="s">
        <v>17949</v>
      </c>
      <c r="Y417" s="6" t="s">
        <v>17950</v>
      </c>
      <c r="Z417" s="6" t="s">
        <v>81</v>
      </c>
    </row>
    <row r="418" spans="1:26" x14ac:dyDescent="0.25">
      <c r="A418" s="6" t="s">
        <v>563</v>
      </c>
      <c r="B418" s="6" t="s">
        <v>3873</v>
      </c>
      <c r="C418" s="6" t="s">
        <v>114</v>
      </c>
      <c r="D418" s="6" t="s">
        <v>8198</v>
      </c>
      <c r="E418" s="6" t="s">
        <v>81</v>
      </c>
      <c r="F418" s="6" t="s">
        <v>6551</v>
      </c>
      <c r="G418" s="6" t="s">
        <v>8199</v>
      </c>
      <c r="H418" s="6" t="s">
        <v>808</v>
      </c>
      <c r="I418" s="43">
        <v>45222</v>
      </c>
      <c r="J418" s="43">
        <v>45226</v>
      </c>
      <c r="K418">
        <v>1627223</v>
      </c>
      <c r="L418" s="6" t="s">
        <v>8200</v>
      </c>
      <c r="M418" s="6" t="s">
        <v>8201</v>
      </c>
      <c r="N418" s="6" t="s">
        <v>4676</v>
      </c>
      <c r="O418" s="6" t="s">
        <v>3982</v>
      </c>
      <c r="Q418" s="6" t="s">
        <v>727</v>
      </c>
      <c r="R418" s="6" t="s">
        <v>17951</v>
      </c>
      <c r="S418" s="6" t="s">
        <v>17952</v>
      </c>
      <c r="T418" s="6" t="s">
        <v>16826</v>
      </c>
      <c r="U418" s="6" t="s">
        <v>727</v>
      </c>
      <c r="V418" s="6" t="s">
        <v>17953</v>
      </c>
      <c r="W418" s="6" t="s">
        <v>17954</v>
      </c>
      <c r="X418" s="6" t="s">
        <v>17955</v>
      </c>
      <c r="Y418" s="6" t="s">
        <v>17956</v>
      </c>
      <c r="Z418" s="6" t="s">
        <v>17957</v>
      </c>
    </row>
    <row r="419" spans="1:26" x14ac:dyDescent="0.25">
      <c r="A419" s="6" t="s">
        <v>565</v>
      </c>
      <c r="B419" s="6" t="s">
        <v>3847</v>
      </c>
      <c r="C419" s="6" t="s">
        <v>3819</v>
      </c>
      <c r="D419" s="6" t="s">
        <v>8202</v>
      </c>
      <c r="E419" s="6" t="s">
        <v>7661</v>
      </c>
      <c r="F419" s="6" t="s">
        <v>6557</v>
      </c>
      <c r="G419" s="6" t="s">
        <v>7480</v>
      </c>
      <c r="H419" s="6" t="s">
        <v>6408</v>
      </c>
      <c r="I419" s="43"/>
      <c r="J419" s="43"/>
      <c r="K419">
        <v>1818201</v>
      </c>
      <c r="L419" s="6" t="s">
        <v>8203</v>
      </c>
      <c r="M419" s="6" t="s">
        <v>8204</v>
      </c>
      <c r="N419" s="6" t="s">
        <v>5153</v>
      </c>
      <c r="O419" s="6" t="s">
        <v>3982</v>
      </c>
      <c r="Q419" s="6" t="s">
        <v>3017</v>
      </c>
      <c r="R419" s="6" t="s">
        <v>17958</v>
      </c>
      <c r="S419" s="6" t="s">
        <v>17959</v>
      </c>
      <c r="T419" s="6" t="s">
        <v>12</v>
      </c>
      <c r="U419" s="6" t="s">
        <v>3017</v>
      </c>
      <c r="V419" s="6" t="s">
        <v>3922</v>
      </c>
      <c r="W419" s="6" t="s">
        <v>17845</v>
      </c>
      <c r="X419" s="6" t="s">
        <v>17960</v>
      </c>
      <c r="Y419" s="6" t="s">
        <v>17961</v>
      </c>
      <c r="Z419" s="6" t="s">
        <v>17962</v>
      </c>
    </row>
    <row r="420" spans="1:26" x14ac:dyDescent="0.25">
      <c r="A420" s="6" t="s">
        <v>567</v>
      </c>
      <c r="B420" s="6" t="s">
        <v>3878</v>
      </c>
      <c r="C420" s="6" t="s">
        <v>3835</v>
      </c>
      <c r="D420" s="6" t="s">
        <v>8205</v>
      </c>
      <c r="E420" s="6" t="s">
        <v>8206</v>
      </c>
      <c r="F420" s="6" t="s">
        <v>8207</v>
      </c>
      <c r="G420" s="6" t="s">
        <v>8208</v>
      </c>
      <c r="H420" s="6" t="s">
        <v>81</v>
      </c>
      <c r="I420" s="43">
        <v>45140</v>
      </c>
      <c r="J420" s="43"/>
      <c r="K420">
        <v>1650107</v>
      </c>
      <c r="L420" s="6" t="s">
        <v>8209</v>
      </c>
      <c r="M420" s="6" t="s">
        <v>8210</v>
      </c>
      <c r="N420" s="6" t="s">
        <v>5154</v>
      </c>
      <c r="O420" s="6" t="s">
        <v>3983</v>
      </c>
      <c r="Q420" s="6" t="s">
        <v>3019</v>
      </c>
      <c r="R420" s="6" t="s">
        <v>17963</v>
      </c>
      <c r="S420" s="6" t="s">
        <v>17964</v>
      </c>
      <c r="T420" s="6" t="s">
        <v>12</v>
      </c>
      <c r="U420" s="6" t="s">
        <v>3019</v>
      </c>
      <c r="V420" s="6" t="s">
        <v>16127</v>
      </c>
      <c r="W420" s="6" t="s">
        <v>16482</v>
      </c>
      <c r="X420" s="6" t="s">
        <v>17965</v>
      </c>
      <c r="Y420" s="6" t="s">
        <v>17966</v>
      </c>
      <c r="Z420" s="6" t="s">
        <v>17967</v>
      </c>
    </row>
    <row r="421" spans="1:26" x14ac:dyDescent="0.25">
      <c r="A421" s="6" t="s">
        <v>2965</v>
      </c>
      <c r="B421" s="6" t="s">
        <v>3878</v>
      </c>
      <c r="C421" s="6" t="s">
        <v>3835</v>
      </c>
      <c r="D421" s="6" t="s">
        <v>8211</v>
      </c>
      <c r="E421" s="6" t="s">
        <v>81</v>
      </c>
      <c r="F421" s="6" t="s">
        <v>8212</v>
      </c>
      <c r="G421" s="6" t="s">
        <v>8213</v>
      </c>
      <c r="H421" s="6" t="s">
        <v>81</v>
      </c>
      <c r="I421" s="43"/>
      <c r="J421" s="43"/>
      <c r="K421">
        <v>1558633</v>
      </c>
      <c r="L421" s="6" t="s">
        <v>8214</v>
      </c>
      <c r="M421" s="6" t="s">
        <v>81</v>
      </c>
      <c r="N421" s="6" t="s">
        <v>5155</v>
      </c>
      <c r="O421" s="6" t="s">
        <v>3983</v>
      </c>
      <c r="Q421" s="6" t="s">
        <v>728</v>
      </c>
      <c r="R421" s="6" t="s">
        <v>17968</v>
      </c>
      <c r="S421" s="6" t="s">
        <v>17969</v>
      </c>
      <c r="T421" s="6" t="s">
        <v>12</v>
      </c>
      <c r="U421" s="6" t="s">
        <v>728</v>
      </c>
      <c r="V421" s="6" t="s">
        <v>16037</v>
      </c>
      <c r="W421" s="6" t="s">
        <v>16579</v>
      </c>
      <c r="X421" s="6" t="s">
        <v>17970</v>
      </c>
      <c r="Y421" s="6" t="s">
        <v>17971</v>
      </c>
      <c r="Z421" s="6" t="s">
        <v>17972</v>
      </c>
    </row>
    <row r="422" spans="1:26" x14ac:dyDescent="0.25">
      <c r="A422" s="6" t="s">
        <v>570</v>
      </c>
      <c r="B422" s="6" t="s">
        <v>3890</v>
      </c>
      <c r="C422" s="6" t="s">
        <v>3840</v>
      </c>
      <c r="D422" s="6" t="s">
        <v>8215</v>
      </c>
      <c r="E422" s="6" t="s">
        <v>81</v>
      </c>
      <c r="F422" s="6" t="s">
        <v>7065</v>
      </c>
      <c r="G422" s="6" t="s">
        <v>8216</v>
      </c>
      <c r="H422" s="6" t="s">
        <v>6376</v>
      </c>
      <c r="I422" s="43">
        <v>45216</v>
      </c>
      <c r="J422" s="43">
        <v>45222</v>
      </c>
      <c r="K422">
        <v>1051470</v>
      </c>
      <c r="L422" s="6" t="s">
        <v>8217</v>
      </c>
      <c r="M422" s="6" t="s">
        <v>8218</v>
      </c>
      <c r="N422" s="6" t="s">
        <v>5156</v>
      </c>
      <c r="O422" s="6" t="s">
        <v>3982</v>
      </c>
      <c r="Q422" s="6" t="s">
        <v>729</v>
      </c>
      <c r="R422" s="6" t="s">
        <v>17973</v>
      </c>
      <c r="S422" s="6" t="s">
        <v>17974</v>
      </c>
      <c r="T422" s="6" t="s">
        <v>12</v>
      </c>
      <c r="U422" s="6" t="s">
        <v>729</v>
      </c>
      <c r="V422" s="6" t="s">
        <v>16024</v>
      </c>
      <c r="W422" s="6" t="s">
        <v>16025</v>
      </c>
      <c r="X422" s="6" t="s">
        <v>17975</v>
      </c>
      <c r="Y422" s="6" t="s">
        <v>17976</v>
      </c>
      <c r="Z422" s="6" t="s">
        <v>17977</v>
      </c>
    </row>
    <row r="423" spans="1:26" x14ac:dyDescent="0.25">
      <c r="A423" s="6" t="s">
        <v>572</v>
      </c>
      <c r="B423" s="6" t="s">
        <v>3929</v>
      </c>
      <c r="C423" s="6" t="s">
        <v>3866</v>
      </c>
      <c r="D423" s="6" t="s">
        <v>8219</v>
      </c>
      <c r="E423" s="6" t="s">
        <v>81</v>
      </c>
      <c r="F423" s="6" t="s">
        <v>8220</v>
      </c>
      <c r="G423" s="6" t="s">
        <v>8221</v>
      </c>
      <c r="H423" s="6" t="s">
        <v>8222</v>
      </c>
      <c r="I423" s="43">
        <v>45224</v>
      </c>
      <c r="J423" s="43">
        <v>45229</v>
      </c>
      <c r="K423">
        <v>1009001</v>
      </c>
      <c r="L423" s="6" t="s">
        <v>8223</v>
      </c>
      <c r="M423" s="6" t="s">
        <v>8224</v>
      </c>
      <c r="N423" s="6" t="s">
        <v>5157</v>
      </c>
      <c r="O423" s="6" t="s">
        <v>3982</v>
      </c>
      <c r="Q423" s="6" t="s">
        <v>731</v>
      </c>
      <c r="R423" s="6" t="s">
        <v>17978</v>
      </c>
      <c r="S423" s="6" t="s">
        <v>17979</v>
      </c>
      <c r="T423" s="6" t="s">
        <v>15902</v>
      </c>
      <c r="U423" s="6" t="s">
        <v>731</v>
      </c>
      <c r="V423" s="6" t="s">
        <v>17980</v>
      </c>
      <c r="W423" s="6" t="s">
        <v>17981</v>
      </c>
      <c r="X423" s="6" t="s">
        <v>17982</v>
      </c>
      <c r="Y423" s="6" t="s">
        <v>17983</v>
      </c>
      <c r="Z423" s="6" t="s">
        <v>17984</v>
      </c>
    </row>
    <row r="424" spans="1:26" x14ac:dyDescent="0.25">
      <c r="A424" s="6" t="s">
        <v>574</v>
      </c>
      <c r="B424" s="6" t="s">
        <v>3885</v>
      </c>
      <c r="C424" s="6" t="s">
        <v>3826</v>
      </c>
      <c r="D424" s="6" t="s">
        <v>8225</v>
      </c>
      <c r="E424" s="6" t="s">
        <v>6438</v>
      </c>
      <c r="F424" s="6" t="s">
        <v>8226</v>
      </c>
      <c r="G424" s="6" t="s">
        <v>8227</v>
      </c>
      <c r="H424" s="6" t="s">
        <v>6360</v>
      </c>
      <c r="I424" s="43">
        <v>45222</v>
      </c>
      <c r="J424" s="43">
        <v>45226</v>
      </c>
      <c r="K424">
        <v>1219601</v>
      </c>
      <c r="L424" s="6" t="s">
        <v>8228</v>
      </c>
      <c r="M424" s="6" t="s">
        <v>8229</v>
      </c>
      <c r="N424" s="6" t="s">
        <v>4395</v>
      </c>
      <c r="O424" s="6" t="s">
        <v>3983</v>
      </c>
      <c r="Q424" s="6" t="s">
        <v>3023</v>
      </c>
      <c r="R424" s="6" t="s">
        <v>17985</v>
      </c>
      <c r="S424" s="6" t="s">
        <v>17986</v>
      </c>
      <c r="T424" s="6" t="s">
        <v>12</v>
      </c>
      <c r="U424" s="6" t="s">
        <v>3023</v>
      </c>
      <c r="V424" s="6" t="s">
        <v>15895</v>
      </c>
      <c r="W424" s="6" t="s">
        <v>16659</v>
      </c>
      <c r="X424" s="6" t="s">
        <v>17987</v>
      </c>
      <c r="Y424" s="6" t="s">
        <v>17988</v>
      </c>
      <c r="Z424" s="6" t="s">
        <v>17989</v>
      </c>
    </row>
    <row r="425" spans="1:26" x14ac:dyDescent="0.25">
      <c r="A425" s="6" t="s">
        <v>576</v>
      </c>
      <c r="B425" s="6" t="s">
        <v>3838</v>
      </c>
      <c r="C425" s="6" t="s">
        <v>3826</v>
      </c>
      <c r="D425" s="6" t="s">
        <v>8230</v>
      </c>
      <c r="E425" s="6" t="s">
        <v>8231</v>
      </c>
      <c r="F425" s="6" t="s">
        <v>8232</v>
      </c>
      <c r="G425" s="6" t="s">
        <v>8233</v>
      </c>
      <c r="H425" s="6" t="s">
        <v>3137</v>
      </c>
      <c r="I425" s="43">
        <v>45197</v>
      </c>
      <c r="J425" s="43">
        <v>45201</v>
      </c>
      <c r="K425">
        <v>815097</v>
      </c>
      <c r="L425" s="6" t="s">
        <v>8234</v>
      </c>
      <c r="M425" s="6" t="s">
        <v>8235</v>
      </c>
      <c r="N425" s="6" t="s">
        <v>4784</v>
      </c>
      <c r="O425" s="6" t="s">
        <v>3982</v>
      </c>
      <c r="Q425" s="6" t="s">
        <v>733</v>
      </c>
      <c r="R425" s="6" t="s">
        <v>17990</v>
      </c>
      <c r="S425" s="6" t="s">
        <v>17991</v>
      </c>
      <c r="T425" s="6" t="s">
        <v>15902</v>
      </c>
      <c r="U425" s="6" t="s">
        <v>733</v>
      </c>
      <c r="V425" s="6" t="s">
        <v>16037</v>
      </c>
      <c r="W425" s="6" t="s">
        <v>16579</v>
      </c>
      <c r="X425" s="6" t="s">
        <v>17992</v>
      </c>
      <c r="Y425" s="6" t="s">
        <v>17993</v>
      </c>
      <c r="Z425" s="6" t="s">
        <v>81</v>
      </c>
    </row>
    <row r="426" spans="1:26" x14ac:dyDescent="0.25">
      <c r="A426" s="6" t="s">
        <v>579</v>
      </c>
      <c r="B426" s="6" t="s">
        <v>3891</v>
      </c>
      <c r="C426" s="6" t="s">
        <v>3887</v>
      </c>
      <c r="D426" s="6" t="s">
        <v>8236</v>
      </c>
      <c r="E426" s="6" t="s">
        <v>81</v>
      </c>
      <c r="F426" s="6" t="s">
        <v>8237</v>
      </c>
      <c r="G426" s="6" t="s">
        <v>8238</v>
      </c>
      <c r="H426" s="6" t="s">
        <v>8239</v>
      </c>
      <c r="I426" s="43">
        <v>45148</v>
      </c>
      <c r="J426" s="43"/>
      <c r="K426">
        <v>1158324</v>
      </c>
      <c r="L426" s="6" t="s">
        <v>8240</v>
      </c>
      <c r="M426" s="6" t="s">
        <v>8241</v>
      </c>
      <c r="N426" s="6" t="s">
        <v>5158</v>
      </c>
      <c r="O426" s="6" t="s">
        <v>3982</v>
      </c>
      <c r="Q426" s="6" t="s">
        <v>735</v>
      </c>
      <c r="R426" s="6" t="s">
        <v>17994</v>
      </c>
      <c r="S426" s="6" t="s">
        <v>17995</v>
      </c>
      <c r="T426" s="6" t="s">
        <v>15902</v>
      </c>
      <c r="U426" s="6" t="s">
        <v>735</v>
      </c>
      <c r="V426" s="6" t="s">
        <v>15889</v>
      </c>
      <c r="W426" s="6" t="s">
        <v>16116</v>
      </c>
      <c r="X426" s="6" t="s">
        <v>17996</v>
      </c>
      <c r="Y426" s="6" t="s">
        <v>17997</v>
      </c>
      <c r="Z426" s="6" t="s">
        <v>17998</v>
      </c>
    </row>
    <row r="427" spans="1:26" x14ac:dyDescent="0.25">
      <c r="A427" s="6" t="s">
        <v>2966</v>
      </c>
      <c r="B427" s="6" t="s">
        <v>3901</v>
      </c>
      <c r="C427" s="6" t="s">
        <v>3866</v>
      </c>
      <c r="D427" s="6" t="s">
        <v>24547</v>
      </c>
      <c r="E427" s="6" t="s">
        <v>8242</v>
      </c>
      <c r="F427" s="6" t="s">
        <v>6483</v>
      </c>
      <c r="G427" s="6" t="s">
        <v>8243</v>
      </c>
      <c r="H427" s="6" t="s">
        <v>81</v>
      </c>
      <c r="I427" s="43"/>
      <c r="J427" s="43"/>
      <c r="L427" s="6" t="s">
        <v>81</v>
      </c>
      <c r="M427" s="6" t="s">
        <v>81</v>
      </c>
      <c r="N427" s="6" t="s">
        <v>5159</v>
      </c>
      <c r="O427" s="6" t="s">
        <v>3982</v>
      </c>
      <c r="Q427" s="6" t="s">
        <v>737</v>
      </c>
      <c r="R427" s="6" t="s">
        <v>17999</v>
      </c>
      <c r="S427" s="6" t="s">
        <v>18000</v>
      </c>
      <c r="T427" s="6" t="s">
        <v>15902</v>
      </c>
      <c r="U427" s="6" t="s">
        <v>737</v>
      </c>
      <c r="V427" s="6" t="s">
        <v>15980</v>
      </c>
      <c r="W427" s="6" t="s">
        <v>16391</v>
      </c>
      <c r="X427" s="6" t="s">
        <v>18001</v>
      </c>
      <c r="Y427" s="6" t="s">
        <v>18002</v>
      </c>
      <c r="Z427" s="6" t="s">
        <v>18003</v>
      </c>
    </row>
    <row r="428" spans="1:26" x14ac:dyDescent="0.25">
      <c r="A428" s="6" t="s">
        <v>2968</v>
      </c>
      <c r="B428" s="6" t="s">
        <v>3918</v>
      </c>
      <c r="C428" s="6" t="s">
        <v>3826</v>
      </c>
      <c r="D428" s="6" t="s">
        <v>8244</v>
      </c>
      <c r="E428" s="6" t="s">
        <v>8245</v>
      </c>
      <c r="F428" s="6" t="s">
        <v>8246</v>
      </c>
      <c r="G428" s="6" t="s">
        <v>8247</v>
      </c>
      <c r="H428" s="6" t="s">
        <v>6617</v>
      </c>
      <c r="I428" s="43">
        <v>45223</v>
      </c>
      <c r="J428" s="43">
        <v>45229</v>
      </c>
      <c r="K428">
        <v>1576940</v>
      </c>
      <c r="L428" s="6" t="s">
        <v>8248</v>
      </c>
      <c r="M428" s="6" t="s">
        <v>8249</v>
      </c>
      <c r="N428" s="6" t="s">
        <v>4924</v>
      </c>
      <c r="O428" s="6" t="s">
        <v>3982</v>
      </c>
      <c r="Q428" s="6" t="s">
        <v>739</v>
      </c>
      <c r="R428" s="6" t="s">
        <v>18004</v>
      </c>
      <c r="S428" s="6" t="s">
        <v>18005</v>
      </c>
      <c r="T428" s="6" t="s">
        <v>15902</v>
      </c>
      <c r="U428" s="6" t="s">
        <v>739</v>
      </c>
      <c r="V428" s="6" t="s">
        <v>16024</v>
      </c>
      <c r="W428" s="6" t="s">
        <v>16025</v>
      </c>
      <c r="X428" s="6" t="s">
        <v>18006</v>
      </c>
      <c r="Y428" s="6" t="s">
        <v>18007</v>
      </c>
      <c r="Z428" s="6" t="s">
        <v>81</v>
      </c>
    </row>
    <row r="429" spans="1:26" x14ac:dyDescent="0.25">
      <c r="A429" s="6" t="s">
        <v>2970</v>
      </c>
      <c r="B429" s="6" t="s">
        <v>3834</v>
      </c>
      <c r="C429" s="6" t="s">
        <v>3835</v>
      </c>
      <c r="D429" s="6" t="s">
        <v>8250</v>
      </c>
      <c r="E429" s="6" t="s">
        <v>8251</v>
      </c>
      <c r="F429" s="6" t="s">
        <v>7623</v>
      </c>
      <c r="G429" s="6" t="s">
        <v>81</v>
      </c>
      <c r="H429" s="6" t="s">
        <v>81</v>
      </c>
      <c r="I429" s="43"/>
      <c r="J429" s="43"/>
      <c r="K429">
        <v>888746</v>
      </c>
      <c r="L429" s="6" t="s">
        <v>8252</v>
      </c>
      <c r="M429" s="6" t="s">
        <v>8253</v>
      </c>
      <c r="N429" s="6" t="s">
        <v>5160</v>
      </c>
      <c r="O429" s="6" t="s">
        <v>3984</v>
      </c>
      <c r="Q429" s="6" t="s">
        <v>740</v>
      </c>
      <c r="R429" s="6" t="s">
        <v>18008</v>
      </c>
      <c r="S429" s="6" t="s">
        <v>18009</v>
      </c>
      <c r="T429" s="6" t="s">
        <v>15902</v>
      </c>
      <c r="U429" s="6" t="s">
        <v>740</v>
      </c>
      <c r="V429" s="6" t="s">
        <v>15889</v>
      </c>
      <c r="W429" s="6" t="s">
        <v>18010</v>
      </c>
      <c r="X429" s="6" t="s">
        <v>18011</v>
      </c>
      <c r="Y429" s="6" t="s">
        <v>18012</v>
      </c>
      <c r="Z429" s="6" t="s">
        <v>18013</v>
      </c>
    </row>
    <row r="430" spans="1:26" x14ac:dyDescent="0.25">
      <c r="A430" s="6" t="s">
        <v>2972</v>
      </c>
      <c r="B430" s="6" t="s">
        <v>3849</v>
      </c>
      <c r="C430" s="6" t="s">
        <v>3819</v>
      </c>
      <c r="D430" s="6" t="s">
        <v>8254</v>
      </c>
      <c r="E430" s="6" t="s">
        <v>8242</v>
      </c>
      <c r="F430" s="6" t="s">
        <v>6483</v>
      </c>
      <c r="G430" s="6" t="s">
        <v>8255</v>
      </c>
      <c r="H430" s="6" t="s">
        <v>81</v>
      </c>
      <c r="I430" s="43">
        <v>45169</v>
      </c>
      <c r="J430" s="43"/>
      <c r="K430">
        <v>1807192</v>
      </c>
      <c r="L430" s="6" t="s">
        <v>8256</v>
      </c>
      <c r="M430" s="6" t="s">
        <v>8257</v>
      </c>
      <c r="N430" s="6" t="s">
        <v>5161</v>
      </c>
      <c r="O430" s="6" t="s">
        <v>3982</v>
      </c>
      <c r="Q430" s="6" t="s">
        <v>742</v>
      </c>
      <c r="R430" s="6" t="s">
        <v>18014</v>
      </c>
      <c r="S430" s="6" t="s">
        <v>18015</v>
      </c>
      <c r="T430" s="6" t="s">
        <v>15902</v>
      </c>
      <c r="U430" s="6" t="s">
        <v>742</v>
      </c>
      <c r="V430" s="6" t="s">
        <v>16024</v>
      </c>
      <c r="W430" s="6" t="s">
        <v>17075</v>
      </c>
      <c r="X430" s="6" t="s">
        <v>18016</v>
      </c>
      <c r="Y430" s="6" t="s">
        <v>18017</v>
      </c>
      <c r="Z430" s="6" t="s">
        <v>18018</v>
      </c>
    </row>
    <row r="431" spans="1:26" x14ac:dyDescent="0.25">
      <c r="A431" s="6" t="s">
        <v>581</v>
      </c>
      <c r="B431" s="6" t="s">
        <v>3858</v>
      </c>
      <c r="C431" s="6" t="s">
        <v>3819</v>
      </c>
      <c r="D431" s="6" t="s">
        <v>8258</v>
      </c>
      <c r="E431" s="6" t="s">
        <v>81</v>
      </c>
      <c r="F431" s="6" t="s">
        <v>6992</v>
      </c>
      <c r="G431" s="6" t="s">
        <v>8259</v>
      </c>
      <c r="H431" s="6" t="s">
        <v>6709</v>
      </c>
      <c r="I431" s="43">
        <v>45230</v>
      </c>
      <c r="J431" s="43">
        <v>45236</v>
      </c>
      <c r="K431">
        <v>1725057</v>
      </c>
      <c r="L431" s="6" t="s">
        <v>8260</v>
      </c>
      <c r="M431" s="6" t="s">
        <v>8261</v>
      </c>
      <c r="N431" s="6" t="s">
        <v>4785</v>
      </c>
      <c r="O431" s="6" t="s">
        <v>3982</v>
      </c>
      <c r="Q431" s="6" t="s">
        <v>3026</v>
      </c>
      <c r="R431" s="6" t="s">
        <v>18019</v>
      </c>
      <c r="S431" s="6" t="s">
        <v>18020</v>
      </c>
      <c r="T431" s="6" t="s">
        <v>15902</v>
      </c>
      <c r="U431" s="6" t="s">
        <v>3026</v>
      </c>
      <c r="V431" s="6" t="s">
        <v>15895</v>
      </c>
      <c r="W431" s="6" t="s">
        <v>16659</v>
      </c>
      <c r="X431" s="6" t="s">
        <v>18021</v>
      </c>
      <c r="Y431" s="6" t="s">
        <v>18022</v>
      </c>
      <c r="Z431" s="6" t="s">
        <v>18023</v>
      </c>
    </row>
    <row r="432" spans="1:26" x14ac:dyDescent="0.25">
      <c r="A432" s="6" t="s">
        <v>582</v>
      </c>
      <c r="B432" s="6" t="s">
        <v>3858</v>
      </c>
      <c r="C432" s="6" t="s">
        <v>3819</v>
      </c>
      <c r="D432" s="6" t="s">
        <v>8262</v>
      </c>
      <c r="E432" s="6" t="s">
        <v>8263</v>
      </c>
      <c r="F432" s="6" t="s">
        <v>6537</v>
      </c>
      <c r="G432" s="6" t="s">
        <v>7658</v>
      </c>
      <c r="H432" s="6" t="s">
        <v>6353</v>
      </c>
      <c r="I432" s="43">
        <v>45222</v>
      </c>
      <c r="J432" s="43">
        <v>45226</v>
      </c>
      <c r="K432">
        <v>813672</v>
      </c>
      <c r="L432" s="6" t="s">
        <v>8264</v>
      </c>
      <c r="M432" s="6" t="s">
        <v>8265</v>
      </c>
      <c r="N432" s="6" t="s">
        <v>5162</v>
      </c>
      <c r="O432" s="6" t="s">
        <v>3982</v>
      </c>
      <c r="Q432" s="6" t="s">
        <v>744</v>
      </c>
      <c r="R432" s="6" t="s">
        <v>18024</v>
      </c>
      <c r="S432" s="6" t="s">
        <v>18025</v>
      </c>
      <c r="T432" s="6" t="s">
        <v>12</v>
      </c>
      <c r="U432" s="6" t="s">
        <v>744</v>
      </c>
      <c r="V432" s="6" t="s">
        <v>16676</v>
      </c>
      <c r="W432" s="6" t="s">
        <v>16677</v>
      </c>
      <c r="X432" s="6" t="s">
        <v>18026</v>
      </c>
      <c r="Y432" s="6" t="s">
        <v>18027</v>
      </c>
      <c r="Z432" s="6" t="s">
        <v>18028</v>
      </c>
    </row>
    <row r="433" spans="1:26" x14ac:dyDescent="0.25">
      <c r="A433" s="6" t="s">
        <v>583</v>
      </c>
      <c r="B433" s="6" t="s">
        <v>3849</v>
      </c>
      <c r="C433" s="6" t="s">
        <v>3819</v>
      </c>
      <c r="D433" s="6" t="s">
        <v>8266</v>
      </c>
      <c r="E433" s="6" t="s">
        <v>81</v>
      </c>
      <c r="F433" s="6" t="s">
        <v>8267</v>
      </c>
      <c r="G433" s="6" t="s">
        <v>8268</v>
      </c>
      <c r="H433" s="6" t="s">
        <v>6408</v>
      </c>
      <c r="I433" s="43">
        <v>45230</v>
      </c>
      <c r="J433" s="43">
        <v>45236</v>
      </c>
      <c r="K433">
        <v>1402057</v>
      </c>
      <c r="L433" s="6" t="s">
        <v>8269</v>
      </c>
      <c r="M433" s="6" t="s">
        <v>8270</v>
      </c>
      <c r="N433" s="6" t="s">
        <v>4329</v>
      </c>
      <c r="O433" s="6" t="s">
        <v>3982</v>
      </c>
      <c r="Q433" s="6" t="s">
        <v>3029</v>
      </c>
      <c r="R433" s="6" t="s">
        <v>18029</v>
      </c>
      <c r="S433" s="6" t="s">
        <v>18030</v>
      </c>
      <c r="T433" s="6" t="s">
        <v>81</v>
      </c>
      <c r="U433" s="6" t="s">
        <v>81</v>
      </c>
      <c r="V433" s="6" t="s">
        <v>15895</v>
      </c>
      <c r="W433" s="6" t="s">
        <v>15896</v>
      </c>
      <c r="X433" s="6" t="s">
        <v>18031</v>
      </c>
      <c r="Y433" s="6" t="s">
        <v>18032</v>
      </c>
      <c r="Z433" s="6" t="s">
        <v>81</v>
      </c>
    </row>
    <row r="434" spans="1:26" x14ac:dyDescent="0.25">
      <c r="A434" s="6" t="s">
        <v>584</v>
      </c>
      <c r="B434" s="6" t="s">
        <v>3871</v>
      </c>
      <c r="C434" s="6" t="s">
        <v>114</v>
      </c>
      <c r="D434" s="6" t="s">
        <v>8271</v>
      </c>
      <c r="E434" s="6" t="s">
        <v>8272</v>
      </c>
      <c r="F434" s="6" t="s">
        <v>8273</v>
      </c>
      <c r="G434" s="6" t="s">
        <v>8274</v>
      </c>
      <c r="H434" s="6" t="s">
        <v>6376</v>
      </c>
      <c r="I434" s="43">
        <v>45231</v>
      </c>
      <c r="J434" s="43">
        <v>45236</v>
      </c>
      <c r="K434">
        <v>1306830</v>
      </c>
      <c r="L434" s="6" t="s">
        <v>8275</v>
      </c>
      <c r="M434" s="6" t="s">
        <v>8276</v>
      </c>
      <c r="N434" s="6" t="s">
        <v>4232</v>
      </c>
      <c r="O434" s="6" t="s">
        <v>3982</v>
      </c>
      <c r="Q434" s="6" t="s">
        <v>3031</v>
      </c>
      <c r="R434" s="6" t="s">
        <v>18033</v>
      </c>
      <c r="S434" s="6" t="s">
        <v>18034</v>
      </c>
      <c r="T434" s="6" t="s">
        <v>15902</v>
      </c>
      <c r="U434" s="6" t="s">
        <v>3031</v>
      </c>
      <c r="V434" s="6" t="s">
        <v>15910</v>
      </c>
      <c r="W434" s="6" t="s">
        <v>16687</v>
      </c>
      <c r="X434" s="6" t="s">
        <v>18035</v>
      </c>
      <c r="Y434" s="6" t="s">
        <v>18036</v>
      </c>
      <c r="Z434" s="6" t="s">
        <v>81</v>
      </c>
    </row>
    <row r="435" spans="1:26" x14ac:dyDescent="0.25">
      <c r="A435" s="6" t="s">
        <v>586</v>
      </c>
      <c r="B435" s="6" t="s">
        <v>3898</v>
      </c>
      <c r="C435" s="6" t="s">
        <v>102</v>
      </c>
      <c r="D435" s="6" t="s">
        <v>8277</v>
      </c>
      <c r="E435" s="6" t="s">
        <v>81</v>
      </c>
      <c r="F435" s="6" t="s">
        <v>6592</v>
      </c>
      <c r="G435" s="6" t="s">
        <v>8278</v>
      </c>
      <c r="H435" s="6" t="s">
        <v>6594</v>
      </c>
      <c r="I435" s="43">
        <v>45141</v>
      </c>
      <c r="J435" s="43"/>
      <c r="K435">
        <v>1868275</v>
      </c>
      <c r="L435" s="6" t="s">
        <v>8279</v>
      </c>
      <c r="M435" s="6" t="s">
        <v>8280</v>
      </c>
      <c r="N435" s="6" t="s">
        <v>5163</v>
      </c>
      <c r="O435" s="6" t="s">
        <v>3983</v>
      </c>
      <c r="Q435" s="6" t="s">
        <v>747</v>
      </c>
      <c r="R435" s="6" t="s">
        <v>18037</v>
      </c>
      <c r="S435" s="6" t="s">
        <v>18038</v>
      </c>
      <c r="T435" s="6" t="s">
        <v>15902</v>
      </c>
      <c r="U435" s="6" t="s">
        <v>747</v>
      </c>
      <c r="V435" s="6" t="s">
        <v>15903</v>
      </c>
      <c r="W435" s="6" t="s">
        <v>17765</v>
      </c>
      <c r="X435" s="6" t="s">
        <v>18039</v>
      </c>
      <c r="Y435" s="6" t="s">
        <v>18040</v>
      </c>
      <c r="Z435" s="6" t="s">
        <v>18041</v>
      </c>
    </row>
    <row r="436" spans="1:26" x14ac:dyDescent="0.25">
      <c r="A436" s="6" t="s">
        <v>2974</v>
      </c>
      <c r="B436" s="6" t="s">
        <v>3901</v>
      </c>
      <c r="C436" s="6" t="s">
        <v>3866</v>
      </c>
      <c r="D436" s="6" t="s">
        <v>8281</v>
      </c>
      <c r="E436" s="6" t="s">
        <v>8282</v>
      </c>
      <c r="F436" s="6" t="s">
        <v>7047</v>
      </c>
      <c r="G436" s="6" t="s">
        <v>8283</v>
      </c>
      <c r="H436" s="6" t="s">
        <v>6360</v>
      </c>
      <c r="I436" s="43">
        <v>45229</v>
      </c>
      <c r="J436" s="43">
        <v>45233</v>
      </c>
      <c r="K436">
        <v>1710366</v>
      </c>
      <c r="L436" s="6" t="s">
        <v>8284</v>
      </c>
      <c r="M436" s="6" t="s">
        <v>8285</v>
      </c>
      <c r="N436" s="6" t="s">
        <v>4674</v>
      </c>
      <c r="O436" s="6" t="s">
        <v>3982</v>
      </c>
      <c r="Q436" s="6" t="s">
        <v>748</v>
      </c>
      <c r="R436" s="6" t="s">
        <v>18042</v>
      </c>
      <c r="S436" s="6" t="s">
        <v>18043</v>
      </c>
      <c r="T436" s="6" t="s">
        <v>15902</v>
      </c>
      <c r="U436" s="6" t="s">
        <v>748</v>
      </c>
      <c r="V436" s="6" t="s">
        <v>3922</v>
      </c>
      <c r="W436" s="6" t="s">
        <v>17845</v>
      </c>
      <c r="X436" s="6" t="s">
        <v>18044</v>
      </c>
      <c r="Y436" s="6" t="s">
        <v>18045</v>
      </c>
      <c r="Z436" s="6" t="s">
        <v>18046</v>
      </c>
    </row>
    <row r="437" spans="1:26" x14ac:dyDescent="0.25">
      <c r="A437" s="6" t="s">
        <v>588</v>
      </c>
      <c r="B437" s="6" t="s">
        <v>3878</v>
      </c>
      <c r="C437" s="6" t="s">
        <v>3835</v>
      </c>
      <c r="D437" s="6" t="s">
        <v>8286</v>
      </c>
      <c r="E437" s="6" t="s">
        <v>8287</v>
      </c>
      <c r="F437" s="6" t="s">
        <v>6586</v>
      </c>
      <c r="G437" s="6" t="s">
        <v>6587</v>
      </c>
      <c r="H437" s="6" t="s">
        <v>3137</v>
      </c>
      <c r="I437" s="43">
        <v>45237</v>
      </c>
      <c r="J437" s="43">
        <v>45243</v>
      </c>
      <c r="K437">
        <v>1341766</v>
      </c>
      <c r="L437" s="6" t="s">
        <v>8288</v>
      </c>
      <c r="M437" s="6" t="s">
        <v>8289</v>
      </c>
      <c r="N437" s="6" t="s">
        <v>5164</v>
      </c>
      <c r="O437" s="6" t="s">
        <v>3983</v>
      </c>
      <c r="Q437" s="6" t="s">
        <v>750</v>
      </c>
      <c r="R437" s="6" t="s">
        <v>18047</v>
      </c>
      <c r="S437" s="6" t="s">
        <v>18048</v>
      </c>
      <c r="T437" s="6" t="s">
        <v>12</v>
      </c>
      <c r="U437" s="6" t="s">
        <v>750</v>
      </c>
      <c r="V437" s="6" t="s">
        <v>15936</v>
      </c>
      <c r="W437" s="6" t="s">
        <v>15937</v>
      </c>
      <c r="X437" s="6" t="s">
        <v>18049</v>
      </c>
      <c r="Y437" s="6" t="s">
        <v>18050</v>
      </c>
      <c r="Z437" s="6" t="s">
        <v>18051</v>
      </c>
    </row>
    <row r="438" spans="1:26" x14ac:dyDescent="0.25">
      <c r="A438" s="6" t="s">
        <v>2976</v>
      </c>
      <c r="B438" s="6" t="s">
        <v>3876</v>
      </c>
      <c r="C438" s="6" t="s">
        <v>3835</v>
      </c>
      <c r="D438" s="6" t="s">
        <v>8290</v>
      </c>
      <c r="E438" s="6" t="s">
        <v>8291</v>
      </c>
      <c r="F438" s="6" t="s">
        <v>8292</v>
      </c>
      <c r="G438" s="6" t="s">
        <v>8293</v>
      </c>
      <c r="H438" s="6" t="s">
        <v>6353</v>
      </c>
      <c r="I438" s="43">
        <v>45140</v>
      </c>
      <c r="J438" s="43"/>
      <c r="K438">
        <v>887733</v>
      </c>
      <c r="L438" s="6" t="s">
        <v>8294</v>
      </c>
      <c r="M438" s="6" t="s">
        <v>8295</v>
      </c>
      <c r="N438" s="6" t="s">
        <v>4451</v>
      </c>
      <c r="O438" s="6" t="s">
        <v>3983</v>
      </c>
      <c r="Q438" s="6" t="s">
        <v>751</v>
      </c>
      <c r="R438" s="6" t="s">
        <v>18052</v>
      </c>
      <c r="S438" s="6" t="s">
        <v>18053</v>
      </c>
      <c r="T438" s="6" t="s">
        <v>12</v>
      </c>
      <c r="U438" s="6" t="s">
        <v>751</v>
      </c>
      <c r="V438" s="6" t="s">
        <v>16127</v>
      </c>
      <c r="W438" s="6" t="s">
        <v>16482</v>
      </c>
      <c r="X438" s="6" t="s">
        <v>18054</v>
      </c>
      <c r="Y438" s="6" t="s">
        <v>18055</v>
      </c>
      <c r="Z438" s="6" t="s">
        <v>18056</v>
      </c>
    </row>
    <row r="439" spans="1:26" x14ac:dyDescent="0.25">
      <c r="A439" s="6" t="s">
        <v>15763</v>
      </c>
      <c r="B439" s="6" t="s">
        <v>3876</v>
      </c>
      <c r="C439" s="6" t="s">
        <v>3835</v>
      </c>
      <c r="D439" s="6" t="s">
        <v>8290</v>
      </c>
      <c r="E439" s="6" t="s">
        <v>8291</v>
      </c>
      <c r="F439" s="6" t="s">
        <v>8292</v>
      </c>
      <c r="G439" s="6" t="s">
        <v>8293</v>
      </c>
      <c r="H439" s="6" t="s">
        <v>6353</v>
      </c>
      <c r="I439" s="43"/>
      <c r="J439" s="43"/>
      <c r="L439" s="6" t="s">
        <v>81</v>
      </c>
      <c r="M439" s="6" t="s">
        <v>81</v>
      </c>
      <c r="N439" s="6" t="s">
        <v>4451</v>
      </c>
      <c r="O439" s="6" t="s">
        <v>3983</v>
      </c>
      <c r="Q439" s="6" t="s">
        <v>15772</v>
      </c>
      <c r="R439" s="6" t="s">
        <v>18057</v>
      </c>
      <c r="S439" s="6" t="s">
        <v>18058</v>
      </c>
      <c r="T439" s="6" t="s">
        <v>12</v>
      </c>
      <c r="U439" s="6" t="s">
        <v>15772</v>
      </c>
      <c r="V439" s="6" t="s">
        <v>16063</v>
      </c>
      <c r="W439" s="6" t="s">
        <v>16064</v>
      </c>
      <c r="X439" s="6" t="s">
        <v>18059</v>
      </c>
      <c r="Y439" s="6" t="s">
        <v>18060</v>
      </c>
      <c r="Z439" s="6" t="s">
        <v>18061</v>
      </c>
    </row>
    <row r="440" spans="1:26" x14ac:dyDescent="0.25">
      <c r="A440" s="6" t="s">
        <v>2978</v>
      </c>
      <c r="B440" s="6" t="s">
        <v>3884</v>
      </c>
      <c r="C440" s="6" t="s">
        <v>3866</v>
      </c>
      <c r="D440" s="6" t="s">
        <v>8296</v>
      </c>
      <c r="E440" s="6" t="s">
        <v>8297</v>
      </c>
      <c r="F440" s="6" t="s">
        <v>7065</v>
      </c>
      <c r="G440" s="6" t="s">
        <v>7970</v>
      </c>
      <c r="H440" s="6" t="s">
        <v>6376</v>
      </c>
      <c r="I440" s="43">
        <v>45230</v>
      </c>
      <c r="J440" s="43">
        <v>45236</v>
      </c>
      <c r="K440">
        <v>1136352</v>
      </c>
      <c r="L440" s="6" t="s">
        <v>8298</v>
      </c>
      <c r="M440" s="6" t="s">
        <v>8299</v>
      </c>
      <c r="N440" s="6" t="s">
        <v>4748</v>
      </c>
      <c r="O440" s="6" t="s">
        <v>3982</v>
      </c>
      <c r="Q440" s="6" t="s">
        <v>752</v>
      </c>
      <c r="R440" s="6" t="s">
        <v>18062</v>
      </c>
      <c r="S440" s="6" t="s">
        <v>18063</v>
      </c>
      <c r="T440" s="6" t="s">
        <v>15902</v>
      </c>
      <c r="U440" s="6" t="s">
        <v>752</v>
      </c>
      <c r="V440" s="6" t="s">
        <v>16037</v>
      </c>
      <c r="W440" s="6" t="s">
        <v>16616</v>
      </c>
      <c r="X440" s="6" t="s">
        <v>18064</v>
      </c>
      <c r="Y440" s="6" t="s">
        <v>18065</v>
      </c>
      <c r="Z440" s="6" t="s">
        <v>18066</v>
      </c>
    </row>
    <row r="441" spans="1:26" x14ac:dyDescent="0.25">
      <c r="A441" s="6" t="s">
        <v>590</v>
      </c>
      <c r="B441" s="6" t="s">
        <v>3833</v>
      </c>
      <c r="C441" s="6" t="s">
        <v>3816</v>
      </c>
      <c r="D441" s="6" t="s">
        <v>8300</v>
      </c>
      <c r="E441" s="6" t="s">
        <v>8126</v>
      </c>
      <c r="F441" s="6" t="s">
        <v>6426</v>
      </c>
      <c r="G441" s="6" t="s">
        <v>8143</v>
      </c>
      <c r="H441" s="6" t="s">
        <v>1601</v>
      </c>
      <c r="I441" s="43">
        <v>45236</v>
      </c>
      <c r="J441" s="43">
        <v>45240</v>
      </c>
      <c r="K441">
        <v>1805387</v>
      </c>
      <c r="L441" s="6" t="s">
        <v>8301</v>
      </c>
      <c r="M441" s="6" t="s">
        <v>8302</v>
      </c>
      <c r="N441" s="6" t="s">
        <v>5165</v>
      </c>
      <c r="O441" s="6" t="s">
        <v>3983</v>
      </c>
      <c r="Q441" s="6" t="s">
        <v>754</v>
      </c>
      <c r="R441" s="6" t="s">
        <v>18067</v>
      </c>
      <c r="S441" s="6" t="s">
        <v>18068</v>
      </c>
      <c r="T441" s="6" t="s">
        <v>12</v>
      </c>
      <c r="U441" s="6" t="s">
        <v>754</v>
      </c>
      <c r="V441" s="6" t="s">
        <v>17371</v>
      </c>
      <c r="W441" s="6" t="s">
        <v>17758</v>
      </c>
      <c r="X441" s="6" t="s">
        <v>18069</v>
      </c>
      <c r="Y441" s="6" t="s">
        <v>18070</v>
      </c>
      <c r="Z441" s="6" t="s">
        <v>81</v>
      </c>
    </row>
    <row r="442" spans="1:26" x14ac:dyDescent="0.25">
      <c r="A442" s="6" t="s">
        <v>592</v>
      </c>
      <c r="B442" s="6" t="s">
        <v>3869</v>
      </c>
      <c r="C442" s="6" t="s">
        <v>3816</v>
      </c>
      <c r="D442" s="6" t="s">
        <v>8303</v>
      </c>
      <c r="E442" s="6" t="s">
        <v>8282</v>
      </c>
      <c r="F442" s="6" t="s">
        <v>8304</v>
      </c>
      <c r="G442" s="6" t="s">
        <v>8305</v>
      </c>
      <c r="H442" s="6" t="s">
        <v>6569</v>
      </c>
      <c r="I442" s="43">
        <v>45147</v>
      </c>
      <c r="J442" s="43"/>
      <c r="K442">
        <v>1827090</v>
      </c>
      <c r="L442" s="6" t="s">
        <v>8306</v>
      </c>
      <c r="M442" s="6" t="s">
        <v>8307</v>
      </c>
      <c r="N442" s="6" t="s">
        <v>5166</v>
      </c>
      <c r="O442" s="6" t="s">
        <v>3983</v>
      </c>
      <c r="Q442" s="6" t="s">
        <v>756</v>
      </c>
      <c r="R442" s="6" t="s">
        <v>18071</v>
      </c>
      <c r="S442" s="6" t="s">
        <v>18072</v>
      </c>
      <c r="T442" s="6" t="s">
        <v>12</v>
      </c>
      <c r="U442" s="6" t="s">
        <v>756</v>
      </c>
      <c r="V442" s="6" t="s">
        <v>16063</v>
      </c>
      <c r="W442" s="6" t="s">
        <v>16064</v>
      </c>
      <c r="X442" s="6" t="s">
        <v>18073</v>
      </c>
      <c r="Y442" s="6" t="s">
        <v>18074</v>
      </c>
      <c r="Z442" s="6" t="s">
        <v>81</v>
      </c>
    </row>
    <row r="443" spans="1:26" x14ac:dyDescent="0.25">
      <c r="A443" s="6" t="s">
        <v>593</v>
      </c>
      <c r="B443" s="6" t="s">
        <v>3930</v>
      </c>
      <c r="C443" s="6" t="s">
        <v>114</v>
      </c>
      <c r="D443" s="6" t="s">
        <v>8308</v>
      </c>
      <c r="E443" s="6" t="s">
        <v>6466</v>
      </c>
      <c r="F443" s="6" t="s">
        <v>7572</v>
      </c>
      <c r="G443" s="6" t="s">
        <v>7573</v>
      </c>
      <c r="H443" s="6" t="s">
        <v>6408</v>
      </c>
      <c r="I443" s="43">
        <v>45231</v>
      </c>
      <c r="J443" s="43"/>
      <c r="K443">
        <v>1324404</v>
      </c>
      <c r="L443" s="6" t="s">
        <v>8309</v>
      </c>
      <c r="M443" s="6" t="s">
        <v>8310</v>
      </c>
      <c r="N443" s="6" t="s">
        <v>4488</v>
      </c>
      <c r="O443" s="6" t="s">
        <v>3982</v>
      </c>
      <c r="Q443" s="6" t="s">
        <v>3033</v>
      </c>
      <c r="R443" s="6" t="s">
        <v>17483</v>
      </c>
      <c r="S443" s="6" t="s">
        <v>17484</v>
      </c>
      <c r="T443" s="6" t="s">
        <v>12</v>
      </c>
      <c r="U443" s="6" t="s">
        <v>576</v>
      </c>
      <c r="V443" s="6" t="s">
        <v>15903</v>
      </c>
      <c r="W443" s="6" t="s">
        <v>17485</v>
      </c>
      <c r="X443" s="6" t="s">
        <v>17486</v>
      </c>
      <c r="Y443" s="6" t="s">
        <v>17487</v>
      </c>
      <c r="Z443" s="6" t="s">
        <v>17488</v>
      </c>
    </row>
    <row r="444" spans="1:26" x14ac:dyDescent="0.25">
      <c r="A444" s="6" t="s">
        <v>595</v>
      </c>
      <c r="B444" s="6" t="s">
        <v>3832</v>
      </c>
      <c r="C444" s="6" t="s">
        <v>3821</v>
      </c>
      <c r="D444" s="6" t="s">
        <v>8311</v>
      </c>
      <c r="E444" s="6" t="s">
        <v>81</v>
      </c>
      <c r="F444" s="6" t="s">
        <v>8312</v>
      </c>
      <c r="G444" s="6" t="s">
        <v>8313</v>
      </c>
      <c r="H444" s="6" t="s">
        <v>8314</v>
      </c>
      <c r="I444" s="43">
        <v>45217</v>
      </c>
      <c r="J444" s="43"/>
      <c r="K444">
        <v>759944</v>
      </c>
      <c r="L444" s="6" t="s">
        <v>8315</v>
      </c>
      <c r="M444" s="6" t="s">
        <v>8316</v>
      </c>
      <c r="N444" s="6" t="s">
        <v>5167</v>
      </c>
      <c r="O444" s="6" t="s">
        <v>3982</v>
      </c>
      <c r="Q444" s="6" t="s">
        <v>758</v>
      </c>
      <c r="R444" s="6" t="s">
        <v>18075</v>
      </c>
      <c r="S444" s="6" t="s">
        <v>18076</v>
      </c>
      <c r="T444" s="6" t="s">
        <v>12</v>
      </c>
      <c r="U444" s="6" t="s">
        <v>758</v>
      </c>
      <c r="V444" s="6" t="s">
        <v>16063</v>
      </c>
      <c r="W444" s="6" t="s">
        <v>16064</v>
      </c>
      <c r="X444" s="6" t="s">
        <v>18077</v>
      </c>
      <c r="Y444" s="6" t="s">
        <v>18078</v>
      </c>
      <c r="Z444" s="6" t="s">
        <v>18079</v>
      </c>
    </row>
    <row r="445" spans="1:26" x14ac:dyDescent="0.25">
      <c r="A445" s="6" t="s">
        <v>598</v>
      </c>
      <c r="B445" s="6" t="s">
        <v>3847</v>
      </c>
      <c r="C445" s="6" t="s">
        <v>3819</v>
      </c>
      <c r="D445" s="6" t="s">
        <v>8317</v>
      </c>
      <c r="E445" s="6" t="s">
        <v>81</v>
      </c>
      <c r="F445" s="6" t="s">
        <v>8318</v>
      </c>
      <c r="G445" s="6" t="s">
        <v>8319</v>
      </c>
      <c r="H445" s="6" t="s">
        <v>6353</v>
      </c>
      <c r="I445" s="43">
        <v>45230</v>
      </c>
      <c r="J445" s="43">
        <v>45236</v>
      </c>
      <c r="K445">
        <v>1699838</v>
      </c>
      <c r="L445" s="6" t="s">
        <v>8320</v>
      </c>
      <c r="M445" s="6" t="s">
        <v>8321</v>
      </c>
      <c r="N445" s="6" t="s">
        <v>5168</v>
      </c>
      <c r="O445" s="6" t="s">
        <v>3982</v>
      </c>
      <c r="Q445" s="6" t="s">
        <v>15774</v>
      </c>
      <c r="R445" s="6" t="s">
        <v>18080</v>
      </c>
      <c r="S445" s="6" t="s">
        <v>18081</v>
      </c>
      <c r="T445" s="6" t="s">
        <v>15902</v>
      </c>
      <c r="U445" s="6" t="s">
        <v>15774</v>
      </c>
      <c r="V445" s="6" t="s">
        <v>15930</v>
      </c>
      <c r="W445" s="6" t="s">
        <v>16319</v>
      </c>
      <c r="X445" s="6" t="s">
        <v>18082</v>
      </c>
      <c r="Y445" s="6" t="s">
        <v>18083</v>
      </c>
      <c r="Z445" s="6" t="s">
        <v>18084</v>
      </c>
    </row>
    <row r="446" spans="1:26" x14ac:dyDescent="0.25">
      <c r="A446" s="6" t="s">
        <v>600</v>
      </c>
      <c r="B446" s="6" t="s">
        <v>3832</v>
      </c>
      <c r="C446" s="6" t="s">
        <v>3821</v>
      </c>
      <c r="D446" s="6" t="s">
        <v>8322</v>
      </c>
      <c r="E446" s="6" t="s">
        <v>81</v>
      </c>
      <c r="F446" s="6" t="s">
        <v>7712</v>
      </c>
      <c r="G446" s="6" t="s">
        <v>8323</v>
      </c>
      <c r="H446" s="6" t="s">
        <v>6376</v>
      </c>
      <c r="I446" s="43">
        <v>45224</v>
      </c>
      <c r="J446" s="43">
        <v>45229</v>
      </c>
      <c r="K446">
        <v>39263</v>
      </c>
      <c r="L446" s="6" t="s">
        <v>8324</v>
      </c>
      <c r="M446" s="6" t="s">
        <v>8325</v>
      </c>
      <c r="N446" s="6" t="s">
        <v>5169</v>
      </c>
      <c r="O446" s="6" t="s">
        <v>3982</v>
      </c>
      <c r="Q446" s="6" t="s">
        <v>3036</v>
      </c>
      <c r="R446" s="6" t="s">
        <v>18085</v>
      </c>
      <c r="S446" s="6" t="s">
        <v>18086</v>
      </c>
      <c r="T446" s="6" t="s">
        <v>15902</v>
      </c>
      <c r="U446" s="6" t="s">
        <v>3036</v>
      </c>
      <c r="V446" s="6" t="s">
        <v>16926</v>
      </c>
      <c r="W446" s="6" t="s">
        <v>16927</v>
      </c>
      <c r="X446" s="6" t="s">
        <v>18087</v>
      </c>
      <c r="Y446" s="6" t="s">
        <v>18088</v>
      </c>
      <c r="Z446" s="6" t="s">
        <v>18089</v>
      </c>
    </row>
    <row r="447" spans="1:26" x14ac:dyDescent="0.25">
      <c r="A447" s="6" t="s">
        <v>602</v>
      </c>
      <c r="B447" s="6" t="s">
        <v>3828</v>
      </c>
      <c r="C447" s="6" t="s">
        <v>3821</v>
      </c>
      <c r="D447" s="6" t="s">
        <v>8327</v>
      </c>
      <c r="E447" s="6" t="s">
        <v>81</v>
      </c>
      <c r="F447" s="6" t="s">
        <v>8237</v>
      </c>
      <c r="G447" s="6" t="s">
        <v>8328</v>
      </c>
      <c r="H447" s="6" t="s">
        <v>8239</v>
      </c>
      <c r="I447" s="43">
        <v>45236</v>
      </c>
      <c r="J447" s="43">
        <v>45240</v>
      </c>
      <c r="K447">
        <v>1527166</v>
      </c>
      <c r="L447" s="6" t="s">
        <v>8329</v>
      </c>
      <c r="M447" s="6" t="s">
        <v>8330</v>
      </c>
      <c r="N447" s="6" t="s">
        <v>4032</v>
      </c>
      <c r="O447" s="6" t="s">
        <v>3982</v>
      </c>
      <c r="Q447" s="6" t="s">
        <v>760</v>
      </c>
      <c r="R447" s="6" t="s">
        <v>18090</v>
      </c>
      <c r="S447" s="6" t="s">
        <v>18091</v>
      </c>
      <c r="T447" s="6" t="s">
        <v>6627</v>
      </c>
      <c r="U447" s="6" t="s">
        <v>760</v>
      </c>
      <c r="V447" s="6" t="s">
        <v>16127</v>
      </c>
      <c r="W447" s="6" t="s">
        <v>16152</v>
      </c>
      <c r="X447" s="6" t="s">
        <v>18092</v>
      </c>
      <c r="Y447" s="6" t="s">
        <v>18093</v>
      </c>
      <c r="Z447" s="6" t="s">
        <v>18094</v>
      </c>
    </row>
    <row r="448" spans="1:26" x14ac:dyDescent="0.25">
      <c r="A448" s="6" t="s">
        <v>2980</v>
      </c>
      <c r="B448" s="6" t="s">
        <v>3849</v>
      </c>
      <c r="C448" s="6" t="s">
        <v>3819</v>
      </c>
      <c r="D448" s="6" t="s">
        <v>8331</v>
      </c>
      <c r="E448" s="6" t="s">
        <v>8332</v>
      </c>
      <c r="F448" s="6" t="s">
        <v>6742</v>
      </c>
      <c r="G448" s="6" t="s">
        <v>8333</v>
      </c>
      <c r="H448" s="6" t="s">
        <v>81</v>
      </c>
      <c r="I448" s="43"/>
      <c r="J448" s="43"/>
      <c r="L448" s="6" t="s">
        <v>8334</v>
      </c>
      <c r="M448" s="6" t="s">
        <v>8335</v>
      </c>
      <c r="N448" s="6" t="s">
        <v>5170</v>
      </c>
      <c r="O448" s="6" t="s">
        <v>3982</v>
      </c>
      <c r="Q448" s="6" t="s">
        <v>3038</v>
      </c>
      <c r="R448" s="6" t="s">
        <v>18095</v>
      </c>
      <c r="S448" s="6" t="s">
        <v>18096</v>
      </c>
      <c r="T448" s="6" t="s">
        <v>12</v>
      </c>
      <c r="U448" s="6" t="s">
        <v>3038</v>
      </c>
      <c r="V448" s="6" t="s">
        <v>17182</v>
      </c>
      <c r="W448" s="6" t="s">
        <v>17182</v>
      </c>
      <c r="X448" s="6" t="s">
        <v>18097</v>
      </c>
      <c r="Y448" s="6" t="s">
        <v>18098</v>
      </c>
      <c r="Z448" s="6" t="s">
        <v>18099</v>
      </c>
    </row>
    <row r="449" spans="1:26" x14ac:dyDescent="0.25">
      <c r="A449" s="6" t="s">
        <v>604</v>
      </c>
      <c r="B449" s="6" t="s">
        <v>3920</v>
      </c>
      <c r="C449" s="6" t="s">
        <v>3819</v>
      </c>
      <c r="D449" s="6" t="s">
        <v>8336</v>
      </c>
      <c r="E449" s="6" t="s">
        <v>81</v>
      </c>
      <c r="F449" s="6" t="s">
        <v>8337</v>
      </c>
      <c r="G449" s="6" t="s">
        <v>8338</v>
      </c>
      <c r="H449" s="6" t="s">
        <v>1601</v>
      </c>
      <c r="I449" s="43">
        <v>45231</v>
      </c>
      <c r="J449" s="43">
        <v>45236</v>
      </c>
      <c r="K449">
        <v>851205</v>
      </c>
      <c r="L449" s="6" t="s">
        <v>8339</v>
      </c>
      <c r="M449" s="6" t="s">
        <v>8340</v>
      </c>
      <c r="N449" s="6" t="s">
        <v>4559</v>
      </c>
      <c r="O449" s="6" t="s">
        <v>3982</v>
      </c>
      <c r="Q449" s="6" t="s">
        <v>763</v>
      </c>
      <c r="R449" s="6" t="s">
        <v>18100</v>
      </c>
      <c r="S449" s="6" t="s">
        <v>18101</v>
      </c>
      <c r="T449" s="6" t="s">
        <v>15902</v>
      </c>
      <c r="U449" s="6" t="s">
        <v>763</v>
      </c>
      <c r="V449" s="6" t="s">
        <v>16024</v>
      </c>
      <c r="W449" s="6" t="s">
        <v>16025</v>
      </c>
      <c r="X449" s="6" t="s">
        <v>18102</v>
      </c>
      <c r="Y449" s="6" t="s">
        <v>18103</v>
      </c>
      <c r="Z449" s="6" t="s">
        <v>18104</v>
      </c>
    </row>
    <row r="450" spans="1:26" x14ac:dyDescent="0.25">
      <c r="A450" s="6" t="s">
        <v>2981</v>
      </c>
      <c r="B450" s="6" t="s">
        <v>3832</v>
      </c>
      <c r="C450" s="6" t="s">
        <v>3821</v>
      </c>
      <c r="D450" s="6" t="s">
        <v>8341</v>
      </c>
      <c r="E450" s="6" t="s">
        <v>6768</v>
      </c>
      <c r="F450" s="6" t="s">
        <v>8342</v>
      </c>
      <c r="G450" s="6" t="s">
        <v>8343</v>
      </c>
      <c r="H450" s="6" t="s">
        <v>81</v>
      </c>
      <c r="I450" s="43"/>
      <c r="J450" s="43"/>
      <c r="L450" s="6" t="s">
        <v>8344</v>
      </c>
      <c r="M450" s="6" t="s">
        <v>8345</v>
      </c>
      <c r="N450" s="6" t="s">
        <v>5171</v>
      </c>
      <c r="O450" s="6" t="s">
        <v>3982</v>
      </c>
      <c r="Q450" s="6" t="s">
        <v>3040</v>
      </c>
      <c r="R450" s="6" t="s">
        <v>18105</v>
      </c>
      <c r="S450" s="6" t="s">
        <v>81</v>
      </c>
      <c r="T450" s="6" t="s">
        <v>12</v>
      </c>
      <c r="U450" s="6" t="s">
        <v>3040</v>
      </c>
      <c r="V450" s="6" t="s">
        <v>15917</v>
      </c>
      <c r="W450" s="6" t="s">
        <v>15968</v>
      </c>
      <c r="X450" s="6" t="s">
        <v>18106</v>
      </c>
      <c r="Y450" s="6" t="s">
        <v>18107</v>
      </c>
      <c r="Z450" s="6" t="s">
        <v>18108</v>
      </c>
    </row>
    <row r="451" spans="1:26" x14ac:dyDescent="0.25">
      <c r="A451" s="6" t="s">
        <v>2982</v>
      </c>
      <c r="B451" s="6" t="s">
        <v>3832</v>
      </c>
      <c r="C451" s="6" t="s">
        <v>3821</v>
      </c>
      <c r="D451" s="6" t="s">
        <v>8346</v>
      </c>
      <c r="E451" s="6" t="s">
        <v>8347</v>
      </c>
      <c r="F451" s="6" t="s">
        <v>6483</v>
      </c>
      <c r="G451" s="6" t="s">
        <v>8069</v>
      </c>
      <c r="H451" s="6" t="s">
        <v>81</v>
      </c>
      <c r="I451" s="43"/>
      <c r="J451" s="43"/>
      <c r="L451" s="6" t="s">
        <v>81</v>
      </c>
      <c r="M451" s="6" t="s">
        <v>81</v>
      </c>
      <c r="N451" s="6" t="s">
        <v>5172</v>
      </c>
      <c r="O451" s="6" t="s">
        <v>3982</v>
      </c>
      <c r="Q451" s="6" t="s">
        <v>764</v>
      </c>
      <c r="R451" s="6" t="s">
        <v>18109</v>
      </c>
      <c r="S451" s="6" t="s">
        <v>18110</v>
      </c>
      <c r="T451" s="6" t="s">
        <v>12</v>
      </c>
      <c r="U451" s="6" t="s">
        <v>764</v>
      </c>
      <c r="V451" s="6" t="s">
        <v>15917</v>
      </c>
      <c r="W451" s="6" t="s">
        <v>16909</v>
      </c>
      <c r="X451" s="6" t="s">
        <v>18111</v>
      </c>
      <c r="Y451" s="6" t="s">
        <v>18112</v>
      </c>
      <c r="Z451" s="6" t="s">
        <v>18113</v>
      </c>
    </row>
    <row r="452" spans="1:26" x14ac:dyDescent="0.25">
      <c r="A452" s="6" t="s">
        <v>605</v>
      </c>
      <c r="B452" s="6" t="s">
        <v>3931</v>
      </c>
      <c r="C452" s="6" t="s">
        <v>3835</v>
      </c>
      <c r="D452" s="6" t="s">
        <v>8348</v>
      </c>
      <c r="E452" s="6" t="s">
        <v>8349</v>
      </c>
      <c r="F452" s="6" t="s">
        <v>8350</v>
      </c>
      <c r="G452" s="6" t="s">
        <v>8351</v>
      </c>
      <c r="H452" s="6" t="s">
        <v>6569</v>
      </c>
      <c r="I452" s="43">
        <v>45225</v>
      </c>
      <c r="J452" s="43">
        <v>45229</v>
      </c>
      <c r="K452">
        <v>313927</v>
      </c>
      <c r="L452" s="6" t="s">
        <v>8352</v>
      </c>
      <c r="M452" s="6" t="s">
        <v>8353</v>
      </c>
      <c r="N452" s="6" t="s">
        <v>4226</v>
      </c>
      <c r="O452" s="6" t="s">
        <v>3982</v>
      </c>
      <c r="Q452" s="6" t="s">
        <v>765</v>
      </c>
      <c r="R452" s="6" t="s">
        <v>18114</v>
      </c>
      <c r="S452" s="6" t="s">
        <v>18115</v>
      </c>
      <c r="T452" s="6" t="s">
        <v>12</v>
      </c>
      <c r="U452" s="6" t="s">
        <v>765</v>
      </c>
      <c r="V452" s="6" t="s">
        <v>17182</v>
      </c>
      <c r="W452" s="6" t="s">
        <v>17182</v>
      </c>
      <c r="X452" s="6" t="s">
        <v>18116</v>
      </c>
      <c r="Y452" s="6" t="s">
        <v>18117</v>
      </c>
      <c r="Z452" s="6" t="s">
        <v>18118</v>
      </c>
    </row>
    <row r="453" spans="1:26" x14ac:dyDescent="0.25">
      <c r="A453" s="6" t="s">
        <v>608</v>
      </c>
      <c r="B453" s="6" t="s">
        <v>3932</v>
      </c>
      <c r="C453" s="6" t="s">
        <v>3826</v>
      </c>
      <c r="D453" s="6" t="s">
        <v>8354</v>
      </c>
      <c r="E453" s="6" t="s">
        <v>6466</v>
      </c>
      <c r="F453" s="6" t="s">
        <v>7692</v>
      </c>
      <c r="G453" s="6" t="s">
        <v>8355</v>
      </c>
      <c r="H453" s="6" t="s">
        <v>7694</v>
      </c>
      <c r="I453" s="43">
        <v>45223</v>
      </c>
      <c r="J453" s="43">
        <v>45229</v>
      </c>
      <c r="K453">
        <v>20212</v>
      </c>
      <c r="L453" s="6" t="s">
        <v>8356</v>
      </c>
      <c r="M453" s="6" t="s">
        <v>8357</v>
      </c>
      <c r="N453" s="6" t="s">
        <v>4492</v>
      </c>
      <c r="O453" s="6" t="s">
        <v>3982</v>
      </c>
      <c r="Q453" s="6" t="s">
        <v>767</v>
      </c>
      <c r="R453" s="6" t="s">
        <v>18119</v>
      </c>
      <c r="S453" s="6" t="s">
        <v>18120</v>
      </c>
      <c r="T453" s="6" t="s">
        <v>12</v>
      </c>
      <c r="U453" s="6" t="s">
        <v>767</v>
      </c>
      <c r="V453" s="6" t="s">
        <v>16785</v>
      </c>
      <c r="W453" s="6" t="s">
        <v>16786</v>
      </c>
      <c r="X453" s="6" t="s">
        <v>18121</v>
      </c>
      <c r="Y453" s="6" t="s">
        <v>18122</v>
      </c>
      <c r="Z453" s="6" t="s">
        <v>18123</v>
      </c>
    </row>
    <row r="454" spans="1:26" x14ac:dyDescent="0.25">
      <c r="A454" s="6" t="s">
        <v>2983</v>
      </c>
      <c r="B454" s="6" t="s">
        <v>3925</v>
      </c>
      <c r="C454" s="6" t="s">
        <v>3826</v>
      </c>
      <c r="D454" s="6" t="s">
        <v>8358</v>
      </c>
      <c r="E454" s="6" t="s">
        <v>81</v>
      </c>
      <c r="F454" s="6" t="s">
        <v>6742</v>
      </c>
      <c r="G454" s="6" t="s">
        <v>7435</v>
      </c>
      <c r="H454" s="6" t="s">
        <v>81</v>
      </c>
      <c r="I454" s="43"/>
      <c r="J454" s="43"/>
      <c r="L454" s="6" t="s">
        <v>8359</v>
      </c>
      <c r="M454" s="6" t="s">
        <v>81</v>
      </c>
      <c r="N454" s="6" t="s">
        <v>5173</v>
      </c>
      <c r="O454" s="6" t="s">
        <v>3982</v>
      </c>
      <c r="Q454" s="6" t="s">
        <v>769</v>
      </c>
      <c r="R454" s="6" t="s">
        <v>18124</v>
      </c>
      <c r="S454" s="6" t="s">
        <v>18125</v>
      </c>
      <c r="T454" s="6" t="s">
        <v>12</v>
      </c>
      <c r="U454" s="6" t="s">
        <v>769</v>
      </c>
      <c r="V454" s="6" t="s">
        <v>16024</v>
      </c>
      <c r="W454" s="6" t="s">
        <v>16025</v>
      </c>
      <c r="X454" s="6" t="s">
        <v>18126</v>
      </c>
      <c r="Y454" s="6" t="s">
        <v>18127</v>
      </c>
      <c r="Z454" s="6" t="s">
        <v>81</v>
      </c>
    </row>
    <row r="455" spans="1:26" x14ac:dyDescent="0.25">
      <c r="A455" s="6" t="s">
        <v>610</v>
      </c>
      <c r="B455" s="6" t="s">
        <v>3845</v>
      </c>
      <c r="C455" s="6" t="s">
        <v>3816</v>
      </c>
      <c r="D455" s="6" t="s">
        <v>8360</v>
      </c>
      <c r="E455" s="6" t="s">
        <v>8361</v>
      </c>
      <c r="F455" s="6" t="s">
        <v>6658</v>
      </c>
      <c r="G455" s="6" t="s">
        <v>8362</v>
      </c>
      <c r="H455" s="6" t="s">
        <v>6638</v>
      </c>
      <c r="I455" s="43">
        <v>45229</v>
      </c>
      <c r="J455" s="43">
        <v>45233</v>
      </c>
      <c r="K455">
        <v>19584</v>
      </c>
      <c r="L455" s="6" t="s">
        <v>8363</v>
      </c>
      <c r="M455" s="6" t="s">
        <v>8364</v>
      </c>
      <c r="N455" s="6" t="s">
        <v>4787</v>
      </c>
      <c r="O455" s="6" t="s">
        <v>3983</v>
      </c>
      <c r="Q455" s="6" t="s">
        <v>771</v>
      </c>
      <c r="R455" s="6" t="s">
        <v>18128</v>
      </c>
      <c r="S455" s="6" t="s">
        <v>18129</v>
      </c>
      <c r="T455" s="6" t="s">
        <v>12</v>
      </c>
      <c r="U455" s="6" t="s">
        <v>18130</v>
      </c>
      <c r="V455" s="6" t="s">
        <v>102</v>
      </c>
      <c r="W455" s="6" t="s">
        <v>16106</v>
      </c>
      <c r="X455" s="6" t="s">
        <v>18131</v>
      </c>
      <c r="Y455" s="6" t="s">
        <v>18132</v>
      </c>
      <c r="Z455" s="6" t="s">
        <v>18133</v>
      </c>
    </row>
    <row r="456" spans="1:26" x14ac:dyDescent="0.25">
      <c r="A456" s="6" t="s">
        <v>2984</v>
      </c>
      <c r="B456" s="6" t="s">
        <v>2661</v>
      </c>
      <c r="C456" s="6" t="s">
        <v>3823</v>
      </c>
      <c r="D456" s="6" t="s">
        <v>8365</v>
      </c>
      <c r="E456" s="6" t="s">
        <v>8366</v>
      </c>
      <c r="F456" s="6" t="s">
        <v>8367</v>
      </c>
      <c r="G456" s="6" t="s">
        <v>81</v>
      </c>
      <c r="H456" s="6" t="s">
        <v>81</v>
      </c>
      <c r="I456" s="43"/>
      <c r="J456" s="43"/>
      <c r="K456">
        <v>1601994</v>
      </c>
      <c r="L456" s="6" t="s">
        <v>81</v>
      </c>
      <c r="M456" s="6" t="s">
        <v>81</v>
      </c>
      <c r="N456" s="6" t="s">
        <v>5174</v>
      </c>
      <c r="O456" s="6" t="s">
        <v>3982</v>
      </c>
      <c r="Q456" s="6" t="s">
        <v>772</v>
      </c>
      <c r="R456" s="6" t="s">
        <v>18128</v>
      </c>
      <c r="S456" s="6" t="s">
        <v>18129</v>
      </c>
      <c r="T456" s="6" t="s">
        <v>12</v>
      </c>
      <c r="U456" s="6" t="s">
        <v>18130</v>
      </c>
      <c r="V456" s="6" t="s">
        <v>102</v>
      </c>
      <c r="W456" s="6" t="s">
        <v>16106</v>
      </c>
      <c r="X456" s="6" t="s">
        <v>18131</v>
      </c>
      <c r="Y456" s="6" t="s">
        <v>18132</v>
      </c>
      <c r="Z456" s="6" t="s">
        <v>18133</v>
      </c>
    </row>
    <row r="457" spans="1:26" x14ac:dyDescent="0.25">
      <c r="A457" s="6" t="s">
        <v>2985</v>
      </c>
      <c r="B457" s="6" t="s">
        <v>3830</v>
      </c>
      <c r="C457" s="6" t="s">
        <v>3816</v>
      </c>
      <c r="D457" s="6" t="s">
        <v>8368</v>
      </c>
      <c r="E457" s="6" t="s">
        <v>81</v>
      </c>
      <c r="F457" s="6" t="s">
        <v>8369</v>
      </c>
      <c r="G457" s="6" t="s">
        <v>8370</v>
      </c>
      <c r="H457" s="6" t="s">
        <v>81</v>
      </c>
      <c r="I457" s="43"/>
      <c r="J457" s="43"/>
      <c r="K457">
        <v>1453934</v>
      </c>
      <c r="L457" s="6" t="s">
        <v>8371</v>
      </c>
      <c r="M457" s="6" t="s">
        <v>8372</v>
      </c>
      <c r="N457" s="6" t="s">
        <v>5175</v>
      </c>
      <c r="O457" s="6" t="s">
        <v>3983</v>
      </c>
      <c r="Q457" s="6" t="s">
        <v>3042</v>
      </c>
      <c r="R457" s="6" t="s">
        <v>18134</v>
      </c>
      <c r="S457" s="6" t="s">
        <v>18135</v>
      </c>
      <c r="T457" s="6" t="s">
        <v>12</v>
      </c>
      <c r="U457" s="6" t="s">
        <v>3042</v>
      </c>
      <c r="V457" s="6" t="s">
        <v>15917</v>
      </c>
      <c r="W457" s="6" t="s">
        <v>16644</v>
      </c>
      <c r="X457" s="6" t="s">
        <v>18136</v>
      </c>
      <c r="Y457" s="6" t="s">
        <v>18137</v>
      </c>
      <c r="Z457" s="6" t="s">
        <v>18138</v>
      </c>
    </row>
    <row r="458" spans="1:26" x14ac:dyDescent="0.25">
      <c r="A458" s="6" t="s">
        <v>613</v>
      </c>
      <c r="B458" s="6" t="s">
        <v>3905</v>
      </c>
      <c r="C458" s="6" t="s">
        <v>3826</v>
      </c>
      <c r="D458" s="6" t="s">
        <v>8373</v>
      </c>
      <c r="E458" s="6" t="s">
        <v>6466</v>
      </c>
      <c r="F458" s="6" t="s">
        <v>8374</v>
      </c>
      <c r="G458" s="6" t="s">
        <v>8375</v>
      </c>
      <c r="H458" s="6" t="s">
        <v>6594</v>
      </c>
      <c r="I458" s="43">
        <v>45236</v>
      </c>
      <c r="J458" s="43">
        <v>45240</v>
      </c>
      <c r="K458">
        <v>1046311</v>
      </c>
      <c r="L458" s="6" t="s">
        <v>8376</v>
      </c>
      <c r="M458" s="6" t="s">
        <v>8377</v>
      </c>
      <c r="N458" s="6" t="s">
        <v>5176</v>
      </c>
      <c r="O458" s="6" t="s">
        <v>3982</v>
      </c>
      <c r="Q458" s="6" t="s">
        <v>15776</v>
      </c>
      <c r="R458" s="6" t="s">
        <v>18139</v>
      </c>
      <c r="S458" s="6" t="s">
        <v>18140</v>
      </c>
      <c r="T458" s="6" t="s">
        <v>81</v>
      </c>
      <c r="U458" s="6" t="s">
        <v>81</v>
      </c>
      <c r="V458" s="6" t="s">
        <v>16063</v>
      </c>
      <c r="W458" s="6" t="s">
        <v>17431</v>
      </c>
      <c r="X458" s="6" t="s">
        <v>18141</v>
      </c>
      <c r="Y458" s="6" t="s">
        <v>18142</v>
      </c>
      <c r="Z458" s="6" t="s">
        <v>81</v>
      </c>
    </row>
    <row r="459" spans="1:26" x14ac:dyDescent="0.25">
      <c r="A459" s="6" t="s">
        <v>616</v>
      </c>
      <c r="B459" s="6" t="s">
        <v>3865</v>
      </c>
      <c r="C459" s="6" t="s">
        <v>3866</v>
      </c>
      <c r="D459" s="6" t="s">
        <v>8378</v>
      </c>
      <c r="E459" s="6" t="s">
        <v>81</v>
      </c>
      <c r="F459" s="6" t="s">
        <v>7554</v>
      </c>
      <c r="G459" s="6" t="s">
        <v>8379</v>
      </c>
      <c r="H459" s="6" t="s">
        <v>6382</v>
      </c>
      <c r="I459" s="43">
        <v>45229</v>
      </c>
      <c r="J459" s="43">
        <v>45233</v>
      </c>
      <c r="K459">
        <v>895126</v>
      </c>
      <c r="L459" s="6" t="s">
        <v>8380</v>
      </c>
      <c r="M459" s="6" t="s">
        <v>8381</v>
      </c>
      <c r="N459" s="6" t="s">
        <v>5177</v>
      </c>
      <c r="O459" s="6" t="s">
        <v>3982</v>
      </c>
      <c r="Q459" s="6" t="s">
        <v>774</v>
      </c>
      <c r="R459" s="6" t="s">
        <v>18143</v>
      </c>
      <c r="S459" s="6" t="s">
        <v>18144</v>
      </c>
      <c r="T459" s="6" t="s">
        <v>15902</v>
      </c>
      <c r="U459" s="6" t="s">
        <v>774</v>
      </c>
      <c r="V459" s="6" t="s">
        <v>15980</v>
      </c>
      <c r="W459" s="6" t="s">
        <v>18145</v>
      </c>
      <c r="X459" s="6" t="s">
        <v>18146</v>
      </c>
      <c r="Y459" s="6" t="s">
        <v>18147</v>
      </c>
      <c r="Z459" s="6" t="s">
        <v>18148</v>
      </c>
    </row>
    <row r="460" spans="1:26" x14ac:dyDescent="0.25">
      <c r="A460" s="6" t="s">
        <v>618</v>
      </c>
      <c r="B460" s="6" t="s">
        <v>3847</v>
      </c>
      <c r="C460" s="6" t="s">
        <v>3819</v>
      </c>
      <c r="D460" s="6" t="s">
        <v>8382</v>
      </c>
      <c r="E460" s="6" t="s">
        <v>81</v>
      </c>
      <c r="F460" s="6" t="s">
        <v>7779</v>
      </c>
      <c r="G460" s="6" t="s">
        <v>8383</v>
      </c>
      <c r="H460" s="6" t="s">
        <v>81</v>
      </c>
      <c r="I460" s="43">
        <v>45224</v>
      </c>
      <c r="J460" s="43">
        <v>45229</v>
      </c>
      <c r="K460">
        <v>1015922</v>
      </c>
      <c r="L460" s="6" t="s">
        <v>8384</v>
      </c>
      <c r="M460" s="6" t="s">
        <v>8385</v>
      </c>
      <c r="N460" s="6" t="s">
        <v>5178</v>
      </c>
      <c r="O460" s="6" t="s">
        <v>3982</v>
      </c>
      <c r="Q460" s="6" t="s">
        <v>777</v>
      </c>
      <c r="R460" s="6" t="s">
        <v>776</v>
      </c>
      <c r="S460" s="6" t="s">
        <v>18149</v>
      </c>
      <c r="T460" s="6" t="s">
        <v>12</v>
      </c>
      <c r="U460" s="6" t="s">
        <v>777</v>
      </c>
      <c r="V460" s="6" t="s">
        <v>102</v>
      </c>
      <c r="W460" s="6" t="s">
        <v>16765</v>
      </c>
      <c r="X460" s="6" t="s">
        <v>18150</v>
      </c>
      <c r="Y460" s="6" t="s">
        <v>18151</v>
      </c>
      <c r="Z460" s="6" t="s">
        <v>18152</v>
      </c>
    </row>
    <row r="461" spans="1:26" x14ac:dyDescent="0.25">
      <c r="A461" s="6" t="s">
        <v>620</v>
      </c>
      <c r="B461" s="6" t="s">
        <v>3825</v>
      </c>
      <c r="C461" s="6" t="s">
        <v>3826</v>
      </c>
      <c r="D461" s="6" t="s">
        <v>8386</v>
      </c>
      <c r="E461" s="6" t="s">
        <v>81</v>
      </c>
      <c r="F461" s="6" t="s">
        <v>8387</v>
      </c>
      <c r="G461" s="6" t="s">
        <v>8388</v>
      </c>
      <c r="H461" s="6" t="s">
        <v>6353</v>
      </c>
      <c r="I461" s="43">
        <v>45166</v>
      </c>
      <c r="J461" s="43">
        <v>45170</v>
      </c>
      <c r="K461">
        <v>1777393</v>
      </c>
      <c r="L461" s="6" t="s">
        <v>8389</v>
      </c>
      <c r="M461" s="6" t="s">
        <v>8390</v>
      </c>
      <c r="N461" s="6" t="s">
        <v>5179</v>
      </c>
      <c r="O461" s="6" t="s">
        <v>3982</v>
      </c>
      <c r="Q461" s="6" t="s">
        <v>779</v>
      </c>
      <c r="R461" s="6" t="s">
        <v>18153</v>
      </c>
      <c r="S461" s="6" t="s">
        <v>18154</v>
      </c>
      <c r="T461" s="6" t="s">
        <v>81</v>
      </c>
      <c r="U461" s="6" t="s">
        <v>81</v>
      </c>
      <c r="V461" s="6" t="s">
        <v>17953</v>
      </c>
      <c r="W461" s="6" t="s">
        <v>18155</v>
      </c>
      <c r="X461" s="6" t="s">
        <v>18156</v>
      </c>
      <c r="Y461" s="6" t="s">
        <v>18157</v>
      </c>
      <c r="Z461" s="6" t="s">
        <v>18158</v>
      </c>
    </row>
    <row r="462" spans="1:26" x14ac:dyDescent="0.25">
      <c r="A462" s="6" t="s">
        <v>622</v>
      </c>
      <c r="B462" s="6" t="s">
        <v>3865</v>
      </c>
      <c r="C462" s="6" t="s">
        <v>3866</v>
      </c>
      <c r="D462" s="6" t="s">
        <v>7968</v>
      </c>
      <c r="E462" s="6" t="s">
        <v>8391</v>
      </c>
      <c r="F462" s="6" t="s">
        <v>7065</v>
      </c>
      <c r="G462" s="6" t="s">
        <v>7970</v>
      </c>
      <c r="H462" s="6" t="s">
        <v>6376</v>
      </c>
      <c r="I462" s="43">
        <v>45230</v>
      </c>
      <c r="J462" s="43">
        <v>45236</v>
      </c>
      <c r="K462">
        <v>1486159</v>
      </c>
      <c r="L462" s="6" t="s">
        <v>81</v>
      </c>
      <c r="M462" s="6" t="s">
        <v>8392</v>
      </c>
      <c r="N462" s="6" t="s">
        <v>5180</v>
      </c>
      <c r="O462" s="6" t="s">
        <v>3982</v>
      </c>
      <c r="Q462" s="6" t="s">
        <v>782</v>
      </c>
      <c r="R462" s="6" t="s">
        <v>18159</v>
      </c>
      <c r="S462" s="6" t="s">
        <v>18160</v>
      </c>
      <c r="T462" s="6" t="s">
        <v>12</v>
      </c>
      <c r="U462" s="6" t="s">
        <v>782</v>
      </c>
      <c r="V462" s="6" t="s">
        <v>16024</v>
      </c>
      <c r="W462" s="6" t="s">
        <v>16025</v>
      </c>
      <c r="X462" s="6" t="s">
        <v>18161</v>
      </c>
      <c r="Y462" s="6" t="s">
        <v>18162</v>
      </c>
      <c r="Z462" s="6" t="s">
        <v>81</v>
      </c>
    </row>
    <row r="463" spans="1:26" x14ac:dyDescent="0.25">
      <c r="A463" s="6" t="s">
        <v>623</v>
      </c>
      <c r="B463" s="6" t="s">
        <v>3933</v>
      </c>
      <c r="C463" s="6" t="s">
        <v>3823</v>
      </c>
      <c r="D463" s="6" t="s">
        <v>8393</v>
      </c>
      <c r="E463" s="6" t="s">
        <v>81</v>
      </c>
      <c r="F463" s="6" t="s">
        <v>6707</v>
      </c>
      <c r="G463" s="6" t="s">
        <v>8394</v>
      </c>
      <c r="H463" s="6" t="s">
        <v>6709</v>
      </c>
      <c r="I463" s="43">
        <v>45230</v>
      </c>
      <c r="J463" s="43">
        <v>45236</v>
      </c>
      <c r="K463">
        <v>1043277</v>
      </c>
      <c r="L463" s="6" t="s">
        <v>8395</v>
      </c>
      <c r="M463" s="6" t="s">
        <v>8396</v>
      </c>
      <c r="N463" s="6" t="s">
        <v>4786</v>
      </c>
      <c r="O463" s="6" t="s">
        <v>3982</v>
      </c>
      <c r="Q463" s="6" t="s">
        <v>784</v>
      </c>
      <c r="R463" s="6" t="s">
        <v>18163</v>
      </c>
      <c r="S463" s="6" t="s">
        <v>18164</v>
      </c>
      <c r="T463" s="6" t="s">
        <v>81</v>
      </c>
      <c r="U463" s="6" t="s">
        <v>81</v>
      </c>
      <c r="V463" s="6" t="s">
        <v>16785</v>
      </c>
      <c r="W463" s="6" t="s">
        <v>16786</v>
      </c>
      <c r="X463" s="6" t="s">
        <v>18165</v>
      </c>
      <c r="Y463" s="6" t="s">
        <v>18166</v>
      </c>
      <c r="Z463" s="6" t="s">
        <v>81</v>
      </c>
    </row>
    <row r="464" spans="1:26" x14ac:dyDescent="0.25">
      <c r="A464" s="6" t="s">
        <v>2986</v>
      </c>
      <c r="B464" s="6" t="s">
        <v>3891</v>
      </c>
      <c r="C464" s="6" t="s">
        <v>3887</v>
      </c>
      <c r="D464" s="6" t="s">
        <v>8397</v>
      </c>
      <c r="E464" s="6" t="s">
        <v>8398</v>
      </c>
      <c r="F464" s="6" t="s">
        <v>8399</v>
      </c>
      <c r="G464" s="6" t="s">
        <v>8400</v>
      </c>
      <c r="H464" s="6" t="s">
        <v>81</v>
      </c>
      <c r="I464" s="43"/>
      <c r="J464" s="43"/>
      <c r="L464" s="6" t="s">
        <v>8401</v>
      </c>
      <c r="M464" s="6" t="s">
        <v>8402</v>
      </c>
      <c r="N464" s="6" t="s">
        <v>5181</v>
      </c>
      <c r="O464" s="6" t="s">
        <v>3982</v>
      </c>
      <c r="Q464" s="6" t="s">
        <v>786</v>
      </c>
      <c r="R464" s="6" t="s">
        <v>18167</v>
      </c>
      <c r="S464" s="6" t="s">
        <v>18168</v>
      </c>
      <c r="T464" s="6" t="s">
        <v>81</v>
      </c>
      <c r="U464" s="6" t="s">
        <v>81</v>
      </c>
      <c r="V464" s="6" t="s">
        <v>16024</v>
      </c>
      <c r="W464" s="6" t="s">
        <v>16025</v>
      </c>
      <c r="X464" s="6" t="s">
        <v>18169</v>
      </c>
      <c r="Y464" s="6" t="s">
        <v>18170</v>
      </c>
      <c r="Z464" s="6" t="s">
        <v>18171</v>
      </c>
    </row>
    <row r="465" spans="1:26" x14ac:dyDescent="0.25">
      <c r="A465" s="6" t="s">
        <v>625</v>
      </c>
      <c r="B465" s="6" t="s">
        <v>3891</v>
      </c>
      <c r="C465" s="6" t="s">
        <v>3887</v>
      </c>
      <c r="D465" s="6" t="s">
        <v>8403</v>
      </c>
      <c r="E465" s="6" t="s">
        <v>8404</v>
      </c>
      <c r="F465" s="6" t="s">
        <v>24548</v>
      </c>
      <c r="G465" s="6" t="s">
        <v>8405</v>
      </c>
      <c r="H465" s="6" t="s">
        <v>81</v>
      </c>
      <c r="I465" s="43"/>
      <c r="J465" s="43"/>
      <c r="K465">
        <v>1132924</v>
      </c>
      <c r="L465" s="6" t="s">
        <v>8406</v>
      </c>
      <c r="M465" s="6" t="s">
        <v>8407</v>
      </c>
      <c r="N465" s="6" t="s">
        <v>5182</v>
      </c>
      <c r="O465" s="6" t="s">
        <v>3982</v>
      </c>
      <c r="Q465" s="6" t="s">
        <v>788</v>
      </c>
      <c r="R465" s="6" t="s">
        <v>18172</v>
      </c>
      <c r="S465" s="6" t="s">
        <v>18173</v>
      </c>
      <c r="T465" s="6" t="s">
        <v>15902</v>
      </c>
      <c r="U465" s="6" t="s">
        <v>788</v>
      </c>
      <c r="V465" s="6" t="s">
        <v>15936</v>
      </c>
      <c r="W465" s="6" t="s">
        <v>15937</v>
      </c>
      <c r="X465" s="6" t="s">
        <v>18174</v>
      </c>
      <c r="Y465" s="6" t="s">
        <v>18175</v>
      </c>
      <c r="Z465" s="6" t="s">
        <v>18176</v>
      </c>
    </row>
    <row r="466" spans="1:26" x14ac:dyDescent="0.25">
      <c r="A466" s="6" t="s">
        <v>626</v>
      </c>
      <c r="B466" s="6" t="s">
        <v>3891</v>
      </c>
      <c r="C466" s="6" t="s">
        <v>3887</v>
      </c>
      <c r="D466" s="6" t="s">
        <v>8408</v>
      </c>
      <c r="E466" s="6" t="s">
        <v>81</v>
      </c>
      <c r="F466" s="6" t="s">
        <v>8409</v>
      </c>
      <c r="G466" s="6" t="s">
        <v>8410</v>
      </c>
      <c r="H466" s="6" t="s">
        <v>6703</v>
      </c>
      <c r="I466" s="43">
        <v>45225</v>
      </c>
      <c r="J466" s="43">
        <v>45229</v>
      </c>
      <c r="K466">
        <v>1091667</v>
      </c>
      <c r="L466" s="6" t="s">
        <v>8411</v>
      </c>
      <c r="M466" s="6" t="s">
        <v>8412</v>
      </c>
      <c r="N466" s="6" t="s">
        <v>5183</v>
      </c>
      <c r="O466" s="6" t="s">
        <v>3982</v>
      </c>
      <c r="Q466" s="6" t="s">
        <v>789</v>
      </c>
      <c r="R466" s="6" t="s">
        <v>18177</v>
      </c>
      <c r="S466" s="6" t="s">
        <v>18178</v>
      </c>
      <c r="T466" s="6" t="s">
        <v>15902</v>
      </c>
      <c r="U466" s="6" t="s">
        <v>789</v>
      </c>
      <c r="V466" s="6" t="s">
        <v>16510</v>
      </c>
      <c r="W466" s="6" t="s">
        <v>16511</v>
      </c>
      <c r="X466" s="6" t="s">
        <v>18179</v>
      </c>
      <c r="Y466" s="6" t="s">
        <v>18180</v>
      </c>
      <c r="Z466" s="6" t="s">
        <v>18181</v>
      </c>
    </row>
    <row r="467" spans="1:26" x14ac:dyDescent="0.25">
      <c r="A467" s="6" t="s">
        <v>628</v>
      </c>
      <c r="B467" s="6" t="s">
        <v>3892</v>
      </c>
      <c r="C467" s="6" t="s">
        <v>3826</v>
      </c>
      <c r="D467" s="6" t="s">
        <v>8413</v>
      </c>
      <c r="E467" s="6" t="s">
        <v>81</v>
      </c>
      <c r="F467" s="6" t="s">
        <v>8414</v>
      </c>
      <c r="G467" s="6" t="s">
        <v>8415</v>
      </c>
      <c r="H467" s="6" t="s">
        <v>3137</v>
      </c>
      <c r="I467" s="43">
        <v>45166</v>
      </c>
      <c r="J467" s="43">
        <v>45170</v>
      </c>
      <c r="K467">
        <v>1766502</v>
      </c>
      <c r="L467" s="6" t="s">
        <v>8416</v>
      </c>
      <c r="M467" s="6" t="s">
        <v>8417</v>
      </c>
      <c r="N467" s="6" t="s">
        <v>4711</v>
      </c>
      <c r="O467" s="6" t="s">
        <v>3982</v>
      </c>
      <c r="Q467" s="6" t="s">
        <v>790</v>
      </c>
      <c r="R467" s="6" t="s">
        <v>18182</v>
      </c>
      <c r="S467" s="6" t="s">
        <v>18183</v>
      </c>
      <c r="T467" s="6" t="s">
        <v>12</v>
      </c>
      <c r="U467" s="6" t="s">
        <v>790</v>
      </c>
      <c r="V467" s="6" t="s">
        <v>102</v>
      </c>
      <c r="W467" s="6" t="s">
        <v>16106</v>
      </c>
      <c r="X467" s="6" t="s">
        <v>18184</v>
      </c>
      <c r="Y467" s="6" t="s">
        <v>18185</v>
      </c>
      <c r="Z467" s="6" t="s">
        <v>18186</v>
      </c>
    </row>
    <row r="468" spans="1:26" x14ac:dyDescent="0.25">
      <c r="A468" s="6" t="s">
        <v>630</v>
      </c>
      <c r="B468" s="6" t="s">
        <v>3919</v>
      </c>
      <c r="C468" s="6" t="s">
        <v>3866</v>
      </c>
      <c r="D468" s="6" t="s">
        <v>8418</v>
      </c>
      <c r="E468" s="6" t="s">
        <v>8419</v>
      </c>
      <c r="F468" s="6" t="s">
        <v>8420</v>
      </c>
      <c r="G468" s="6" t="s">
        <v>8421</v>
      </c>
      <c r="H468" s="6" t="s">
        <v>6376</v>
      </c>
      <c r="I468" s="43">
        <v>45222</v>
      </c>
      <c r="J468" s="43">
        <v>45226</v>
      </c>
      <c r="K468">
        <v>1723089</v>
      </c>
      <c r="L468" s="6" t="s">
        <v>8422</v>
      </c>
      <c r="M468" s="6" t="s">
        <v>8423</v>
      </c>
      <c r="N468" s="6" t="s">
        <v>4172</v>
      </c>
      <c r="O468" s="6" t="s">
        <v>3982</v>
      </c>
      <c r="Q468" s="6" t="s">
        <v>791</v>
      </c>
      <c r="R468" s="6" t="s">
        <v>18187</v>
      </c>
      <c r="S468" s="6" t="s">
        <v>18188</v>
      </c>
      <c r="T468" s="6" t="s">
        <v>12</v>
      </c>
      <c r="U468" s="6" t="s">
        <v>791</v>
      </c>
      <c r="V468" s="6" t="s">
        <v>15903</v>
      </c>
      <c r="W468" s="6" t="s">
        <v>15904</v>
      </c>
      <c r="X468" s="6" t="s">
        <v>18189</v>
      </c>
      <c r="Y468" s="6" t="s">
        <v>18190</v>
      </c>
      <c r="Z468" s="6" t="s">
        <v>18191</v>
      </c>
    </row>
    <row r="469" spans="1:26" x14ac:dyDescent="0.25">
      <c r="A469" s="6" t="s">
        <v>631</v>
      </c>
      <c r="B469" s="6" t="s">
        <v>3934</v>
      </c>
      <c r="C469" s="6" t="s">
        <v>3816</v>
      </c>
      <c r="D469" s="6" t="s">
        <v>8424</v>
      </c>
      <c r="E469" s="6" t="s">
        <v>81</v>
      </c>
      <c r="F469" s="6" t="s">
        <v>8425</v>
      </c>
      <c r="G469" s="6" t="s">
        <v>8426</v>
      </c>
      <c r="H469" s="6" t="s">
        <v>6703</v>
      </c>
      <c r="I469" s="43">
        <v>45231</v>
      </c>
      <c r="J469" s="43">
        <v>45236</v>
      </c>
      <c r="K469">
        <v>1739940</v>
      </c>
      <c r="L469" s="6" t="s">
        <v>8427</v>
      </c>
      <c r="M469" s="6" t="s">
        <v>8428</v>
      </c>
      <c r="N469" s="6" t="s">
        <v>4789</v>
      </c>
      <c r="O469" s="6" t="s">
        <v>3983</v>
      </c>
      <c r="Q469" s="6" t="s">
        <v>6180</v>
      </c>
      <c r="R469" s="6" t="s">
        <v>18192</v>
      </c>
      <c r="S469" s="6" t="s">
        <v>18193</v>
      </c>
      <c r="T469" s="6" t="s">
        <v>12</v>
      </c>
      <c r="U469" s="6" t="s">
        <v>6180</v>
      </c>
      <c r="V469" s="6" t="s">
        <v>16083</v>
      </c>
      <c r="W469" s="6" t="s">
        <v>16084</v>
      </c>
      <c r="X469" s="6" t="s">
        <v>18194</v>
      </c>
      <c r="Y469" s="6" t="s">
        <v>18195</v>
      </c>
      <c r="Z469" s="6" t="s">
        <v>18196</v>
      </c>
    </row>
    <row r="470" spans="1:26" x14ac:dyDescent="0.25">
      <c r="A470" s="6" t="s">
        <v>2987</v>
      </c>
      <c r="B470" s="6" t="s">
        <v>3876</v>
      </c>
      <c r="C470" s="6" t="s">
        <v>3835</v>
      </c>
      <c r="D470" s="6" t="s">
        <v>8429</v>
      </c>
      <c r="E470" s="6" t="s">
        <v>8430</v>
      </c>
      <c r="F470" s="6" t="s">
        <v>8431</v>
      </c>
      <c r="G470" s="6" t="s">
        <v>81</v>
      </c>
      <c r="H470" s="6" t="s">
        <v>81</v>
      </c>
      <c r="I470" s="43"/>
      <c r="J470" s="43"/>
      <c r="L470" s="6" t="s">
        <v>81</v>
      </c>
      <c r="M470" s="6" t="s">
        <v>81</v>
      </c>
      <c r="N470" s="6" t="s">
        <v>5184</v>
      </c>
      <c r="O470" s="6" t="s">
        <v>3983</v>
      </c>
      <c r="Q470" s="6" t="s">
        <v>793</v>
      </c>
      <c r="R470" s="6" t="s">
        <v>18197</v>
      </c>
      <c r="S470" s="6" t="s">
        <v>18198</v>
      </c>
      <c r="T470" s="6" t="s">
        <v>12</v>
      </c>
      <c r="U470" s="6" t="s">
        <v>793</v>
      </c>
      <c r="V470" s="6" t="s">
        <v>16076</v>
      </c>
      <c r="W470" s="6" t="s">
        <v>18199</v>
      </c>
      <c r="X470" s="6" t="s">
        <v>18200</v>
      </c>
      <c r="Y470" s="6" t="s">
        <v>18201</v>
      </c>
      <c r="Z470" s="6" t="s">
        <v>18202</v>
      </c>
    </row>
    <row r="471" spans="1:26" x14ac:dyDescent="0.25">
      <c r="A471" s="6" t="s">
        <v>2988</v>
      </c>
      <c r="B471" s="6" t="s">
        <v>3843</v>
      </c>
      <c r="C471" s="6" t="s">
        <v>3821</v>
      </c>
      <c r="D471" s="6" t="s">
        <v>8432</v>
      </c>
      <c r="E471" s="6" t="s">
        <v>7523</v>
      </c>
      <c r="F471" s="6" t="s">
        <v>6483</v>
      </c>
      <c r="G471" s="6" t="s">
        <v>8433</v>
      </c>
      <c r="H471" s="6" t="s">
        <v>81</v>
      </c>
      <c r="I471" s="43"/>
      <c r="J471" s="43"/>
      <c r="L471" s="6" t="s">
        <v>8434</v>
      </c>
      <c r="M471" s="6" t="s">
        <v>81</v>
      </c>
      <c r="N471" s="6" t="s">
        <v>5185</v>
      </c>
      <c r="O471" s="6" t="s">
        <v>3982</v>
      </c>
      <c r="Q471" s="6" t="s">
        <v>795</v>
      </c>
      <c r="R471" s="6" t="s">
        <v>18203</v>
      </c>
      <c r="S471" s="6" t="s">
        <v>18204</v>
      </c>
      <c r="T471" s="6" t="s">
        <v>81</v>
      </c>
      <c r="U471" s="6" t="s">
        <v>81</v>
      </c>
      <c r="V471" s="6" t="s">
        <v>16037</v>
      </c>
      <c r="W471" s="6" t="s">
        <v>16616</v>
      </c>
      <c r="X471" s="6" t="s">
        <v>18205</v>
      </c>
      <c r="Y471" s="6" t="s">
        <v>18206</v>
      </c>
      <c r="Z471" s="6" t="s">
        <v>81</v>
      </c>
    </row>
    <row r="472" spans="1:26" x14ac:dyDescent="0.25">
      <c r="A472" s="6" t="s">
        <v>633</v>
      </c>
      <c r="B472" s="6" t="s">
        <v>3818</v>
      </c>
      <c r="C472" s="6" t="s">
        <v>3819</v>
      </c>
      <c r="D472" s="6" t="s">
        <v>8436</v>
      </c>
      <c r="E472" s="6" t="s">
        <v>81</v>
      </c>
      <c r="F472" s="6" t="s">
        <v>8437</v>
      </c>
      <c r="G472" s="6" t="s">
        <v>8438</v>
      </c>
      <c r="H472" s="6" t="s">
        <v>6594</v>
      </c>
      <c r="I472" s="43">
        <v>45169</v>
      </c>
      <c r="J472" s="43"/>
      <c r="K472">
        <v>936395</v>
      </c>
      <c r="L472" s="6" t="s">
        <v>8439</v>
      </c>
      <c r="M472" s="6" t="s">
        <v>8440</v>
      </c>
      <c r="N472" s="6" t="s">
        <v>4274</v>
      </c>
      <c r="O472" s="6" t="s">
        <v>3984</v>
      </c>
      <c r="Q472" s="6" t="s">
        <v>3048</v>
      </c>
      <c r="R472" s="6" t="s">
        <v>18207</v>
      </c>
      <c r="S472" s="6" t="s">
        <v>18208</v>
      </c>
      <c r="T472" s="6" t="s">
        <v>81</v>
      </c>
      <c r="U472" s="6" t="s">
        <v>81</v>
      </c>
      <c r="V472" s="6" t="s">
        <v>16037</v>
      </c>
      <c r="W472" s="6" t="s">
        <v>16616</v>
      </c>
      <c r="X472" s="6" t="s">
        <v>18209</v>
      </c>
      <c r="Y472" s="6" t="s">
        <v>18210</v>
      </c>
      <c r="Z472" s="6" t="s">
        <v>81</v>
      </c>
    </row>
    <row r="473" spans="1:26" x14ac:dyDescent="0.25">
      <c r="A473" s="6" t="s">
        <v>636</v>
      </c>
      <c r="B473" s="6" t="s">
        <v>3864</v>
      </c>
      <c r="C473" s="6" t="s">
        <v>102</v>
      </c>
      <c r="D473" s="6" t="s">
        <v>8441</v>
      </c>
      <c r="E473" s="6" t="s">
        <v>81</v>
      </c>
      <c r="F473" s="6" t="s">
        <v>8442</v>
      </c>
      <c r="G473" s="6" t="s">
        <v>8443</v>
      </c>
      <c r="H473" s="6" t="s">
        <v>8444</v>
      </c>
      <c r="I473" s="43"/>
      <c r="J473" s="43"/>
      <c r="K473">
        <v>1157557</v>
      </c>
      <c r="L473" s="6" t="s">
        <v>8445</v>
      </c>
      <c r="M473" s="6" t="s">
        <v>8446</v>
      </c>
      <c r="N473" s="6" t="s">
        <v>5186</v>
      </c>
      <c r="O473" s="6" t="s">
        <v>3983</v>
      </c>
      <c r="Q473" s="6" t="s">
        <v>797</v>
      </c>
      <c r="R473" s="6" t="s">
        <v>18211</v>
      </c>
      <c r="S473" s="6" t="s">
        <v>18212</v>
      </c>
      <c r="T473" s="6" t="s">
        <v>81</v>
      </c>
      <c r="U473" s="6" t="s">
        <v>81</v>
      </c>
      <c r="V473" s="6" t="s">
        <v>15930</v>
      </c>
      <c r="W473" s="6" t="s">
        <v>16319</v>
      </c>
      <c r="X473" s="6" t="s">
        <v>18213</v>
      </c>
      <c r="Y473" s="6" t="s">
        <v>18214</v>
      </c>
      <c r="Z473" s="6" t="s">
        <v>81</v>
      </c>
    </row>
    <row r="474" spans="1:26" x14ac:dyDescent="0.25">
      <c r="A474" s="6" t="s">
        <v>638</v>
      </c>
      <c r="B474" s="6" t="s">
        <v>3912</v>
      </c>
      <c r="C474" s="6" t="s">
        <v>3840</v>
      </c>
      <c r="D474" s="6" t="s">
        <v>8447</v>
      </c>
      <c r="E474" s="6" t="s">
        <v>8448</v>
      </c>
      <c r="F474" s="6" t="s">
        <v>6627</v>
      </c>
      <c r="G474" s="6" t="s">
        <v>8449</v>
      </c>
      <c r="H474" s="6" t="s">
        <v>1885</v>
      </c>
      <c r="I474" s="43">
        <v>45229</v>
      </c>
      <c r="J474" s="43">
        <v>45233</v>
      </c>
      <c r="K474">
        <v>913353</v>
      </c>
      <c r="L474" s="6" t="s">
        <v>8450</v>
      </c>
      <c r="M474" s="6" t="s">
        <v>8451</v>
      </c>
      <c r="N474" s="6" t="s">
        <v>5187</v>
      </c>
      <c r="O474" s="6" t="s">
        <v>3982</v>
      </c>
      <c r="Q474" s="6" t="s">
        <v>3050</v>
      </c>
      <c r="R474" s="6" t="s">
        <v>18215</v>
      </c>
      <c r="S474" s="6" t="s">
        <v>18216</v>
      </c>
      <c r="T474" s="6" t="s">
        <v>12</v>
      </c>
      <c r="U474" s="6" t="s">
        <v>3050</v>
      </c>
      <c r="V474" s="6" t="s">
        <v>16063</v>
      </c>
      <c r="W474" s="6" t="s">
        <v>16064</v>
      </c>
      <c r="X474" s="6" t="s">
        <v>18217</v>
      </c>
      <c r="Y474" s="6" t="s">
        <v>18218</v>
      </c>
      <c r="Z474" s="6" t="s">
        <v>18219</v>
      </c>
    </row>
    <row r="475" spans="1:26" x14ac:dyDescent="0.25">
      <c r="A475" s="6" t="s">
        <v>2989</v>
      </c>
      <c r="B475" s="6" t="s">
        <v>3832</v>
      </c>
      <c r="C475" s="6" t="s">
        <v>3821</v>
      </c>
      <c r="D475" s="6" t="s">
        <v>8452</v>
      </c>
      <c r="E475" s="6" t="s">
        <v>8453</v>
      </c>
      <c r="F475" s="6" t="s">
        <v>6365</v>
      </c>
      <c r="G475" s="6" t="s">
        <v>8454</v>
      </c>
      <c r="H475" s="6" t="s">
        <v>81</v>
      </c>
      <c r="I475" s="43"/>
      <c r="J475" s="43"/>
      <c r="L475" s="6" t="s">
        <v>8455</v>
      </c>
      <c r="M475" s="6" t="s">
        <v>8456</v>
      </c>
      <c r="N475" s="6" t="s">
        <v>5188</v>
      </c>
      <c r="O475" s="6" t="s">
        <v>3982</v>
      </c>
      <c r="Q475" s="6" t="s">
        <v>799</v>
      </c>
      <c r="R475" s="6" t="s">
        <v>18220</v>
      </c>
      <c r="S475" s="6" t="s">
        <v>18221</v>
      </c>
      <c r="T475" s="6" t="s">
        <v>15902</v>
      </c>
      <c r="U475" s="6" t="s">
        <v>799</v>
      </c>
      <c r="V475" s="6" t="s">
        <v>16024</v>
      </c>
      <c r="W475" s="6" t="s">
        <v>16025</v>
      </c>
      <c r="X475" s="6" t="s">
        <v>18222</v>
      </c>
      <c r="Y475" s="6" t="s">
        <v>18223</v>
      </c>
      <c r="Z475" s="6" t="s">
        <v>18224</v>
      </c>
    </row>
    <row r="476" spans="1:26" x14ac:dyDescent="0.25">
      <c r="A476" s="6" t="s">
        <v>639</v>
      </c>
      <c r="B476" s="6" t="s">
        <v>3867</v>
      </c>
      <c r="C476" s="6" t="s">
        <v>3821</v>
      </c>
      <c r="D476" s="6" t="s">
        <v>8457</v>
      </c>
      <c r="E476" s="6" t="s">
        <v>81</v>
      </c>
      <c r="F476" s="6" t="s">
        <v>8458</v>
      </c>
      <c r="G476" s="6" t="s">
        <v>8459</v>
      </c>
      <c r="H476" s="6" t="s">
        <v>6638</v>
      </c>
      <c r="I476" s="43">
        <v>45229</v>
      </c>
      <c r="J476" s="43">
        <v>45233</v>
      </c>
      <c r="K476">
        <v>20286</v>
      </c>
      <c r="L476" s="6" t="s">
        <v>8460</v>
      </c>
      <c r="M476" s="6" t="s">
        <v>8461</v>
      </c>
      <c r="N476" s="6" t="s">
        <v>5189</v>
      </c>
      <c r="O476" s="6" t="s">
        <v>3982</v>
      </c>
      <c r="Q476" s="6" t="s">
        <v>801</v>
      </c>
      <c r="R476" s="6" t="s">
        <v>18225</v>
      </c>
      <c r="S476" s="6" t="s">
        <v>18226</v>
      </c>
      <c r="T476" s="6" t="s">
        <v>12</v>
      </c>
      <c r="U476" s="6" t="s">
        <v>801</v>
      </c>
      <c r="V476" s="6" t="s">
        <v>16083</v>
      </c>
      <c r="W476" s="6" t="s">
        <v>16084</v>
      </c>
      <c r="X476" s="6" t="s">
        <v>18227</v>
      </c>
      <c r="Y476" s="6" t="s">
        <v>18228</v>
      </c>
      <c r="Z476" s="6" t="s">
        <v>18229</v>
      </c>
    </row>
    <row r="477" spans="1:26" x14ac:dyDescent="0.25">
      <c r="A477" s="6" t="s">
        <v>2990</v>
      </c>
      <c r="B477" s="6" t="s">
        <v>3847</v>
      </c>
      <c r="C477" s="6" t="s">
        <v>3819</v>
      </c>
      <c r="D477" s="6" t="s">
        <v>8462</v>
      </c>
      <c r="E477" s="6" t="s">
        <v>8463</v>
      </c>
      <c r="F477" s="6" t="s">
        <v>7504</v>
      </c>
      <c r="G477" s="6" t="s">
        <v>8464</v>
      </c>
      <c r="H477" s="6" t="s">
        <v>6434</v>
      </c>
      <c r="I477" s="43"/>
      <c r="J477" s="43"/>
      <c r="L477" s="6" t="s">
        <v>81</v>
      </c>
      <c r="M477" s="6" t="s">
        <v>81</v>
      </c>
      <c r="N477" s="6" t="s">
        <v>5190</v>
      </c>
      <c r="O477" s="6" t="s">
        <v>3982</v>
      </c>
      <c r="Q477" s="6" t="s">
        <v>802</v>
      </c>
      <c r="R477" s="6" t="s">
        <v>18230</v>
      </c>
      <c r="S477" s="6" t="s">
        <v>18231</v>
      </c>
      <c r="T477" s="6" t="s">
        <v>12</v>
      </c>
      <c r="U477" s="6" t="s">
        <v>802</v>
      </c>
      <c r="V477" s="6" t="s">
        <v>15936</v>
      </c>
      <c r="W477" s="6" t="s">
        <v>16260</v>
      </c>
      <c r="X477" s="6" t="s">
        <v>18232</v>
      </c>
      <c r="Y477" s="6" t="s">
        <v>18233</v>
      </c>
      <c r="Z477" s="6" t="s">
        <v>18234</v>
      </c>
    </row>
    <row r="478" spans="1:26" x14ac:dyDescent="0.25">
      <c r="A478" s="6" t="s">
        <v>641</v>
      </c>
      <c r="B478" s="6" t="s">
        <v>3865</v>
      </c>
      <c r="C478" s="6" t="s">
        <v>3866</v>
      </c>
      <c r="D478" s="6" t="s">
        <v>8465</v>
      </c>
      <c r="E478" s="6" t="s">
        <v>8466</v>
      </c>
      <c r="F478" s="6" t="s">
        <v>6615</v>
      </c>
      <c r="G478" s="6" t="s">
        <v>6616</v>
      </c>
      <c r="H478" s="6" t="s">
        <v>6617</v>
      </c>
      <c r="I478" s="43">
        <v>45229</v>
      </c>
      <c r="J478" s="43">
        <v>45233</v>
      </c>
      <c r="K478">
        <v>1509589</v>
      </c>
      <c r="L478" s="6" t="s">
        <v>8467</v>
      </c>
      <c r="M478" s="6" t="s">
        <v>8468</v>
      </c>
      <c r="N478" s="6" t="s">
        <v>5191</v>
      </c>
      <c r="O478" s="6" t="s">
        <v>3982</v>
      </c>
      <c r="Q478" s="6" t="s">
        <v>804</v>
      </c>
      <c r="R478" s="6" t="s">
        <v>18235</v>
      </c>
      <c r="S478" s="6" t="s">
        <v>18236</v>
      </c>
      <c r="T478" s="6" t="s">
        <v>15902</v>
      </c>
      <c r="U478" s="6" t="s">
        <v>804</v>
      </c>
      <c r="V478" s="6" t="s">
        <v>16024</v>
      </c>
      <c r="W478" s="6" t="s">
        <v>16025</v>
      </c>
      <c r="X478" s="6" t="s">
        <v>18237</v>
      </c>
      <c r="Y478" s="6" t="s">
        <v>18238</v>
      </c>
      <c r="Z478" s="6" t="s">
        <v>81</v>
      </c>
    </row>
    <row r="479" spans="1:26" x14ac:dyDescent="0.25">
      <c r="A479" s="6" t="s">
        <v>24549</v>
      </c>
      <c r="B479" s="6" t="s">
        <v>3828</v>
      </c>
      <c r="C479" s="6" t="s">
        <v>3821</v>
      </c>
      <c r="D479" s="6" t="s">
        <v>24550</v>
      </c>
      <c r="E479" s="6" t="s">
        <v>8699</v>
      </c>
      <c r="F479" s="6" t="s">
        <v>6627</v>
      </c>
      <c r="G479" s="6" t="s">
        <v>24551</v>
      </c>
      <c r="H479" s="6" t="s">
        <v>1885</v>
      </c>
      <c r="I479" s="43">
        <v>45148</v>
      </c>
      <c r="J479" s="43"/>
      <c r="L479" s="6" t="s">
        <v>81</v>
      </c>
      <c r="M479" s="6" t="s">
        <v>81</v>
      </c>
      <c r="N479" s="6" t="s">
        <v>24552</v>
      </c>
      <c r="O479" s="6" t="s">
        <v>3982</v>
      </c>
      <c r="Q479" s="6" t="s">
        <v>806</v>
      </c>
      <c r="R479" s="6" t="s">
        <v>18239</v>
      </c>
      <c r="S479" s="6" t="s">
        <v>18240</v>
      </c>
      <c r="T479" s="6" t="s">
        <v>12</v>
      </c>
      <c r="U479" s="6" t="s">
        <v>806</v>
      </c>
      <c r="V479" s="6" t="s">
        <v>15917</v>
      </c>
      <c r="W479" s="6" t="s">
        <v>3941</v>
      </c>
      <c r="X479" s="6" t="s">
        <v>18241</v>
      </c>
      <c r="Y479" s="6" t="s">
        <v>18242</v>
      </c>
      <c r="Z479" s="6" t="s">
        <v>18243</v>
      </c>
    </row>
    <row r="480" spans="1:26" x14ac:dyDescent="0.25">
      <c r="A480" s="6" t="s">
        <v>2991</v>
      </c>
      <c r="B480" s="6" t="s">
        <v>3925</v>
      </c>
      <c r="C480" s="6" t="s">
        <v>3826</v>
      </c>
      <c r="D480" s="6" t="s">
        <v>8469</v>
      </c>
      <c r="E480" s="6" t="s">
        <v>8470</v>
      </c>
      <c r="F480" s="6" t="s">
        <v>6370</v>
      </c>
      <c r="G480" s="6" t="s">
        <v>81</v>
      </c>
      <c r="H480" s="6" t="s">
        <v>81</v>
      </c>
      <c r="I480" s="43"/>
      <c r="J480" s="43"/>
      <c r="L480" s="6" t="s">
        <v>81</v>
      </c>
      <c r="M480" s="6" t="s">
        <v>81</v>
      </c>
      <c r="N480" s="6" t="s">
        <v>5192</v>
      </c>
      <c r="O480" s="6" t="s">
        <v>3982</v>
      </c>
      <c r="Q480" s="6" t="s">
        <v>808</v>
      </c>
      <c r="R480" s="6" t="s">
        <v>18244</v>
      </c>
      <c r="S480" s="6" t="s">
        <v>18245</v>
      </c>
      <c r="T480" s="6" t="s">
        <v>12</v>
      </c>
      <c r="U480" s="6" t="s">
        <v>808</v>
      </c>
      <c r="V480" s="6" t="s">
        <v>15910</v>
      </c>
      <c r="W480" s="6" t="s">
        <v>16170</v>
      </c>
      <c r="X480" s="6" t="s">
        <v>18246</v>
      </c>
      <c r="Y480" s="6" t="s">
        <v>18247</v>
      </c>
      <c r="Z480" s="6" t="s">
        <v>18248</v>
      </c>
    </row>
    <row r="481" spans="1:26" x14ac:dyDescent="0.25">
      <c r="A481" s="6" t="s">
        <v>2992</v>
      </c>
      <c r="B481" s="6" t="s">
        <v>745</v>
      </c>
      <c r="C481" s="6" t="s">
        <v>3823</v>
      </c>
      <c r="D481" s="6" t="s">
        <v>8471</v>
      </c>
      <c r="E481" s="6" t="s">
        <v>8472</v>
      </c>
      <c r="F481" s="6" t="s">
        <v>6370</v>
      </c>
      <c r="G481" s="6" t="s">
        <v>81</v>
      </c>
      <c r="H481" s="6" t="s">
        <v>81</v>
      </c>
      <c r="I481" s="43"/>
      <c r="J481" s="43"/>
      <c r="K481">
        <v>1637120</v>
      </c>
      <c r="L481" s="6" t="s">
        <v>8473</v>
      </c>
      <c r="M481" s="6" t="s">
        <v>8474</v>
      </c>
      <c r="N481" s="6" t="s">
        <v>5193</v>
      </c>
      <c r="O481" s="6" t="s">
        <v>3984</v>
      </c>
      <c r="Q481" s="6" t="s">
        <v>810</v>
      </c>
      <c r="R481" s="6" t="s">
        <v>18249</v>
      </c>
      <c r="S481" s="6" t="s">
        <v>18250</v>
      </c>
      <c r="T481" s="6" t="s">
        <v>12</v>
      </c>
      <c r="U481" s="6" t="s">
        <v>810</v>
      </c>
      <c r="V481" s="6" t="s">
        <v>3922</v>
      </c>
      <c r="W481" s="6" t="s">
        <v>18251</v>
      </c>
      <c r="X481" s="6" t="s">
        <v>18252</v>
      </c>
      <c r="Y481" s="6" t="s">
        <v>18253</v>
      </c>
      <c r="Z481" s="6" t="s">
        <v>18254</v>
      </c>
    </row>
    <row r="482" spans="1:26" x14ac:dyDescent="0.25">
      <c r="A482" s="6" t="s">
        <v>642</v>
      </c>
      <c r="B482" s="6" t="s">
        <v>3931</v>
      </c>
      <c r="C482" s="6" t="s">
        <v>3835</v>
      </c>
      <c r="D482" s="6" t="s">
        <v>8475</v>
      </c>
      <c r="E482" s="6" t="s">
        <v>81</v>
      </c>
      <c r="F482" s="6" t="s">
        <v>6445</v>
      </c>
      <c r="G482" s="6" t="s">
        <v>8476</v>
      </c>
      <c r="H482" s="6" t="s">
        <v>6447</v>
      </c>
      <c r="I482" s="43">
        <v>45225</v>
      </c>
      <c r="J482" s="43">
        <v>45229</v>
      </c>
      <c r="K482">
        <v>21665</v>
      </c>
      <c r="L482" s="6" t="s">
        <v>8477</v>
      </c>
      <c r="M482" s="6" t="s">
        <v>8478</v>
      </c>
      <c r="N482" s="6" t="s">
        <v>4549</v>
      </c>
      <c r="O482" s="6" t="s">
        <v>3982</v>
      </c>
      <c r="Q482" s="6" t="s">
        <v>6183</v>
      </c>
      <c r="R482" s="6" t="s">
        <v>18255</v>
      </c>
      <c r="S482" s="6" t="s">
        <v>18256</v>
      </c>
      <c r="T482" s="6" t="s">
        <v>12</v>
      </c>
      <c r="U482" s="6" t="s">
        <v>6183</v>
      </c>
      <c r="V482" s="6" t="s">
        <v>16063</v>
      </c>
      <c r="W482" s="6" t="s">
        <v>16064</v>
      </c>
      <c r="X482" s="6" t="s">
        <v>18257</v>
      </c>
      <c r="Y482" s="6" t="s">
        <v>18258</v>
      </c>
      <c r="Z482" s="6" t="s">
        <v>18259</v>
      </c>
    </row>
    <row r="483" spans="1:26" x14ac:dyDescent="0.25">
      <c r="A483" s="6" t="s">
        <v>644</v>
      </c>
      <c r="B483" s="6" t="s">
        <v>3894</v>
      </c>
      <c r="C483" s="6" t="s">
        <v>114</v>
      </c>
      <c r="D483" s="6" t="s">
        <v>8479</v>
      </c>
      <c r="E483" s="6" t="s">
        <v>8480</v>
      </c>
      <c r="F483" s="6" t="s">
        <v>6754</v>
      </c>
      <c r="G483" s="6" t="s">
        <v>8481</v>
      </c>
      <c r="H483" s="6" t="s">
        <v>6638</v>
      </c>
      <c r="I483" s="43">
        <v>45222</v>
      </c>
      <c r="J483" s="43">
        <v>45226</v>
      </c>
      <c r="K483">
        <v>764065</v>
      </c>
      <c r="L483" s="6" t="s">
        <v>8482</v>
      </c>
      <c r="M483" s="6" t="s">
        <v>8483</v>
      </c>
      <c r="N483" s="6" t="s">
        <v>4039</v>
      </c>
      <c r="O483" s="6" t="s">
        <v>3982</v>
      </c>
      <c r="Q483" s="6" t="s">
        <v>813</v>
      </c>
      <c r="R483" s="6" t="s">
        <v>18260</v>
      </c>
      <c r="S483" s="6" t="s">
        <v>18261</v>
      </c>
      <c r="T483" s="6" t="s">
        <v>12</v>
      </c>
      <c r="U483" s="6" t="s">
        <v>813</v>
      </c>
      <c r="V483" s="6" t="s">
        <v>15889</v>
      </c>
      <c r="W483" s="6" t="s">
        <v>18010</v>
      </c>
      <c r="X483" s="6" t="s">
        <v>18262</v>
      </c>
      <c r="Y483" s="6" t="s">
        <v>18263</v>
      </c>
      <c r="Z483" s="6" t="s">
        <v>18264</v>
      </c>
    </row>
    <row r="484" spans="1:26" x14ac:dyDescent="0.25">
      <c r="A484" s="6" t="s">
        <v>646</v>
      </c>
      <c r="B484" s="6" t="s">
        <v>2661</v>
      </c>
      <c r="C484" s="6" t="s">
        <v>3823</v>
      </c>
      <c r="D484" s="6" t="s">
        <v>8484</v>
      </c>
      <c r="E484" s="6" t="s">
        <v>81</v>
      </c>
      <c r="F484" s="6" t="s">
        <v>8485</v>
      </c>
      <c r="G484" s="6" t="s">
        <v>8486</v>
      </c>
      <c r="H484" s="6" t="s">
        <v>1601</v>
      </c>
      <c r="I484" s="43">
        <v>45230</v>
      </c>
      <c r="J484" s="43">
        <v>45236</v>
      </c>
      <c r="K484">
        <v>822818</v>
      </c>
      <c r="L484" s="6" t="s">
        <v>8487</v>
      </c>
      <c r="M484" s="6" t="s">
        <v>8488</v>
      </c>
      <c r="N484" s="6" t="s">
        <v>4202</v>
      </c>
      <c r="O484" s="6" t="s">
        <v>3982</v>
      </c>
      <c r="Q484" s="6" t="s">
        <v>815</v>
      </c>
      <c r="R484" s="6" t="s">
        <v>18265</v>
      </c>
      <c r="S484" s="6" t="s">
        <v>18266</v>
      </c>
      <c r="T484" s="6" t="s">
        <v>12</v>
      </c>
      <c r="U484" s="6" t="s">
        <v>815</v>
      </c>
      <c r="V484" s="6" t="s">
        <v>16127</v>
      </c>
      <c r="W484" s="6" t="s">
        <v>16482</v>
      </c>
      <c r="X484" s="6" t="s">
        <v>18267</v>
      </c>
      <c r="Y484" s="6" t="s">
        <v>18268</v>
      </c>
      <c r="Z484" s="6" t="s">
        <v>18269</v>
      </c>
    </row>
    <row r="485" spans="1:26" x14ac:dyDescent="0.25">
      <c r="A485" s="6" t="s">
        <v>15764</v>
      </c>
      <c r="B485" s="6" t="s">
        <v>3896</v>
      </c>
      <c r="C485" s="6" t="s">
        <v>3819</v>
      </c>
      <c r="D485" s="6" t="s">
        <v>24553</v>
      </c>
      <c r="E485" s="6" t="s">
        <v>8053</v>
      </c>
      <c r="F485" s="6" t="s">
        <v>6627</v>
      </c>
      <c r="G485" s="6" t="s">
        <v>24554</v>
      </c>
      <c r="H485" s="6" t="s">
        <v>1885</v>
      </c>
      <c r="I485" s="43">
        <v>45222</v>
      </c>
      <c r="J485" s="43">
        <v>45226</v>
      </c>
      <c r="L485" s="6" t="s">
        <v>81</v>
      </c>
      <c r="M485" s="6" t="s">
        <v>81</v>
      </c>
      <c r="N485" s="6" t="s">
        <v>24555</v>
      </c>
      <c r="O485" s="6" t="s">
        <v>3982</v>
      </c>
      <c r="Q485" s="6" t="s">
        <v>817</v>
      </c>
      <c r="R485" s="6" t="s">
        <v>18270</v>
      </c>
      <c r="S485" s="6" t="s">
        <v>18271</v>
      </c>
      <c r="T485" s="6" t="s">
        <v>16826</v>
      </c>
      <c r="U485" s="6" t="s">
        <v>18272</v>
      </c>
      <c r="V485" s="6" t="s">
        <v>15962</v>
      </c>
      <c r="W485" s="6" t="s">
        <v>15963</v>
      </c>
      <c r="X485" s="6" t="s">
        <v>18273</v>
      </c>
      <c r="Y485" s="6" t="s">
        <v>18274</v>
      </c>
      <c r="Z485" s="6" t="s">
        <v>18275</v>
      </c>
    </row>
    <row r="486" spans="1:26" x14ac:dyDescent="0.25">
      <c r="A486" s="6" t="s">
        <v>649</v>
      </c>
      <c r="B486" s="6" t="s">
        <v>3849</v>
      </c>
      <c r="C486" s="6" t="s">
        <v>3819</v>
      </c>
      <c r="D486" s="6" t="s">
        <v>8489</v>
      </c>
      <c r="E486" s="6" t="s">
        <v>81</v>
      </c>
      <c r="F486" s="6" t="s">
        <v>7215</v>
      </c>
      <c r="G486" s="6" t="s">
        <v>8490</v>
      </c>
      <c r="H486" s="6" t="s">
        <v>81</v>
      </c>
      <c r="I486" s="43">
        <v>45236</v>
      </c>
      <c r="J486" s="43">
        <v>45240</v>
      </c>
      <c r="K486">
        <v>1764046</v>
      </c>
      <c r="L486" s="6" t="s">
        <v>8491</v>
      </c>
      <c r="M486" s="6" t="s">
        <v>8492</v>
      </c>
      <c r="N486" s="6" t="s">
        <v>4367</v>
      </c>
      <c r="O486" s="6" t="s">
        <v>3982</v>
      </c>
      <c r="Q486" s="6" t="s">
        <v>6185</v>
      </c>
      <c r="R486" s="6" t="s">
        <v>18276</v>
      </c>
      <c r="S486" s="6" t="s">
        <v>18277</v>
      </c>
      <c r="T486" s="6" t="s">
        <v>12</v>
      </c>
      <c r="U486" s="6" t="s">
        <v>6185</v>
      </c>
      <c r="V486" s="6" t="s">
        <v>24</v>
      </c>
      <c r="W486" s="6" t="s">
        <v>17496</v>
      </c>
      <c r="X486" s="6" t="s">
        <v>18278</v>
      </c>
      <c r="Y486" s="6" t="s">
        <v>18279</v>
      </c>
      <c r="Z486" s="6" t="s">
        <v>81</v>
      </c>
    </row>
    <row r="487" spans="1:26" x14ac:dyDescent="0.25">
      <c r="A487" s="6" t="s">
        <v>650</v>
      </c>
      <c r="B487" s="6" t="s">
        <v>3931</v>
      </c>
      <c r="C487" s="6" t="s">
        <v>3835</v>
      </c>
      <c r="D487" s="6" t="s">
        <v>8493</v>
      </c>
      <c r="E487" s="6" t="s">
        <v>81</v>
      </c>
      <c r="F487" s="6" t="s">
        <v>8494</v>
      </c>
      <c r="G487" s="6" t="s">
        <v>8495</v>
      </c>
      <c r="H487" s="6" t="s">
        <v>6353</v>
      </c>
      <c r="I487" s="43">
        <v>45229</v>
      </c>
      <c r="J487" s="43">
        <v>45233</v>
      </c>
      <c r="K487">
        <v>21076</v>
      </c>
      <c r="L487" s="6" t="s">
        <v>8496</v>
      </c>
      <c r="M487" s="6" t="s">
        <v>8497</v>
      </c>
      <c r="N487" s="6" t="s">
        <v>4102</v>
      </c>
      <c r="O487" s="6" t="s">
        <v>3982</v>
      </c>
      <c r="Q487" s="6" t="s">
        <v>819</v>
      </c>
      <c r="R487" s="6" t="s">
        <v>818</v>
      </c>
      <c r="S487" s="6" t="s">
        <v>18280</v>
      </c>
      <c r="T487" s="6" t="s">
        <v>12</v>
      </c>
      <c r="U487" s="6" t="s">
        <v>819</v>
      </c>
      <c r="V487" s="6" t="s">
        <v>15930</v>
      </c>
      <c r="W487" s="6" t="s">
        <v>16319</v>
      </c>
      <c r="X487" s="6" t="s">
        <v>18281</v>
      </c>
      <c r="Y487" s="6" t="s">
        <v>18282</v>
      </c>
      <c r="Z487" s="6" t="s">
        <v>18283</v>
      </c>
    </row>
    <row r="488" spans="1:26" x14ac:dyDescent="0.25">
      <c r="A488" s="6" t="s">
        <v>652</v>
      </c>
      <c r="B488" s="6" t="s">
        <v>3843</v>
      </c>
      <c r="C488" s="6" t="s">
        <v>3821</v>
      </c>
      <c r="D488" s="6" t="s">
        <v>8498</v>
      </c>
      <c r="E488" s="6" t="s">
        <v>8499</v>
      </c>
      <c r="F488" s="6" t="s">
        <v>6627</v>
      </c>
      <c r="G488" s="6" t="s">
        <v>8500</v>
      </c>
      <c r="H488" s="6" t="s">
        <v>1885</v>
      </c>
      <c r="I488" s="43">
        <v>45169</v>
      </c>
      <c r="J488" s="43"/>
      <c r="K488">
        <v>1045520</v>
      </c>
      <c r="L488" s="6" t="s">
        <v>8501</v>
      </c>
      <c r="M488" s="6" t="s">
        <v>8502</v>
      </c>
      <c r="N488" s="6" t="s">
        <v>4418</v>
      </c>
      <c r="O488" s="6" t="s">
        <v>3982</v>
      </c>
      <c r="Q488" s="6" t="s">
        <v>820</v>
      </c>
      <c r="R488" s="6" t="s">
        <v>18284</v>
      </c>
      <c r="S488" s="6" t="s">
        <v>18285</v>
      </c>
      <c r="T488" s="6" t="s">
        <v>12</v>
      </c>
      <c r="U488" s="6" t="s">
        <v>820</v>
      </c>
      <c r="V488" s="6" t="s">
        <v>15917</v>
      </c>
      <c r="W488" s="6" t="s">
        <v>17056</v>
      </c>
      <c r="X488" s="6" t="s">
        <v>18286</v>
      </c>
      <c r="Y488" s="6" t="s">
        <v>18287</v>
      </c>
      <c r="Z488" s="6" t="s">
        <v>18288</v>
      </c>
    </row>
    <row r="489" spans="1:26" x14ac:dyDescent="0.25">
      <c r="A489" s="6" t="s">
        <v>653</v>
      </c>
      <c r="B489" s="6" t="s">
        <v>3832</v>
      </c>
      <c r="C489" s="6" t="s">
        <v>3821</v>
      </c>
      <c r="D489" s="6" t="s">
        <v>8503</v>
      </c>
      <c r="E489" s="6" t="s">
        <v>8504</v>
      </c>
      <c r="F489" s="6" t="s">
        <v>6467</v>
      </c>
      <c r="G489" s="6" t="s">
        <v>8505</v>
      </c>
      <c r="H489" s="6" t="s">
        <v>6376</v>
      </c>
      <c r="I489" s="43">
        <v>45219</v>
      </c>
      <c r="J489" s="43"/>
      <c r="K489">
        <v>28412</v>
      </c>
      <c r="L489" s="6" t="s">
        <v>8506</v>
      </c>
      <c r="M489" s="6" t="s">
        <v>8507</v>
      </c>
      <c r="N489" s="6" t="s">
        <v>5194</v>
      </c>
      <c r="O489" s="6" t="s">
        <v>3982</v>
      </c>
      <c r="Q489" s="6" t="s">
        <v>821</v>
      </c>
      <c r="R489" s="6" t="s">
        <v>18289</v>
      </c>
      <c r="S489" s="6" t="s">
        <v>18290</v>
      </c>
      <c r="T489" s="6" t="s">
        <v>12</v>
      </c>
      <c r="U489" s="6" t="s">
        <v>821</v>
      </c>
      <c r="V489" s="6" t="s">
        <v>16012</v>
      </c>
      <c r="W489" s="6" t="s">
        <v>18291</v>
      </c>
      <c r="X489" s="6" t="s">
        <v>18292</v>
      </c>
      <c r="Y489" s="6" t="s">
        <v>18293</v>
      </c>
      <c r="Z489" s="6" t="s">
        <v>18294</v>
      </c>
    </row>
    <row r="490" spans="1:26" x14ac:dyDescent="0.25">
      <c r="A490" s="6" t="s">
        <v>2993</v>
      </c>
      <c r="B490" s="6" t="s">
        <v>3832</v>
      </c>
      <c r="C490" s="6" t="s">
        <v>3821</v>
      </c>
      <c r="D490" s="6" t="s">
        <v>8508</v>
      </c>
      <c r="E490" s="6" t="s">
        <v>7523</v>
      </c>
      <c r="F490" s="6" t="s">
        <v>6483</v>
      </c>
      <c r="G490" s="6" t="s">
        <v>8509</v>
      </c>
      <c r="H490" s="6" t="s">
        <v>81</v>
      </c>
      <c r="I490" s="43"/>
      <c r="J490" s="43"/>
      <c r="L490" s="6" t="s">
        <v>81</v>
      </c>
      <c r="M490" s="6" t="s">
        <v>81</v>
      </c>
      <c r="N490" s="6" t="s">
        <v>5195</v>
      </c>
      <c r="O490" s="6" t="s">
        <v>3982</v>
      </c>
      <c r="Q490" s="6" t="s">
        <v>822</v>
      </c>
      <c r="R490" s="6" t="s">
        <v>18295</v>
      </c>
      <c r="S490" s="6" t="s">
        <v>18296</v>
      </c>
      <c r="T490" s="6" t="s">
        <v>12</v>
      </c>
      <c r="U490" s="6" t="s">
        <v>822</v>
      </c>
      <c r="V490" s="6" t="s">
        <v>24</v>
      </c>
      <c r="W490" s="6" t="s">
        <v>17496</v>
      </c>
      <c r="X490" s="6" t="s">
        <v>18297</v>
      </c>
      <c r="Y490" s="6" t="s">
        <v>18298</v>
      </c>
      <c r="Z490" s="6" t="s">
        <v>18299</v>
      </c>
    </row>
    <row r="491" spans="1:26" x14ac:dyDescent="0.25">
      <c r="A491" s="6" t="s">
        <v>655</v>
      </c>
      <c r="B491" s="6" t="s">
        <v>3894</v>
      </c>
      <c r="C491" s="6" t="s">
        <v>114</v>
      </c>
      <c r="D491" s="6" t="s">
        <v>8510</v>
      </c>
      <c r="E491" s="6" t="s">
        <v>6614</v>
      </c>
      <c r="F491" s="6" t="s">
        <v>8273</v>
      </c>
      <c r="G491" s="6" t="s">
        <v>8511</v>
      </c>
      <c r="H491" s="6" t="s">
        <v>6376</v>
      </c>
      <c r="I491" s="43">
        <v>45210</v>
      </c>
      <c r="J491" s="43">
        <v>45215</v>
      </c>
      <c r="K491">
        <v>22444</v>
      </c>
      <c r="L491" s="6" t="s">
        <v>8512</v>
      </c>
      <c r="M491" s="6" t="s">
        <v>8513</v>
      </c>
      <c r="N491" s="6" t="s">
        <v>4303</v>
      </c>
      <c r="O491" s="6" t="s">
        <v>3982</v>
      </c>
      <c r="Q491" s="6" t="s">
        <v>824</v>
      </c>
      <c r="R491" s="6" t="s">
        <v>18300</v>
      </c>
      <c r="S491" s="6" t="s">
        <v>18301</v>
      </c>
      <c r="T491" s="6" t="s">
        <v>12</v>
      </c>
      <c r="U491" s="6" t="s">
        <v>824</v>
      </c>
      <c r="V491" s="6" t="s">
        <v>15889</v>
      </c>
      <c r="W491" s="6" t="s">
        <v>15890</v>
      </c>
      <c r="X491" s="6" t="s">
        <v>18302</v>
      </c>
      <c r="Y491" s="6" t="s">
        <v>18303</v>
      </c>
      <c r="Z491" s="6" t="s">
        <v>18304</v>
      </c>
    </row>
    <row r="492" spans="1:26" x14ac:dyDescent="0.25">
      <c r="A492" s="6" t="s">
        <v>657</v>
      </c>
      <c r="B492" s="6" t="s">
        <v>3891</v>
      </c>
      <c r="C492" s="6" t="s">
        <v>3887</v>
      </c>
      <c r="D492" s="6" t="s">
        <v>8514</v>
      </c>
      <c r="E492" s="6" t="s">
        <v>81</v>
      </c>
      <c r="F492" s="6" t="s">
        <v>7172</v>
      </c>
      <c r="G492" s="6" t="s">
        <v>8515</v>
      </c>
      <c r="H492" s="6" t="s">
        <v>6360</v>
      </c>
      <c r="I492" s="43">
        <v>45224</v>
      </c>
      <c r="J492" s="43">
        <v>45229</v>
      </c>
      <c r="K492">
        <v>1166691</v>
      </c>
      <c r="L492" s="6" t="s">
        <v>8516</v>
      </c>
      <c r="M492" s="6" t="s">
        <v>8517</v>
      </c>
      <c r="N492" s="6" t="s">
        <v>5196</v>
      </c>
      <c r="O492" s="6" t="s">
        <v>3982</v>
      </c>
      <c r="Q492" s="6" t="s">
        <v>6187</v>
      </c>
      <c r="R492" s="6" t="s">
        <v>18305</v>
      </c>
      <c r="S492" s="6" t="s">
        <v>18306</v>
      </c>
      <c r="T492" s="6" t="s">
        <v>15902</v>
      </c>
      <c r="U492" s="6" t="s">
        <v>6187</v>
      </c>
      <c r="V492" s="6" t="s">
        <v>16037</v>
      </c>
      <c r="W492" s="6" t="s">
        <v>16579</v>
      </c>
      <c r="X492" s="6" t="s">
        <v>18307</v>
      </c>
      <c r="Y492" s="6" t="s">
        <v>18308</v>
      </c>
      <c r="Z492" s="6" t="s">
        <v>81</v>
      </c>
    </row>
    <row r="493" spans="1:26" x14ac:dyDescent="0.25">
      <c r="A493" s="6" t="s">
        <v>658</v>
      </c>
      <c r="B493" s="6" t="s">
        <v>3928</v>
      </c>
      <c r="C493" s="6" t="s">
        <v>3821</v>
      </c>
      <c r="D493" s="6" t="s">
        <v>8518</v>
      </c>
      <c r="E493" s="6" t="s">
        <v>81</v>
      </c>
      <c r="F493" s="6" t="s">
        <v>6557</v>
      </c>
      <c r="G493" s="6" t="s">
        <v>8519</v>
      </c>
      <c r="H493" s="6" t="s">
        <v>6408</v>
      </c>
      <c r="I493" s="43">
        <v>45223</v>
      </c>
      <c r="J493" s="43">
        <v>45229</v>
      </c>
      <c r="K493">
        <v>1156375</v>
      </c>
      <c r="L493" s="6" t="s">
        <v>8520</v>
      </c>
      <c r="M493" s="6" t="s">
        <v>8521</v>
      </c>
      <c r="N493" s="6" t="s">
        <v>4739</v>
      </c>
      <c r="O493" s="6" t="s">
        <v>3982</v>
      </c>
      <c r="Q493" s="6" t="s">
        <v>827</v>
      </c>
      <c r="R493" s="6" t="s">
        <v>18309</v>
      </c>
      <c r="S493" s="6" t="s">
        <v>18310</v>
      </c>
      <c r="T493" s="6" t="s">
        <v>12</v>
      </c>
      <c r="U493" s="6" t="s">
        <v>827</v>
      </c>
      <c r="V493" s="6" t="s">
        <v>17182</v>
      </c>
      <c r="W493" s="6" t="s">
        <v>17182</v>
      </c>
      <c r="X493" s="6" t="s">
        <v>18311</v>
      </c>
      <c r="Y493" s="6" t="s">
        <v>18312</v>
      </c>
      <c r="Z493" s="6" t="s">
        <v>81</v>
      </c>
    </row>
    <row r="494" spans="1:26" x14ac:dyDescent="0.25">
      <c r="A494" s="6" t="s">
        <v>659</v>
      </c>
      <c r="B494" s="6" t="s">
        <v>3915</v>
      </c>
      <c r="C494" s="6" t="s">
        <v>3826</v>
      </c>
      <c r="D494" s="6" t="s">
        <v>8522</v>
      </c>
      <c r="E494" s="6" t="s">
        <v>8523</v>
      </c>
      <c r="F494" s="6" t="s">
        <v>8524</v>
      </c>
      <c r="G494" s="6" t="s">
        <v>8525</v>
      </c>
      <c r="H494" s="6" t="s">
        <v>6353</v>
      </c>
      <c r="I494" s="43">
        <v>45222</v>
      </c>
      <c r="J494" s="43">
        <v>45226</v>
      </c>
      <c r="K494">
        <v>1058090</v>
      </c>
      <c r="L494" s="6" t="s">
        <v>8526</v>
      </c>
      <c r="M494" s="6" t="s">
        <v>8527</v>
      </c>
      <c r="N494" s="6" t="s">
        <v>4652</v>
      </c>
      <c r="O494" s="6" t="s">
        <v>3982</v>
      </c>
      <c r="Q494" s="6" t="s">
        <v>829</v>
      </c>
      <c r="R494" s="6" t="s">
        <v>18313</v>
      </c>
      <c r="S494" s="6" t="s">
        <v>18314</v>
      </c>
      <c r="T494" s="6" t="s">
        <v>15902</v>
      </c>
      <c r="U494" s="6" t="s">
        <v>829</v>
      </c>
      <c r="V494" s="6" t="s">
        <v>15889</v>
      </c>
      <c r="W494" s="6" t="s">
        <v>16116</v>
      </c>
      <c r="X494" s="6" t="s">
        <v>18315</v>
      </c>
      <c r="Y494" s="6" t="s">
        <v>18316</v>
      </c>
      <c r="Z494" s="6" t="s">
        <v>18317</v>
      </c>
    </row>
    <row r="495" spans="1:26" x14ac:dyDescent="0.25">
      <c r="A495" s="6" t="s">
        <v>2994</v>
      </c>
      <c r="B495" s="6" t="s">
        <v>3888</v>
      </c>
      <c r="C495" s="6" t="s">
        <v>3823</v>
      </c>
      <c r="D495" s="6" t="s">
        <v>8528</v>
      </c>
      <c r="E495" s="6" t="s">
        <v>8529</v>
      </c>
      <c r="F495" s="6" t="s">
        <v>6370</v>
      </c>
      <c r="G495" s="6" t="s">
        <v>81</v>
      </c>
      <c r="H495" s="6" t="s">
        <v>81</v>
      </c>
      <c r="I495" s="43"/>
      <c r="J495" s="43"/>
      <c r="L495" s="6" t="s">
        <v>81</v>
      </c>
      <c r="M495" s="6" t="s">
        <v>81</v>
      </c>
      <c r="N495" s="6" t="s">
        <v>5197</v>
      </c>
      <c r="O495" s="6" t="s">
        <v>3982</v>
      </c>
      <c r="Q495" s="6" t="s">
        <v>830</v>
      </c>
      <c r="R495" s="6" t="s">
        <v>18318</v>
      </c>
      <c r="S495" s="6" t="s">
        <v>18319</v>
      </c>
      <c r="T495" s="6" t="s">
        <v>12</v>
      </c>
      <c r="U495" s="6" t="s">
        <v>830</v>
      </c>
      <c r="V495" s="6" t="s">
        <v>17594</v>
      </c>
      <c r="W495" s="6" t="s">
        <v>18320</v>
      </c>
      <c r="X495" s="6" t="s">
        <v>18321</v>
      </c>
      <c r="Y495" s="6" t="s">
        <v>18322</v>
      </c>
      <c r="Z495" s="6" t="s">
        <v>18323</v>
      </c>
    </row>
    <row r="496" spans="1:26" x14ac:dyDescent="0.25">
      <c r="A496" s="6" t="s">
        <v>661</v>
      </c>
      <c r="B496" s="6" t="s">
        <v>3880</v>
      </c>
      <c r="C496" s="6" t="s">
        <v>3823</v>
      </c>
      <c r="D496" s="6" t="s">
        <v>8530</v>
      </c>
      <c r="E496" s="6" t="s">
        <v>8531</v>
      </c>
      <c r="F496" s="6" t="s">
        <v>6636</v>
      </c>
      <c r="G496" s="6" t="s">
        <v>8532</v>
      </c>
      <c r="H496" s="6" t="s">
        <v>6898</v>
      </c>
      <c r="I496" s="43">
        <v>45231</v>
      </c>
      <c r="J496" s="43">
        <v>45236</v>
      </c>
      <c r="K496">
        <v>26172</v>
      </c>
      <c r="L496" s="6" t="s">
        <v>8533</v>
      </c>
      <c r="M496" s="6" t="s">
        <v>8534</v>
      </c>
      <c r="N496" s="6" t="s">
        <v>3994</v>
      </c>
      <c r="O496" s="6" t="s">
        <v>3982</v>
      </c>
      <c r="Q496" s="6" t="s">
        <v>833</v>
      </c>
      <c r="R496" s="6" t="s">
        <v>18324</v>
      </c>
      <c r="S496" s="6" t="s">
        <v>18325</v>
      </c>
      <c r="T496" s="6" t="s">
        <v>15902</v>
      </c>
      <c r="U496" s="6" t="s">
        <v>833</v>
      </c>
      <c r="V496" s="6" t="s">
        <v>16024</v>
      </c>
      <c r="W496" s="6" t="s">
        <v>17491</v>
      </c>
      <c r="X496" s="6" t="s">
        <v>18326</v>
      </c>
      <c r="Y496" s="6" t="s">
        <v>18327</v>
      </c>
      <c r="Z496" s="6" t="s">
        <v>18328</v>
      </c>
    </row>
    <row r="497" spans="1:26" x14ac:dyDescent="0.25">
      <c r="A497" s="6" t="s">
        <v>2995</v>
      </c>
      <c r="B497" s="6" t="s">
        <v>3915</v>
      </c>
      <c r="C497" s="6" t="s">
        <v>3826</v>
      </c>
      <c r="D497" s="6" t="s">
        <v>8535</v>
      </c>
      <c r="E497" s="6" t="s">
        <v>8536</v>
      </c>
      <c r="F497" s="6" t="s">
        <v>8537</v>
      </c>
      <c r="G497" s="6" t="s">
        <v>8538</v>
      </c>
      <c r="H497" s="6" t="s">
        <v>81</v>
      </c>
      <c r="I497" s="43"/>
      <c r="J497" s="43"/>
      <c r="L497" s="6" t="s">
        <v>8539</v>
      </c>
      <c r="M497" s="6" t="s">
        <v>8540</v>
      </c>
      <c r="N497" s="6" t="s">
        <v>5198</v>
      </c>
      <c r="O497" s="6" t="s">
        <v>3982</v>
      </c>
      <c r="Q497" s="6" t="s">
        <v>835</v>
      </c>
      <c r="R497" s="6" t="s">
        <v>18329</v>
      </c>
      <c r="S497" s="6" t="s">
        <v>18330</v>
      </c>
      <c r="T497" s="6" t="s">
        <v>15902</v>
      </c>
      <c r="U497" s="6" t="s">
        <v>835</v>
      </c>
      <c r="V497" s="6" t="s">
        <v>17594</v>
      </c>
      <c r="W497" s="6" t="s">
        <v>18331</v>
      </c>
      <c r="X497" s="6" t="s">
        <v>18332</v>
      </c>
      <c r="Y497" s="6" t="s">
        <v>18333</v>
      </c>
      <c r="Z497" s="6" t="s">
        <v>81</v>
      </c>
    </row>
    <row r="498" spans="1:26" x14ac:dyDescent="0.25">
      <c r="A498" s="6" t="s">
        <v>662</v>
      </c>
      <c r="B498" s="6" t="s">
        <v>3860</v>
      </c>
      <c r="C498" s="6" t="s">
        <v>102</v>
      </c>
      <c r="D498" s="6" t="s">
        <v>8541</v>
      </c>
      <c r="E498" s="6" t="s">
        <v>81</v>
      </c>
      <c r="F498" s="6" t="s">
        <v>8542</v>
      </c>
      <c r="G498" s="6" t="s">
        <v>8543</v>
      </c>
      <c r="H498" s="6" t="s">
        <v>6542</v>
      </c>
      <c r="I498" s="43">
        <v>45224</v>
      </c>
      <c r="J498" s="43">
        <v>45229</v>
      </c>
      <c r="K498">
        <v>811156</v>
      </c>
      <c r="L498" s="6" t="s">
        <v>8544</v>
      </c>
      <c r="M498" s="6" t="s">
        <v>8545</v>
      </c>
      <c r="N498" s="6" t="s">
        <v>5199</v>
      </c>
      <c r="O498" s="6" t="s">
        <v>3983</v>
      </c>
      <c r="Q498" s="6" t="s">
        <v>837</v>
      </c>
      <c r="R498" s="6" t="s">
        <v>18334</v>
      </c>
      <c r="S498" s="6" t="s">
        <v>18335</v>
      </c>
      <c r="T498" s="6" t="s">
        <v>12</v>
      </c>
      <c r="U498" s="6" t="s">
        <v>837</v>
      </c>
      <c r="V498" s="6" t="s">
        <v>15917</v>
      </c>
      <c r="W498" s="6" t="s">
        <v>16644</v>
      </c>
      <c r="X498" s="6" t="s">
        <v>18336</v>
      </c>
      <c r="Y498" s="6" t="s">
        <v>18337</v>
      </c>
      <c r="Z498" s="6" t="s">
        <v>18338</v>
      </c>
    </row>
    <row r="499" spans="1:26" x14ac:dyDescent="0.25">
      <c r="A499" s="6" t="s">
        <v>2996</v>
      </c>
      <c r="B499" s="6" t="s">
        <v>3843</v>
      </c>
      <c r="C499" s="6" t="s">
        <v>3821</v>
      </c>
      <c r="D499" s="6" t="s">
        <v>8546</v>
      </c>
      <c r="E499" s="6" t="s">
        <v>8547</v>
      </c>
      <c r="F499" s="6" t="s">
        <v>8044</v>
      </c>
      <c r="G499" s="6" t="s">
        <v>8045</v>
      </c>
      <c r="H499" s="6" t="s">
        <v>8046</v>
      </c>
      <c r="I499" s="43"/>
      <c r="J499" s="43"/>
      <c r="L499" s="6" t="s">
        <v>8548</v>
      </c>
      <c r="M499" s="6" t="s">
        <v>81</v>
      </c>
      <c r="N499" s="6" t="s">
        <v>5200</v>
      </c>
      <c r="O499" s="6" t="s">
        <v>3982</v>
      </c>
      <c r="Q499" s="6" t="s">
        <v>839</v>
      </c>
      <c r="R499" s="6" t="s">
        <v>18339</v>
      </c>
      <c r="S499" s="6" t="s">
        <v>18340</v>
      </c>
      <c r="T499" s="6" t="s">
        <v>12</v>
      </c>
      <c r="U499" s="6" t="s">
        <v>839</v>
      </c>
      <c r="V499" s="6" t="s">
        <v>15889</v>
      </c>
      <c r="W499" s="6" t="s">
        <v>18341</v>
      </c>
      <c r="X499" s="6" t="s">
        <v>18342</v>
      </c>
      <c r="Y499" s="6" t="s">
        <v>18343</v>
      </c>
      <c r="Z499" s="6" t="s">
        <v>18344</v>
      </c>
    </row>
    <row r="500" spans="1:26" x14ac:dyDescent="0.25">
      <c r="A500" s="6" t="s">
        <v>664</v>
      </c>
      <c r="B500" s="6" t="s">
        <v>3867</v>
      </c>
      <c r="C500" s="6" t="s">
        <v>3821</v>
      </c>
      <c r="D500" s="6" t="s">
        <v>8549</v>
      </c>
      <c r="E500" s="6" t="s">
        <v>8550</v>
      </c>
      <c r="F500" s="6" t="s">
        <v>6557</v>
      </c>
      <c r="G500" s="6" t="s">
        <v>8519</v>
      </c>
      <c r="H500" s="6" t="s">
        <v>6408</v>
      </c>
      <c r="I500" s="43">
        <v>45229</v>
      </c>
      <c r="J500" s="43">
        <v>45233</v>
      </c>
      <c r="K500">
        <v>21175</v>
      </c>
      <c r="L500" s="6" t="s">
        <v>8551</v>
      </c>
      <c r="M500" s="6" t="s">
        <v>8552</v>
      </c>
      <c r="N500" s="6" t="s">
        <v>4688</v>
      </c>
      <c r="O500" s="6" t="s">
        <v>3982</v>
      </c>
      <c r="Q500" s="6" t="s">
        <v>842</v>
      </c>
      <c r="R500" s="6" t="s">
        <v>18345</v>
      </c>
      <c r="S500" s="6" t="s">
        <v>18346</v>
      </c>
      <c r="T500" s="6" t="s">
        <v>81</v>
      </c>
      <c r="U500" s="6" t="s">
        <v>81</v>
      </c>
      <c r="V500" s="6" t="s">
        <v>15980</v>
      </c>
      <c r="W500" s="6" t="s">
        <v>16053</v>
      </c>
      <c r="X500" s="6" t="s">
        <v>18347</v>
      </c>
      <c r="Y500" s="6" t="s">
        <v>18348</v>
      </c>
      <c r="Z500" s="6" t="s">
        <v>81</v>
      </c>
    </row>
    <row r="501" spans="1:26" x14ac:dyDescent="0.25">
      <c r="A501" s="6" t="s">
        <v>665</v>
      </c>
      <c r="B501" s="6" t="s">
        <v>3934</v>
      </c>
      <c r="C501" s="6" t="s">
        <v>3816</v>
      </c>
      <c r="D501" s="6" t="s">
        <v>8553</v>
      </c>
      <c r="E501" s="6" t="s">
        <v>8554</v>
      </c>
      <c r="F501" s="6" t="s">
        <v>6604</v>
      </c>
      <c r="G501" s="6" t="s">
        <v>7645</v>
      </c>
      <c r="H501" s="6" t="s">
        <v>1678</v>
      </c>
      <c r="I501" s="43">
        <v>45223</v>
      </c>
      <c r="J501" s="43"/>
      <c r="K501">
        <v>1071739</v>
      </c>
      <c r="L501" s="6" t="s">
        <v>8555</v>
      </c>
      <c r="M501" s="6" t="s">
        <v>8556</v>
      </c>
      <c r="N501" s="6" t="s">
        <v>4911</v>
      </c>
      <c r="O501" s="6" t="s">
        <v>3983</v>
      </c>
      <c r="Q501" s="6" t="s">
        <v>844</v>
      </c>
      <c r="R501" s="6" t="s">
        <v>18349</v>
      </c>
      <c r="S501" s="6" t="s">
        <v>18350</v>
      </c>
      <c r="T501" s="6" t="s">
        <v>81</v>
      </c>
      <c r="U501" s="6" t="s">
        <v>81</v>
      </c>
      <c r="V501" s="6" t="s">
        <v>16063</v>
      </c>
      <c r="W501" s="6" t="s">
        <v>16064</v>
      </c>
      <c r="X501" s="6" t="s">
        <v>18351</v>
      </c>
      <c r="Y501" s="6" t="s">
        <v>18352</v>
      </c>
      <c r="Z501" s="6" t="s">
        <v>81</v>
      </c>
    </row>
    <row r="502" spans="1:26" x14ac:dyDescent="0.25">
      <c r="A502" s="6" t="s">
        <v>668</v>
      </c>
      <c r="B502" s="6" t="s">
        <v>3868</v>
      </c>
      <c r="C502" s="6" t="s">
        <v>3823</v>
      </c>
      <c r="D502" s="6" t="s">
        <v>8557</v>
      </c>
      <c r="E502" s="6" t="s">
        <v>81</v>
      </c>
      <c r="F502" s="6" t="s">
        <v>7215</v>
      </c>
      <c r="G502" s="6" t="s">
        <v>8558</v>
      </c>
      <c r="H502" s="6" t="s">
        <v>81</v>
      </c>
      <c r="I502" s="43"/>
      <c r="J502" s="43"/>
      <c r="K502">
        <v>1567094</v>
      </c>
      <c r="L502" s="6" t="s">
        <v>8559</v>
      </c>
      <c r="M502" s="6" t="s">
        <v>8560</v>
      </c>
      <c r="N502" s="6" t="s">
        <v>4925</v>
      </c>
      <c r="O502" s="6" t="s">
        <v>3982</v>
      </c>
      <c r="Q502" s="6" t="s">
        <v>845</v>
      </c>
      <c r="R502" s="6" t="s">
        <v>18353</v>
      </c>
      <c r="S502" s="6" t="s">
        <v>18354</v>
      </c>
      <c r="T502" s="6" t="s">
        <v>15902</v>
      </c>
      <c r="U502" s="6" t="s">
        <v>845</v>
      </c>
      <c r="V502" s="6" t="s">
        <v>15917</v>
      </c>
      <c r="W502" s="6" t="s">
        <v>17056</v>
      </c>
      <c r="X502" s="6" t="s">
        <v>18355</v>
      </c>
      <c r="Y502" s="6" t="s">
        <v>18356</v>
      </c>
      <c r="Z502" s="6" t="s">
        <v>18357</v>
      </c>
    </row>
    <row r="503" spans="1:26" x14ac:dyDescent="0.25">
      <c r="A503" s="6" t="s">
        <v>671</v>
      </c>
      <c r="B503" s="6" t="s">
        <v>3883</v>
      </c>
      <c r="C503" s="6" t="s">
        <v>3823</v>
      </c>
      <c r="D503" s="6" t="s">
        <v>8561</v>
      </c>
      <c r="E503" s="6" t="s">
        <v>81</v>
      </c>
      <c r="F503" s="6" t="s">
        <v>7842</v>
      </c>
      <c r="G503" s="6" t="s">
        <v>8562</v>
      </c>
      <c r="H503" s="6" t="s">
        <v>6480</v>
      </c>
      <c r="I503" s="43">
        <v>45222</v>
      </c>
      <c r="J503" s="43">
        <v>45226</v>
      </c>
      <c r="K503">
        <v>16868</v>
      </c>
      <c r="L503" s="6" t="s">
        <v>8563</v>
      </c>
      <c r="M503" s="6" t="s">
        <v>8564</v>
      </c>
      <c r="N503" s="6" t="s">
        <v>4790</v>
      </c>
      <c r="O503" s="6" t="s">
        <v>3984</v>
      </c>
      <c r="Q503" s="6" t="s">
        <v>847</v>
      </c>
      <c r="R503" s="6" t="s">
        <v>18358</v>
      </c>
      <c r="S503" s="6" t="s">
        <v>18359</v>
      </c>
      <c r="T503" s="6" t="s">
        <v>12</v>
      </c>
      <c r="U503" s="6" t="s">
        <v>847</v>
      </c>
      <c r="V503" s="6" t="s">
        <v>15936</v>
      </c>
      <c r="W503" s="6" t="s">
        <v>15937</v>
      </c>
      <c r="X503" s="6" t="s">
        <v>18360</v>
      </c>
      <c r="Y503" s="6" t="s">
        <v>18361</v>
      </c>
      <c r="Z503" s="6" t="s">
        <v>81</v>
      </c>
    </row>
    <row r="504" spans="1:26" x14ac:dyDescent="0.25">
      <c r="A504" s="6" t="s">
        <v>15766</v>
      </c>
      <c r="B504" s="6" t="s">
        <v>3886</v>
      </c>
      <c r="C504" s="6" t="s">
        <v>3887</v>
      </c>
      <c r="D504" s="6" t="s">
        <v>24556</v>
      </c>
      <c r="E504" s="6" t="s">
        <v>81</v>
      </c>
      <c r="F504" s="6" t="s">
        <v>9068</v>
      </c>
      <c r="G504" s="6" t="s">
        <v>24557</v>
      </c>
      <c r="H504" s="6" t="s">
        <v>6376</v>
      </c>
      <c r="I504" s="43">
        <v>45232</v>
      </c>
      <c r="J504" s="43">
        <v>45236</v>
      </c>
      <c r="L504" s="6" t="s">
        <v>81</v>
      </c>
      <c r="M504" s="6" t="s">
        <v>81</v>
      </c>
      <c r="N504" s="6" t="s">
        <v>24558</v>
      </c>
      <c r="O504" s="6" t="s">
        <v>3982</v>
      </c>
      <c r="Q504" s="6" t="s">
        <v>849</v>
      </c>
      <c r="R504" s="6" t="s">
        <v>18362</v>
      </c>
      <c r="S504" s="6" t="s">
        <v>18363</v>
      </c>
      <c r="T504" s="6" t="s">
        <v>12</v>
      </c>
      <c r="U504" s="6" t="s">
        <v>849</v>
      </c>
      <c r="V504" s="6" t="s">
        <v>15980</v>
      </c>
      <c r="W504" s="6" t="s">
        <v>16053</v>
      </c>
      <c r="X504" s="6" t="s">
        <v>18364</v>
      </c>
      <c r="Y504" s="6" t="s">
        <v>18365</v>
      </c>
      <c r="Z504" s="6" t="s">
        <v>81</v>
      </c>
    </row>
    <row r="505" spans="1:26" x14ac:dyDescent="0.25">
      <c r="A505" s="6" t="s">
        <v>674</v>
      </c>
      <c r="B505" s="6" t="s">
        <v>3857</v>
      </c>
      <c r="C505" s="6" t="s">
        <v>3823</v>
      </c>
      <c r="D505" s="6" t="s">
        <v>8565</v>
      </c>
      <c r="E505" s="6" t="s">
        <v>81</v>
      </c>
      <c r="F505" s="6" t="s">
        <v>6604</v>
      </c>
      <c r="G505" s="6" t="s">
        <v>8566</v>
      </c>
      <c r="H505" s="6" t="s">
        <v>1678</v>
      </c>
      <c r="I505" s="43">
        <v>45170</v>
      </c>
      <c r="J505" s="43">
        <v>45174</v>
      </c>
      <c r="K505">
        <v>1856525</v>
      </c>
      <c r="L505" s="6" t="s">
        <v>8567</v>
      </c>
      <c r="M505" s="6" t="s">
        <v>8568</v>
      </c>
      <c r="N505" s="6" t="s">
        <v>4070</v>
      </c>
      <c r="O505" s="6" t="s">
        <v>3982</v>
      </c>
      <c r="Q505" s="6" t="s">
        <v>851</v>
      </c>
      <c r="R505" s="6" t="s">
        <v>18366</v>
      </c>
      <c r="S505" s="6" t="s">
        <v>18367</v>
      </c>
      <c r="T505" s="6" t="s">
        <v>15902</v>
      </c>
      <c r="U505" s="6" t="s">
        <v>851</v>
      </c>
      <c r="V505" s="6" t="s">
        <v>15936</v>
      </c>
      <c r="W505" s="6" t="s">
        <v>15937</v>
      </c>
      <c r="X505" s="6" t="s">
        <v>18368</v>
      </c>
      <c r="Y505" s="6" t="s">
        <v>18369</v>
      </c>
      <c r="Z505" s="6" t="s">
        <v>81</v>
      </c>
    </row>
    <row r="506" spans="1:26" x14ac:dyDescent="0.25">
      <c r="A506" s="6" t="s">
        <v>676</v>
      </c>
      <c r="B506" s="6" t="s">
        <v>3841</v>
      </c>
      <c r="C506" s="6" t="s">
        <v>3816</v>
      </c>
      <c r="D506" s="6" t="s">
        <v>8569</v>
      </c>
      <c r="E506" s="6" t="s">
        <v>81</v>
      </c>
      <c r="F506" s="6" t="s">
        <v>8570</v>
      </c>
      <c r="G506" s="6" t="s">
        <v>8571</v>
      </c>
      <c r="H506" s="6" t="s">
        <v>3137</v>
      </c>
      <c r="I506" s="43">
        <v>45223</v>
      </c>
      <c r="J506" s="43">
        <v>45229</v>
      </c>
      <c r="K506">
        <v>816956</v>
      </c>
      <c r="L506" s="6" t="s">
        <v>8572</v>
      </c>
      <c r="M506" s="6" t="s">
        <v>8573</v>
      </c>
      <c r="N506" s="6" t="s">
        <v>4537</v>
      </c>
      <c r="O506" s="6" t="s">
        <v>3983</v>
      </c>
      <c r="Q506" s="6" t="s">
        <v>3062</v>
      </c>
      <c r="R506" s="6" t="s">
        <v>18370</v>
      </c>
      <c r="S506" s="6" t="s">
        <v>18371</v>
      </c>
      <c r="T506" s="6" t="s">
        <v>15902</v>
      </c>
      <c r="U506" s="6" t="s">
        <v>3062</v>
      </c>
      <c r="V506" s="6" t="s">
        <v>15917</v>
      </c>
      <c r="W506" s="6" t="s">
        <v>18372</v>
      </c>
      <c r="X506" s="6" t="s">
        <v>18373</v>
      </c>
      <c r="Y506" s="6" t="s">
        <v>18374</v>
      </c>
      <c r="Z506" s="6" t="s">
        <v>81</v>
      </c>
    </row>
    <row r="507" spans="1:26" x14ac:dyDescent="0.25">
      <c r="A507" s="6" t="s">
        <v>2998</v>
      </c>
      <c r="B507" s="6" t="s">
        <v>3820</v>
      </c>
      <c r="C507" s="6" t="s">
        <v>3821</v>
      </c>
      <c r="D507" s="6" t="s">
        <v>8574</v>
      </c>
      <c r="E507" s="6" t="s">
        <v>81</v>
      </c>
      <c r="F507" s="6" t="s">
        <v>8575</v>
      </c>
      <c r="G507" s="6" t="s">
        <v>8576</v>
      </c>
      <c r="H507" s="6" t="s">
        <v>6898</v>
      </c>
      <c r="I507" s="43">
        <v>45229</v>
      </c>
      <c r="J507" s="43">
        <v>45233</v>
      </c>
      <c r="K507">
        <v>1224608</v>
      </c>
      <c r="L507" s="6" t="s">
        <v>8577</v>
      </c>
      <c r="M507" s="6" t="s">
        <v>8578</v>
      </c>
      <c r="N507" s="6" t="s">
        <v>5201</v>
      </c>
      <c r="O507" s="6" t="s">
        <v>3984</v>
      </c>
      <c r="Q507" s="6" t="s">
        <v>854</v>
      </c>
      <c r="R507" s="6" t="s">
        <v>853</v>
      </c>
      <c r="S507" s="6" t="s">
        <v>18375</v>
      </c>
      <c r="T507" s="6" t="s">
        <v>12</v>
      </c>
      <c r="U507" s="6" t="s">
        <v>854</v>
      </c>
      <c r="V507" s="6" t="s">
        <v>16063</v>
      </c>
      <c r="W507" s="6" t="s">
        <v>16064</v>
      </c>
      <c r="X507" s="6" t="s">
        <v>18376</v>
      </c>
      <c r="Y507" s="6" t="s">
        <v>18377</v>
      </c>
      <c r="Z507" s="6" t="s">
        <v>18378</v>
      </c>
    </row>
    <row r="508" spans="1:26" x14ac:dyDescent="0.25">
      <c r="A508" s="6" t="s">
        <v>677</v>
      </c>
      <c r="B508" s="6" t="s">
        <v>3860</v>
      </c>
      <c r="C508" s="6" t="s">
        <v>102</v>
      </c>
      <c r="D508" s="6" t="s">
        <v>8579</v>
      </c>
      <c r="E508" s="6" t="s">
        <v>81</v>
      </c>
      <c r="F508" s="6" t="s">
        <v>7065</v>
      </c>
      <c r="G508" s="6" t="s">
        <v>7970</v>
      </c>
      <c r="H508" s="6" t="s">
        <v>6376</v>
      </c>
      <c r="I508" s="43">
        <v>45229</v>
      </c>
      <c r="J508" s="43">
        <v>45233</v>
      </c>
      <c r="K508">
        <v>1130310</v>
      </c>
      <c r="L508" s="6" t="s">
        <v>8580</v>
      </c>
      <c r="M508" s="6" t="s">
        <v>8581</v>
      </c>
      <c r="N508" s="6" t="s">
        <v>4221</v>
      </c>
      <c r="O508" s="6" t="s">
        <v>3983</v>
      </c>
      <c r="Q508" s="6" t="s">
        <v>856</v>
      </c>
      <c r="R508" s="6" t="s">
        <v>18379</v>
      </c>
      <c r="S508" s="6" t="s">
        <v>18380</v>
      </c>
      <c r="T508" s="6" t="s">
        <v>12</v>
      </c>
      <c r="U508" s="6" t="s">
        <v>856</v>
      </c>
      <c r="V508" s="6" t="s">
        <v>16037</v>
      </c>
      <c r="W508" s="6" t="s">
        <v>16616</v>
      </c>
      <c r="X508" s="6" t="s">
        <v>18381</v>
      </c>
      <c r="Y508" s="6" t="s">
        <v>18382</v>
      </c>
      <c r="Z508" s="6" t="s">
        <v>81</v>
      </c>
    </row>
    <row r="509" spans="1:26" x14ac:dyDescent="0.25">
      <c r="A509" s="6" t="s">
        <v>679</v>
      </c>
      <c r="B509" s="6" t="s">
        <v>3865</v>
      </c>
      <c r="C509" s="6" t="s">
        <v>3866</v>
      </c>
      <c r="D509" s="6" t="s">
        <v>8582</v>
      </c>
      <c r="E509" s="6" t="s">
        <v>81</v>
      </c>
      <c r="F509" s="6" t="s">
        <v>6655</v>
      </c>
      <c r="G509" s="6" t="s">
        <v>8583</v>
      </c>
      <c r="H509" s="6" t="s">
        <v>31</v>
      </c>
      <c r="I509" s="43">
        <v>45231</v>
      </c>
      <c r="J509" s="43">
        <v>45236</v>
      </c>
      <c r="K509">
        <v>1017413</v>
      </c>
      <c r="L509" s="6" t="s">
        <v>8584</v>
      </c>
      <c r="M509" s="6" t="s">
        <v>8585</v>
      </c>
      <c r="N509" s="6" t="s">
        <v>5202</v>
      </c>
      <c r="O509" s="6" t="s">
        <v>3982</v>
      </c>
      <c r="Q509" s="6" t="s">
        <v>858</v>
      </c>
      <c r="R509" s="6" t="s">
        <v>18383</v>
      </c>
      <c r="S509" s="6" t="s">
        <v>18384</v>
      </c>
      <c r="T509" s="6" t="s">
        <v>12</v>
      </c>
      <c r="U509" s="6" t="s">
        <v>858</v>
      </c>
      <c r="V509" s="6" t="s">
        <v>16037</v>
      </c>
      <c r="W509" s="6" t="s">
        <v>16616</v>
      </c>
      <c r="X509" s="6" t="s">
        <v>18385</v>
      </c>
      <c r="Y509" s="6" t="s">
        <v>18386</v>
      </c>
      <c r="Z509" s="6" t="s">
        <v>81</v>
      </c>
    </row>
    <row r="510" spans="1:26" x14ac:dyDescent="0.25">
      <c r="A510" s="6" t="s">
        <v>3000</v>
      </c>
      <c r="B510" s="6" t="s">
        <v>3828</v>
      </c>
      <c r="C510" s="6" t="s">
        <v>3821</v>
      </c>
      <c r="D510" s="6" t="s">
        <v>8586</v>
      </c>
      <c r="E510" s="6" t="s">
        <v>6972</v>
      </c>
      <c r="F510" s="6" t="s">
        <v>6445</v>
      </c>
      <c r="G510" s="6" t="s">
        <v>8587</v>
      </c>
      <c r="H510" s="6" t="s">
        <v>6447</v>
      </c>
      <c r="I510" s="43">
        <v>45216</v>
      </c>
      <c r="J510" s="43">
        <v>45222</v>
      </c>
      <c r="K510">
        <v>1284812</v>
      </c>
      <c r="L510" s="6" t="s">
        <v>8588</v>
      </c>
      <c r="M510" s="6" t="s">
        <v>8589</v>
      </c>
      <c r="N510" s="6" t="s">
        <v>5203</v>
      </c>
      <c r="O510" s="6" t="s">
        <v>3982</v>
      </c>
      <c r="Q510" s="6" t="s">
        <v>860</v>
      </c>
      <c r="R510" s="6" t="s">
        <v>18387</v>
      </c>
      <c r="S510" s="6" t="s">
        <v>18388</v>
      </c>
      <c r="T510" s="6" t="s">
        <v>15902</v>
      </c>
      <c r="U510" s="6" t="s">
        <v>860</v>
      </c>
      <c r="V510" s="6" t="s">
        <v>16024</v>
      </c>
      <c r="W510" s="6" t="s">
        <v>16025</v>
      </c>
      <c r="X510" s="6" t="s">
        <v>18389</v>
      </c>
      <c r="Y510" s="6" t="s">
        <v>18390</v>
      </c>
      <c r="Z510" s="6" t="s">
        <v>18391</v>
      </c>
    </row>
    <row r="511" spans="1:26" x14ac:dyDescent="0.25">
      <c r="A511" s="6" t="s">
        <v>3002</v>
      </c>
      <c r="B511" s="6" t="s">
        <v>3865</v>
      </c>
      <c r="C511" s="6" t="s">
        <v>3866</v>
      </c>
      <c r="D511" s="6" t="s">
        <v>8590</v>
      </c>
      <c r="E511" s="6" t="s">
        <v>8591</v>
      </c>
      <c r="F511" s="6" t="s">
        <v>7047</v>
      </c>
      <c r="G511" s="6" t="s">
        <v>8592</v>
      </c>
      <c r="H511" s="6" t="s">
        <v>6360</v>
      </c>
      <c r="I511" s="43">
        <v>45224</v>
      </c>
      <c r="J511" s="43">
        <v>45229</v>
      </c>
      <c r="K511">
        <v>1070412</v>
      </c>
      <c r="L511" s="6" t="s">
        <v>8593</v>
      </c>
      <c r="M511" s="6" t="s">
        <v>8594</v>
      </c>
      <c r="N511" s="6" t="s">
        <v>5204</v>
      </c>
      <c r="O511" s="6" t="s">
        <v>3982</v>
      </c>
      <c r="Q511" s="6" t="s">
        <v>862</v>
      </c>
      <c r="R511" s="6" t="s">
        <v>18392</v>
      </c>
      <c r="S511" s="6" t="s">
        <v>18393</v>
      </c>
      <c r="T511" s="6" t="s">
        <v>6627</v>
      </c>
      <c r="U511" s="6" t="s">
        <v>18394</v>
      </c>
      <c r="V511" s="6" t="s">
        <v>15943</v>
      </c>
      <c r="W511" s="6" t="s">
        <v>17917</v>
      </c>
      <c r="X511" s="6" t="s">
        <v>18395</v>
      </c>
      <c r="Y511" s="6" t="s">
        <v>18396</v>
      </c>
      <c r="Z511" s="6" t="s">
        <v>18397</v>
      </c>
    </row>
    <row r="512" spans="1:26" x14ac:dyDescent="0.25">
      <c r="A512" s="6" t="s">
        <v>682</v>
      </c>
      <c r="B512" s="6" t="s">
        <v>3849</v>
      </c>
      <c r="C512" s="6" t="s">
        <v>3819</v>
      </c>
      <c r="D512" s="6" t="s">
        <v>8595</v>
      </c>
      <c r="E512" s="6" t="s">
        <v>81</v>
      </c>
      <c r="F512" s="6" t="s">
        <v>8596</v>
      </c>
      <c r="G512" s="6" t="s">
        <v>8597</v>
      </c>
      <c r="H512" s="6" t="s">
        <v>6353</v>
      </c>
      <c r="I512" s="43">
        <v>45195</v>
      </c>
      <c r="J512" s="43">
        <v>45201</v>
      </c>
      <c r="K512">
        <v>1803599</v>
      </c>
      <c r="L512" s="6" t="s">
        <v>8598</v>
      </c>
      <c r="M512" s="6" t="s">
        <v>8599</v>
      </c>
      <c r="N512" s="6" t="s">
        <v>4394</v>
      </c>
      <c r="O512" s="6" t="s">
        <v>3982</v>
      </c>
      <c r="Q512" s="6" t="s">
        <v>3064</v>
      </c>
      <c r="R512" s="6" t="s">
        <v>18398</v>
      </c>
      <c r="S512" s="6" t="s">
        <v>18399</v>
      </c>
      <c r="T512" s="6" t="s">
        <v>12</v>
      </c>
      <c r="U512" s="6" t="s">
        <v>3064</v>
      </c>
      <c r="V512" s="6" t="s">
        <v>16926</v>
      </c>
      <c r="W512" s="6" t="s">
        <v>16927</v>
      </c>
      <c r="X512" s="6" t="s">
        <v>18400</v>
      </c>
      <c r="Y512" s="6" t="s">
        <v>18401</v>
      </c>
      <c r="Z512" s="6" t="s">
        <v>81</v>
      </c>
    </row>
    <row r="513" spans="1:26" x14ac:dyDescent="0.25">
      <c r="A513" s="6" t="s">
        <v>683</v>
      </c>
      <c r="B513" s="6" t="s">
        <v>3882</v>
      </c>
      <c r="C513" s="6" t="s">
        <v>3821</v>
      </c>
      <c r="D513" s="6" t="s">
        <v>8600</v>
      </c>
      <c r="E513" s="6" t="s">
        <v>81</v>
      </c>
      <c r="F513" s="6" t="s">
        <v>7122</v>
      </c>
      <c r="G513" s="6" t="s">
        <v>6887</v>
      </c>
      <c r="H513" s="6" t="s">
        <v>6650</v>
      </c>
      <c r="I513" s="43">
        <v>45224</v>
      </c>
      <c r="J513" s="43">
        <v>45229</v>
      </c>
      <c r="K513">
        <v>927628</v>
      </c>
      <c r="L513" s="6" t="s">
        <v>8601</v>
      </c>
      <c r="M513" s="6" t="s">
        <v>8602</v>
      </c>
      <c r="N513" s="6" t="s">
        <v>4629</v>
      </c>
      <c r="O513" s="6" t="s">
        <v>3982</v>
      </c>
      <c r="Q513" s="6" t="s">
        <v>3066</v>
      </c>
      <c r="R513" s="6" t="s">
        <v>18402</v>
      </c>
      <c r="S513" s="6" t="s">
        <v>18403</v>
      </c>
      <c r="T513" s="6" t="s">
        <v>15902</v>
      </c>
      <c r="U513" s="6" t="s">
        <v>3066</v>
      </c>
      <c r="V513" s="6" t="s">
        <v>16083</v>
      </c>
      <c r="W513" s="6" t="s">
        <v>16084</v>
      </c>
      <c r="X513" s="6" t="s">
        <v>18404</v>
      </c>
      <c r="Y513" s="6" t="s">
        <v>18405</v>
      </c>
      <c r="Z513" s="6" t="s">
        <v>18406</v>
      </c>
    </row>
    <row r="514" spans="1:26" x14ac:dyDescent="0.25">
      <c r="A514" s="6" t="s">
        <v>685</v>
      </c>
      <c r="B514" s="6" t="s">
        <v>3920</v>
      </c>
      <c r="C514" s="6" t="s">
        <v>3819</v>
      </c>
      <c r="D514" s="6" t="s">
        <v>8603</v>
      </c>
      <c r="E514" s="6" t="s">
        <v>81</v>
      </c>
      <c r="F514" s="6" t="s">
        <v>8604</v>
      </c>
      <c r="G514" s="6" t="s">
        <v>8605</v>
      </c>
      <c r="H514" s="6" t="s">
        <v>6360</v>
      </c>
      <c r="I514" s="43">
        <v>45153</v>
      </c>
      <c r="J514" s="43"/>
      <c r="K514">
        <v>820318</v>
      </c>
      <c r="L514" s="6" t="s">
        <v>81</v>
      </c>
      <c r="M514" s="6" t="s">
        <v>81</v>
      </c>
      <c r="N514" s="6" t="s">
        <v>4296</v>
      </c>
      <c r="O514" s="6" t="s">
        <v>3982</v>
      </c>
      <c r="Q514" s="6" t="s">
        <v>864</v>
      </c>
      <c r="R514" s="6" t="s">
        <v>18407</v>
      </c>
      <c r="S514" s="6" t="s">
        <v>18408</v>
      </c>
      <c r="T514" s="6" t="s">
        <v>12</v>
      </c>
      <c r="U514" s="6" t="s">
        <v>864</v>
      </c>
      <c r="V514" s="6" t="s">
        <v>15910</v>
      </c>
      <c r="W514" s="6" t="s">
        <v>15911</v>
      </c>
      <c r="X514" s="6" t="s">
        <v>18409</v>
      </c>
      <c r="Y514" s="6" t="s">
        <v>18410</v>
      </c>
      <c r="Z514" s="6" t="s">
        <v>18411</v>
      </c>
    </row>
    <row r="515" spans="1:26" x14ac:dyDescent="0.25">
      <c r="A515" s="6" t="s">
        <v>3003</v>
      </c>
      <c r="B515" s="6" t="s">
        <v>3873</v>
      </c>
      <c r="C515" s="6" t="s">
        <v>114</v>
      </c>
      <c r="D515" s="6" t="s">
        <v>8606</v>
      </c>
      <c r="E515" s="6" t="s">
        <v>8607</v>
      </c>
      <c r="F515" s="6" t="s">
        <v>8608</v>
      </c>
      <c r="G515" s="6" t="s">
        <v>8609</v>
      </c>
      <c r="H515" s="6" t="s">
        <v>81</v>
      </c>
      <c r="I515" s="43"/>
      <c r="J515" s="43"/>
      <c r="L515" s="6" t="s">
        <v>8610</v>
      </c>
      <c r="M515" s="6" t="s">
        <v>8611</v>
      </c>
      <c r="N515" s="6" t="s">
        <v>5205</v>
      </c>
      <c r="O515" s="6" t="s">
        <v>3982</v>
      </c>
      <c r="Q515" s="6" t="s">
        <v>865</v>
      </c>
      <c r="R515" s="6" t="s">
        <v>18412</v>
      </c>
      <c r="S515" s="6" t="s">
        <v>18413</v>
      </c>
      <c r="T515" s="6" t="s">
        <v>81</v>
      </c>
      <c r="U515" s="6" t="s">
        <v>81</v>
      </c>
      <c r="V515" s="6" t="s">
        <v>15936</v>
      </c>
      <c r="W515" s="6" t="s">
        <v>16260</v>
      </c>
      <c r="X515" s="6" t="s">
        <v>18414</v>
      </c>
      <c r="Y515" s="6" t="s">
        <v>18415</v>
      </c>
      <c r="Z515" s="6" t="s">
        <v>18416</v>
      </c>
    </row>
    <row r="516" spans="1:26" x14ac:dyDescent="0.25">
      <c r="A516" s="6" t="s">
        <v>687</v>
      </c>
      <c r="B516" s="6" t="s">
        <v>3928</v>
      </c>
      <c r="C516" s="6" t="s">
        <v>3821</v>
      </c>
      <c r="D516" s="6" t="s">
        <v>8612</v>
      </c>
      <c r="E516" s="6" t="s">
        <v>81</v>
      </c>
      <c r="F516" s="6" t="s">
        <v>6551</v>
      </c>
      <c r="G516" s="6" t="s">
        <v>8199</v>
      </c>
      <c r="H516" s="6" t="s">
        <v>808</v>
      </c>
      <c r="I516" s="43">
        <v>45231</v>
      </c>
      <c r="J516" s="43">
        <v>45236</v>
      </c>
      <c r="K516">
        <v>1679788</v>
      </c>
      <c r="L516" s="6" t="s">
        <v>8613</v>
      </c>
      <c r="M516" s="6" t="s">
        <v>8614</v>
      </c>
      <c r="N516" s="6" t="s">
        <v>4793</v>
      </c>
      <c r="O516" s="6" t="s">
        <v>3982</v>
      </c>
      <c r="Q516" s="6" t="s">
        <v>867</v>
      </c>
      <c r="R516" s="6" t="s">
        <v>18417</v>
      </c>
      <c r="S516" s="6" t="s">
        <v>18418</v>
      </c>
      <c r="T516" s="6" t="s">
        <v>15902</v>
      </c>
      <c r="U516" s="6" t="s">
        <v>867</v>
      </c>
      <c r="V516" s="6" t="s">
        <v>16037</v>
      </c>
      <c r="W516" s="6" t="s">
        <v>16616</v>
      </c>
      <c r="X516" s="6" t="s">
        <v>18419</v>
      </c>
      <c r="Y516" s="6" t="s">
        <v>18420</v>
      </c>
      <c r="Z516" s="6" t="s">
        <v>18421</v>
      </c>
    </row>
    <row r="517" spans="1:26" x14ac:dyDescent="0.25">
      <c r="A517" s="6" t="s">
        <v>689</v>
      </c>
      <c r="B517" s="6" t="s">
        <v>3878</v>
      </c>
      <c r="C517" s="6" t="s">
        <v>3835</v>
      </c>
      <c r="D517" s="6" t="s">
        <v>8615</v>
      </c>
      <c r="E517" s="6" t="s">
        <v>81</v>
      </c>
      <c r="F517" s="6" t="s">
        <v>6797</v>
      </c>
      <c r="G517" s="6" t="s">
        <v>8616</v>
      </c>
      <c r="H517" s="6" t="s">
        <v>6388</v>
      </c>
      <c r="I517" s="43">
        <v>45229</v>
      </c>
      <c r="J517" s="43">
        <v>45233</v>
      </c>
      <c r="K517">
        <v>317540</v>
      </c>
      <c r="L517" s="6" t="s">
        <v>8617</v>
      </c>
      <c r="M517" s="6" t="s">
        <v>8618</v>
      </c>
      <c r="N517" s="6" t="s">
        <v>4792</v>
      </c>
      <c r="O517" s="6" t="s">
        <v>3983</v>
      </c>
      <c r="Q517" s="6" t="s">
        <v>868</v>
      </c>
      <c r="R517" s="6" t="s">
        <v>18422</v>
      </c>
      <c r="S517" s="6" t="s">
        <v>18423</v>
      </c>
      <c r="T517" s="6" t="s">
        <v>12</v>
      </c>
      <c r="U517" s="6" t="s">
        <v>868</v>
      </c>
      <c r="V517" s="6" t="s">
        <v>15943</v>
      </c>
      <c r="W517" s="6" t="s">
        <v>18424</v>
      </c>
      <c r="X517" s="6" t="s">
        <v>18425</v>
      </c>
      <c r="Y517" s="6" t="s">
        <v>18426</v>
      </c>
      <c r="Z517" s="6" t="s">
        <v>18427</v>
      </c>
    </row>
    <row r="518" spans="1:26" x14ac:dyDescent="0.25">
      <c r="A518" s="6" t="s">
        <v>691</v>
      </c>
      <c r="B518" s="6" t="s">
        <v>3832</v>
      </c>
      <c r="C518" s="6" t="s">
        <v>3821</v>
      </c>
      <c r="D518" s="6" t="s">
        <v>8619</v>
      </c>
      <c r="E518" s="6" t="s">
        <v>8620</v>
      </c>
      <c r="F518" s="6" t="s">
        <v>8621</v>
      </c>
      <c r="G518" s="6" t="s">
        <v>8622</v>
      </c>
      <c r="H518" s="6" t="s">
        <v>6852</v>
      </c>
      <c r="I518" s="43">
        <v>45217</v>
      </c>
      <c r="J518" s="43">
        <v>45222</v>
      </c>
      <c r="K518">
        <v>887343</v>
      </c>
      <c r="L518" s="6" t="s">
        <v>8623</v>
      </c>
      <c r="M518" s="6" t="s">
        <v>8624</v>
      </c>
      <c r="N518" s="6" t="s">
        <v>5206</v>
      </c>
      <c r="O518" s="6" t="s">
        <v>3982</v>
      </c>
      <c r="Q518" s="6" t="s">
        <v>3068</v>
      </c>
      <c r="R518" s="6" t="s">
        <v>18428</v>
      </c>
      <c r="S518" s="6" t="s">
        <v>18429</v>
      </c>
      <c r="T518" s="6" t="s">
        <v>81</v>
      </c>
      <c r="U518" s="6" t="s">
        <v>81</v>
      </c>
      <c r="V518" s="6" t="s">
        <v>15889</v>
      </c>
      <c r="W518" s="6" t="s">
        <v>16116</v>
      </c>
      <c r="X518" s="6" t="s">
        <v>18430</v>
      </c>
      <c r="Y518" s="6" t="s">
        <v>18431</v>
      </c>
      <c r="Z518" s="6" t="s">
        <v>81</v>
      </c>
    </row>
    <row r="519" spans="1:26" x14ac:dyDescent="0.25">
      <c r="A519" s="6" t="s">
        <v>694</v>
      </c>
      <c r="B519" s="6" t="s">
        <v>3935</v>
      </c>
      <c r="C519" s="6" t="s">
        <v>3840</v>
      </c>
      <c r="D519" s="6" t="s">
        <v>8625</v>
      </c>
      <c r="E519" s="6" t="s">
        <v>8291</v>
      </c>
      <c r="F519" s="6" t="s">
        <v>6418</v>
      </c>
      <c r="G519" s="6" t="s">
        <v>8626</v>
      </c>
      <c r="H519" s="6" t="s">
        <v>6420</v>
      </c>
      <c r="I519" s="43"/>
      <c r="J519" s="43"/>
      <c r="K519">
        <v>1455863</v>
      </c>
      <c r="L519" s="6" t="s">
        <v>8627</v>
      </c>
      <c r="M519" s="6" t="s">
        <v>8628</v>
      </c>
      <c r="N519" s="6" t="s">
        <v>4163</v>
      </c>
      <c r="O519" s="6" t="s">
        <v>3982</v>
      </c>
      <c r="Q519" s="6" t="s">
        <v>869</v>
      </c>
      <c r="R519" s="6" t="s">
        <v>18432</v>
      </c>
      <c r="S519" s="6" t="s">
        <v>18433</v>
      </c>
      <c r="T519" s="6" t="s">
        <v>12</v>
      </c>
      <c r="U519" s="6" t="s">
        <v>869</v>
      </c>
      <c r="V519" s="6" t="s">
        <v>16510</v>
      </c>
      <c r="W519" s="6" t="s">
        <v>16564</v>
      </c>
      <c r="X519" s="6" t="s">
        <v>18434</v>
      </c>
      <c r="Y519" s="6" t="s">
        <v>18435</v>
      </c>
      <c r="Z519" s="6" t="s">
        <v>18436</v>
      </c>
    </row>
    <row r="520" spans="1:26" x14ac:dyDescent="0.25">
      <c r="A520" s="6" t="s">
        <v>696</v>
      </c>
      <c r="B520" s="6" t="s">
        <v>3922</v>
      </c>
      <c r="C520" s="6" t="s">
        <v>3826</v>
      </c>
      <c r="D520" s="6" t="s">
        <v>8629</v>
      </c>
      <c r="E520" s="6" t="s">
        <v>81</v>
      </c>
      <c r="F520" s="6" t="s">
        <v>8630</v>
      </c>
      <c r="G520" s="6" t="s">
        <v>8631</v>
      </c>
      <c r="H520" s="6" t="s">
        <v>3487</v>
      </c>
      <c r="I520" s="43">
        <v>45224</v>
      </c>
      <c r="J520" s="43">
        <v>45229</v>
      </c>
      <c r="K520">
        <v>1050797</v>
      </c>
      <c r="L520" s="6" t="s">
        <v>8632</v>
      </c>
      <c r="M520" s="6" t="s">
        <v>8633</v>
      </c>
      <c r="N520" s="6" t="s">
        <v>4643</v>
      </c>
      <c r="O520" s="6" t="s">
        <v>3982</v>
      </c>
      <c r="Q520" s="6" t="s">
        <v>871</v>
      </c>
      <c r="R520" s="6" t="s">
        <v>18437</v>
      </c>
      <c r="S520" s="6" t="s">
        <v>18438</v>
      </c>
      <c r="T520" s="6" t="s">
        <v>15902</v>
      </c>
      <c r="U520" s="6" t="s">
        <v>871</v>
      </c>
      <c r="V520" s="6" t="s">
        <v>15889</v>
      </c>
      <c r="W520" s="6" t="s">
        <v>15890</v>
      </c>
      <c r="X520" s="6" t="s">
        <v>18439</v>
      </c>
      <c r="Y520" s="6" t="s">
        <v>18440</v>
      </c>
      <c r="Z520" s="6" t="s">
        <v>18441</v>
      </c>
    </row>
    <row r="521" spans="1:26" x14ac:dyDescent="0.25">
      <c r="A521" s="6" t="s">
        <v>698</v>
      </c>
      <c r="B521" s="6" t="s">
        <v>3879</v>
      </c>
      <c r="C521" s="6" t="s">
        <v>3816</v>
      </c>
      <c r="D521" s="6" t="s">
        <v>8634</v>
      </c>
      <c r="E521" s="6" t="s">
        <v>6357</v>
      </c>
      <c r="F521" s="6" t="s">
        <v>8635</v>
      </c>
      <c r="G521" s="6" t="s">
        <v>8636</v>
      </c>
      <c r="H521" s="6" t="s">
        <v>6353</v>
      </c>
      <c r="I521" s="43">
        <v>45168</v>
      </c>
      <c r="J521" s="43"/>
      <c r="K521">
        <v>711404</v>
      </c>
      <c r="L521" s="6" t="s">
        <v>8637</v>
      </c>
      <c r="M521" s="6" t="s">
        <v>8638</v>
      </c>
      <c r="N521" s="6" t="s">
        <v>4650</v>
      </c>
      <c r="O521" s="6" t="s">
        <v>3983</v>
      </c>
      <c r="Q521" s="6" t="s">
        <v>873</v>
      </c>
      <c r="R521" s="6" t="s">
        <v>18442</v>
      </c>
      <c r="S521" s="6" t="s">
        <v>18443</v>
      </c>
      <c r="T521" s="6" t="s">
        <v>15902</v>
      </c>
      <c r="U521" s="6" t="s">
        <v>873</v>
      </c>
      <c r="V521" s="6" t="s">
        <v>17156</v>
      </c>
      <c r="W521" s="6" t="s">
        <v>18444</v>
      </c>
      <c r="X521" s="6" t="s">
        <v>18445</v>
      </c>
      <c r="Y521" s="6" t="s">
        <v>18446</v>
      </c>
      <c r="Z521" s="6" t="s">
        <v>81</v>
      </c>
    </row>
    <row r="522" spans="1:26" x14ac:dyDescent="0.25">
      <c r="A522" s="6" t="s">
        <v>700</v>
      </c>
      <c r="B522" s="6" t="s">
        <v>3936</v>
      </c>
      <c r="C522" s="6" t="s">
        <v>3821</v>
      </c>
      <c r="D522" s="6" t="s">
        <v>8639</v>
      </c>
      <c r="E522" s="6" t="s">
        <v>81</v>
      </c>
      <c r="F522" s="6" t="s">
        <v>8640</v>
      </c>
      <c r="G522" s="6" t="s">
        <v>6988</v>
      </c>
      <c r="H522" s="6" t="s">
        <v>6376</v>
      </c>
      <c r="I522" s="43">
        <v>45223</v>
      </c>
      <c r="J522" s="43">
        <v>45229</v>
      </c>
      <c r="K522">
        <v>933136</v>
      </c>
      <c r="L522" s="6" t="s">
        <v>8641</v>
      </c>
      <c r="M522" s="6" t="s">
        <v>8642</v>
      </c>
      <c r="N522" s="6" t="s">
        <v>4847</v>
      </c>
      <c r="O522" s="6" t="s">
        <v>3982</v>
      </c>
      <c r="Q522" s="6" t="s">
        <v>875</v>
      </c>
      <c r="R522" s="6" t="s">
        <v>18447</v>
      </c>
      <c r="S522" s="6" t="s">
        <v>18448</v>
      </c>
      <c r="T522" s="6" t="s">
        <v>6627</v>
      </c>
      <c r="U522" s="6" t="s">
        <v>18449</v>
      </c>
      <c r="V522" s="6" t="s">
        <v>16037</v>
      </c>
      <c r="W522" s="6" t="s">
        <v>16616</v>
      </c>
      <c r="X522" s="6" t="s">
        <v>18450</v>
      </c>
      <c r="Y522" s="6" t="s">
        <v>18451</v>
      </c>
      <c r="Z522" s="6" t="s">
        <v>18452</v>
      </c>
    </row>
    <row r="523" spans="1:26" x14ac:dyDescent="0.25">
      <c r="A523" s="6" t="s">
        <v>701</v>
      </c>
      <c r="B523" s="6" t="s">
        <v>3865</v>
      </c>
      <c r="C523" s="6" t="s">
        <v>3866</v>
      </c>
      <c r="D523" s="6" t="s">
        <v>8643</v>
      </c>
      <c r="E523" s="6" t="s">
        <v>81</v>
      </c>
      <c r="F523" s="6" t="s">
        <v>7065</v>
      </c>
      <c r="G523" s="6" t="s">
        <v>8644</v>
      </c>
      <c r="H523" s="6" t="s">
        <v>6376</v>
      </c>
      <c r="I523" s="43">
        <v>45231</v>
      </c>
      <c r="J523" s="43">
        <v>45236</v>
      </c>
      <c r="K523">
        <v>1163165</v>
      </c>
      <c r="L523" s="6" t="s">
        <v>8645</v>
      </c>
      <c r="M523" s="6" t="s">
        <v>8646</v>
      </c>
      <c r="N523" s="6" t="s">
        <v>4732</v>
      </c>
      <c r="O523" s="6" t="s">
        <v>3982</v>
      </c>
      <c r="Q523" s="6" t="s">
        <v>877</v>
      </c>
      <c r="R523" s="6" t="s">
        <v>18453</v>
      </c>
      <c r="S523" s="6" t="s">
        <v>18454</v>
      </c>
      <c r="T523" s="6" t="s">
        <v>12</v>
      </c>
      <c r="U523" s="6" t="s">
        <v>877</v>
      </c>
      <c r="V523" s="6" t="s">
        <v>16024</v>
      </c>
      <c r="W523" s="6" t="s">
        <v>16025</v>
      </c>
      <c r="X523" s="6" t="s">
        <v>18455</v>
      </c>
      <c r="Y523" s="6" t="s">
        <v>18456</v>
      </c>
      <c r="Z523" s="6" t="s">
        <v>81</v>
      </c>
    </row>
    <row r="524" spans="1:26" x14ac:dyDescent="0.25">
      <c r="A524" s="6" t="s">
        <v>3005</v>
      </c>
      <c r="B524" s="6" t="s">
        <v>3833</v>
      </c>
      <c r="C524" s="6" t="s">
        <v>3816</v>
      </c>
      <c r="D524" s="6" t="s">
        <v>8647</v>
      </c>
      <c r="E524" s="6" t="s">
        <v>81</v>
      </c>
      <c r="F524" s="6" t="s">
        <v>8648</v>
      </c>
      <c r="G524" s="6" t="s">
        <v>8649</v>
      </c>
      <c r="H524" s="6" t="s">
        <v>6353</v>
      </c>
      <c r="I524" s="43">
        <v>45231</v>
      </c>
      <c r="J524" s="43">
        <v>45236</v>
      </c>
      <c r="K524">
        <v>1088856</v>
      </c>
      <c r="L524" s="6" t="s">
        <v>8650</v>
      </c>
      <c r="M524" s="6" t="s">
        <v>8651</v>
      </c>
      <c r="N524" s="6" t="s">
        <v>5207</v>
      </c>
      <c r="O524" s="6" t="s">
        <v>3983</v>
      </c>
      <c r="Q524" s="6" t="s">
        <v>878</v>
      </c>
      <c r="R524" s="6" t="s">
        <v>18457</v>
      </c>
      <c r="S524" s="6" t="s">
        <v>18458</v>
      </c>
      <c r="T524" s="6" t="s">
        <v>81</v>
      </c>
      <c r="U524" s="6" t="s">
        <v>81</v>
      </c>
      <c r="V524" s="6" t="s">
        <v>16127</v>
      </c>
      <c r="W524" s="6" t="s">
        <v>16152</v>
      </c>
      <c r="X524" s="6" t="s">
        <v>18459</v>
      </c>
      <c r="Y524" s="6" t="s">
        <v>18460</v>
      </c>
      <c r="Z524" s="6" t="s">
        <v>81</v>
      </c>
    </row>
    <row r="525" spans="1:26" x14ac:dyDescent="0.25">
      <c r="A525" s="6" t="s">
        <v>702</v>
      </c>
      <c r="B525" s="6" t="s">
        <v>3917</v>
      </c>
      <c r="C525" s="6" t="s">
        <v>3835</v>
      </c>
      <c r="D525" s="6" t="s">
        <v>8652</v>
      </c>
      <c r="E525" s="6" t="s">
        <v>81</v>
      </c>
      <c r="F525" s="6" t="s">
        <v>8653</v>
      </c>
      <c r="G525" s="6" t="s">
        <v>8654</v>
      </c>
      <c r="H525" s="6" t="s">
        <v>6852</v>
      </c>
      <c r="I525" s="43">
        <v>45195</v>
      </c>
      <c r="J525" s="43"/>
      <c r="K525">
        <v>909832</v>
      </c>
      <c r="L525" s="6" t="s">
        <v>8655</v>
      </c>
      <c r="M525" s="6" t="s">
        <v>8656</v>
      </c>
      <c r="N525" s="6" t="s">
        <v>4795</v>
      </c>
      <c r="O525" s="6" t="s">
        <v>3983</v>
      </c>
      <c r="Q525" s="6" t="s">
        <v>880</v>
      </c>
      <c r="R525" s="6" t="s">
        <v>18461</v>
      </c>
      <c r="S525" s="6" t="s">
        <v>18462</v>
      </c>
      <c r="T525" s="6" t="s">
        <v>12</v>
      </c>
      <c r="U525" s="6" t="s">
        <v>880</v>
      </c>
      <c r="V525" s="6" t="s">
        <v>15903</v>
      </c>
      <c r="W525" s="6" t="s">
        <v>16348</v>
      </c>
      <c r="X525" s="6" t="s">
        <v>18463</v>
      </c>
      <c r="Y525" s="6" t="s">
        <v>18464</v>
      </c>
      <c r="Z525" s="6" t="s">
        <v>81</v>
      </c>
    </row>
    <row r="526" spans="1:26" x14ac:dyDescent="0.25">
      <c r="A526" s="6" t="s">
        <v>704</v>
      </c>
      <c r="B526" s="6" t="s">
        <v>3931</v>
      </c>
      <c r="C526" s="6" t="s">
        <v>3835</v>
      </c>
      <c r="D526" s="6" t="s">
        <v>8657</v>
      </c>
      <c r="E526" s="6" t="s">
        <v>81</v>
      </c>
      <c r="F526" s="6" t="s">
        <v>6445</v>
      </c>
      <c r="G526" s="6" t="s">
        <v>8658</v>
      </c>
      <c r="H526" s="6" t="s">
        <v>6447</v>
      </c>
      <c r="I526" s="43">
        <v>45160</v>
      </c>
      <c r="J526" s="43"/>
      <c r="K526">
        <v>1024305</v>
      </c>
      <c r="L526" s="6" t="s">
        <v>8659</v>
      </c>
      <c r="M526" s="6" t="s">
        <v>8660</v>
      </c>
      <c r="N526" s="6" t="s">
        <v>4335</v>
      </c>
      <c r="O526" s="6" t="s">
        <v>3982</v>
      </c>
      <c r="Q526" s="6" t="s">
        <v>881</v>
      </c>
      <c r="R526" s="6" t="s">
        <v>18465</v>
      </c>
      <c r="S526" s="6" t="s">
        <v>18466</v>
      </c>
      <c r="T526" s="6" t="s">
        <v>12</v>
      </c>
      <c r="U526" s="6" t="s">
        <v>881</v>
      </c>
      <c r="V526" s="6" t="s">
        <v>102</v>
      </c>
      <c r="W526" s="6" t="s">
        <v>16106</v>
      </c>
      <c r="X526" s="6" t="s">
        <v>18467</v>
      </c>
      <c r="Y526" s="6" t="s">
        <v>18468</v>
      </c>
      <c r="Z526" s="6" t="s">
        <v>81</v>
      </c>
    </row>
    <row r="527" spans="1:26" x14ac:dyDescent="0.25">
      <c r="A527" s="6" t="s">
        <v>15768</v>
      </c>
      <c r="B527" s="6" t="s">
        <v>3937</v>
      </c>
      <c r="C527" s="6" t="s">
        <v>3835</v>
      </c>
      <c r="D527" s="6" t="s">
        <v>24559</v>
      </c>
      <c r="E527" s="6" t="s">
        <v>81</v>
      </c>
      <c r="F527" s="6" t="s">
        <v>8318</v>
      </c>
      <c r="G527" s="6" t="s">
        <v>8319</v>
      </c>
      <c r="H527" s="6" t="s">
        <v>6353</v>
      </c>
      <c r="I527" s="43">
        <v>45223</v>
      </c>
      <c r="J527" s="43">
        <v>45229</v>
      </c>
      <c r="L527" s="6" t="s">
        <v>81</v>
      </c>
      <c r="M527" s="6" t="s">
        <v>81</v>
      </c>
      <c r="N527" s="6" t="s">
        <v>24560</v>
      </c>
      <c r="O527" s="6" t="s">
        <v>3983</v>
      </c>
      <c r="Q527" s="6" t="s">
        <v>883</v>
      </c>
      <c r="R527" s="6" t="s">
        <v>18469</v>
      </c>
      <c r="S527" s="6" t="s">
        <v>18470</v>
      </c>
      <c r="T527" s="6" t="s">
        <v>15902</v>
      </c>
      <c r="U527" s="6" t="s">
        <v>883</v>
      </c>
      <c r="V527" s="6" t="s">
        <v>16024</v>
      </c>
      <c r="W527" s="6" t="s">
        <v>16025</v>
      </c>
      <c r="X527" s="6" t="s">
        <v>18471</v>
      </c>
      <c r="Y527" s="6" t="s">
        <v>18472</v>
      </c>
      <c r="Z527" s="6" t="s">
        <v>81</v>
      </c>
    </row>
    <row r="528" spans="1:26" x14ac:dyDescent="0.25">
      <c r="A528" s="6" t="s">
        <v>707</v>
      </c>
      <c r="B528" s="6" t="s">
        <v>3883</v>
      </c>
      <c r="C528" s="6" t="s">
        <v>3823</v>
      </c>
      <c r="D528" s="6" t="s">
        <v>8661</v>
      </c>
      <c r="E528" s="6" t="s">
        <v>81</v>
      </c>
      <c r="F528" s="6" t="s">
        <v>6655</v>
      </c>
      <c r="G528" s="6" t="s">
        <v>8662</v>
      </c>
      <c r="H528" s="6" t="s">
        <v>31</v>
      </c>
      <c r="I528" s="43">
        <v>45223</v>
      </c>
      <c r="J528" s="43">
        <v>45229</v>
      </c>
      <c r="K528">
        <v>16875</v>
      </c>
      <c r="L528" s="6" t="s">
        <v>8663</v>
      </c>
      <c r="M528" s="6" t="s">
        <v>8664</v>
      </c>
      <c r="N528" s="6" t="s">
        <v>5208</v>
      </c>
      <c r="O528" s="6" t="s">
        <v>3984</v>
      </c>
      <c r="Q528" s="6" t="s">
        <v>885</v>
      </c>
      <c r="R528" s="6" t="s">
        <v>18473</v>
      </c>
      <c r="S528" s="6" t="s">
        <v>18474</v>
      </c>
      <c r="T528" s="6" t="s">
        <v>81</v>
      </c>
      <c r="U528" s="6" t="s">
        <v>81</v>
      </c>
      <c r="V528" s="6" t="s">
        <v>16024</v>
      </c>
      <c r="W528" s="6" t="s">
        <v>16089</v>
      </c>
      <c r="X528" s="6" t="s">
        <v>18475</v>
      </c>
      <c r="Y528" s="6" t="s">
        <v>18476</v>
      </c>
      <c r="Z528" s="6" t="s">
        <v>81</v>
      </c>
    </row>
    <row r="529" spans="1:26" x14ac:dyDescent="0.25">
      <c r="A529" s="6" t="s">
        <v>709</v>
      </c>
      <c r="B529" s="6" t="s">
        <v>3822</v>
      </c>
      <c r="C529" s="6" t="s">
        <v>3823</v>
      </c>
      <c r="D529" s="6" t="s">
        <v>8665</v>
      </c>
      <c r="E529" s="6" t="s">
        <v>24561</v>
      </c>
      <c r="F529" s="6" t="s">
        <v>8666</v>
      </c>
      <c r="G529" s="6" t="s">
        <v>8667</v>
      </c>
      <c r="H529" s="6" t="s">
        <v>81</v>
      </c>
      <c r="I529" s="43">
        <v>45147</v>
      </c>
      <c r="J529" s="43"/>
      <c r="K529">
        <v>1345105</v>
      </c>
      <c r="L529" s="6" t="s">
        <v>8668</v>
      </c>
      <c r="M529" s="6" t="s">
        <v>8669</v>
      </c>
      <c r="N529" s="6" t="s">
        <v>5209</v>
      </c>
      <c r="O529" s="6" t="s">
        <v>3982</v>
      </c>
      <c r="Q529" s="6" t="s">
        <v>886</v>
      </c>
      <c r="R529" s="6" t="s">
        <v>18477</v>
      </c>
      <c r="S529" s="6" t="s">
        <v>18478</v>
      </c>
      <c r="T529" s="6" t="s">
        <v>12</v>
      </c>
      <c r="U529" s="6" t="s">
        <v>886</v>
      </c>
      <c r="V529" s="6" t="s">
        <v>16012</v>
      </c>
      <c r="W529" s="6" t="s">
        <v>16013</v>
      </c>
      <c r="X529" s="6" t="s">
        <v>18479</v>
      </c>
      <c r="Y529" s="6" t="s">
        <v>18480</v>
      </c>
      <c r="Z529" s="6" t="s">
        <v>18481</v>
      </c>
    </row>
    <row r="530" spans="1:26" x14ac:dyDescent="0.25">
      <c r="A530" s="6" t="s">
        <v>710</v>
      </c>
      <c r="B530" s="6" t="s">
        <v>3876</v>
      </c>
      <c r="C530" s="6" t="s">
        <v>3835</v>
      </c>
      <c r="D530" s="6" t="s">
        <v>8670</v>
      </c>
      <c r="E530" s="6" t="s">
        <v>81</v>
      </c>
      <c r="F530" s="6" t="s">
        <v>7421</v>
      </c>
      <c r="G530" s="6" t="s">
        <v>8671</v>
      </c>
      <c r="H530" s="6" t="s">
        <v>6569</v>
      </c>
      <c r="I530" s="43">
        <v>45168</v>
      </c>
      <c r="J530" s="43">
        <v>45173</v>
      </c>
      <c r="K530">
        <v>16732</v>
      </c>
      <c r="L530" s="6" t="s">
        <v>8672</v>
      </c>
      <c r="M530" s="6" t="s">
        <v>8673</v>
      </c>
      <c r="N530" s="6" t="s">
        <v>4511</v>
      </c>
      <c r="O530" s="6" t="s">
        <v>3983</v>
      </c>
      <c r="Q530" s="6" t="s">
        <v>887</v>
      </c>
      <c r="R530" s="6" t="s">
        <v>18482</v>
      </c>
      <c r="S530" s="6" t="s">
        <v>18483</v>
      </c>
      <c r="T530" s="6" t="s">
        <v>12</v>
      </c>
      <c r="U530" s="6" t="s">
        <v>887</v>
      </c>
      <c r="V530" s="6" t="s">
        <v>16127</v>
      </c>
      <c r="W530" s="6" t="s">
        <v>16482</v>
      </c>
      <c r="X530" s="6" t="s">
        <v>18484</v>
      </c>
      <c r="Y530" s="6" t="s">
        <v>18485</v>
      </c>
      <c r="Z530" s="6" t="s">
        <v>18486</v>
      </c>
    </row>
    <row r="531" spans="1:26" x14ac:dyDescent="0.25">
      <c r="A531" s="6" t="s">
        <v>3006</v>
      </c>
      <c r="B531" s="6" t="s">
        <v>3822</v>
      </c>
      <c r="C531" s="6" t="s">
        <v>3823</v>
      </c>
      <c r="D531" s="6" t="s">
        <v>8674</v>
      </c>
      <c r="E531" s="6" t="s">
        <v>8675</v>
      </c>
      <c r="F531" s="6" t="s">
        <v>8676</v>
      </c>
      <c r="G531" s="6" t="s">
        <v>81</v>
      </c>
      <c r="H531" s="6" t="s">
        <v>81</v>
      </c>
      <c r="I531" s="43"/>
      <c r="J531" s="43"/>
      <c r="L531" s="6" t="s">
        <v>8677</v>
      </c>
      <c r="M531" s="6" t="s">
        <v>8678</v>
      </c>
      <c r="N531" s="6" t="s">
        <v>5210</v>
      </c>
      <c r="O531" s="6" t="s">
        <v>3982</v>
      </c>
      <c r="Q531" s="6" t="s">
        <v>889</v>
      </c>
      <c r="R531" s="6" t="s">
        <v>18487</v>
      </c>
      <c r="S531" s="6" t="s">
        <v>18488</v>
      </c>
      <c r="T531" s="6" t="s">
        <v>12</v>
      </c>
      <c r="U531" s="6" t="s">
        <v>889</v>
      </c>
      <c r="V531" s="6" t="s">
        <v>16024</v>
      </c>
      <c r="W531" s="6" t="s">
        <v>16089</v>
      </c>
      <c r="X531" s="6" t="s">
        <v>18489</v>
      </c>
      <c r="Y531" s="6" t="s">
        <v>18490</v>
      </c>
      <c r="Z531" s="6" t="s">
        <v>18491</v>
      </c>
    </row>
    <row r="532" spans="1:26" x14ac:dyDescent="0.25">
      <c r="A532" s="6" t="s">
        <v>6178</v>
      </c>
      <c r="B532" s="6" t="s">
        <v>3865</v>
      </c>
      <c r="C532" s="6" t="s">
        <v>3866</v>
      </c>
      <c r="D532" s="6" t="s">
        <v>8679</v>
      </c>
      <c r="E532" s="6" t="s">
        <v>8680</v>
      </c>
      <c r="F532" s="6" t="s">
        <v>7065</v>
      </c>
      <c r="G532" s="6" t="s">
        <v>8681</v>
      </c>
      <c r="H532" s="6" t="s">
        <v>6376</v>
      </c>
      <c r="I532" s="43">
        <v>45230</v>
      </c>
      <c r="J532" s="43">
        <v>45236</v>
      </c>
      <c r="K532">
        <v>928022</v>
      </c>
      <c r="L532" s="6" t="s">
        <v>8682</v>
      </c>
      <c r="M532" s="6" t="s">
        <v>8683</v>
      </c>
      <c r="N532" s="6" t="s">
        <v>8684</v>
      </c>
      <c r="O532" s="6" t="s">
        <v>3982</v>
      </c>
      <c r="Q532" s="6" t="s">
        <v>890</v>
      </c>
      <c r="R532" s="6" t="s">
        <v>18492</v>
      </c>
      <c r="S532" s="6" t="s">
        <v>18493</v>
      </c>
      <c r="T532" s="6" t="s">
        <v>15902</v>
      </c>
      <c r="U532" s="6" t="s">
        <v>890</v>
      </c>
      <c r="V532" s="6" t="s">
        <v>16285</v>
      </c>
      <c r="W532" s="6" t="s">
        <v>16286</v>
      </c>
      <c r="X532" s="6" t="s">
        <v>18494</v>
      </c>
      <c r="Y532" s="6" t="s">
        <v>18495</v>
      </c>
      <c r="Z532" s="6" t="s">
        <v>18496</v>
      </c>
    </row>
    <row r="533" spans="1:26" x14ac:dyDescent="0.25">
      <c r="A533" s="6" t="s">
        <v>712</v>
      </c>
      <c r="B533" s="6" t="s">
        <v>3865</v>
      </c>
      <c r="C533" s="6" t="s">
        <v>3866</v>
      </c>
      <c r="D533" s="6" t="s">
        <v>8685</v>
      </c>
      <c r="E533" s="6" t="s">
        <v>8686</v>
      </c>
      <c r="F533" s="6" t="s">
        <v>6655</v>
      </c>
      <c r="G533" s="6" t="s">
        <v>8687</v>
      </c>
      <c r="H533" s="6" t="s">
        <v>31</v>
      </c>
      <c r="I533" s="43">
        <v>45232</v>
      </c>
      <c r="J533" s="43"/>
      <c r="K533">
        <v>1545851</v>
      </c>
      <c r="L533" s="6" t="s">
        <v>8688</v>
      </c>
      <c r="M533" s="6" t="s">
        <v>8689</v>
      </c>
      <c r="N533" s="6" t="s">
        <v>5211</v>
      </c>
      <c r="O533" s="6" t="s">
        <v>3982</v>
      </c>
      <c r="Q533" s="6" t="s">
        <v>892</v>
      </c>
      <c r="R533" s="6" t="s">
        <v>18497</v>
      </c>
      <c r="S533" s="6" t="s">
        <v>18498</v>
      </c>
      <c r="T533" s="6" t="s">
        <v>12</v>
      </c>
      <c r="U533" s="6" t="s">
        <v>892</v>
      </c>
      <c r="V533" s="6" t="s">
        <v>24</v>
      </c>
      <c r="W533" s="6" t="s">
        <v>18499</v>
      </c>
      <c r="X533" s="6" t="s">
        <v>18500</v>
      </c>
      <c r="Y533" s="6" t="s">
        <v>18501</v>
      </c>
      <c r="Z533" s="6" t="s">
        <v>18502</v>
      </c>
    </row>
    <row r="534" spans="1:26" x14ac:dyDescent="0.25">
      <c r="A534" s="6" t="s">
        <v>3007</v>
      </c>
      <c r="B534" s="6" t="s">
        <v>3907</v>
      </c>
      <c r="C534" s="6" t="s">
        <v>102</v>
      </c>
      <c r="D534" s="6" t="s">
        <v>8690</v>
      </c>
      <c r="E534" s="6" t="s">
        <v>81</v>
      </c>
      <c r="F534" s="6" t="s">
        <v>863</v>
      </c>
      <c r="G534" s="6" t="s">
        <v>8691</v>
      </c>
      <c r="H534" s="6" t="s">
        <v>808</v>
      </c>
      <c r="I534" s="43">
        <v>45230</v>
      </c>
      <c r="J534" s="43">
        <v>45236</v>
      </c>
      <c r="K534">
        <v>19745</v>
      </c>
      <c r="L534" s="6" t="s">
        <v>8692</v>
      </c>
      <c r="M534" s="6" t="s">
        <v>8693</v>
      </c>
      <c r="N534" s="6" t="s">
        <v>5212</v>
      </c>
      <c r="O534" s="6" t="s">
        <v>3983</v>
      </c>
      <c r="Q534" s="6" t="s">
        <v>895</v>
      </c>
      <c r="R534" s="6" t="s">
        <v>18503</v>
      </c>
      <c r="S534" s="6" t="s">
        <v>18504</v>
      </c>
      <c r="T534" s="6" t="s">
        <v>18505</v>
      </c>
      <c r="U534" s="6" t="s">
        <v>18506</v>
      </c>
      <c r="V534" s="6" t="s">
        <v>17182</v>
      </c>
      <c r="W534" s="6" t="s">
        <v>17182</v>
      </c>
      <c r="X534" s="6" t="s">
        <v>18507</v>
      </c>
      <c r="Y534" s="6" t="s">
        <v>18508</v>
      </c>
      <c r="Z534" s="6" t="s">
        <v>18509</v>
      </c>
    </row>
    <row r="535" spans="1:26" x14ac:dyDescent="0.25">
      <c r="A535" s="6" t="s">
        <v>714</v>
      </c>
      <c r="B535" s="6" t="s">
        <v>3892</v>
      </c>
      <c r="C535" s="6" t="s">
        <v>3826</v>
      </c>
      <c r="D535" s="6" t="s">
        <v>8694</v>
      </c>
      <c r="E535" s="6" t="s">
        <v>8291</v>
      </c>
      <c r="F535" s="6" t="s">
        <v>6850</v>
      </c>
      <c r="G535" s="6" t="s">
        <v>8695</v>
      </c>
      <c r="H535" s="6" t="s">
        <v>6852</v>
      </c>
      <c r="I535" s="43">
        <v>45237</v>
      </c>
      <c r="J535" s="43">
        <v>45243</v>
      </c>
      <c r="K535">
        <v>1834584</v>
      </c>
      <c r="L535" s="6" t="s">
        <v>8696</v>
      </c>
      <c r="M535" s="6" t="s">
        <v>8697</v>
      </c>
      <c r="N535" s="6" t="s">
        <v>5213</v>
      </c>
      <c r="O535" s="6" t="s">
        <v>3982</v>
      </c>
      <c r="Q535" s="6" t="s">
        <v>896</v>
      </c>
      <c r="R535" s="6" t="s">
        <v>18510</v>
      </c>
      <c r="S535" s="6" t="s">
        <v>18511</v>
      </c>
      <c r="T535" s="6" t="s">
        <v>15902</v>
      </c>
      <c r="U535" s="6" t="s">
        <v>896</v>
      </c>
      <c r="V535" s="6" t="s">
        <v>16024</v>
      </c>
      <c r="W535" s="6" t="s">
        <v>16025</v>
      </c>
      <c r="X535" s="6" t="s">
        <v>18512</v>
      </c>
      <c r="Y535" s="6" t="s">
        <v>18513</v>
      </c>
      <c r="Z535" s="6" t="s">
        <v>18514</v>
      </c>
    </row>
    <row r="536" spans="1:26" x14ac:dyDescent="0.25">
      <c r="A536" s="6" t="s">
        <v>716</v>
      </c>
      <c r="B536" s="6" t="s">
        <v>3925</v>
      </c>
      <c r="C536" s="6" t="s">
        <v>3826</v>
      </c>
      <c r="D536" s="6" t="s">
        <v>8698</v>
      </c>
      <c r="E536" s="6" t="s">
        <v>8699</v>
      </c>
      <c r="F536" s="6" t="s">
        <v>7215</v>
      </c>
      <c r="G536" s="6" t="s">
        <v>8700</v>
      </c>
      <c r="H536" s="6" t="s">
        <v>81</v>
      </c>
      <c r="I536" s="43">
        <v>45148</v>
      </c>
      <c r="J536" s="43"/>
      <c r="K536">
        <v>1530721</v>
      </c>
      <c r="L536" s="6" t="s">
        <v>8701</v>
      </c>
      <c r="M536" s="6" t="s">
        <v>8702</v>
      </c>
      <c r="N536" s="6" t="s">
        <v>5214</v>
      </c>
      <c r="O536" s="6" t="s">
        <v>3982</v>
      </c>
      <c r="Q536" s="6" t="s">
        <v>897</v>
      </c>
      <c r="R536" s="6" t="s">
        <v>18515</v>
      </c>
      <c r="S536" s="6" t="s">
        <v>18516</v>
      </c>
      <c r="T536" s="6" t="s">
        <v>15902</v>
      </c>
      <c r="U536" s="6" t="s">
        <v>897</v>
      </c>
      <c r="V536" s="6" t="s">
        <v>15917</v>
      </c>
      <c r="W536" s="6" t="s">
        <v>16452</v>
      </c>
      <c r="X536" s="6" t="s">
        <v>18517</v>
      </c>
      <c r="Y536" s="6" t="s">
        <v>18518</v>
      </c>
      <c r="Z536" s="6" t="s">
        <v>18519</v>
      </c>
    </row>
    <row r="537" spans="1:26" x14ac:dyDescent="0.25">
      <c r="A537" s="6" t="s">
        <v>718</v>
      </c>
      <c r="B537" s="6" t="s">
        <v>3837</v>
      </c>
      <c r="C537" s="6" t="s">
        <v>3823</v>
      </c>
      <c r="D537" s="6" t="s">
        <v>8703</v>
      </c>
      <c r="E537" s="6" t="s">
        <v>6438</v>
      </c>
      <c r="F537" s="6" t="s">
        <v>6467</v>
      </c>
      <c r="G537" s="6" t="s">
        <v>8704</v>
      </c>
      <c r="H537" s="6" t="s">
        <v>6376</v>
      </c>
      <c r="I537" s="43">
        <v>45174</v>
      </c>
      <c r="J537" s="43">
        <v>45180</v>
      </c>
      <c r="K537">
        <v>900075</v>
      </c>
      <c r="L537" s="6" t="s">
        <v>8705</v>
      </c>
      <c r="M537" s="6" t="s">
        <v>8706</v>
      </c>
      <c r="N537" s="6" t="s">
        <v>4521</v>
      </c>
      <c r="O537" s="6" t="s">
        <v>3982</v>
      </c>
      <c r="Q537" s="6" t="s">
        <v>3079</v>
      </c>
      <c r="R537" s="6" t="s">
        <v>18520</v>
      </c>
      <c r="S537" s="6" t="s">
        <v>18521</v>
      </c>
      <c r="T537" s="6" t="s">
        <v>15902</v>
      </c>
      <c r="U537" s="6" t="s">
        <v>3079</v>
      </c>
      <c r="V537" s="6" t="s">
        <v>15930</v>
      </c>
      <c r="W537" s="6" t="s">
        <v>16319</v>
      </c>
      <c r="X537" s="6" t="s">
        <v>18522</v>
      </c>
      <c r="Y537" s="6" t="s">
        <v>18523</v>
      </c>
      <c r="Z537" s="6" t="s">
        <v>81</v>
      </c>
    </row>
    <row r="538" spans="1:26" x14ac:dyDescent="0.25">
      <c r="A538" s="6" t="s">
        <v>719</v>
      </c>
      <c r="B538" s="6" t="s">
        <v>3874</v>
      </c>
      <c r="C538" s="6" t="s">
        <v>3840</v>
      </c>
      <c r="D538" s="6" t="s">
        <v>8707</v>
      </c>
      <c r="E538" s="6" t="s">
        <v>8708</v>
      </c>
      <c r="F538" s="6" t="s">
        <v>7065</v>
      </c>
      <c r="G538" s="6" t="s">
        <v>8709</v>
      </c>
      <c r="H538" s="6" t="s">
        <v>6376</v>
      </c>
      <c r="I538" s="43">
        <v>45224</v>
      </c>
      <c r="J538" s="43">
        <v>45229</v>
      </c>
      <c r="K538">
        <v>906345</v>
      </c>
      <c r="L538" s="6" t="s">
        <v>8710</v>
      </c>
      <c r="M538" s="6" t="s">
        <v>8711</v>
      </c>
      <c r="N538" s="6" t="s">
        <v>5215</v>
      </c>
      <c r="O538" s="6" t="s">
        <v>3982</v>
      </c>
      <c r="Q538" s="6" t="s">
        <v>6189</v>
      </c>
      <c r="R538" s="6" t="s">
        <v>18524</v>
      </c>
      <c r="S538" s="6" t="s">
        <v>81</v>
      </c>
      <c r="T538" s="6" t="s">
        <v>81</v>
      </c>
      <c r="U538" s="6" t="s">
        <v>81</v>
      </c>
      <c r="V538" s="6" t="s">
        <v>102</v>
      </c>
      <c r="W538" s="6" t="s">
        <v>16106</v>
      </c>
      <c r="X538" s="6" t="s">
        <v>18525</v>
      </c>
      <c r="Y538" s="6" t="s">
        <v>18526</v>
      </c>
      <c r="Z538" s="6" t="s">
        <v>81</v>
      </c>
    </row>
    <row r="539" spans="1:26" x14ac:dyDescent="0.25">
      <c r="A539" s="6" t="s">
        <v>3008</v>
      </c>
      <c r="B539" s="6" t="s">
        <v>3938</v>
      </c>
      <c r="C539" s="6" t="s">
        <v>102</v>
      </c>
      <c r="D539" s="6" t="s">
        <v>8712</v>
      </c>
      <c r="E539" s="6" t="s">
        <v>8713</v>
      </c>
      <c r="F539" s="6" t="s">
        <v>8714</v>
      </c>
      <c r="G539" s="6" t="s">
        <v>8715</v>
      </c>
      <c r="H539" s="6" t="s">
        <v>81</v>
      </c>
      <c r="I539" s="43"/>
      <c r="J539" s="43"/>
      <c r="L539" s="6" t="s">
        <v>81</v>
      </c>
      <c r="M539" s="6" t="s">
        <v>81</v>
      </c>
      <c r="N539" s="6" t="s">
        <v>5216</v>
      </c>
      <c r="O539" s="6" t="s">
        <v>3983</v>
      </c>
      <c r="Q539" s="6" t="s">
        <v>899</v>
      </c>
      <c r="R539" s="6" t="s">
        <v>18527</v>
      </c>
      <c r="S539" s="6" t="s">
        <v>18528</v>
      </c>
      <c r="T539" s="6" t="s">
        <v>16712</v>
      </c>
      <c r="U539" s="6" t="s">
        <v>18529</v>
      </c>
      <c r="V539" s="6" t="s">
        <v>16127</v>
      </c>
      <c r="W539" s="6" t="s">
        <v>16482</v>
      </c>
      <c r="X539" s="6" t="s">
        <v>18530</v>
      </c>
      <c r="Y539" s="6" t="s">
        <v>18531</v>
      </c>
      <c r="Z539" s="6" t="s">
        <v>18532</v>
      </c>
    </row>
    <row r="540" spans="1:26" x14ac:dyDescent="0.25">
      <c r="A540" s="6" t="s">
        <v>721</v>
      </c>
      <c r="B540" s="6" t="s">
        <v>3884</v>
      </c>
      <c r="C540" s="6" t="s">
        <v>3866</v>
      </c>
      <c r="D540" s="6" t="s">
        <v>8716</v>
      </c>
      <c r="E540" s="6" t="s">
        <v>8053</v>
      </c>
      <c r="F540" s="6" t="s">
        <v>7065</v>
      </c>
      <c r="G540" s="6" t="s">
        <v>7970</v>
      </c>
      <c r="H540" s="6" t="s">
        <v>6376</v>
      </c>
      <c r="I540" s="43">
        <v>45231</v>
      </c>
      <c r="J540" s="43">
        <v>45236</v>
      </c>
      <c r="K540">
        <v>1383650</v>
      </c>
      <c r="L540" s="6" t="s">
        <v>8717</v>
      </c>
      <c r="M540" s="6" t="s">
        <v>8718</v>
      </c>
      <c r="N540" s="6" t="s">
        <v>5217</v>
      </c>
      <c r="O540" s="6" t="s">
        <v>3982</v>
      </c>
      <c r="Q540" s="6" t="s">
        <v>901</v>
      </c>
      <c r="R540" s="6" t="s">
        <v>18533</v>
      </c>
      <c r="S540" s="6" t="s">
        <v>18534</v>
      </c>
      <c r="T540" s="6" t="s">
        <v>12</v>
      </c>
      <c r="U540" s="6" t="s">
        <v>901</v>
      </c>
      <c r="V540" s="6" t="s">
        <v>15936</v>
      </c>
      <c r="W540" s="6" t="s">
        <v>17588</v>
      </c>
      <c r="X540" s="6" t="s">
        <v>18535</v>
      </c>
      <c r="Y540" s="6" t="s">
        <v>18536</v>
      </c>
      <c r="Z540" s="6" t="s">
        <v>18537</v>
      </c>
    </row>
    <row r="541" spans="1:26" x14ac:dyDescent="0.25">
      <c r="A541" s="6" t="s">
        <v>724</v>
      </c>
      <c r="B541" s="6" t="s">
        <v>3880</v>
      </c>
      <c r="C541" s="6" t="s">
        <v>3823</v>
      </c>
      <c r="D541" s="6" t="s">
        <v>8719</v>
      </c>
      <c r="E541" s="6" t="s">
        <v>81</v>
      </c>
      <c r="F541" s="6" t="s">
        <v>8409</v>
      </c>
      <c r="G541" s="6" t="s">
        <v>8410</v>
      </c>
      <c r="H541" s="6" t="s">
        <v>6703</v>
      </c>
      <c r="I541" s="43">
        <v>45162</v>
      </c>
      <c r="J541" s="43">
        <v>45166</v>
      </c>
      <c r="K541">
        <v>25445</v>
      </c>
      <c r="L541" s="6" t="s">
        <v>8720</v>
      </c>
      <c r="M541" s="6" t="s">
        <v>8721</v>
      </c>
      <c r="N541" s="6" t="s">
        <v>4433</v>
      </c>
      <c r="O541" s="6" t="s">
        <v>3982</v>
      </c>
      <c r="Q541" s="6" t="s">
        <v>902</v>
      </c>
      <c r="R541" s="6" t="s">
        <v>18538</v>
      </c>
      <c r="S541" s="6" t="s">
        <v>18539</v>
      </c>
      <c r="T541" s="6" t="s">
        <v>12</v>
      </c>
      <c r="U541" s="6" t="s">
        <v>902</v>
      </c>
      <c r="V541" s="6" t="s">
        <v>102</v>
      </c>
      <c r="W541" s="6" t="s">
        <v>16106</v>
      </c>
      <c r="X541" s="6" t="s">
        <v>18540</v>
      </c>
      <c r="Y541" s="6" t="s">
        <v>18541</v>
      </c>
      <c r="Z541" s="6" t="s">
        <v>18542</v>
      </c>
    </row>
    <row r="542" spans="1:26" x14ac:dyDescent="0.25">
      <c r="A542" s="6" t="s">
        <v>3009</v>
      </c>
      <c r="B542" s="6" t="s">
        <v>3832</v>
      </c>
      <c r="C542" s="6" t="s">
        <v>3821</v>
      </c>
      <c r="D542" s="6" t="s">
        <v>8722</v>
      </c>
      <c r="E542" s="6" t="s">
        <v>7162</v>
      </c>
      <c r="F542" s="6" t="s">
        <v>8723</v>
      </c>
      <c r="G542" s="6" t="s">
        <v>8724</v>
      </c>
      <c r="H542" s="6" t="s">
        <v>81</v>
      </c>
      <c r="I542" s="43"/>
      <c r="J542" s="43"/>
      <c r="L542" s="6" t="s">
        <v>8725</v>
      </c>
      <c r="M542" s="6" t="s">
        <v>8726</v>
      </c>
      <c r="N542" s="6" t="s">
        <v>5218</v>
      </c>
      <c r="O542" s="6" t="s">
        <v>3982</v>
      </c>
      <c r="Q542" s="6" t="s">
        <v>904</v>
      </c>
      <c r="R542" s="6" t="s">
        <v>18543</v>
      </c>
      <c r="S542" s="6" t="s">
        <v>81</v>
      </c>
      <c r="T542" s="6" t="s">
        <v>12</v>
      </c>
      <c r="U542" s="6" t="s">
        <v>904</v>
      </c>
      <c r="V542" s="6" t="s">
        <v>17594</v>
      </c>
      <c r="W542" s="6" t="s">
        <v>18331</v>
      </c>
      <c r="X542" s="6" t="s">
        <v>18544</v>
      </c>
      <c r="Y542" s="6" t="s">
        <v>18545</v>
      </c>
      <c r="Z542" s="6" t="s">
        <v>18546</v>
      </c>
    </row>
    <row r="543" spans="1:26" x14ac:dyDescent="0.25">
      <c r="A543" s="6" t="s">
        <v>726</v>
      </c>
      <c r="B543" s="6" t="s">
        <v>3828</v>
      </c>
      <c r="C543" s="6" t="s">
        <v>3821</v>
      </c>
      <c r="D543" s="6" t="s">
        <v>8727</v>
      </c>
      <c r="E543" s="6" t="s">
        <v>8728</v>
      </c>
      <c r="F543" s="6" t="s">
        <v>7065</v>
      </c>
      <c r="G543" s="6" t="s">
        <v>8729</v>
      </c>
      <c r="H543" s="6" t="s">
        <v>6376</v>
      </c>
      <c r="I543" s="43">
        <v>45142</v>
      </c>
      <c r="J543" s="43"/>
      <c r="K543">
        <v>1889539</v>
      </c>
      <c r="L543" s="6" t="s">
        <v>8730</v>
      </c>
      <c r="M543" s="6" t="s">
        <v>8731</v>
      </c>
      <c r="N543" s="6" t="s">
        <v>5219</v>
      </c>
      <c r="O543" s="6" t="s">
        <v>3982</v>
      </c>
      <c r="Q543" s="6" t="s">
        <v>906</v>
      </c>
      <c r="R543" s="6" t="s">
        <v>18547</v>
      </c>
      <c r="S543" s="6" t="s">
        <v>18548</v>
      </c>
      <c r="T543" s="6" t="s">
        <v>81</v>
      </c>
      <c r="U543" s="6" t="s">
        <v>81</v>
      </c>
      <c r="V543" s="6" t="s">
        <v>18549</v>
      </c>
      <c r="W543" s="6" t="s">
        <v>18550</v>
      </c>
      <c r="X543" s="6" t="s">
        <v>18551</v>
      </c>
      <c r="Y543" s="6" t="s">
        <v>18552</v>
      </c>
      <c r="Z543" s="6" t="s">
        <v>81</v>
      </c>
    </row>
    <row r="544" spans="1:26" x14ac:dyDescent="0.25">
      <c r="A544" s="6" t="s">
        <v>3011</v>
      </c>
      <c r="B544" s="6" t="s">
        <v>3865</v>
      </c>
      <c r="C544" s="6" t="s">
        <v>3866</v>
      </c>
      <c r="D544" s="6" t="s">
        <v>8732</v>
      </c>
      <c r="E544" s="6" t="s">
        <v>8391</v>
      </c>
      <c r="F544" s="6" t="s">
        <v>8733</v>
      </c>
      <c r="G544" s="6" t="s">
        <v>8734</v>
      </c>
      <c r="H544" s="6" t="s">
        <v>6353</v>
      </c>
      <c r="I544" s="43">
        <v>45230</v>
      </c>
      <c r="J544" s="43">
        <v>45236</v>
      </c>
      <c r="K544">
        <v>1609253</v>
      </c>
      <c r="L544" s="6" t="s">
        <v>8735</v>
      </c>
      <c r="M544" s="6" t="s">
        <v>8736</v>
      </c>
      <c r="N544" s="6" t="s">
        <v>5220</v>
      </c>
      <c r="O544" s="6" t="s">
        <v>3982</v>
      </c>
      <c r="Q544" s="6" t="s">
        <v>3082</v>
      </c>
      <c r="R544" s="6" t="s">
        <v>18553</v>
      </c>
      <c r="S544" s="6" t="s">
        <v>18554</v>
      </c>
      <c r="T544" s="6" t="s">
        <v>81</v>
      </c>
      <c r="U544" s="6" t="s">
        <v>81</v>
      </c>
      <c r="V544" s="6" t="s">
        <v>102</v>
      </c>
      <c r="W544" s="6" t="s">
        <v>16670</v>
      </c>
      <c r="X544" s="6" t="s">
        <v>18555</v>
      </c>
      <c r="Y544" s="6" t="s">
        <v>18556</v>
      </c>
      <c r="Z544" s="6" t="s">
        <v>81</v>
      </c>
    </row>
    <row r="545" spans="1:26" x14ac:dyDescent="0.25">
      <c r="A545" s="6" t="s">
        <v>3013</v>
      </c>
      <c r="B545" s="6" t="s">
        <v>3893</v>
      </c>
      <c r="C545" s="6" t="s">
        <v>3819</v>
      </c>
      <c r="D545" s="6" t="s">
        <v>8737</v>
      </c>
      <c r="E545" s="6" t="s">
        <v>81</v>
      </c>
      <c r="F545" s="6" t="s">
        <v>8738</v>
      </c>
      <c r="G545" s="6" t="s">
        <v>8739</v>
      </c>
      <c r="H545" s="6" t="s">
        <v>8740</v>
      </c>
      <c r="I545" s="43">
        <v>45236</v>
      </c>
      <c r="J545" s="43">
        <v>45240</v>
      </c>
      <c r="K545">
        <v>1828962</v>
      </c>
      <c r="L545" s="6" t="s">
        <v>8741</v>
      </c>
      <c r="M545" s="6" t="s">
        <v>8742</v>
      </c>
      <c r="N545" s="6" t="s">
        <v>4181</v>
      </c>
      <c r="O545" s="6" t="s">
        <v>3982</v>
      </c>
      <c r="Q545" s="6" t="s">
        <v>908</v>
      </c>
      <c r="R545" s="6" t="s">
        <v>18557</v>
      </c>
      <c r="S545" s="6" t="s">
        <v>18558</v>
      </c>
      <c r="T545" s="6" t="s">
        <v>15902</v>
      </c>
      <c r="U545" s="6" t="s">
        <v>908</v>
      </c>
      <c r="V545" s="6" t="s">
        <v>15930</v>
      </c>
      <c r="W545" s="6" t="s">
        <v>16425</v>
      </c>
      <c r="X545" s="6" t="s">
        <v>18559</v>
      </c>
      <c r="Y545" s="6" t="s">
        <v>18560</v>
      </c>
      <c r="Z545" s="6" t="s">
        <v>18561</v>
      </c>
    </row>
    <row r="546" spans="1:26" x14ac:dyDescent="0.25">
      <c r="A546" s="6" t="s">
        <v>3015</v>
      </c>
      <c r="B546" s="6" t="s">
        <v>3818</v>
      </c>
      <c r="C546" s="6" t="s">
        <v>3819</v>
      </c>
      <c r="D546" s="6" t="s">
        <v>8743</v>
      </c>
      <c r="E546" s="6" t="s">
        <v>81</v>
      </c>
      <c r="F546" s="6" t="s">
        <v>6537</v>
      </c>
      <c r="G546" s="6" t="s">
        <v>7658</v>
      </c>
      <c r="H546" s="6" t="s">
        <v>6353</v>
      </c>
      <c r="I546" s="43">
        <v>45167</v>
      </c>
      <c r="J546" s="43">
        <v>45173</v>
      </c>
      <c r="K546">
        <v>1807794</v>
      </c>
      <c r="L546" s="6" t="s">
        <v>8744</v>
      </c>
      <c r="M546" s="6" t="s">
        <v>8745</v>
      </c>
      <c r="N546" s="6" t="s">
        <v>5221</v>
      </c>
      <c r="O546" s="6" t="s">
        <v>3984</v>
      </c>
      <c r="Q546" s="6" t="s">
        <v>911</v>
      </c>
      <c r="R546" s="6" t="s">
        <v>18562</v>
      </c>
      <c r="S546" s="6" t="s">
        <v>18563</v>
      </c>
      <c r="T546" s="6" t="s">
        <v>12</v>
      </c>
      <c r="U546" s="6" t="s">
        <v>911</v>
      </c>
      <c r="V546" s="6" t="s">
        <v>15980</v>
      </c>
      <c r="W546" s="6" t="s">
        <v>16053</v>
      </c>
      <c r="X546" s="6" t="s">
        <v>18564</v>
      </c>
      <c r="Y546" s="6" t="s">
        <v>18565</v>
      </c>
      <c r="Z546" s="6" t="s">
        <v>18566</v>
      </c>
    </row>
    <row r="547" spans="1:26" x14ac:dyDescent="0.25">
      <c r="A547" s="6" t="s">
        <v>15770</v>
      </c>
      <c r="B547" s="6" t="s">
        <v>3865</v>
      </c>
      <c r="C547" s="6" t="s">
        <v>3866</v>
      </c>
      <c r="D547" s="6" t="s">
        <v>24562</v>
      </c>
      <c r="E547" s="6" t="s">
        <v>24563</v>
      </c>
      <c r="F547" s="6" t="s">
        <v>7065</v>
      </c>
      <c r="G547" s="6" t="s">
        <v>7970</v>
      </c>
      <c r="H547" s="6" t="s">
        <v>6376</v>
      </c>
      <c r="I547" s="43">
        <v>45147</v>
      </c>
      <c r="J547" s="43"/>
      <c r="L547" s="6" t="s">
        <v>81</v>
      </c>
      <c r="M547" s="6" t="s">
        <v>81</v>
      </c>
      <c r="N547" s="6" t="s">
        <v>24564</v>
      </c>
      <c r="O547" s="6" t="s">
        <v>3982</v>
      </c>
      <c r="Q547" s="6" t="s">
        <v>18567</v>
      </c>
      <c r="R547" s="6" t="s">
        <v>18568</v>
      </c>
      <c r="S547" s="6" t="s">
        <v>18569</v>
      </c>
      <c r="T547" s="6" t="s">
        <v>81</v>
      </c>
      <c r="U547" s="6" t="s">
        <v>81</v>
      </c>
      <c r="V547" s="6" t="s">
        <v>16037</v>
      </c>
      <c r="W547" s="6" t="s">
        <v>16266</v>
      </c>
      <c r="X547" s="6" t="s">
        <v>18570</v>
      </c>
      <c r="Y547" s="6" t="s">
        <v>18571</v>
      </c>
      <c r="Z547" s="6" t="s">
        <v>81</v>
      </c>
    </row>
    <row r="548" spans="1:26" x14ac:dyDescent="0.25">
      <c r="A548" s="6" t="s">
        <v>727</v>
      </c>
      <c r="B548" s="6" t="s">
        <v>3870</v>
      </c>
      <c r="C548" s="6" t="s">
        <v>114</v>
      </c>
      <c r="D548" s="6" t="s">
        <v>8746</v>
      </c>
      <c r="E548" s="6" t="s">
        <v>8747</v>
      </c>
      <c r="F548" s="6" t="s">
        <v>6520</v>
      </c>
      <c r="G548" s="6" t="s">
        <v>8748</v>
      </c>
      <c r="H548" s="6" t="s">
        <v>81</v>
      </c>
      <c r="I548" s="43"/>
      <c r="J548" s="43"/>
      <c r="K548">
        <v>849395</v>
      </c>
      <c r="L548" s="6" t="s">
        <v>8749</v>
      </c>
      <c r="M548" s="6" t="s">
        <v>8750</v>
      </c>
      <c r="N548" s="6" t="s">
        <v>5222</v>
      </c>
      <c r="O548" s="6" t="s">
        <v>3982</v>
      </c>
      <c r="Q548" s="6" t="s">
        <v>913</v>
      </c>
      <c r="R548" s="6" t="s">
        <v>18572</v>
      </c>
      <c r="S548" s="6" t="s">
        <v>18573</v>
      </c>
      <c r="T548" s="6" t="s">
        <v>12</v>
      </c>
      <c r="U548" s="6" t="s">
        <v>913</v>
      </c>
      <c r="V548" s="6" t="s">
        <v>16063</v>
      </c>
      <c r="W548" s="6" t="s">
        <v>16064</v>
      </c>
      <c r="X548" s="6" t="s">
        <v>18574</v>
      </c>
      <c r="Y548" s="6" t="s">
        <v>18575</v>
      </c>
      <c r="Z548" s="6" t="s">
        <v>18576</v>
      </c>
    </row>
    <row r="549" spans="1:26" x14ac:dyDescent="0.25">
      <c r="A549" s="6" t="s">
        <v>3017</v>
      </c>
      <c r="B549" s="6" t="s">
        <v>3862</v>
      </c>
      <c r="C549" s="6" t="s">
        <v>3826</v>
      </c>
      <c r="D549" s="6" t="s">
        <v>8751</v>
      </c>
      <c r="E549" s="6" t="s">
        <v>8752</v>
      </c>
      <c r="F549" s="6" t="s">
        <v>6418</v>
      </c>
      <c r="G549" s="6" t="s">
        <v>8753</v>
      </c>
      <c r="H549" s="6" t="s">
        <v>6420</v>
      </c>
      <c r="I549" s="43">
        <v>45225</v>
      </c>
      <c r="J549" s="43">
        <v>45229</v>
      </c>
      <c r="K549">
        <v>1060822</v>
      </c>
      <c r="L549" s="6" t="s">
        <v>8754</v>
      </c>
      <c r="M549" s="6" t="s">
        <v>8755</v>
      </c>
      <c r="N549" s="6" t="s">
        <v>4208</v>
      </c>
      <c r="O549" s="6" t="s">
        <v>3982</v>
      </c>
      <c r="Q549" s="6" t="s">
        <v>915</v>
      </c>
      <c r="R549" s="6" t="s">
        <v>18577</v>
      </c>
      <c r="S549" s="6" t="s">
        <v>18578</v>
      </c>
      <c r="T549" s="6" t="s">
        <v>12</v>
      </c>
      <c r="U549" s="6" t="s">
        <v>915</v>
      </c>
      <c r="V549" s="6" t="s">
        <v>16012</v>
      </c>
      <c r="W549" s="6" t="s">
        <v>18579</v>
      </c>
      <c r="X549" s="6" t="s">
        <v>18580</v>
      </c>
      <c r="Y549" s="6" t="s">
        <v>18581</v>
      </c>
      <c r="Z549" s="6" t="s">
        <v>18582</v>
      </c>
    </row>
    <row r="550" spans="1:26" x14ac:dyDescent="0.25">
      <c r="A550" s="6" t="s">
        <v>3019</v>
      </c>
      <c r="B550" s="6" t="s">
        <v>3865</v>
      </c>
      <c r="C550" s="6" t="s">
        <v>3866</v>
      </c>
      <c r="D550" s="6" t="s">
        <v>8756</v>
      </c>
      <c r="E550" s="6" t="s">
        <v>8757</v>
      </c>
      <c r="F550" s="6" t="s">
        <v>8758</v>
      </c>
      <c r="G550" s="6" t="s">
        <v>8759</v>
      </c>
      <c r="H550" s="6" t="s">
        <v>6376</v>
      </c>
      <c r="I550" s="43">
        <v>45229</v>
      </c>
      <c r="J550" s="43">
        <v>45233</v>
      </c>
      <c r="K550">
        <v>23194</v>
      </c>
      <c r="L550" s="6" t="s">
        <v>8760</v>
      </c>
      <c r="M550" s="6" t="s">
        <v>8761</v>
      </c>
      <c r="N550" s="6" t="s">
        <v>5223</v>
      </c>
      <c r="O550" s="6" t="s">
        <v>3982</v>
      </c>
      <c r="Q550" s="6" t="s">
        <v>917</v>
      </c>
      <c r="R550" s="6" t="s">
        <v>916</v>
      </c>
      <c r="S550" s="6" t="s">
        <v>18583</v>
      </c>
      <c r="T550" s="6" t="s">
        <v>12</v>
      </c>
      <c r="U550" s="6" t="s">
        <v>917</v>
      </c>
      <c r="V550" s="6" t="s">
        <v>102</v>
      </c>
      <c r="W550" s="6" t="s">
        <v>16106</v>
      </c>
      <c r="X550" s="6" t="s">
        <v>18584</v>
      </c>
      <c r="Y550" s="6" t="s">
        <v>18585</v>
      </c>
      <c r="Z550" s="6" t="s">
        <v>18586</v>
      </c>
    </row>
    <row r="551" spans="1:26" x14ac:dyDescent="0.25">
      <c r="A551" s="6" t="s">
        <v>728</v>
      </c>
      <c r="B551" s="6" t="s">
        <v>3815</v>
      </c>
      <c r="C551" s="6" t="s">
        <v>3816</v>
      </c>
      <c r="D551" s="6" t="s">
        <v>8762</v>
      </c>
      <c r="E551" s="6" t="s">
        <v>81</v>
      </c>
      <c r="F551" s="6" t="s">
        <v>6551</v>
      </c>
      <c r="G551" s="6" t="s">
        <v>6552</v>
      </c>
      <c r="H551" s="6" t="s">
        <v>1601</v>
      </c>
      <c r="I551" s="43">
        <v>45147</v>
      </c>
      <c r="J551" s="43"/>
      <c r="K551">
        <v>1100682</v>
      </c>
      <c r="L551" s="6" t="s">
        <v>8763</v>
      </c>
      <c r="M551" s="6" t="s">
        <v>8764</v>
      </c>
      <c r="N551" s="6" t="s">
        <v>4262</v>
      </c>
      <c r="O551" s="6" t="s">
        <v>3983</v>
      </c>
      <c r="Q551" s="6" t="s">
        <v>918</v>
      </c>
      <c r="R551" s="6" t="s">
        <v>18587</v>
      </c>
      <c r="S551" s="6" t="s">
        <v>18588</v>
      </c>
      <c r="T551" s="6" t="s">
        <v>12</v>
      </c>
      <c r="U551" s="6" t="s">
        <v>918</v>
      </c>
      <c r="V551" s="6" t="s">
        <v>15936</v>
      </c>
      <c r="W551" s="6" t="s">
        <v>17588</v>
      </c>
      <c r="X551" s="6" t="s">
        <v>18589</v>
      </c>
      <c r="Y551" s="6" t="s">
        <v>18590</v>
      </c>
      <c r="Z551" s="6" t="s">
        <v>18591</v>
      </c>
    </row>
    <row r="552" spans="1:26" x14ac:dyDescent="0.25">
      <c r="A552" s="6" t="s">
        <v>729</v>
      </c>
      <c r="B552" s="6" t="s">
        <v>3858</v>
      </c>
      <c r="C552" s="6" t="s">
        <v>3819</v>
      </c>
      <c r="D552" s="6" t="s">
        <v>8765</v>
      </c>
      <c r="E552" s="6" t="s">
        <v>8766</v>
      </c>
      <c r="F552" s="6" t="s">
        <v>6451</v>
      </c>
      <c r="G552" s="6" t="s">
        <v>6582</v>
      </c>
      <c r="H552" s="6" t="s">
        <v>6353</v>
      </c>
      <c r="I552" s="43">
        <v>45160</v>
      </c>
      <c r="J552" s="43">
        <v>45166</v>
      </c>
      <c r="K552">
        <v>1108524</v>
      </c>
      <c r="L552" s="6" t="s">
        <v>8767</v>
      </c>
      <c r="M552" s="6" t="s">
        <v>8768</v>
      </c>
      <c r="N552" s="6" t="s">
        <v>4031</v>
      </c>
      <c r="O552" s="6" t="s">
        <v>3982</v>
      </c>
      <c r="Q552" s="6" t="s">
        <v>920</v>
      </c>
      <c r="R552" s="6" t="s">
        <v>18592</v>
      </c>
      <c r="S552" s="6" t="s">
        <v>18593</v>
      </c>
      <c r="T552" s="6" t="s">
        <v>12</v>
      </c>
      <c r="U552" s="6" t="s">
        <v>920</v>
      </c>
      <c r="V552" s="6" t="s">
        <v>15936</v>
      </c>
      <c r="W552" s="6" t="s">
        <v>15937</v>
      </c>
      <c r="X552" s="6" t="s">
        <v>18594</v>
      </c>
      <c r="Y552" s="6" t="s">
        <v>18595</v>
      </c>
      <c r="Z552" s="6" t="s">
        <v>18596</v>
      </c>
    </row>
    <row r="553" spans="1:26" x14ac:dyDescent="0.25">
      <c r="A553" s="6" t="s">
        <v>731</v>
      </c>
      <c r="B553" s="6" t="s">
        <v>3852</v>
      </c>
      <c r="C553" s="6" t="s">
        <v>3826</v>
      </c>
      <c r="D553" s="6" t="s">
        <v>8769</v>
      </c>
      <c r="E553" s="6" t="s">
        <v>81</v>
      </c>
      <c r="F553" s="6" t="s">
        <v>8770</v>
      </c>
      <c r="G553" s="6" t="s">
        <v>8771</v>
      </c>
      <c r="H553" s="6" t="s">
        <v>6617</v>
      </c>
      <c r="I553" s="43">
        <v>45231</v>
      </c>
      <c r="J553" s="43">
        <v>45236</v>
      </c>
      <c r="K553">
        <v>1334036</v>
      </c>
      <c r="L553" s="6" t="s">
        <v>8772</v>
      </c>
      <c r="M553" s="6" t="s">
        <v>8773</v>
      </c>
      <c r="N553" s="6" t="s">
        <v>5224</v>
      </c>
      <c r="O553" s="6" t="s">
        <v>3982</v>
      </c>
      <c r="Q553" s="6" t="s">
        <v>922</v>
      </c>
      <c r="R553" s="6" t="s">
        <v>18597</v>
      </c>
      <c r="S553" s="6" t="s">
        <v>18598</v>
      </c>
      <c r="T553" s="6" t="s">
        <v>12</v>
      </c>
      <c r="U553" s="6" t="s">
        <v>922</v>
      </c>
      <c r="V553" s="6" t="s">
        <v>15936</v>
      </c>
      <c r="W553" s="6" t="s">
        <v>17588</v>
      </c>
      <c r="X553" s="6" t="s">
        <v>18599</v>
      </c>
      <c r="Y553" s="6" t="s">
        <v>18600</v>
      </c>
      <c r="Z553" s="6" t="s">
        <v>18601</v>
      </c>
    </row>
    <row r="554" spans="1:26" x14ac:dyDescent="0.25">
      <c r="A554" s="6" t="s">
        <v>3020</v>
      </c>
      <c r="B554" s="6" t="s">
        <v>3938</v>
      </c>
      <c r="C554" s="6" t="s">
        <v>102</v>
      </c>
      <c r="D554" s="6" t="s">
        <v>8139</v>
      </c>
      <c r="E554" s="6" t="s">
        <v>8774</v>
      </c>
      <c r="F554" s="6" t="s">
        <v>8141</v>
      </c>
      <c r="G554" s="6" t="s">
        <v>81</v>
      </c>
      <c r="H554" s="6" t="s">
        <v>81</v>
      </c>
      <c r="I554" s="43"/>
      <c r="J554" s="43"/>
      <c r="L554" s="6" t="s">
        <v>81</v>
      </c>
      <c r="M554" s="6" t="s">
        <v>81</v>
      </c>
      <c r="N554" s="6" t="s">
        <v>5225</v>
      </c>
      <c r="O554" s="6" t="s">
        <v>3983</v>
      </c>
      <c r="Q554" s="6" t="s">
        <v>926</v>
      </c>
      <c r="R554" s="6" t="s">
        <v>18602</v>
      </c>
      <c r="S554" s="6" t="s">
        <v>18603</v>
      </c>
      <c r="T554" s="6" t="s">
        <v>12</v>
      </c>
      <c r="U554" s="6" t="s">
        <v>926</v>
      </c>
      <c r="V554" s="6" t="s">
        <v>16063</v>
      </c>
      <c r="W554" s="6" t="s">
        <v>16064</v>
      </c>
      <c r="X554" s="6" t="s">
        <v>18604</v>
      </c>
      <c r="Y554" s="6" t="s">
        <v>18605</v>
      </c>
      <c r="Z554" s="6" t="s">
        <v>18606</v>
      </c>
    </row>
    <row r="555" spans="1:26" x14ac:dyDescent="0.25">
      <c r="A555" s="6" t="s">
        <v>3021</v>
      </c>
      <c r="B555" s="6" t="s">
        <v>3846</v>
      </c>
      <c r="C555" s="6" t="s">
        <v>3835</v>
      </c>
      <c r="D555" s="6" t="s">
        <v>8775</v>
      </c>
      <c r="E555" s="6" t="s">
        <v>81</v>
      </c>
      <c r="F555" s="6" t="s">
        <v>8776</v>
      </c>
      <c r="G555" s="6" t="s">
        <v>8777</v>
      </c>
      <c r="H555" s="6" t="s">
        <v>81</v>
      </c>
      <c r="I555" s="43"/>
      <c r="J555" s="43"/>
      <c r="L555" s="6" t="s">
        <v>8778</v>
      </c>
      <c r="M555" s="6" t="s">
        <v>8779</v>
      </c>
      <c r="N555" s="6" t="s">
        <v>5226</v>
      </c>
      <c r="O555" s="6" t="s">
        <v>3983</v>
      </c>
      <c r="Q555" s="6" t="s">
        <v>928</v>
      </c>
      <c r="R555" s="6" t="s">
        <v>927</v>
      </c>
      <c r="S555" s="6" t="s">
        <v>18607</v>
      </c>
      <c r="T555" s="6" t="s">
        <v>12</v>
      </c>
      <c r="U555" s="6" t="s">
        <v>928</v>
      </c>
      <c r="V555" s="6" t="s">
        <v>15930</v>
      </c>
      <c r="W555" s="6" t="s">
        <v>16007</v>
      </c>
      <c r="X555" s="6" t="s">
        <v>18608</v>
      </c>
      <c r="Y555" s="6" t="s">
        <v>18609</v>
      </c>
      <c r="Z555" s="6" t="s">
        <v>18610</v>
      </c>
    </row>
    <row r="556" spans="1:26" x14ac:dyDescent="0.25">
      <c r="A556" s="6" t="s">
        <v>3023</v>
      </c>
      <c r="B556" s="6" t="s">
        <v>3902</v>
      </c>
      <c r="C556" s="6" t="s">
        <v>3823</v>
      </c>
      <c r="D556" s="6" t="s">
        <v>8780</v>
      </c>
      <c r="E556" s="6" t="s">
        <v>7644</v>
      </c>
      <c r="F556" s="6" t="s">
        <v>7172</v>
      </c>
      <c r="G556" s="6" t="s">
        <v>7173</v>
      </c>
      <c r="H556" s="6" t="s">
        <v>6360</v>
      </c>
      <c r="I556" s="43">
        <v>45224</v>
      </c>
      <c r="J556" s="43">
        <v>45229</v>
      </c>
      <c r="K556">
        <v>17843</v>
      </c>
      <c r="L556" s="6" t="s">
        <v>8781</v>
      </c>
      <c r="M556" s="6" t="s">
        <v>8782</v>
      </c>
      <c r="N556" s="6" t="s">
        <v>5227</v>
      </c>
      <c r="O556" s="6" t="s">
        <v>3982</v>
      </c>
      <c r="Q556" s="6" t="s">
        <v>931</v>
      </c>
      <c r="R556" s="6" t="s">
        <v>18611</v>
      </c>
      <c r="S556" s="6" t="s">
        <v>18612</v>
      </c>
      <c r="T556" s="6" t="s">
        <v>12</v>
      </c>
      <c r="U556" s="6" t="s">
        <v>931</v>
      </c>
      <c r="V556" s="6" t="s">
        <v>24</v>
      </c>
      <c r="W556" s="6" t="s">
        <v>15974</v>
      </c>
      <c r="X556" s="6" t="s">
        <v>18613</v>
      </c>
      <c r="Y556" s="6" t="s">
        <v>18614</v>
      </c>
      <c r="Z556" s="6" t="s">
        <v>18615</v>
      </c>
    </row>
    <row r="557" spans="1:26" x14ac:dyDescent="0.25">
      <c r="A557" s="6" t="s">
        <v>733</v>
      </c>
      <c r="B557" s="6" t="s">
        <v>3833</v>
      </c>
      <c r="C557" s="6" t="s">
        <v>3816</v>
      </c>
      <c r="D557" s="6" t="s">
        <v>8783</v>
      </c>
      <c r="E557" s="6" t="s">
        <v>81</v>
      </c>
      <c r="F557" s="6" t="s">
        <v>8784</v>
      </c>
      <c r="G557" s="6" t="s">
        <v>8785</v>
      </c>
      <c r="H557" s="6" t="s">
        <v>81</v>
      </c>
      <c r="I557" s="43">
        <v>45229</v>
      </c>
      <c r="J557" s="43">
        <v>45244</v>
      </c>
      <c r="K557">
        <v>1674416</v>
      </c>
      <c r="L557" s="6" t="s">
        <v>8786</v>
      </c>
      <c r="M557" s="6" t="s">
        <v>8787</v>
      </c>
      <c r="N557" s="6" t="s">
        <v>5228</v>
      </c>
      <c r="O557" s="6" t="s">
        <v>3983</v>
      </c>
      <c r="Q557" s="6" t="s">
        <v>932</v>
      </c>
      <c r="R557" s="6" t="s">
        <v>18616</v>
      </c>
      <c r="S557" s="6" t="s">
        <v>18617</v>
      </c>
      <c r="T557" s="6" t="s">
        <v>12</v>
      </c>
      <c r="U557" s="6" t="s">
        <v>932</v>
      </c>
      <c r="V557" s="6" t="s">
        <v>15936</v>
      </c>
      <c r="W557" s="6" t="s">
        <v>16493</v>
      </c>
      <c r="X557" s="6" t="s">
        <v>18618</v>
      </c>
      <c r="Y557" s="6" t="s">
        <v>18619</v>
      </c>
      <c r="Z557" s="6" t="s">
        <v>18620</v>
      </c>
    </row>
    <row r="558" spans="1:26" x14ac:dyDescent="0.25">
      <c r="A558" s="6" t="s">
        <v>735</v>
      </c>
      <c r="B558" s="6" t="s">
        <v>3853</v>
      </c>
      <c r="C558" s="6" t="s">
        <v>3819</v>
      </c>
      <c r="D558" s="6" t="s">
        <v>8788</v>
      </c>
      <c r="E558" s="6" t="s">
        <v>81</v>
      </c>
      <c r="F558" s="6" t="s">
        <v>6688</v>
      </c>
      <c r="G558" s="6" t="s">
        <v>8789</v>
      </c>
      <c r="H558" s="6" t="s">
        <v>6376</v>
      </c>
      <c r="I558" s="43">
        <v>45229</v>
      </c>
      <c r="J558" s="43">
        <v>45233</v>
      </c>
      <c r="K558">
        <v>772406</v>
      </c>
      <c r="L558" s="6" t="s">
        <v>8790</v>
      </c>
      <c r="M558" s="6" t="s">
        <v>8791</v>
      </c>
      <c r="N558" s="6" t="s">
        <v>5229</v>
      </c>
      <c r="O558" s="6" t="s">
        <v>3982</v>
      </c>
      <c r="Q558" s="6" t="s">
        <v>934</v>
      </c>
      <c r="R558" s="6" t="s">
        <v>933</v>
      </c>
      <c r="S558" s="6" t="s">
        <v>18621</v>
      </c>
      <c r="T558" s="6" t="s">
        <v>12</v>
      </c>
      <c r="U558" s="6" t="s">
        <v>934</v>
      </c>
      <c r="V558" s="6" t="s">
        <v>16785</v>
      </c>
      <c r="W558" s="6" t="s">
        <v>16786</v>
      </c>
      <c r="X558" s="6" t="s">
        <v>18622</v>
      </c>
      <c r="Y558" s="6" t="s">
        <v>18623</v>
      </c>
      <c r="Z558" s="6" t="s">
        <v>18624</v>
      </c>
    </row>
    <row r="559" spans="1:26" x14ac:dyDescent="0.25">
      <c r="A559" s="6" t="s">
        <v>737</v>
      </c>
      <c r="B559" s="6" t="s">
        <v>3875</v>
      </c>
      <c r="C559" s="6" t="s">
        <v>3821</v>
      </c>
      <c r="D559" s="6" t="s">
        <v>8792</v>
      </c>
      <c r="E559" s="6" t="s">
        <v>6466</v>
      </c>
      <c r="F559" s="6" t="s">
        <v>6374</v>
      </c>
      <c r="G559" s="6" t="s">
        <v>8793</v>
      </c>
      <c r="H559" s="6" t="s">
        <v>6376</v>
      </c>
      <c r="I559" s="43">
        <v>45229</v>
      </c>
      <c r="J559" s="43">
        <v>45233</v>
      </c>
      <c r="K559">
        <v>874866</v>
      </c>
      <c r="L559" s="6" t="s">
        <v>8794</v>
      </c>
      <c r="M559" s="6" t="s">
        <v>8795</v>
      </c>
      <c r="N559" s="6" t="s">
        <v>5230</v>
      </c>
      <c r="O559" s="6" t="s">
        <v>3982</v>
      </c>
      <c r="Q559" s="6" t="s">
        <v>936</v>
      </c>
      <c r="R559" s="6" t="s">
        <v>18625</v>
      </c>
      <c r="S559" s="6" t="s">
        <v>18626</v>
      </c>
      <c r="T559" s="6" t="s">
        <v>6627</v>
      </c>
      <c r="U559" s="6" t="s">
        <v>936</v>
      </c>
      <c r="V559" s="6" t="s">
        <v>102</v>
      </c>
      <c r="W559" s="6" t="s">
        <v>16670</v>
      </c>
      <c r="X559" s="6" t="s">
        <v>18627</v>
      </c>
      <c r="Y559" s="6" t="s">
        <v>18628</v>
      </c>
      <c r="Z559" s="6" t="s">
        <v>18629</v>
      </c>
    </row>
    <row r="560" spans="1:26" x14ac:dyDescent="0.25">
      <c r="A560" s="6" t="s">
        <v>739</v>
      </c>
      <c r="B560" s="6" t="s">
        <v>3847</v>
      </c>
      <c r="C560" s="6" t="s">
        <v>3819</v>
      </c>
      <c r="D560" s="6" t="s">
        <v>8796</v>
      </c>
      <c r="E560" s="6" t="s">
        <v>8184</v>
      </c>
      <c r="F560" s="6" t="s">
        <v>6688</v>
      </c>
      <c r="G560" s="6" t="s">
        <v>8789</v>
      </c>
      <c r="H560" s="6" t="s">
        <v>6376</v>
      </c>
      <c r="I560" s="43">
        <v>45168</v>
      </c>
      <c r="J560" s="43"/>
      <c r="K560">
        <v>1535527</v>
      </c>
      <c r="L560" s="6" t="s">
        <v>8797</v>
      </c>
      <c r="M560" s="6" t="s">
        <v>8798</v>
      </c>
      <c r="N560" s="6" t="s">
        <v>5231</v>
      </c>
      <c r="O560" s="6" t="s">
        <v>3982</v>
      </c>
      <c r="Q560" s="6" t="s">
        <v>938</v>
      </c>
      <c r="R560" s="6" t="s">
        <v>18630</v>
      </c>
      <c r="S560" s="6" t="s">
        <v>18631</v>
      </c>
      <c r="T560" s="6" t="s">
        <v>7623</v>
      </c>
      <c r="U560" s="6" t="s">
        <v>18632</v>
      </c>
      <c r="V560" s="6" t="s">
        <v>102</v>
      </c>
      <c r="W560" s="6" t="s">
        <v>16106</v>
      </c>
      <c r="X560" s="6" t="s">
        <v>18633</v>
      </c>
      <c r="Y560" s="6" t="s">
        <v>18634</v>
      </c>
      <c r="Z560" s="6" t="s">
        <v>81</v>
      </c>
    </row>
    <row r="561" spans="1:26" x14ac:dyDescent="0.25">
      <c r="A561" s="6" t="s">
        <v>740</v>
      </c>
      <c r="B561" s="6" t="s">
        <v>3818</v>
      </c>
      <c r="C561" s="6" t="s">
        <v>3819</v>
      </c>
      <c r="D561" s="6" t="s">
        <v>8799</v>
      </c>
      <c r="E561" s="6" t="s">
        <v>81</v>
      </c>
      <c r="F561" s="6" t="s">
        <v>6537</v>
      </c>
      <c r="G561" s="6" t="s">
        <v>8800</v>
      </c>
      <c r="H561" s="6" t="s">
        <v>6353</v>
      </c>
      <c r="I561" s="43">
        <v>45153</v>
      </c>
      <c r="J561" s="43">
        <v>45159</v>
      </c>
      <c r="K561">
        <v>858877</v>
      </c>
      <c r="L561" s="6" t="s">
        <v>8801</v>
      </c>
      <c r="M561" s="6" t="s">
        <v>8802</v>
      </c>
      <c r="N561" s="6" t="s">
        <v>4416</v>
      </c>
      <c r="O561" s="6" t="s">
        <v>3984</v>
      </c>
      <c r="Q561" s="6" t="s">
        <v>940</v>
      </c>
      <c r="R561" s="6" t="s">
        <v>18635</v>
      </c>
      <c r="S561" s="6" t="s">
        <v>18636</v>
      </c>
      <c r="T561" s="6" t="s">
        <v>12</v>
      </c>
      <c r="U561" s="6" t="s">
        <v>940</v>
      </c>
      <c r="V561" s="6" t="s">
        <v>15903</v>
      </c>
      <c r="W561" s="6" t="s">
        <v>16348</v>
      </c>
      <c r="X561" s="6" t="s">
        <v>18637</v>
      </c>
      <c r="Y561" s="6" t="s">
        <v>18638</v>
      </c>
      <c r="Z561" s="6" t="s">
        <v>18639</v>
      </c>
    </row>
    <row r="562" spans="1:26" x14ac:dyDescent="0.25">
      <c r="A562" s="6" t="s">
        <v>742</v>
      </c>
      <c r="B562" s="6" t="s">
        <v>3912</v>
      </c>
      <c r="C562" s="6" t="s">
        <v>3840</v>
      </c>
      <c r="D562" s="6" t="s">
        <v>8803</v>
      </c>
      <c r="E562" s="6" t="s">
        <v>81</v>
      </c>
      <c r="F562" s="6" t="s">
        <v>8237</v>
      </c>
      <c r="G562" s="6" t="s">
        <v>8804</v>
      </c>
      <c r="H562" s="6" t="s">
        <v>8239</v>
      </c>
      <c r="I562" s="43">
        <v>45223</v>
      </c>
      <c r="J562" s="43"/>
      <c r="K562">
        <v>1057352</v>
      </c>
      <c r="L562" s="6" t="s">
        <v>8805</v>
      </c>
      <c r="M562" s="6" t="s">
        <v>8806</v>
      </c>
      <c r="N562" s="6" t="s">
        <v>5232</v>
      </c>
      <c r="O562" s="6" t="s">
        <v>3982</v>
      </c>
      <c r="Q562" s="6" t="s">
        <v>3089</v>
      </c>
      <c r="R562" s="6" t="s">
        <v>18640</v>
      </c>
      <c r="S562" s="6" t="s">
        <v>18641</v>
      </c>
      <c r="T562" s="6" t="s">
        <v>12</v>
      </c>
      <c r="U562" s="6" t="s">
        <v>3089</v>
      </c>
      <c r="V562" s="6" t="s">
        <v>16285</v>
      </c>
      <c r="W562" s="6" t="s">
        <v>16286</v>
      </c>
      <c r="X562" s="6" t="s">
        <v>18642</v>
      </c>
      <c r="Y562" s="6" t="s">
        <v>18643</v>
      </c>
      <c r="Z562" s="6" t="s">
        <v>18644</v>
      </c>
    </row>
    <row r="563" spans="1:26" x14ac:dyDescent="0.25">
      <c r="A563" s="6" t="s">
        <v>3024</v>
      </c>
      <c r="B563" s="6" t="s">
        <v>3827</v>
      </c>
      <c r="C563" s="6" t="s">
        <v>3819</v>
      </c>
      <c r="D563" s="6" t="s">
        <v>8807</v>
      </c>
      <c r="E563" s="6" t="s">
        <v>8808</v>
      </c>
      <c r="F563" s="6" t="s">
        <v>6722</v>
      </c>
      <c r="G563" s="6" t="s">
        <v>8809</v>
      </c>
      <c r="H563" s="6" t="s">
        <v>81</v>
      </c>
      <c r="I563" s="43"/>
      <c r="J563" s="43"/>
      <c r="L563" s="6" t="s">
        <v>8810</v>
      </c>
      <c r="M563" s="6" t="s">
        <v>81</v>
      </c>
      <c r="N563" s="6" t="s">
        <v>5233</v>
      </c>
      <c r="O563" s="6" t="s">
        <v>3982</v>
      </c>
      <c r="Q563" s="6" t="s">
        <v>942</v>
      </c>
      <c r="R563" s="6" t="s">
        <v>18645</v>
      </c>
      <c r="S563" s="6" t="s">
        <v>18646</v>
      </c>
      <c r="T563" s="6" t="s">
        <v>15902</v>
      </c>
      <c r="U563" s="6" t="s">
        <v>942</v>
      </c>
      <c r="V563" s="6" t="s">
        <v>15889</v>
      </c>
      <c r="W563" s="6" t="s">
        <v>16116</v>
      </c>
      <c r="X563" s="6" t="s">
        <v>18647</v>
      </c>
      <c r="Y563" s="6" t="s">
        <v>18648</v>
      </c>
      <c r="Z563" s="6" t="s">
        <v>18649</v>
      </c>
    </row>
    <row r="564" spans="1:26" x14ac:dyDescent="0.25">
      <c r="A564" s="6" t="s">
        <v>3026</v>
      </c>
      <c r="B564" s="6" t="s">
        <v>265</v>
      </c>
      <c r="C564" s="6" t="s">
        <v>3819</v>
      </c>
      <c r="D564" s="6" t="s">
        <v>8811</v>
      </c>
      <c r="E564" s="6" t="s">
        <v>81</v>
      </c>
      <c r="F564" s="6" t="s">
        <v>8812</v>
      </c>
      <c r="G564" s="6" t="s">
        <v>8813</v>
      </c>
      <c r="H564" s="6" t="s">
        <v>1885</v>
      </c>
      <c r="I564" s="43">
        <v>45068</v>
      </c>
      <c r="J564" s="43">
        <v>45072</v>
      </c>
      <c r="K564">
        <v>1375877</v>
      </c>
      <c r="L564" s="6" t="s">
        <v>8814</v>
      </c>
      <c r="M564" s="6" t="s">
        <v>8815</v>
      </c>
      <c r="N564" s="6" t="s">
        <v>5234</v>
      </c>
      <c r="O564" s="6" t="s">
        <v>3982</v>
      </c>
      <c r="Q564" s="6" t="s">
        <v>3091</v>
      </c>
      <c r="R564" s="6" t="s">
        <v>18650</v>
      </c>
      <c r="S564" s="6" t="s">
        <v>18651</v>
      </c>
      <c r="T564" s="6" t="s">
        <v>12</v>
      </c>
      <c r="U564" s="6" t="s">
        <v>3091</v>
      </c>
      <c r="V564" s="6" t="s">
        <v>16070</v>
      </c>
      <c r="W564" s="6" t="s">
        <v>16071</v>
      </c>
      <c r="X564" s="6" t="s">
        <v>18652</v>
      </c>
      <c r="Y564" s="6" t="s">
        <v>18653</v>
      </c>
      <c r="Z564" s="6" t="s">
        <v>18654</v>
      </c>
    </row>
    <row r="565" spans="1:26" x14ac:dyDescent="0.25">
      <c r="A565" s="6" t="s">
        <v>744</v>
      </c>
      <c r="B565" s="6" t="s">
        <v>3824</v>
      </c>
      <c r="C565" s="6" t="s">
        <v>3823</v>
      </c>
      <c r="D565" s="6" t="s">
        <v>8816</v>
      </c>
      <c r="E565" s="6" t="s">
        <v>6466</v>
      </c>
      <c r="F565" s="6" t="s">
        <v>7444</v>
      </c>
      <c r="G565" s="6" t="s">
        <v>8817</v>
      </c>
      <c r="H565" s="6" t="s">
        <v>6829</v>
      </c>
      <c r="I565" s="43">
        <v>45224</v>
      </c>
      <c r="J565" s="43">
        <v>45229</v>
      </c>
      <c r="K565">
        <v>790051</v>
      </c>
      <c r="L565" s="6" t="s">
        <v>8818</v>
      </c>
      <c r="M565" s="6" t="s">
        <v>8819</v>
      </c>
      <c r="N565" s="6" t="s">
        <v>4008</v>
      </c>
      <c r="O565" s="6" t="s">
        <v>3982</v>
      </c>
      <c r="Q565" s="6" t="s">
        <v>944</v>
      </c>
      <c r="R565" s="6" t="s">
        <v>943</v>
      </c>
      <c r="S565" s="6" t="s">
        <v>18655</v>
      </c>
      <c r="T565" s="6" t="s">
        <v>12</v>
      </c>
      <c r="U565" s="6" t="s">
        <v>944</v>
      </c>
      <c r="V565" s="6" t="s">
        <v>16070</v>
      </c>
      <c r="W565" s="6" t="s">
        <v>16071</v>
      </c>
      <c r="X565" s="6" t="s">
        <v>18656</v>
      </c>
      <c r="Y565" s="6" t="s">
        <v>18657</v>
      </c>
      <c r="Z565" s="6" t="s">
        <v>18658</v>
      </c>
    </row>
    <row r="566" spans="1:26" x14ac:dyDescent="0.25">
      <c r="A566" s="6" t="s">
        <v>3027</v>
      </c>
      <c r="B566" s="6" t="s">
        <v>3833</v>
      </c>
      <c r="C566" s="6" t="s">
        <v>3816</v>
      </c>
      <c r="D566" s="6" t="s">
        <v>8820</v>
      </c>
      <c r="E566" s="6" t="s">
        <v>81</v>
      </c>
      <c r="F566" s="6" t="s">
        <v>8821</v>
      </c>
      <c r="G566" s="6" t="s">
        <v>8822</v>
      </c>
      <c r="H566" s="6" t="s">
        <v>7412</v>
      </c>
      <c r="I566" s="43"/>
      <c r="J566" s="43"/>
      <c r="K566">
        <v>1274152</v>
      </c>
      <c r="L566" s="6" t="s">
        <v>8823</v>
      </c>
      <c r="M566" s="6" t="s">
        <v>8824</v>
      </c>
      <c r="N566" s="6" t="s">
        <v>5235</v>
      </c>
      <c r="O566" s="6" t="s">
        <v>3983</v>
      </c>
      <c r="Q566" s="6" t="s">
        <v>946</v>
      </c>
      <c r="R566" s="6" t="s">
        <v>18659</v>
      </c>
      <c r="S566" s="6" t="s">
        <v>18660</v>
      </c>
      <c r="T566" s="6" t="s">
        <v>15902</v>
      </c>
      <c r="U566" s="6" t="s">
        <v>946</v>
      </c>
      <c r="V566" s="6" t="s">
        <v>16012</v>
      </c>
      <c r="W566" s="6" t="s">
        <v>18661</v>
      </c>
      <c r="X566" s="6" t="s">
        <v>18662</v>
      </c>
      <c r="Y566" s="6" t="s">
        <v>18663</v>
      </c>
      <c r="Z566" s="6" t="s">
        <v>18664</v>
      </c>
    </row>
    <row r="567" spans="1:26" x14ac:dyDescent="0.25">
      <c r="A567" s="6" t="s">
        <v>3029</v>
      </c>
      <c r="B567" s="6" t="s">
        <v>3817</v>
      </c>
      <c r="C567" s="6" t="s">
        <v>114</v>
      </c>
      <c r="D567" s="6" t="s">
        <v>8825</v>
      </c>
      <c r="E567" s="6" t="s">
        <v>8826</v>
      </c>
      <c r="F567" s="6" t="s">
        <v>6742</v>
      </c>
      <c r="G567" s="6" t="s">
        <v>7435</v>
      </c>
      <c r="H567" s="6" t="s">
        <v>81</v>
      </c>
      <c r="I567" s="43">
        <v>45133</v>
      </c>
      <c r="J567" s="43"/>
      <c r="K567">
        <v>1563411</v>
      </c>
      <c r="L567" s="6" t="s">
        <v>8827</v>
      </c>
      <c r="M567" s="6" t="s">
        <v>8828</v>
      </c>
      <c r="N567" s="6" t="s">
        <v>4926</v>
      </c>
      <c r="O567" s="6" t="s">
        <v>3982</v>
      </c>
      <c r="Q567" s="6" t="s">
        <v>949</v>
      </c>
      <c r="R567" s="6" t="s">
        <v>18665</v>
      </c>
      <c r="S567" s="6" t="s">
        <v>18666</v>
      </c>
      <c r="T567" s="6" t="s">
        <v>15902</v>
      </c>
      <c r="U567" s="6" t="s">
        <v>949</v>
      </c>
      <c r="V567" s="6" t="s">
        <v>16676</v>
      </c>
      <c r="W567" s="6" t="s">
        <v>16677</v>
      </c>
      <c r="X567" s="6" t="s">
        <v>18667</v>
      </c>
      <c r="Y567" s="6" t="s">
        <v>18668</v>
      </c>
      <c r="Z567" s="6" t="s">
        <v>18669</v>
      </c>
    </row>
    <row r="568" spans="1:26" x14ac:dyDescent="0.25">
      <c r="A568" s="6" t="s">
        <v>3031</v>
      </c>
      <c r="B568" s="6" t="s">
        <v>3880</v>
      </c>
      <c r="C568" s="6" t="s">
        <v>3823</v>
      </c>
      <c r="D568" s="6" t="s">
        <v>8829</v>
      </c>
      <c r="E568" s="6" t="s">
        <v>6357</v>
      </c>
      <c r="F568" s="6" t="s">
        <v>6467</v>
      </c>
      <c r="G568" s="6" t="s">
        <v>6515</v>
      </c>
      <c r="H568" s="6" t="s">
        <v>6376</v>
      </c>
      <c r="I568" s="43">
        <v>45231</v>
      </c>
      <c r="J568" s="43">
        <v>45236</v>
      </c>
      <c r="K568">
        <v>1624794</v>
      </c>
      <c r="L568" s="6" t="s">
        <v>8830</v>
      </c>
      <c r="M568" s="6" t="s">
        <v>8831</v>
      </c>
      <c r="N568" s="6" t="s">
        <v>4264</v>
      </c>
      <c r="O568" s="6" t="s">
        <v>3982</v>
      </c>
      <c r="Q568" s="6" t="s">
        <v>3093</v>
      </c>
      <c r="R568" s="6" t="s">
        <v>18670</v>
      </c>
      <c r="S568" s="6" t="s">
        <v>18671</v>
      </c>
      <c r="T568" s="6" t="s">
        <v>12</v>
      </c>
      <c r="U568" s="6" t="s">
        <v>3093</v>
      </c>
      <c r="V568" s="6" t="s">
        <v>15930</v>
      </c>
      <c r="W568" s="6" t="s">
        <v>16425</v>
      </c>
      <c r="X568" s="6" t="s">
        <v>18672</v>
      </c>
      <c r="Y568" s="6" t="s">
        <v>18673</v>
      </c>
      <c r="Z568" s="6" t="s">
        <v>18674</v>
      </c>
    </row>
    <row r="569" spans="1:26" x14ac:dyDescent="0.25">
      <c r="A569" s="6" t="s">
        <v>747</v>
      </c>
      <c r="B569" s="6" t="s">
        <v>3883</v>
      </c>
      <c r="C569" s="6" t="s">
        <v>3823</v>
      </c>
      <c r="D569" s="6" t="s">
        <v>8832</v>
      </c>
      <c r="E569" s="6" t="s">
        <v>7644</v>
      </c>
      <c r="F569" s="6" t="s">
        <v>7783</v>
      </c>
      <c r="G569" s="6" t="s">
        <v>8833</v>
      </c>
      <c r="H569" s="6" t="s">
        <v>3137</v>
      </c>
      <c r="I569" s="43">
        <v>45217</v>
      </c>
      <c r="J569" s="43">
        <v>45222</v>
      </c>
      <c r="K569">
        <v>277948</v>
      </c>
      <c r="L569" s="6" t="s">
        <v>8834</v>
      </c>
      <c r="M569" s="6" t="s">
        <v>8835</v>
      </c>
      <c r="N569" s="6" t="s">
        <v>4589</v>
      </c>
      <c r="O569" s="6" t="s">
        <v>3984</v>
      </c>
      <c r="Q569" s="6" t="s">
        <v>3095</v>
      </c>
      <c r="R569" s="6" t="s">
        <v>3094</v>
      </c>
      <c r="S569" s="6" t="s">
        <v>18675</v>
      </c>
      <c r="T569" s="6" t="s">
        <v>81</v>
      </c>
      <c r="U569" s="6" t="s">
        <v>81</v>
      </c>
      <c r="V569" s="6" t="s">
        <v>16070</v>
      </c>
      <c r="W569" s="6" t="s">
        <v>16071</v>
      </c>
      <c r="X569" s="6" t="s">
        <v>18676</v>
      </c>
      <c r="Y569" s="6" t="s">
        <v>18677</v>
      </c>
      <c r="Z569" s="6" t="s">
        <v>81</v>
      </c>
    </row>
    <row r="570" spans="1:26" x14ac:dyDescent="0.25">
      <c r="A570" s="6" t="s">
        <v>748</v>
      </c>
      <c r="B570" s="6" t="s">
        <v>3837</v>
      </c>
      <c r="C570" s="6" t="s">
        <v>3823</v>
      </c>
      <c r="D570" s="6" t="s">
        <v>8836</v>
      </c>
      <c r="E570" s="6" t="s">
        <v>8837</v>
      </c>
      <c r="F570" s="6" t="s">
        <v>6658</v>
      </c>
      <c r="G570" s="6" t="s">
        <v>8838</v>
      </c>
      <c r="H570" s="6" t="s">
        <v>6638</v>
      </c>
      <c r="I570" s="43">
        <v>45195</v>
      </c>
      <c r="J570" s="43">
        <v>45201</v>
      </c>
      <c r="K570">
        <v>723254</v>
      </c>
      <c r="L570" s="6" t="s">
        <v>8839</v>
      </c>
      <c r="M570" s="6" t="s">
        <v>8840</v>
      </c>
      <c r="N570" s="6" t="s">
        <v>4092</v>
      </c>
      <c r="O570" s="6" t="s">
        <v>3982</v>
      </c>
      <c r="Q570" s="6" t="s">
        <v>950</v>
      </c>
      <c r="R570" s="6" t="s">
        <v>18678</v>
      </c>
      <c r="S570" s="6" t="s">
        <v>18679</v>
      </c>
      <c r="T570" s="6" t="s">
        <v>12</v>
      </c>
      <c r="U570" s="6" t="s">
        <v>950</v>
      </c>
      <c r="V570" s="6" t="s">
        <v>16127</v>
      </c>
      <c r="W570" s="6" t="s">
        <v>16482</v>
      </c>
      <c r="X570" s="6" t="s">
        <v>18680</v>
      </c>
      <c r="Y570" s="6" t="s">
        <v>18681</v>
      </c>
      <c r="Z570" s="6" t="s">
        <v>18682</v>
      </c>
    </row>
    <row r="571" spans="1:26" x14ac:dyDescent="0.25">
      <c r="A571" s="6" t="s">
        <v>750</v>
      </c>
      <c r="B571" s="6" t="s">
        <v>3881</v>
      </c>
      <c r="C571" s="6" t="s">
        <v>3816</v>
      </c>
      <c r="D571" s="6" t="s">
        <v>8841</v>
      </c>
      <c r="E571" s="6" t="s">
        <v>81</v>
      </c>
      <c r="F571" s="6" t="s">
        <v>8842</v>
      </c>
      <c r="G571" s="6" t="s">
        <v>8843</v>
      </c>
      <c r="H571" s="6" t="s">
        <v>6569</v>
      </c>
      <c r="I571" s="43">
        <v>45166</v>
      </c>
      <c r="J571" s="43">
        <v>45170</v>
      </c>
      <c r="K571">
        <v>1596783</v>
      </c>
      <c r="L571" s="6" t="s">
        <v>8844</v>
      </c>
      <c r="M571" s="6" t="s">
        <v>8845</v>
      </c>
      <c r="N571" s="6" t="s">
        <v>5236</v>
      </c>
      <c r="O571" s="6" t="s">
        <v>3983</v>
      </c>
      <c r="Q571" s="6" t="s">
        <v>951</v>
      </c>
      <c r="R571" s="6" t="s">
        <v>18683</v>
      </c>
      <c r="S571" s="6" t="s">
        <v>18684</v>
      </c>
      <c r="T571" s="6" t="s">
        <v>12</v>
      </c>
      <c r="U571" s="6" t="s">
        <v>951</v>
      </c>
      <c r="V571" s="6" t="s">
        <v>16037</v>
      </c>
      <c r="W571" s="6" t="s">
        <v>16616</v>
      </c>
      <c r="X571" s="6" t="s">
        <v>18685</v>
      </c>
      <c r="Y571" s="6" t="s">
        <v>18686</v>
      </c>
      <c r="Z571" s="6" t="s">
        <v>18687</v>
      </c>
    </row>
    <row r="572" spans="1:26" x14ac:dyDescent="0.25">
      <c r="A572" s="6" t="s">
        <v>751</v>
      </c>
      <c r="B572" s="6" t="s">
        <v>3865</v>
      </c>
      <c r="C572" s="6" t="s">
        <v>3866</v>
      </c>
      <c r="D572" s="6" t="s">
        <v>8846</v>
      </c>
      <c r="E572" s="6" t="s">
        <v>8847</v>
      </c>
      <c r="F572" s="6" t="s">
        <v>7065</v>
      </c>
      <c r="G572" s="6" t="s">
        <v>8848</v>
      </c>
      <c r="H572" s="6" t="s">
        <v>6376</v>
      </c>
      <c r="I572" s="43">
        <v>45231</v>
      </c>
      <c r="J572" s="43">
        <v>45236</v>
      </c>
      <c r="K572">
        <v>858470</v>
      </c>
      <c r="L572" s="6" t="s">
        <v>8849</v>
      </c>
      <c r="M572" s="6" t="s">
        <v>8850</v>
      </c>
      <c r="N572" s="6" t="s">
        <v>5237</v>
      </c>
      <c r="O572" s="6" t="s">
        <v>3982</v>
      </c>
      <c r="Q572" s="6" t="s">
        <v>3097</v>
      </c>
      <c r="R572" s="6" t="s">
        <v>18688</v>
      </c>
      <c r="S572" s="6" t="s">
        <v>18689</v>
      </c>
      <c r="T572" s="6" t="s">
        <v>12</v>
      </c>
      <c r="U572" s="6" t="s">
        <v>3097</v>
      </c>
      <c r="V572" s="6" t="s">
        <v>15936</v>
      </c>
      <c r="W572" s="6" t="s">
        <v>17588</v>
      </c>
      <c r="X572" s="6" t="s">
        <v>18690</v>
      </c>
      <c r="Y572" s="6" t="s">
        <v>18691</v>
      </c>
      <c r="Z572" s="6" t="s">
        <v>18692</v>
      </c>
    </row>
    <row r="573" spans="1:26" x14ac:dyDescent="0.25">
      <c r="A573" s="6" t="s">
        <v>15772</v>
      </c>
      <c r="B573" s="6" t="s">
        <v>3943</v>
      </c>
      <c r="C573" s="6" t="s">
        <v>3840</v>
      </c>
      <c r="D573" s="6" t="s">
        <v>24565</v>
      </c>
      <c r="E573" s="6" t="s">
        <v>6438</v>
      </c>
      <c r="F573" s="6" t="s">
        <v>10840</v>
      </c>
      <c r="G573" s="6" t="s">
        <v>24566</v>
      </c>
      <c r="H573" s="6" t="s">
        <v>6353</v>
      </c>
      <c r="I573" s="43">
        <v>45236</v>
      </c>
      <c r="J573" s="43">
        <v>45240</v>
      </c>
      <c r="L573" s="6" t="s">
        <v>81</v>
      </c>
      <c r="M573" s="6" t="s">
        <v>81</v>
      </c>
      <c r="N573" s="6" t="s">
        <v>24567</v>
      </c>
      <c r="O573" s="6" t="s">
        <v>3982</v>
      </c>
      <c r="Q573" s="6" t="s">
        <v>953</v>
      </c>
      <c r="R573" s="6" t="s">
        <v>18693</v>
      </c>
      <c r="S573" s="6" t="s">
        <v>18694</v>
      </c>
      <c r="T573" s="6" t="s">
        <v>12</v>
      </c>
      <c r="U573" s="6" t="s">
        <v>953</v>
      </c>
      <c r="V573" s="6" t="s">
        <v>15903</v>
      </c>
      <c r="W573" s="6" t="s">
        <v>16348</v>
      </c>
      <c r="X573" s="6" t="s">
        <v>18695</v>
      </c>
      <c r="Y573" s="6" t="s">
        <v>18696</v>
      </c>
      <c r="Z573" s="6" t="s">
        <v>18697</v>
      </c>
    </row>
    <row r="574" spans="1:26" x14ac:dyDescent="0.25">
      <c r="A574" s="6" t="s">
        <v>3032</v>
      </c>
      <c r="B574" s="6" t="s">
        <v>3939</v>
      </c>
      <c r="C574" s="6" t="s">
        <v>3840</v>
      </c>
      <c r="D574" s="6" t="s">
        <v>8851</v>
      </c>
      <c r="E574" s="6" t="s">
        <v>8852</v>
      </c>
      <c r="F574" s="6" t="s">
        <v>8853</v>
      </c>
      <c r="G574" s="6" t="s">
        <v>8854</v>
      </c>
      <c r="H574" s="6" t="s">
        <v>81</v>
      </c>
      <c r="I574" s="43"/>
      <c r="J574" s="43"/>
      <c r="L574" s="6" t="s">
        <v>81</v>
      </c>
      <c r="M574" s="6" t="s">
        <v>81</v>
      </c>
      <c r="N574" s="6" t="s">
        <v>5238</v>
      </c>
      <c r="O574" s="6" t="s">
        <v>3982</v>
      </c>
      <c r="Q574" s="6" t="s">
        <v>956</v>
      </c>
      <c r="R574" s="6" t="s">
        <v>18698</v>
      </c>
      <c r="S574" s="6" t="s">
        <v>18699</v>
      </c>
      <c r="T574" s="6" t="s">
        <v>12</v>
      </c>
      <c r="U574" s="6" t="s">
        <v>956</v>
      </c>
      <c r="V574" s="6" t="s">
        <v>16063</v>
      </c>
      <c r="W574" s="6" t="s">
        <v>16064</v>
      </c>
      <c r="X574" s="6" t="s">
        <v>18700</v>
      </c>
      <c r="Y574" s="6" t="s">
        <v>18701</v>
      </c>
      <c r="Z574" s="6" t="s">
        <v>18702</v>
      </c>
    </row>
    <row r="575" spans="1:26" x14ac:dyDescent="0.25">
      <c r="A575" s="6" t="s">
        <v>752</v>
      </c>
      <c r="B575" s="6" t="s">
        <v>3849</v>
      </c>
      <c r="C575" s="6" t="s">
        <v>3819</v>
      </c>
      <c r="D575" s="6" t="s">
        <v>8855</v>
      </c>
      <c r="E575" s="6" t="s">
        <v>81</v>
      </c>
      <c r="F575" s="6" t="s">
        <v>8856</v>
      </c>
      <c r="G575" s="6" t="s">
        <v>8857</v>
      </c>
      <c r="H575" s="6" t="s">
        <v>6569</v>
      </c>
      <c r="I575" s="43">
        <v>45230</v>
      </c>
      <c r="J575" s="43">
        <v>45236</v>
      </c>
      <c r="K575">
        <v>1058290</v>
      </c>
      <c r="L575" s="6" t="s">
        <v>8858</v>
      </c>
      <c r="M575" s="6" t="s">
        <v>8859</v>
      </c>
      <c r="N575" s="6" t="s">
        <v>4198</v>
      </c>
      <c r="O575" s="6" t="s">
        <v>3982</v>
      </c>
      <c r="Q575" s="6" t="s">
        <v>958</v>
      </c>
      <c r="R575" s="6" t="s">
        <v>18703</v>
      </c>
      <c r="S575" s="6" t="s">
        <v>18704</v>
      </c>
      <c r="T575" s="6" t="s">
        <v>12</v>
      </c>
      <c r="U575" s="6" t="s">
        <v>958</v>
      </c>
      <c r="V575" s="6" t="s">
        <v>16063</v>
      </c>
      <c r="W575" s="6" t="s">
        <v>16064</v>
      </c>
      <c r="X575" s="6" t="s">
        <v>18705</v>
      </c>
      <c r="Y575" s="6" t="s">
        <v>18706</v>
      </c>
      <c r="Z575" s="6" t="s">
        <v>81</v>
      </c>
    </row>
    <row r="576" spans="1:26" x14ac:dyDescent="0.25">
      <c r="A576" s="6" t="s">
        <v>754</v>
      </c>
      <c r="B576" s="6" t="s">
        <v>3930</v>
      </c>
      <c r="C576" s="6" t="s">
        <v>114</v>
      </c>
      <c r="D576" s="6" t="s">
        <v>8860</v>
      </c>
      <c r="E576" s="6" t="s">
        <v>81</v>
      </c>
      <c r="F576" s="6" t="s">
        <v>6896</v>
      </c>
      <c r="G576" s="6" t="s">
        <v>8861</v>
      </c>
      <c r="H576" s="6" t="s">
        <v>6898</v>
      </c>
      <c r="I576" s="43">
        <v>45231</v>
      </c>
      <c r="J576" s="43">
        <v>45236</v>
      </c>
      <c r="K576">
        <v>1755672</v>
      </c>
      <c r="L576" s="6" t="s">
        <v>8862</v>
      </c>
      <c r="M576" s="6" t="s">
        <v>8863</v>
      </c>
      <c r="N576" s="6" t="s">
        <v>4729</v>
      </c>
      <c r="O576" s="6" t="s">
        <v>3982</v>
      </c>
      <c r="Q576" s="6" t="s">
        <v>3100</v>
      </c>
      <c r="R576" s="6" t="s">
        <v>3099</v>
      </c>
      <c r="S576" s="6" t="s">
        <v>18707</v>
      </c>
      <c r="T576" s="6" t="s">
        <v>12</v>
      </c>
      <c r="U576" s="6" t="s">
        <v>3100</v>
      </c>
      <c r="V576" s="6" t="s">
        <v>16063</v>
      </c>
      <c r="W576" s="6" t="s">
        <v>16064</v>
      </c>
      <c r="X576" s="6" t="s">
        <v>18708</v>
      </c>
      <c r="Y576" s="6" t="s">
        <v>18709</v>
      </c>
      <c r="Z576" s="6" t="s">
        <v>18710</v>
      </c>
    </row>
    <row r="577" spans="1:26" x14ac:dyDescent="0.25">
      <c r="A577" s="6" t="s">
        <v>756</v>
      </c>
      <c r="B577" s="6" t="s">
        <v>3935</v>
      </c>
      <c r="C577" s="6" t="s">
        <v>3840</v>
      </c>
      <c r="D577" s="6" t="s">
        <v>8864</v>
      </c>
      <c r="E577" s="6" t="s">
        <v>81</v>
      </c>
      <c r="F577" s="6" t="s">
        <v>8865</v>
      </c>
      <c r="G577" s="6" t="s">
        <v>8866</v>
      </c>
      <c r="H577" s="6" t="s">
        <v>6360</v>
      </c>
      <c r="I577" s="43">
        <v>45224</v>
      </c>
      <c r="J577" s="43">
        <v>45229</v>
      </c>
      <c r="K577">
        <v>1298675</v>
      </c>
      <c r="L577" s="6" t="s">
        <v>8867</v>
      </c>
      <c r="M577" s="6" t="s">
        <v>8868</v>
      </c>
      <c r="N577" s="6" t="s">
        <v>4749</v>
      </c>
      <c r="O577" s="6" t="s">
        <v>3982</v>
      </c>
      <c r="Q577" s="6" t="s">
        <v>960</v>
      </c>
      <c r="R577" s="6" t="s">
        <v>18711</v>
      </c>
      <c r="S577" s="6" t="s">
        <v>18712</v>
      </c>
      <c r="T577" s="6" t="s">
        <v>12</v>
      </c>
      <c r="U577" s="6" t="s">
        <v>960</v>
      </c>
      <c r="V577" s="6" t="s">
        <v>15930</v>
      </c>
      <c r="W577" s="6" t="s">
        <v>16048</v>
      </c>
      <c r="X577" s="6" t="s">
        <v>18713</v>
      </c>
      <c r="Y577" s="6" t="s">
        <v>18714</v>
      </c>
      <c r="Z577" s="6" t="s">
        <v>18715</v>
      </c>
    </row>
    <row r="578" spans="1:26" x14ac:dyDescent="0.25">
      <c r="A578" s="6" t="s">
        <v>3033</v>
      </c>
      <c r="B578" s="6" t="s">
        <v>3895</v>
      </c>
      <c r="C578" s="6" t="s">
        <v>3826</v>
      </c>
      <c r="D578" s="6" t="s">
        <v>8230</v>
      </c>
      <c r="E578" s="6" t="s">
        <v>8231</v>
      </c>
      <c r="F578" s="6" t="s">
        <v>8232</v>
      </c>
      <c r="G578" s="6" t="s">
        <v>8233</v>
      </c>
      <c r="H578" s="6" t="s">
        <v>3137</v>
      </c>
      <c r="I578" s="43"/>
      <c r="J578" s="43"/>
      <c r="K578">
        <v>1125259</v>
      </c>
      <c r="L578" s="6" t="s">
        <v>8869</v>
      </c>
      <c r="M578" s="6" t="s">
        <v>8870</v>
      </c>
      <c r="N578" s="6" t="s">
        <v>4784</v>
      </c>
      <c r="O578" s="6" t="s">
        <v>3982</v>
      </c>
      <c r="Q578" s="6" t="s">
        <v>961</v>
      </c>
      <c r="R578" s="6" t="s">
        <v>18716</v>
      </c>
      <c r="S578" s="6" t="s">
        <v>18717</v>
      </c>
      <c r="T578" s="6" t="s">
        <v>15902</v>
      </c>
      <c r="U578" s="6" t="s">
        <v>961</v>
      </c>
      <c r="V578" s="6" t="s">
        <v>16063</v>
      </c>
      <c r="W578" s="6" t="s">
        <v>16064</v>
      </c>
      <c r="X578" s="6" t="s">
        <v>18718</v>
      </c>
      <c r="Y578" s="6" t="s">
        <v>18719</v>
      </c>
      <c r="Z578" s="6" t="s">
        <v>18720</v>
      </c>
    </row>
    <row r="579" spans="1:26" x14ac:dyDescent="0.25">
      <c r="A579" s="6" t="s">
        <v>24568</v>
      </c>
      <c r="B579" s="6" t="s">
        <v>3881</v>
      </c>
      <c r="C579" s="6" t="s">
        <v>3816</v>
      </c>
      <c r="D579" s="6" t="s">
        <v>24569</v>
      </c>
      <c r="E579" s="6" t="s">
        <v>24570</v>
      </c>
      <c r="F579" s="6" t="s">
        <v>24571</v>
      </c>
      <c r="G579" s="6" t="s">
        <v>24572</v>
      </c>
      <c r="H579" s="6" t="s">
        <v>1601</v>
      </c>
      <c r="I579" s="43">
        <v>45147</v>
      </c>
      <c r="J579" s="43"/>
      <c r="L579" s="6" t="s">
        <v>81</v>
      </c>
      <c r="M579" s="6" t="s">
        <v>81</v>
      </c>
      <c r="N579" s="6" t="s">
        <v>24573</v>
      </c>
      <c r="O579" s="6" t="s">
        <v>3983</v>
      </c>
      <c r="Q579" s="6" t="s">
        <v>15778</v>
      </c>
      <c r="R579" s="6" t="s">
        <v>18721</v>
      </c>
      <c r="S579" s="6" t="s">
        <v>18722</v>
      </c>
      <c r="T579" s="6" t="s">
        <v>9176</v>
      </c>
      <c r="U579" s="6" t="s">
        <v>15778</v>
      </c>
      <c r="V579" s="6" t="s">
        <v>16127</v>
      </c>
      <c r="W579" s="6" t="s">
        <v>16482</v>
      </c>
      <c r="X579" s="6" t="s">
        <v>18723</v>
      </c>
      <c r="Y579" s="6" t="s">
        <v>18724</v>
      </c>
      <c r="Z579" s="6" t="s">
        <v>81</v>
      </c>
    </row>
    <row r="580" spans="1:26" x14ac:dyDescent="0.25">
      <c r="A580" s="6" t="s">
        <v>3034</v>
      </c>
      <c r="B580" s="6" t="s">
        <v>3846</v>
      </c>
      <c r="C580" s="6" t="s">
        <v>3835</v>
      </c>
      <c r="D580" s="6" t="s">
        <v>8871</v>
      </c>
      <c r="E580" s="6" t="s">
        <v>8872</v>
      </c>
      <c r="F580" s="6" t="s">
        <v>8873</v>
      </c>
      <c r="G580" s="6" t="s">
        <v>8874</v>
      </c>
      <c r="H580" s="6" t="s">
        <v>81</v>
      </c>
      <c r="I580" s="43"/>
      <c r="J580" s="43"/>
      <c r="L580" s="6" t="s">
        <v>8875</v>
      </c>
      <c r="M580" s="6" t="s">
        <v>8876</v>
      </c>
      <c r="N580" s="6" t="s">
        <v>5239</v>
      </c>
      <c r="O580" s="6" t="s">
        <v>3983</v>
      </c>
      <c r="Q580" s="6" t="s">
        <v>963</v>
      </c>
      <c r="R580" s="6" t="s">
        <v>962</v>
      </c>
      <c r="S580" s="6" t="s">
        <v>18725</v>
      </c>
      <c r="T580" s="6" t="s">
        <v>12</v>
      </c>
      <c r="U580" s="6" t="s">
        <v>963</v>
      </c>
      <c r="V580" s="6" t="s">
        <v>16063</v>
      </c>
      <c r="W580" s="6" t="s">
        <v>16064</v>
      </c>
      <c r="X580" s="6" t="s">
        <v>18726</v>
      </c>
      <c r="Y580" s="6" t="s">
        <v>18727</v>
      </c>
      <c r="Z580" s="6" t="s">
        <v>18728</v>
      </c>
    </row>
    <row r="581" spans="1:26" x14ac:dyDescent="0.25">
      <c r="A581" s="6" t="s">
        <v>758</v>
      </c>
      <c r="B581" s="6" t="s">
        <v>3900</v>
      </c>
      <c r="C581" s="6" t="s">
        <v>3840</v>
      </c>
      <c r="D581" s="6" t="s">
        <v>8877</v>
      </c>
      <c r="E581" s="6" t="s">
        <v>8878</v>
      </c>
      <c r="F581" s="6" t="s">
        <v>6418</v>
      </c>
      <c r="G581" s="6" t="s">
        <v>8879</v>
      </c>
      <c r="H581" s="6" t="s">
        <v>6420</v>
      </c>
      <c r="I581" s="43">
        <v>45224</v>
      </c>
      <c r="J581" s="43">
        <v>45229</v>
      </c>
      <c r="K581">
        <v>25232</v>
      </c>
      <c r="L581" s="6" t="s">
        <v>8880</v>
      </c>
      <c r="M581" s="6" t="s">
        <v>8881</v>
      </c>
      <c r="N581" s="6" t="s">
        <v>5240</v>
      </c>
      <c r="O581" s="6" t="s">
        <v>3982</v>
      </c>
      <c r="Q581" s="6" t="s">
        <v>964</v>
      </c>
      <c r="R581" s="6" t="s">
        <v>18729</v>
      </c>
      <c r="S581" s="6" t="s">
        <v>18730</v>
      </c>
      <c r="T581" s="6" t="s">
        <v>12</v>
      </c>
      <c r="U581" s="6" t="s">
        <v>964</v>
      </c>
      <c r="V581" s="6" t="s">
        <v>16127</v>
      </c>
      <c r="W581" s="6" t="s">
        <v>16482</v>
      </c>
      <c r="X581" s="6" t="s">
        <v>18731</v>
      </c>
      <c r="Y581" s="6" t="s">
        <v>18732</v>
      </c>
      <c r="Z581" s="6" t="s">
        <v>18733</v>
      </c>
    </row>
    <row r="582" spans="1:26" x14ac:dyDescent="0.25">
      <c r="A582" s="6" t="s">
        <v>15774</v>
      </c>
      <c r="B582" s="6" t="s">
        <v>3832</v>
      </c>
      <c r="C582" s="6" t="s">
        <v>3821</v>
      </c>
      <c r="D582" s="6" t="s">
        <v>24574</v>
      </c>
      <c r="E582" s="6" t="s">
        <v>6781</v>
      </c>
      <c r="F582" s="6" t="s">
        <v>24575</v>
      </c>
      <c r="G582" s="6" t="s">
        <v>24576</v>
      </c>
      <c r="H582" s="6" t="s">
        <v>6353</v>
      </c>
      <c r="I582" s="43">
        <v>45216</v>
      </c>
      <c r="J582" s="43">
        <v>45222</v>
      </c>
      <c r="L582" s="6" t="s">
        <v>81</v>
      </c>
      <c r="M582" s="6" t="s">
        <v>81</v>
      </c>
      <c r="N582" s="6" t="s">
        <v>24577</v>
      </c>
      <c r="O582" s="6" t="s">
        <v>3982</v>
      </c>
      <c r="Q582" s="6" t="s">
        <v>966</v>
      </c>
      <c r="R582" s="6" t="s">
        <v>18734</v>
      </c>
      <c r="S582" s="6" t="s">
        <v>18735</v>
      </c>
      <c r="T582" s="6" t="s">
        <v>6627</v>
      </c>
      <c r="U582" s="6" t="s">
        <v>966</v>
      </c>
      <c r="V582" s="6" t="s">
        <v>16127</v>
      </c>
      <c r="W582" s="6" t="s">
        <v>16482</v>
      </c>
      <c r="X582" s="6" t="s">
        <v>18736</v>
      </c>
      <c r="Y582" s="6" t="s">
        <v>18737</v>
      </c>
      <c r="Z582" s="6" t="s">
        <v>18738</v>
      </c>
    </row>
    <row r="583" spans="1:26" x14ac:dyDescent="0.25">
      <c r="A583" s="6" t="s">
        <v>3036</v>
      </c>
      <c r="B583" s="6" t="s">
        <v>3918</v>
      </c>
      <c r="C583" s="6" t="s">
        <v>3826</v>
      </c>
      <c r="D583" s="6" t="s">
        <v>8882</v>
      </c>
      <c r="E583" s="6" t="s">
        <v>6654</v>
      </c>
      <c r="F583" s="6" t="s">
        <v>7390</v>
      </c>
      <c r="G583" s="6" t="s">
        <v>8087</v>
      </c>
      <c r="H583" s="6" t="s">
        <v>6829</v>
      </c>
      <c r="I583" s="43">
        <v>45231</v>
      </c>
      <c r="J583" s="43">
        <v>45236</v>
      </c>
      <c r="K583">
        <v>278166</v>
      </c>
      <c r="L583" s="6" t="s">
        <v>8883</v>
      </c>
      <c r="M583" s="6" t="s">
        <v>8884</v>
      </c>
      <c r="N583" s="6" t="s">
        <v>4283</v>
      </c>
      <c r="O583" s="6" t="s">
        <v>3982</v>
      </c>
      <c r="Q583" s="6" t="s">
        <v>968</v>
      </c>
      <c r="R583" s="6" t="s">
        <v>18739</v>
      </c>
      <c r="S583" s="6" t="s">
        <v>18740</v>
      </c>
      <c r="T583" s="6" t="s">
        <v>18741</v>
      </c>
      <c r="U583" s="6" t="s">
        <v>18742</v>
      </c>
      <c r="V583" s="6" t="s">
        <v>15980</v>
      </c>
      <c r="W583" s="6" t="s">
        <v>16053</v>
      </c>
      <c r="X583" s="6" t="s">
        <v>18743</v>
      </c>
      <c r="Y583" s="6" t="s">
        <v>18744</v>
      </c>
      <c r="Z583" s="6" t="s">
        <v>18745</v>
      </c>
    </row>
    <row r="584" spans="1:26" x14ac:dyDescent="0.25">
      <c r="A584" s="6" t="s">
        <v>760</v>
      </c>
      <c r="B584" s="6" t="s">
        <v>3923</v>
      </c>
      <c r="C584" s="6" t="s">
        <v>3866</v>
      </c>
      <c r="D584" s="6" t="s">
        <v>8885</v>
      </c>
      <c r="E584" s="6" t="s">
        <v>8886</v>
      </c>
      <c r="F584" s="6" t="s">
        <v>6655</v>
      </c>
      <c r="G584" s="6" t="s">
        <v>8887</v>
      </c>
      <c r="H584" s="6" t="s">
        <v>31</v>
      </c>
      <c r="I584" s="43"/>
      <c r="J584" s="43"/>
      <c r="K584">
        <v>1475260</v>
      </c>
      <c r="L584" s="6" t="s">
        <v>8888</v>
      </c>
      <c r="M584" s="6" t="s">
        <v>8889</v>
      </c>
      <c r="N584" s="6" t="s">
        <v>5241</v>
      </c>
      <c r="O584" s="6" t="s">
        <v>3982</v>
      </c>
      <c r="Q584" s="6" t="s">
        <v>3103</v>
      </c>
      <c r="R584" s="6" t="s">
        <v>18746</v>
      </c>
      <c r="S584" s="6" t="s">
        <v>18747</v>
      </c>
      <c r="T584" s="6" t="s">
        <v>15960</v>
      </c>
      <c r="U584" s="6" t="s">
        <v>18748</v>
      </c>
      <c r="V584" s="6" t="s">
        <v>16083</v>
      </c>
      <c r="W584" s="6" t="s">
        <v>16220</v>
      </c>
      <c r="X584" s="6" t="s">
        <v>18749</v>
      </c>
      <c r="Y584" s="6" t="s">
        <v>18750</v>
      </c>
      <c r="Z584" s="6" t="s">
        <v>18751</v>
      </c>
    </row>
    <row r="585" spans="1:26" x14ac:dyDescent="0.25">
      <c r="A585" s="6" t="s">
        <v>3038</v>
      </c>
      <c r="B585" s="6" t="s">
        <v>3940</v>
      </c>
      <c r="C585" s="6" t="s">
        <v>3866</v>
      </c>
      <c r="D585" s="6" t="s">
        <v>8890</v>
      </c>
      <c r="E585" s="6" t="s">
        <v>6357</v>
      </c>
      <c r="F585" s="6" t="s">
        <v>8891</v>
      </c>
      <c r="G585" s="6" t="s">
        <v>8892</v>
      </c>
      <c r="H585" s="6" t="s">
        <v>6376</v>
      </c>
      <c r="I585" s="43">
        <v>45229</v>
      </c>
      <c r="J585" s="43">
        <v>45233</v>
      </c>
      <c r="K585">
        <v>1376139</v>
      </c>
      <c r="L585" s="6" t="s">
        <v>8893</v>
      </c>
      <c r="M585" s="6" t="s">
        <v>8894</v>
      </c>
      <c r="N585" s="6" t="s">
        <v>4489</v>
      </c>
      <c r="O585" s="6" t="s">
        <v>3982</v>
      </c>
      <c r="Q585" s="6" t="s">
        <v>971</v>
      </c>
      <c r="R585" s="6" t="s">
        <v>970</v>
      </c>
      <c r="S585" s="6" t="s">
        <v>18752</v>
      </c>
      <c r="T585" s="6" t="s">
        <v>12</v>
      </c>
      <c r="U585" s="6" t="s">
        <v>971</v>
      </c>
      <c r="V585" s="6" t="s">
        <v>102</v>
      </c>
      <c r="W585" s="6" t="s">
        <v>16670</v>
      </c>
      <c r="X585" s="6" t="s">
        <v>18753</v>
      </c>
      <c r="Y585" s="6" t="s">
        <v>18754</v>
      </c>
      <c r="Z585" s="6" t="s">
        <v>18755</v>
      </c>
    </row>
    <row r="586" spans="1:26" x14ac:dyDescent="0.25">
      <c r="A586" s="6" t="s">
        <v>763</v>
      </c>
      <c r="B586" s="6" t="s">
        <v>3858</v>
      </c>
      <c r="C586" s="6" t="s">
        <v>3819</v>
      </c>
      <c r="D586" s="6" t="s">
        <v>8895</v>
      </c>
      <c r="E586" s="6" t="s">
        <v>81</v>
      </c>
      <c r="F586" s="6" t="s">
        <v>8896</v>
      </c>
      <c r="G586" s="6" t="s">
        <v>8897</v>
      </c>
      <c r="H586" s="6" t="s">
        <v>6569</v>
      </c>
      <c r="I586" s="43">
        <v>45229</v>
      </c>
      <c r="J586" s="43">
        <v>45233</v>
      </c>
      <c r="K586">
        <v>1169561</v>
      </c>
      <c r="L586" s="6" t="s">
        <v>8898</v>
      </c>
      <c r="M586" s="6" t="s">
        <v>8899</v>
      </c>
      <c r="N586" s="6" t="s">
        <v>5242</v>
      </c>
      <c r="O586" s="6" t="s">
        <v>3982</v>
      </c>
      <c r="Q586" s="6" t="s">
        <v>973</v>
      </c>
      <c r="R586" s="6" t="s">
        <v>972</v>
      </c>
      <c r="S586" s="6" t="s">
        <v>81</v>
      </c>
      <c r="T586" s="6" t="s">
        <v>12</v>
      </c>
      <c r="U586" s="6" t="s">
        <v>973</v>
      </c>
      <c r="V586" s="6" t="s">
        <v>15910</v>
      </c>
      <c r="W586" s="6" t="s">
        <v>16687</v>
      </c>
      <c r="X586" s="6" t="s">
        <v>18756</v>
      </c>
      <c r="Y586" s="6" t="s">
        <v>18757</v>
      </c>
      <c r="Z586" s="6" t="s">
        <v>81</v>
      </c>
    </row>
    <row r="587" spans="1:26" x14ac:dyDescent="0.25">
      <c r="A587" s="6" t="s">
        <v>3040</v>
      </c>
      <c r="B587" s="6" t="s">
        <v>3836</v>
      </c>
      <c r="C587" s="6" t="s">
        <v>3826</v>
      </c>
      <c r="D587" s="6" t="s">
        <v>8900</v>
      </c>
      <c r="E587" s="6" t="s">
        <v>81</v>
      </c>
      <c r="F587" s="6" t="s">
        <v>6827</v>
      </c>
      <c r="G587" s="6" t="s">
        <v>8901</v>
      </c>
      <c r="H587" s="6" t="s">
        <v>6829</v>
      </c>
      <c r="I587" s="43">
        <v>45231</v>
      </c>
      <c r="J587" s="43">
        <v>45236</v>
      </c>
      <c r="K587">
        <v>1690820</v>
      </c>
      <c r="L587" s="6" t="s">
        <v>8902</v>
      </c>
      <c r="M587" s="6" t="s">
        <v>8903</v>
      </c>
      <c r="N587" s="6" t="s">
        <v>5243</v>
      </c>
      <c r="O587" s="6" t="s">
        <v>3982</v>
      </c>
      <c r="Q587" s="6" t="s">
        <v>3105</v>
      </c>
      <c r="R587" s="6" t="s">
        <v>18758</v>
      </c>
      <c r="S587" s="6" t="s">
        <v>18759</v>
      </c>
      <c r="T587" s="6" t="s">
        <v>12</v>
      </c>
      <c r="U587" s="6" t="s">
        <v>3105</v>
      </c>
      <c r="V587" s="6" t="s">
        <v>15889</v>
      </c>
      <c r="W587" s="6" t="s">
        <v>15924</v>
      </c>
      <c r="X587" s="6" t="s">
        <v>18760</v>
      </c>
      <c r="Y587" s="6" t="s">
        <v>18761</v>
      </c>
      <c r="Z587" s="6" t="s">
        <v>18762</v>
      </c>
    </row>
    <row r="588" spans="1:26" x14ac:dyDescent="0.25">
      <c r="A588" s="6" t="s">
        <v>764</v>
      </c>
      <c r="B588" s="6" t="s">
        <v>3934</v>
      </c>
      <c r="C588" s="6" t="s">
        <v>3816</v>
      </c>
      <c r="D588" s="6" t="s">
        <v>8904</v>
      </c>
      <c r="E588" s="6" t="s">
        <v>81</v>
      </c>
      <c r="F588" s="6" t="s">
        <v>8905</v>
      </c>
      <c r="G588" s="6" t="s">
        <v>8906</v>
      </c>
      <c r="H588" s="6" t="s">
        <v>8314</v>
      </c>
      <c r="I588" s="43">
        <v>45230</v>
      </c>
      <c r="J588" s="43">
        <v>45236</v>
      </c>
      <c r="K588">
        <v>64803</v>
      </c>
      <c r="L588" s="6" t="s">
        <v>8907</v>
      </c>
      <c r="M588" s="6" t="s">
        <v>8908</v>
      </c>
      <c r="N588" s="6" t="s">
        <v>4796</v>
      </c>
      <c r="O588" s="6" t="s">
        <v>3983</v>
      </c>
      <c r="Q588" s="6" t="s">
        <v>976</v>
      </c>
      <c r="R588" s="6" t="s">
        <v>18763</v>
      </c>
      <c r="S588" s="6" t="s">
        <v>18764</v>
      </c>
      <c r="T588" s="6" t="s">
        <v>81</v>
      </c>
      <c r="U588" s="6" t="s">
        <v>81</v>
      </c>
      <c r="V588" s="6" t="s">
        <v>15930</v>
      </c>
      <c r="W588" s="6" t="s">
        <v>15949</v>
      </c>
      <c r="X588" s="6" t="s">
        <v>18765</v>
      </c>
      <c r="Y588" s="6" t="s">
        <v>18766</v>
      </c>
      <c r="Z588" s="6" t="s">
        <v>81</v>
      </c>
    </row>
    <row r="589" spans="1:26" x14ac:dyDescent="0.25">
      <c r="A589" s="6" t="s">
        <v>765</v>
      </c>
      <c r="B589" s="6" t="s">
        <v>3923</v>
      </c>
      <c r="C589" s="6" t="s">
        <v>3866</v>
      </c>
      <c r="D589" s="6" t="s">
        <v>8909</v>
      </c>
      <c r="E589" s="6" t="s">
        <v>81</v>
      </c>
      <c r="F589" s="6" t="s">
        <v>8635</v>
      </c>
      <c r="G589" s="6" t="s">
        <v>8910</v>
      </c>
      <c r="H589" s="6" t="s">
        <v>6353</v>
      </c>
      <c r="I589" s="43">
        <v>45225</v>
      </c>
      <c r="J589" s="43">
        <v>45229</v>
      </c>
      <c r="K589">
        <v>93410</v>
      </c>
      <c r="L589" s="6" t="s">
        <v>8911</v>
      </c>
      <c r="M589" s="6" t="s">
        <v>8912</v>
      </c>
      <c r="N589" s="6" t="s">
        <v>4361</v>
      </c>
      <c r="O589" s="6" t="s">
        <v>3982</v>
      </c>
      <c r="Q589" s="6" t="s">
        <v>978</v>
      </c>
      <c r="R589" s="6" t="s">
        <v>18767</v>
      </c>
      <c r="S589" s="6" t="s">
        <v>18768</v>
      </c>
      <c r="T589" s="6" t="s">
        <v>12</v>
      </c>
      <c r="U589" s="6" t="s">
        <v>978</v>
      </c>
      <c r="V589" s="6" t="s">
        <v>15936</v>
      </c>
      <c r="W589" s="6" t="s">
        <v>16951</v>
      </c>
      <c r="X589" s="6" t="s">
        <v>18769</v>
      </c>
      <c r="Y589" s="6" t="s">
        <v>18770</v>
      </c>
      <c r="Z589" s="6" t="s">
        <v>18771</v>
      </c>
    </row>
    <row r="590" spans="1:26" x14ac:dyDescent="0.25">
      <c r="A590" s="6" t="s">
        <v>767</v>
      </c>
      <c r="B590" s="6" t="s">
        <v>3877</v>
      </c>
      <c r="C590" s="6" t="s">
        <v>3823</v>
      </c>
      <c r="D590" s="6" t="s">
        <v>8913</v>
      </c>
      <c r="E590" s="6" t="s">
        <v>6438</v>
      </c>
      <c r="F590" s="6" t="s">
        <v>8914</v>
      </c>
      <c r="G590" s="6" t="s">
        <v>8915</v>
      </c>
      <c r="H590" s="6" t="s">
        <v>6388</v>
      </c>
      <c r="I590" s="43">
        <v>45230</v>
      </c>
      <c r="J590" s="43">
        <v>45236</v>
      </c>
      <c r="K590">
        <v>26324</v>
      </c>
      <c r="L590" s="6" t="s">
        <v>8916</v>
      </c>
      <c r="M590" s="6" t="s">
        <v>8917</v>
      </c>
      <c r="N590" s="6" t="s">
        <v>4188</v>
      </c>
      <c r="O590" s="6" t="s">
        <v>3983</v>
      </c>
      <c r="Q590" s="6" t="s">
        <v>980</v>
      </c>
      <c r="R590" s="6" t="s">
        <v>18772</v>
      </c>
      <c r="S590" s="6" t="s">
        <v>18773</v>
      </c>
      <c r="T590" s="6" t="s">
        <v>7779</v>
      </c>
      <c r="U590" s="6" t="s">
        <v>980</v>
      </c>
      <c r="V590" s="6" t="s">
        <v>15889</v>
      </c>
      <c r="W590" s="6" t="s">
        <v>15890</v>
      </c>
      <c r="X590" s="6" t="s">
        <v>18774</v>
      </c>
      <c r="Y590" s="6" t="s">
        <v>18775</v>
      </c>
      <c r="Z590" s="6" t="s">
        <v>18776</v>
      </c>
    </row>
    <row r="591" spans="1:26" x14ac:dyDescent="0.25">
      <c r="A591" s="6" t="s">
        <v>769</v>
      </c>
      <c r="B591" s="6" t="s">
        <v>3858</v>
      </c>
      <c r="C591" s="6" t="s">
        <v>3819</v>
      </c>
      <c r="D591" s="6" t="s">
        <v>8918</v>
      </c>
      <c r="E591" s="6" t="s">
        <v>6456</v>
      </c>
      <c r="F591" s="6" t="s">
        <v>6498</v>
      </c>
      <c r="G591" s="6" t="s">
        <v>8919</v>
      </c>
      <c r="H591" s="6" t="s">
        <v>6500</v>
      </c>
      <c r="I591" s="43">
        <v>45140</v>
      </c>
      <c r="J591" s="43"/>
      <c r="K591">
        <v>1866368</v>
      </c>
      <c r="L591" s="6" t="s">
        <v>8920</v>
      </c>
      <c r="M591" s="6" t="s">
        <v>8921</v>
      </c>
      <c r="N591" s="6" t="s">
        <v>5244</v>
      </c>
      <c r="O591" s="6" t="s">
        <v>3982</v>
      </c>
      <c r="Q591" s="6" t="s">
        <v>982</v>
      </c>
      <c r="R591" s="6" t="s">
        <v>18777</v>
      </c>
      <c r="S591" s="6" t="s">
        <v>18778</v>
      </c>
      <c r="T591" s="6" t="s">
        <v>12</v>
      </c>
      <c r="U591" s="6" t="s">
        <v>982</v>
      </c>
      <c r="V591" s="6" t="s">
        <v>16024</v>
      </c>
      <c r="W591" s="6" t="s">
        <v>16025</v>
      </c>
      <c r="X591" s="6" t="s">
        <v>18779</v>
      </c>
      <c r="Y591" s="6" t="s">
        <v>18780</v>
      </c>
      <c r="Z591" s="6" t="s">
        <v>81</v>
      </c>
    </row>
    <row r="592" spans="1:26" x14ac:dyDescent="0.25">
      <c r="A592" s="6" t="s">
        <v>771</v>
      </c>
      <c r="B592" s="6" t="s">
        <v>3898</v>
      </c>
      <c r="C592" s="6" t="s">
        <v>102</v>
      </c>
      <c r="D592" s="6" t="s">
        <v>8922</v>
      </c>
      <c r="E592" s="6" t="s">
        <v>6438</v>
      </c>
      <c r="F592" s="6" t="s">
        <v>8304</v>
      </c>
      <c r="G592" s="6" t="s">
        <v>8305</v>
      </c>
      <c r="H592" s="6" t="s">
        <v>6569</v>
      </c>
      <c r="I592" s="43"/>
      <c r="J592" s="43"/>
      <c r="K592">
        <v>1567683</v>
      </c>
      <c r="L592" s="6" t="s">
        <v>8923</v>
      </c>
      <c r="M592" s="6" t="s">
        <v>8924</v>
      </c>
      <c r="N592" s="6" t="s">
        <v>5245</v>
      </c>
      <c r="O592" s="6" t="s">
        <v>3983</v>
      </c>
      <c r="Q592" s="6" t="s">
        <v>15780</v>
      </c>
      <c r="R592" s="6" t="s">
        <v>18781</v>
      </c>
      <c r="S592" s="6" t="s">
        <v>18782</v>
      </c>
      <c r="T592" s="6" t="s">
        <v>12</v>
      </c>
      <c r="U592" s="6" t="s">
        <v>15780</v>
      </c>
      <c r="V592" s="6" t="s">
        <v>16063</v>
      </c>
      <c r="W592" s="6" t="s">
        <v>16064</v>
      </c>
      <c r="X592" s="6" t="s">
        <v>18783</v>
      </c>
      <c r="Y592" s="6" t="s">
        <v>18784</v>
      </c>
      <c r="Z592" s="6" t="s">
        <v>18785</v>
      </c>
    </row>
    <row r="593" spans="1:26" x14ac:dyDescent="0.25">
      <c r="A593" s="6" t="s">
        <v>772</v>
      </c>
      <c r="B593" s="6" t="s">
        <v>3898</v>
      </c>
      <c r="C593" s="6" t="s">
        <v>102</v>
      </c>
      <c r="D593" s="6" t="s">
        <v>8922</v>
      </c>
      <c r="E593" s="6" t="s">
        <v>6438</v>
      </c>
      <c r="F593" s="6" t="s">
        <v>8304</v>
      </c>
      <c r="G593" s="6" t="s">
        <v>8305</v>
      </c>
      <c r="H593" s="6" t="s">
        <v>6569</v>
      </c>
      <c r="I593" s="43"/>
      <c r="J593" s="43"/>
      <c r="L593" s="6" t="s">
        <v>81</v>
      </c>
      <c r="M593" s="6" t="s">
        <v>81</v>
      </c>
      <c r="N593" s="6" t="s">
        <v>5245</v>
      </c>
      <c r="O593" s="6" t="s">
        <v>3983</v>
      </c>
      <c r="Q593" s="6" t="s">
        <v>986</v>
      </c>
      <c r="R593" s="6" t="s">
        <v>18786</v>
      </c>
      <c r="S593" s="6" t="s">
        <v>18787</v>
      </c>
      <c r="T593" s="6" t="s">
        <v>12</v>
      </c>
      <c r="U593" s="6" t="s">
        <v>986</v>
      </c>
      <c r="V593" s="6" t="s">
        <v>16063</v>
      </c>
      <c r="W593" s="6" t="s">
        <v>16064</v>
      </c>
      <c r="X593" s="6" t="s">
        <v>18788</v>
      </c>
      <c r="Y593" s="6" t="s">
        <v>18789</v>
      </c>
      <c r="Z593" s="6" t="s">
        <v>18790</v>
      </c>
    </row>
    <row r="594" spans="1:26" x14ac:dyDescent="0.25">
      <c r="A594" s="6" t="s">
        <v>3042</v>
      </c>
      <c r="B594" s="6" t="s">
        <v>3836</v>
      </c>
      <c r="C594" s="6" t="s">
        <v>3826</v>
      </c>
      <c r="D594" s="6" t="s">
        <v>8925</v>
      </c>
      <c r="E594" s="6" t="s">
        <v>8926</v>
      </c>
      <c r="F594" s="6" t="s">
        <v>6840</v>
      </c>
      <c r="G594" s="6" t="s">
        <v>6841</v>
      </c>
      <c r="H594" s="6" t="s">
        <v>6408</v>
      </c>
      <c r="I594" s="43">
        <v>45229</v>
      </c>
      <c r="J594" s="43">
        <v>45233</v>
      </c>
      <c r="K594">
        <v>1669779</v>
      </c>
      <c r="L594" s="6" t="s">
        <v>8927</v>
      </c>
      <c r="M594" s="6" t="s">
        <v>8928</v>
      </c>
      <c r="N594" s="6" t="s">
        <v>4648</v>
      </c>
      <c r="O594" s="6" t="s">
        <v>3982</v>
      </c>
      <c r="Q594" s="6" t="s">
        <v>988</v>
      </c>
      <c r="R594" s="6" t="s">
        <v>18791</v>
      </c>
      <c r="S594" s="6" t="s">
        <v>18792</v>
      </c>
      <c r="T594" s="6" t="s">
        <v>81</v>
      </c>
      <c r="U594" s="6" t="s">
        <v>81</v>
      </c>
      <c r="V594" s="6" t="s">
        <v>15943</v>
      </c>
      <c r="W594" s="6" t="s">
        <v>17912</v>
      </c>
      <c r="X594" s="6" t="s">
        <v>18793</v>
      </c>
      <c r="Y594" s="6" t="s">
        <v>18794</v>
      </c>
      <c r="Z594" s="6" t="s">
        <v>81</v>
      </c>
    </row>
    <row r="595" spans="1:26" x14ac:dyDescent="0.25">
      <c r="A595" s="6" t="s">
        <v>15776</v>
      </c>
      <c r="B595" s="6" t="s">
        <v>3912</v>
      </c>
      <c r="C595" s="6" t="s">
        <v>3840</v>
      </c>
      <c r="D595" s="6" t="s">
        <v>8998</v>
      </c>
      <c r="E595" s="6" t="s">
        <v>81</v>
      </c>
      <c r="F595" s="6" t="s">
        <v>7215</v>
      </c>
      <c r="G595" s="6" t="s">
        <v>8999</v>
      </c>
      <c r="H595" s="6" t="s">
        <v>81</v>
      </c>
      <c r="I595" s="43">
        <v>45231</v>
      </c>
      <c r="J595" s="43">
        <v>45236</v>
      </c>
      <c r="L595" s="6" t="s">
        <v>81</v>
      </c>
      <c r="M595" s="6" t="s">
        <v>81</v>
      </c>
      <c r="N595" s="6" t="s">
        <v>24578</v>
      </c>
      <c r="O595" s="6" t="s">
        <v>3982</v>
      </c>
      <c r="Q595" s="6" t="s">
        <v>15782</v>
      </c>
      <c r="R595" s="6" t="s">
        <v>18795</v>
      </c>
      <c r="S595" s="6" t="s">
        <v>18796</v>
      </c>
      <c r="T595" s="6" t="s">
        <v>12</v>
      </c>
      <c r="U595" s="6" t="s">
        <v>15782</v>
      </c>
      <c r="V595" s="6" t="s">
        <v>16127</v>
      </c>
      <c r="W595" s="6" t="s">
        <v>16152</v>
      </c>
      <c r="X595" s="6" t="s">
        <v>18797</v>
      </c>
      <c r="Y595" s="6" t="s">
        <v>18798</v>
      </c>
      <c r="Z595" s="6" t="s">
        <v>18799</v>
      </c>
    </row>
    <row r="596" spans="1:26" x14ac:dyDescent="0.25">
      <c r="A596" s="6" t="s">
        <v>774</v>
      </c>
      <c r="B596" s="6" t="s">
        <v>2661</v>
      </c>
      <c r="C596" s="6" t="s">
        <v>3823</v>
      </c>
      <c r="D596" s="6" t="s">
        <v>8929</v>
      </c>
      <c r="E596" s="6" t="s">
        <v>81</v>
      </c>
      <c r="F596" s="6" t="s">
        <v>8930</v>
      </c>
      <c r="G596" s="6" t="s">
        <v>8931</v>
      </c>
      <c r="H596" s="6" t="s">
        <v>8932</v>
      </c>
      <c r="I596" s="43">
        <v>45224</v>
      </c>
      <c r="J596" s="43">
        <v>45229</v>
      </c>
      <c r="K596">
        <v>911177</v>
      </c>
      <c r="L596" s="6" t="s">
        <v>8933</v>
      </c>
      <c r="M596" s="6" t="s">
        <v>8934</v>
      </c>
      <c r="N596" s="6" t="s">
        <v>4659</v>
      </c>
      <c r="O596" s="6" t="s">
        <v>3982</v>
      </c>
      <c r="Q596" s="6" t="s">
        <v>990</v>
      </c>
      <c r="R596" s="6" t="s">
        <v>18800</v>
      </c>
      <c r="S596" s="6" t="s">
        <v>18801</v>
      </c>
      <c r="T596" s="6" t="s">
        <v>12</v>
      </c>
      <c r="U596" s="6" t="s">
        <v>990</v>
      </c>
      <c r="V596" s="6" t="s">
        <v>15903</v>
      </c>
      <c r="W596" s="6" t="s">
        <v>16348</v>
      </c>
      <c r="X596" s="6" t="s">
        <v>18802</v>
      </c>
      <c r="Y596" s="6" t="s">
        <v>18803</v>
      </c>
      <c r="Z596" s="6" t="s">
        <v>18804</v>
      </c>
    </row>
    <row r="597" spans="1:26" x14ac:dyDescent="0.25">
      <c r="A597" s="6" t="s">
        <v>777</v>
      </c>
      <c r="B597" s="6" t="s">
        <v>3909</v>
      </c>
      <c r="C597" s="6" t="s">
        <v>102</v>
      </c>
      <c r="D597" s="6" t="s">
        <v>8935</v>
      </c>
      <c r="E597" s="6" t="s">
        <v>81</v>
      </c>
      <c r="F597" s="6" t="s">
        <v>6537</v>
      </c>
      <c r="G597" s="6" t="s">
        <v>8936</v>
      </c>
      <c r="H597" s="6" t="s">
        <v>6353</v>
      </c>
      <c r="I597" s="43">
        <v>45224</v>
      </c>
      <c r="J597" s="43">
        <v>45229</v>
      </c>
      <c r="K597">
        <v>1035201</v>
      </c>
      <c r="L597" s="6" t="s">
        <v>8937</v>
      </c>
      <c r="M597" s="6" t="s">
        <v>8938</v>
      </c>
      <c r="N597" s="6" t="s">
        <v>4923</v>
      </c>
      <c r="O597" s="6" t="s">
        <v>3983</v>
      </c>
      <c r="Q597" s="6" t="s">
        <v>991</v>
      </c>
      <c r="R597" s="6" t="s">
        <v>18805</v>
      </c>
      <c r="S597" s="6" t="s">
        <v>18806</v>
      </c>
      <c r="T597" s="6" t="s">
        <v>12</v>
      </c>
      <c r="U597" s="6" t="s">
        <v>991</v>
      </c>
      <c r="V597" s="6" t="s">
        <v>16037</v>
      </c>
      <c r="W597" s="6" t="s">
        <v>16266</v>
      </c>
      <c r="X597" s="6" t="s">
        <v>18807</v>
      </c>
      <c r="Y597" s="6" t="s">
        <v>18808</v>
      </c>
      <c r="Z597" s="6" t="s">
        <v>18809</v>
      </c>
    </row>
    <row r="598" spans="1:26" x14ac:dyDescent="0.25">
      <c r="A598" s="6" t="s">
        <v>3043</v>
      </c>
      <c r="B598" s="6" t="s">
        <v>3851</v>
      </c>
      <c r="C598" s="6" t="s">
        <v>3840</v>
      </c>
      <c r="D598" s="6" t="s">
        <v>8939</v>
      </c>
      <c r="E598" s="6" t="s">
        <v>81</v>
      </c>
      <c r="F598" s="6" t="s">
        <v>7802</v>
      </c>
      <c r="G598" s="6" t="s">
        <v>8940</v>
      </c>
      <c r="H598" s="6" t="s">
        <v>1885</v>
      </c>
      <c r="I598" s="43">
        <v>45147</v>
      </c>
      <c r="J598" s="43"/>
      <c r="L598" s="6" t="s">
        <v>81</v>
      </c>
      <c r="M598" s="6" t="s">
        <v>81</v>
      </c>
      <c r="N598" s="6" t="s">
        <v>5246</v>
      </c>
      <c r="O598" s="6" t="s">
        <v>3982</v>
      </c>
      <c r="Q598" s="6" t="s">
        <v>992</v>
      </c>
      <c r="R598" s="6" t="s">
        <v>18810</v>
      </c>
      <c r="S598" s="6" t="s">
        <v>18811</v>
      </c>
      <c r="T598" s="6" t="s">
        <v>12</v>
      </c>
      <c r="U598" s="6" t="s">
        <v>992</v>
      </c>
      <c r="V598" s="6" t="s">
        <v>102</v>
      </c>
      <c r="W598" s="6" t="s">
        <v>16106</v>
      </c>
      <c r="X598" s="6" t="s">
        <v>18812</v>
      </c>
      <c r="Y598" s="6" t="s">
        <v>18813</v>
      </c>
      <c r="Z598" s="6" t="s">
        <v>18814</v>
      </c>
    </row>
    <row r="599" spans="1:26" x14ac:dyDescent="0.25">
      <c r="A599" s="6" t="s">
        <v>779</v>
      </c>
      <c r="B599" s="6" t="s">
        <v>3870</v>
      </c>
      <c r="C599" s="6" t="s">
        <v>114</v>
      </c>
      <c r="D599" s="6" t="s">
        <v>8941</v>
      </c>
      <c r="E599" s="6" t="s">
        <v>8942</v>
      </c>
      <c r="F599" s="6" t="s">
        <v>8943</v>
      </c>
      <c r="G599" s="6" t="s">
        <v>8944</v>
      </c>
      <c r="H599" s="6" t="s">
        <v>8945</v>
      </c>
      <c r="I599" s="43"/>
      <c r="J599" s="43"/>
      <c r="K599">
        <v>1076378</v>
      </c>
      <c r="L599" s="6" t="s">
        <v>8946</v>
      </c>
      <c r="M599" s="6" t="s">
        <v>8947</v>
      </c>
      <c r="N599" s="6" t="s">
        <v>3990</v>
      </c>
      <c r="O599" s="6" t="s">
        <v>3982</v>
      </c>
      <c r="Q599" s="6" t="s">
        <v>994</v>
      </c>
      <c r="R599" s="6" t="s">
        <v>18815</v>
      </c>
      <c r="S599" s="6" t="s">
        <v>18816</v>
      </c>
      <c r="T599" s="6" t="s">
        <v>12</v>
      </c>
      <c r="U599" s="6" t="s">
        <v>994</v>
      </c>
      <c r="V599" s="6" t="s">
        <v>15903</v>
      </c>
      <c r="W599" s="6" t="s">
        <v>16348</v>
      </c>
      <c r="X599" s="6" t="s">
        <v>18817</v>
      </c>
      <c r="Y599" s="6" t="s">
        <v>18818</v>
      </c>
      <c r="Z599" s="6" t="s">
        <v>81</v>
      </c>
    </row>
    <row r="600" spans="1:26" x14ac:dyDescent="0.25">
      <c r="A600" s="6" t="s">
        <v>782</v>
      </c>
      <c r="B600" s="6" t="s">
        <v>3858</v>
      </c>
      <c r="C600" s="6" t="s">
        <v>3819</v>
      </c>
      <c r="D600" s="6" t="s">
        <v>8948</v>
      </c>
      <c r="E600" s="6" t="s">
        <v>6444</v>
      </c>
      <c r="F600" s="6" t="s">
        <v>6445</v>
      </c>
      <c r="G600" s="6" t="s">
        <v>7814</v>
      </c>
      <c r="H600" s="6" t="s">
        <v>6447</v>
      </c>
      <c r="I600" s="43">
        <v>45173</v>
      </c>
      <c r="J600" s="43">
        <v>45177</v>
      </c>
      <c r="K600">
        <v>1569345</v>
      </c>
      <c r="L600" s="6" t="s">
        <v>8949</v>
      </c>
      <c r="M600" s="6" t="s">
        <v>8950</v>
      </c>
      <c r="N600" s="6" t="s">
        <v>4756</v>
      </c>
      <c r="O600" s="6" t="s">
        <v>3982</v>
      </c>
      <c r="Q600" s="6" t="s">
        <v>995</v>
      </c>
      <c r="R600" s="6" t="s">
        <v>18819</v>
      </c>
      <c r="S600" s="6" t="s">
        <v>18820</v>
      </c>
      <c r="T600" s="6" t="s">
        <v>15902</v>
      </c>
      <c r="U600" s="6" t="s">
        <v>995</v>
      </c>
      <c r="V600" s="6" t="s">
        <v>15917</v>
      </c>
      <c r="W600" s="6" t="s">
        <v>16452</v>
      </c>
      <c r="X600" s="6" t="s">
        <v>18821</v>
      </c>
      <c r="Y600" s="6" t="s">
        <v>18822</v>
      </c>
      <c r="Z600" s="6" t="s">
        <v>18823</v>
      </c>
    </row>
    <row r="601" spans="1:26" x14ac:dyDescent="0.25">
      <c r="A601" s="6" t="s">
        <v>784</v>
      </c>
      <c r="B601" s="6" t="s">
        <v>3880</v>
      </c>
      <c r="C601" s="6" t="s">
        <v>3823</v>
      </c>
      <c r="D601" s="6" t="s">
        <v>81</v>
      </c>
      <c r="E601" s="6" t="s">
        <v>81</v>
      </c>
      <c r="F601" s="6" t="s">
        <v>8409</v>
      </c>
      <c r="G601" s="6" t="s">
        <v>81</v>
      </c>
      <c r="H601" s="6" t="s">
        <v>6703</v>
      </c>
      <c r="I601" s="43">
        <v>45162</v>
      </c>
      <c r="J601" s="43">
        <v>45166</v>
      </c>
      <c r="K601">
        <v>25445</v>
      </c>
      <c r="L601" s="6" t="s">
        <v>81</v>
      </c>
      <c r="M601" s="6" t="s">
        <v>81</v>
      </c>
      <c r="N601" s="6" t="s">
        <v>5247</v>
      </c>
      <c r="O601" s="6" t="s">
        <v>3982</v>
      </c>
      <c r="Q601" s="6" t="s">
        <v>3108</v>
      </c>
      <c r="R601" s="6" t="s">
        <v>18824</v>
      </c>
      <c r="S601" s="6" t="s">
        <v>18825</v>
      </c>
      <c r="T601" s="6" t="s">
        <v>81</v>
      </c>
      <c r="U601" s="6" t="s">
        <v>81</v>
      </c>
      <c r="V601" s="6" t="s">
        <v>16024</v>
      </c>
      <c r="W601" s="6" t="s">
        <v>16025</v>
      </c>
      <c r="X601" s="6" t="s">
        <v>18826</v>
      </c>
      <c r="Y601" s="6" t="s">
        <v>18827</v>
      </c>
      <c r="Z601" s="6" t="s">
        <v>81</v>
      </c>
    </row>
    <row r="602" spans="1:26" x14ac:dyDescent="0.25">
      <c r="A602" s="6" t="s">
        <v>786</v>
      </c>
      <c r="B602" s="6" t="s">
        <v>3847</v>
      </c>
      <c r="C602" s="6" t="s">
        <v>3819</v>
      </c>
      <c r="D602" s="6" t="s">
        <v>8951</v>
      </c>
      <c r="E602" s="6" t="s">
        <v>8952</v>
      </c>
      <c r="F602" s="6" t="s">
        <v>8953</v>
      </c>
      <c r="G602" s="6" t="s">
        <v>8954</v>
      </c>
      <c r="H602" s="6" t="s">
        <v>81</v>
      </c>
      <c r="I602" s="43">
        <v>45148</v>
      </c>
      <c r="J602" s="43"/>
      <c r="K602">
        <v>1598110</v>
      </c>
      <c r="L602" s="6" t="s">
        <v>8955</v>
      </c>
      <c r="M602" s="6" t="s">
        <v>8956</v>
      </c>
      <c r="N602" s="6" t="s">
        <v>5248</v>
      </c>
      <c r="O602" s="6" t="s">
        <v>3982</v>
      </c>
      <c r="Q602" s="6" t="s">
        <v>3110</v>
      </c>
      <c r="R602" s="6" t="s">
        <v>18828</v>
      </c>
      <c r="S602" s="6" t="s">
        <v>81</v>
      </c>
      <c r="T602" s="6" t="s">
        <v>81</v>
      </c>
      <c r="U602" s="6" t="s">
        <v>81</v>
      </c>
      <c r="V602" s="6" t="s">
        <v>16083</v>
      </c>
      <c r="W602" s="6" t="s">
        <v>16220</v>
      </c>
      <c r="X602" s="6" t="s">
        <v>18829</v>
      </c>
      <c r="Y602" s="6" t="s">
        <v>18830</v>
      </c>
      <c r="Z602" s="6" t="s">
        <v>81</v>
      </c>
    </row>
    <row r="603" spans="1:26" x14ac:dyDescent="0.25">
      <c r="A603" s="6" t="s">
        <v>3044</v>
      </c>
      <c r="B603" s="6" t="s">
        <v>3813</v>
      </c>
      <c r="C603" s="6" t="s">
        <v>3887</v>
      </c>
      <c r="D603" s="6" t="s">
        <v>8957</v>
      </c>
      <c r="E603" s="6" t="s">
        <v>8958</v>
      </c>
      <c r="F603" s="6" t="s">
        <v>6722</v>
      </c>
      <c r="G603" s="6" t="s">
        <v>8959</v>
      </c>
      <c r="H603" s="6" t="s">
        <v>81</v>
      </c>
      <c r="I603" s="43"/>
      <c r="J603" s="43"/>
      <c r="L603" s="6" t="s">
        <v>8960</v>
      </c>
      <c r="M603" s="6" t="s">
        <v>81</v>
      </c>
      <c r="N603" s="6" t="s">
        <v>5249</v>
      </c>
      <c r="O603" s="6" t="s">
        <v>3982</v>
      </c>
      <c r="Q603" s="6" t="s">
        <v>998</v>
      </c>
      <c r="R603" s="6" t="s">
        <v>18831</v>
      </c>
      <c r="S603" s="6" t="s">
        <v>18832</v>
      </c>
      <c r="T603" s="6" t="s">
        <v>12</v>
      </c>
      <c r="U603" s="6" t="s">
        <v>998</v>
      </c>
      <c r="V603" s="6" t="s">
        <v>15930</v>
      </c>
      <c r="W603" s="6" t="s">
        <v>16007</v>
      </c>
      <c r="X603" s="6" t="s">
        <v>18833</v>
      </c>
      <c r="Y603" s="6" t="s">
        <v>18834</v>
      </c>
      <c r="Z603" s="6" t="s">
        <v>81</v>
      </c>
    </row>
    <row r="604" spans="1:26" x14ac:dyDescent="0.25">
      <c r="A604" s="6" t="s">
        <v>788</v>
      </c>
      <c r="B604" s="6" t="s">
        <v>3833</v>
      </c>
      <c r="C604" s="6" t="s">
        <v>3816</v>
      </c>
      <c r="D604" s="6" t="s">
        <v>8961</v>
      </c>
      <c r="E604" s="6" t="s">
        <v>81</v>
      </c>
      <c r="F604" s="6" t="s">
        <v>6782</v>
      </c>
      <c r="G604" s="6" t="s">
        <v>6783</v>
      </c>
      <c r="H604" s="6" t="s">
        <v>6353</v>
      </c>
      <c r="I604" s="43">
        <v>45231</v>
      </c>
      <c r="J604" s="43">
        <v>45236</v>
      </c>
      <c r="K604">
        <v>1061983</v>
      </c>
      <c r="L604" s="6" t="s">
        <v>8962</v>
      </c>
      <c r="M604" s="6" t="s">
        <v>8963</v>
      </c>
      <c r="N604" s="6" t="s">
        <v>5250</v>
      </c>
      <c r="O604" s="6" t="s">
        <v>3983</v>
      </c>
      <c r="Q604" s="6" t="s">
        <v>1000</v>
      </c>
      <c r="R604" s="6" t="s">
        <v>18835</v>
      </c>
      <c r="S604" s="6" t="s">
        <v>18836</v>
      </c>
      <c r="T604" s="6" t="s">
        <v>18837</v>
      </c>
      <c r="U604" s="6" t="s">
        <v>18838</v>
      </c>
      <c r="V604" s="6" t="s">
        <v>16037</v>
      </c>
      <c r="W604" s="6" t="s">
        <v>16579</v>
      </c>
      <c r="X604" s="6" t="s">
        <v>18839</v>
      </c>
      <c r="Y604" s="6" t="s">
        <v>18840</v>
      </c>
      <c r="Z604" s="6" t="s">
        <v>18841</v>
      </c>
    </row>
    <row r="605" spans="1:26" x14ac:dyDescent="0.25">
      <c r="A605" s="6" t="s">
        <v>789</v>
      </c>
      <c r="B605" s="6" t="s">
        <v>3926</v>
      </c>
      <c r="C605" s="6" t="s">
        <v>3826</v>
      </c>
      <c r="D605" s="6" t="s">
        <v>8964</v>
      </c>
      <c r="E605" s="6" t="s">
        <v>6692</v>
      </c>
      <c r="F605" s="6" t="s">
        <v>8965</v>
      </c>
      <c r="G605" s="6" t="s">
        <v>8966</v>
      </c>
      <c r="H605" s="6" t="s">
        <v>6835</v>
      </c>
      <c r="I605" s="43">
        <v>45229</v>
      </c>
      <c r="J605" s="43">
        <v>45233</v>
      </c>
      <c r="K605">
        <v>1590895</v>
      </c>
      <c r="L605" s="6" t="s">
        <v>8967</v>
      </c>
      <c r="M605" s="6" t="s">
        <v>8968</v>
      </c>
      <c r="N605" s="6" t="s">
        <v>4464</v>
      </c>
      <c r="O605" s="6" t="s">
        <v>3982</v>
      </c>
      <c r="Q605" s="6" t="s">
        <v>1002</v>
      </c>
      <c r="R605" s="6" t="s">
        <v>18842</v>
      </c>
      <c r="S605" s="6" t="s">
        <v>18843</v>
      </c>
      <c r="T605" s="6" t="s">
        <v>12</v>
      </c>
      <c r="U605" s="6" t="s">
        <v>1002</v>
      </c>
      <c r="V605" s="6" t="s">
        <v>15930</v>
      </c>
      <c r="W605" s="6" t="s">
        <v>17011</v>
      </c>
      <c r="X605" s="6" t="s">
        <v>18844</v>
      </c>
      <c r="Y605" s="6" t="s">
        <v>18845</v>
      </c>
      <c r="Z605" s="6" t="s">
        <v>18846</v>
      </c>
    </row>
    <row r="606" spans="1:26" x14ac:dyDescent="0.25">
      <c r="A606" s="6" t="s">
        <v>790</v>
      </c>
      <c r="B606" s="6" t="s">
        <v>3860</v>
      </c>
      <c r="C606" s="6" t="s">
        <v>102</v>
      </c>
      <c r="D606" s="6" t="s">
        <v>8969</v>
      </c>
      <c r="E606" s="6" t="s">
        <v>81</v>
      </c>
      <c r="F606" s="6" t="s">
        <v>7092</v>
      </c>
      <c r="G606" s="6" t="s">
        <v>7337</v>
      </c>
      <c r="H606" s="6" t="s">
        <v>6650</v>
      </c>
      <c r="I606" s="43">
        <v>45232</v>
      </c>
      <c r="J606" s="43">
        <v>45236</v>
      </c>
      <c r="K606">
        <v>715957</v>
      </c>
      <c r="L606" s="6" t="s">
        <v>8970</v>
      </c>
      <c r="M606" s="6" t="s">
        <v>8971</v>
      </c>
      <c r="N606" s="6" t="s">
        <v>4383</v>
      </c>
      <c r="O606" s="6" t="s">
        <v>3983</v>
      </c>
      <c r="Q606" s="6" t="s">
        <v>1004</v>
      </c>
      <c r="R606" s="6" t="s">
        <v>18847</v>
      </c>
      <c r="S606" s="6" t="s">
        <v>18848</v>
      </c>
      <c r="T606" s="6" t="s">
        <v>15902</v>
      </c>
      <c r="U606" s="6" t="s">
        <v>1004</v>
      </c>
      <c r="V606" s="6" t="s">
        <v>102</v>
      </c>
      <c r="W606" s="6" t="s">
        <v>16106</v>
      </c>
      <c r="X606" s="6" t="s">
        <v>18849</v>
      </c>
      <c r="Y606" s="6" t="s">
        <v>18850</v>
      </c>
      <c r="Z606" s="6" t="s">
        <v>18851</v>
      </c>
    </row>
    <row r="607" spans="1:26" x14ac:dyDescent="0.25">
      <c r="A607" s="6" t="s">
        <v>791</v>
      </c>
      <c r="B607" s="6" t="s">
        <v>3822</v>
      </c>
      <c r="C607" s="6" t="s">
        <v>3823</v>
      </c>
      <c r="D607" s="6" t="s">
        <v>8972</v>
      </c>
      <c r="E607" s="6" t="s">
        <v>81</v>
      </c>
      <c r="F607" s="6" t="s">
        <v>6418</v>
      </c>
      <c r="G607" s="6" t="s">
        <v>8973</v>
      </c>
      <c r="H607" s="6" t="s">
        <v>6420</v>
      </c>
      <c r="I607" s="43">
        <v>45210</v>
      </c>
      <c r="J607" s="43">
        <v>45215</v>
      </c>
      <c r="K607">
        <v>27904</v>
      </c>
      <c r="L607" s="6" t="s">
        <v>8974</v>
      </c>
      <c r="M607" s="6" t="s">
        <v>8975</v>
      </c>
      <c r="N607" s="6" t="s">
        <v>4798</v>
      </c>
      <c r="O607" s="6" t="s">
        <v>3982</v>
      </c>
      <c r="Q607" s="6" t="s">
        <v>3112</v>
      </c>
      <c r="R607" s="6" t="s">
        <v>18852</v>
      </c>
      <c r="S607" s="6" t="s">
        <v>18853</v>
      </c>
      <c r="T607" s="6" t="s">
        <v>12</v>
      </c>
      <c r="U607" s="6" t="s">
        <v>3112</v>
      </c>
      <c r="V607" s="6" t="s">
        <v>15980</v>
      </c>
      <c r="W607" s="6" t="s">
        <v>16391</v>
      </c>
      <c r="X607" s="6" t="s">
        <v>18854</v>
      </c>
      <c r="Y607" s="6" t="s">
        <v>18855</v>
      </c>
      <c r="Z607" s="6" t="s">
        <v>18856</v>
      </c>
    </row>
    <row r="608" spans="1:26" x14ac:dyDescent="0.25">
      <c r="A608" s="6" t="s">
        <v>6180</v>
      </c>
      <c r="B608" s="6" t="s">
        <v>3855</v>
      </c>
      <c r="C608" s="6" t="s">
        <v>3826</v>
      </c>
      <c r="D608" s="6" t="s">
        <v>8976</v>
      </c>
      <c r="E608" s="6" t="s">
        <v>81</v>
      </c>
      <c r="F608" s="6" t="s">
        <v>8977</v>
      </c>
      <c r="G608" s="6" t="s">
        <v>8978</v>
      </c>
      <c r="H608" s="6" t="s">
        <v>6638</v>
      </c>
      <c r="I608" s="43">
        <v>45224</v>
      </c>
      <c r="J608" s="43">
        <v>45229</v>
      </c>
      <c r="K608">
        <v>26780</v>
      </c>
      <c r="L608" s="6" t="s">
        <v>8979</v>
      </c>
      <c r="M608" s="6" t="s">
        <v>8980</v>
      </c>
      <c r="N608" s="6" t="s">
        <v>8981</v>
      </c>
      <c r="O608" s="6" t="s">
        <v>3982</v>
      </c>
      <c r="Q608" s="6" t="s">
        <v>1005</v>
      </c>
      <c r="R608" s="6" t="s">
        <v>18857</v>
      </c>
      <c r="S608" s="6" t="s">
        <v>18858</v>
      </c>
      <c r="T608" s="6" t="s">
        <v>12</v>
      </c>
      <c r="U608" s="6" t="s">
        <v>1005</v>
      </c>
      <c r="V608" s="6" t="s">
        <v>16285</v>
      </c>
      <c r="W608" s="6" t="s">
        <v>16286</v>
      </c>
      <c r="X608" s="6" t="s">
        <v>18859</v>
      </c>
      <c r="Y608" s="6" t="s">
        <v>18860</v>
      </c>
      <c r="Z608" s="6" t="s">
        <v>18861</v>
      </c>
    </row>
    <row r="609" spans="1:26" x14ac:dyDescent="0.25">
      <c r="A609" s="6" t="s">
        <v>3045</v>
      </c>
      <c r="B609" s="6" t="s">
        <v>3876</v>
      </c>
      <c r="C609" s="6" t="s">
        <v>3835</v>
      </c>
      <c r="D609" s="6" t="s">
        <v>8982</v>
      </c>
      <c r="E609" s="6" t="s">
        <v>81</v>
      </c>
      <c r="F609" s="6" t="s">
        <v>6742</v>
      </c>
      <c r="G609" s="6" t="s">
        <v>7869</v>
      </c>
      <c r="H609" s="6" t="s">
        <v>81</v>
      </c>
      <c r="I609" s="43"/>
      <c r="J609" s="43"/>
      <c r="K609">
        <v>1048515</v>
      </c>
      <c r="L609" s="6" t="s">
        <v>8983</v>
      </c>
      <c r="M609" s="6" t="s">
        <v>8984</v>
      </c>
      <c r="N609" s="6" t="s">
        <v>5251</v>
      </c>
      <c r="O609" s="6" t="s">
        <v>3983</v>
      </c>
      <c r="Q609" s="6" t="s">
        <v>1007</v>
      </c>
      <c r="R609" s="6" t="s">
        <v>18862</v>
      </c>
      <c r="S609" s="6" t="s">
        <v>18863</v>
      </c>
      <c r="T609" s="6" t="s">
        <v>15902</v>
      </c>
      <c r="U609" s="6" t="s">
        <v>1007</v>
      </c>
      <c r="V609" s="6" t="s">
        <v>15930</v>
      </c>
      <c r="W609" s="6" t="s">
        <v>16319</v>
      </c>
      <c r="X609" s="6" t="s">
        <v>18864</v>
      </c>
      <c r="Y609" s="6" t="s">
        <v>18865</v>
      </c>
      <c r="Z609" s="6" t="s">
        <v>18866</v>
      </c>
    </row>
    <row r="610" spans="1:26" x14ac:dyDescent="0.25">
      <c r="A610" s="6" t="s">
        <v>793</v>
      </c>
      <c r="B610" s="6" t="s">
        <v>3876</v>
      </c>
      <c r="C610" s="6" t="s">
        <v>3835</v>
      </c>
      <c r="D610" s="6" t="s">
        <v>8985</v>
      </c>
      <c r="E610" s="6" t="s">
        <v>81</v>
      </c>
      <c r="F610" s="6" t="s">
        <v>8273</v>
      </c>
      <c r="G610" s="6" t="s">
        <v>8986</v>
      </c>
      <c r="H610" s="6" t="s">
        <v>6376</v>
      </c>
      <c r="I610" s="43">
        <v>45147</v>
      </c>
      <c r="J610" s="43"/>
      <c r="K610">
        <v>916540</v>
      </c>
      <c r="L610" s="6" t="s">
        <v>8987</v>
      </c>
      <c r="M610" s="6" t="s">
        <v>8988</v>
      </c>
      <c r="N610" s="6" t="s">
        <v>4449</v>
      </c>
      <c r="O610" s="6" t="s">
        <v>3983</v>
      </c>
      <c r="Q610" s="6" t="s">
        <v>1012</v>
      </c>
      <c r="R610" s="6" t="s">
        <v>18867</v>
      </c>
      <c r="S610" s="6" t="s">
        <v>18868</v>
      </c>
      <c r="T610" s="6" t="s">
        <v>15902</v>
      </c>
      <c r="U610" s="6" t="s">
        <v>1012</v>
      </c>
      <c r="V610" s="6" t="s">
        <v>16012</v>
      </c>
      <c r="W610" s="6" t="s">
        <v>18291</v>
      </c>
      <c r="X610" s="6" t="s">
        <v>18869</v>
      </c>
      <c r="Y610" s="6" t="s">
        <v>18870</v>
      </c>
      <c r="Z610" s="6" t="s">
        <v>18871</v>
      </c>
    </row>
    <row r="611" spans="1:26" x14ac:dyDescent="0.25">
      <c r="A611" s="6" t="s">
        <v>795</v>
      </c>
      <c r="B611" s="6" t="s">
        <v>3906</v>
      </c>
      <c r="C611" s="6" t="s">
        <v>3887</v>
      </c>
      <c r="D611" s="6" t="s">
        <v>8989</v>
      </c>
      <c r="E611" s="6" t="s">
        <v>8990</v>
      </c>
      <c r="F611" s="6" t="s">
        <v>6451</v>
      </c>
      <c r="G611" s="6" t="s">
        <v>7203</v>
      </c>
      <c r="H611" s="6" t="s">
        <v>6353</v>
      </c>
      <c r="I611" s="43">
        <v>45231</v>
      </c>
      <c r="J611" s="43">
        <v>45236</v>
      </c>
      <c r="K611">
        <v>1792789</v>
      </c>
      <c r="L611" s="6" t="s">
        <v>8991</v>
      </c>
      <c r="M611" s="6" t="s">
        <v>8992</v>
      </c>
      <c r="N611" s="6" t="s">
        <v>5252</v>
      </c>
      <c r="O611" s="6" t="s">
        <v>3982</v>
      </c>
      <c r="Q611" s="6" t="s">
        <v>1013</v>
      </c>
      <c r="R611" s="6" t="s">
        <v>18872</v>
      </c>
      <c r="S611" s="6" t="s">
        <v>18873</v>
      </c>
      <c r="T611" s="6" t="s">
        <v>15902</v>
      </c>
      <c r="U611" s="6" t="s">
        <v>1013</v>
      </c>
      <c r="V611" s="6" t="s">
        <v>102</v>
      </c>
      <c r="W611" s="6" t="s">
        <v>16106</v>
      </c>
      <c r="X611" s="6" t="s">
        <v>18874</v>
      </c>
      <c r="Y611" s="6" t="s">
        <v>18875</v>
      </c>
      <c r="Z611" s="6" t="s">
        <v>18876</v>
      </c>
    </row>
    <row r="612" spans="1:26" x14ac:dyDescent="0.25">
      <c r="A612" s="6" t="s">
        <v>3046</v>
      </c>
      <c r="B612" s="6" t="s">
        <v>3858</v>
      </c>
      <c r="C612" s="6" t="s">
        <v>3819</v>
      </c>
      <c r="D612" s="6" t="s">
        <v>8993</v>
      </c>
      <c r="E612" s="6" t="s">
        <v>8994</v>
      </c>
      <c r="F612" s="6" t="s">
        <v>8995</v>
      </c>
      <c r="G612" s="6" t="s">
        <v>8996</v>
      </c>
      <c r="H612" s="6" t="s">
        <v>81</v>
      </c>
      <c r="I612" s="43"/>
      <c r="J612" s="43"/>
      <c r="L612" s="6" t="s">
        <v>8997</v>
      </c>
      <c r="M612" s="6" t="s">
        <v>81</v>
      </c>
      <c r="N612" s="6" t="s">
        <v>5253</v>
      </c>
      <c r="O612" s="6" t="s">
        <v>3982</v>
      </c>
      <c r="Q612" s="6" t="s">
        <v>1015</v>
      </c>
      <c r="R612" s="6" t="s">
        <v>18877</v>
      </c>
      <c r="S612" s="6" t="s">
        <v>18878</v>
      </c>
      <c r="T612" s="6" t="s">
        <v>15902</v>
      </c>
      <c r="U612" s="6" t="s">
        <v>1015</v>
      </c>
      <c r="V612" s="6" t="s">
        <v>15936</v>
      </c>
      <c r="W612" s="6" t="s">
        <v>15937</v>
      </c>
      <c r="X612" s="6" t="s">
        <v>18879</v>
      </c>
      <c r="Y612" s="6" t="s">
        <v>18880</v>
      </c>
      <c r="Z612" s="6" t="s">
        <v>18881</v>
      </c>
    </row>
    <row r="613" spans="1:26" x14ac:dyDescent="0.25">
      <c r="A613" s="6" t="s">
        <v>3048</v>
      </c>
      <c r="B613" s="6" t="s">
        <v>3847</v>
      </c>
      <c r="C613" s="6" t="s">
        <v>3819</v>
      </c>
      <c r="D613" s="6" t="s">
        <v>8998</v>
      </c>
      <c r="E613" s="6" t="s">
        <v>81</v>
      </c>
      <c r="F613" s="6" t="s">
        <v>7215</v>
      </c>
      <c r="G613" s="6" t="s">
        <v>8999</v>
      </c>
      <c r="H613" s="6" t="s">
        <v>81</v>
      </c>
      <c r="I613" s="43">
        <v>45189</v>
      </c>
      <c r="J613" s="43">
        <v>45193</v>
      </c>
      <c r="K613">
        <v>1656081</v>
      </c>
      <c r="L613" s="6" t="s">
        <v>9000</v>
      </c>
      <c r="M613" s="6" t="s">
        <v>9001</v>
      </c>
      <c r="N613" s="6" t="s">
        <v>5254</v>
      </c>
      <c r="O613" s="6" t="s">
        <v>3982</v>
      </c>
      <c r="Q613" s="6" t="s">
        <v>1017</v>
      </c>
      <c r="R613" s="6" t="s">
        <v>18882</v>
      </c>
      <c r="S613" s="6" t="s">
        <v>18883</v>
      </c>
      <c r="T613" s="6" t="s">
        <v>81</v>
      </c>
      <c r="U613" s="6" t="s">
        <v>81</v>
      </c>
      <c r="V613" s="6" t="s">
        <v>16024</v>
      </c>
      <c r="W613" s="6" t="s">
        <v>16089</v>
      </c>
      <c r="X613" s="6" t="s">
        <v>18884</v>
      </c>
      <c r="Y613" s="6" t="s">
        <v>18885</v>
      </c>
      <c r="Z613" s="6" t="s">
        <v>81</v>
      </c>
    </row>
    <row r="614" spans="1:26" x14ac:dyDescent="0.25">
      <c r="A614" s="6" t="s">
        <v>797</v>
      </c>
      <c r="B614" s="6" t="s">
        <v>3832</v>
      </c>
      <c r="C614" s="6" t="s">
        <v>3821</v>
      </c>
      <c r="D614" s="6" t="s">
        <v>9002</v>
      </c>
      <c r="E614" s="6" t="s">
        <v>81</v>
      </c>
      <c r="F614" s="6" t="s">
        <v>9003</v>
      </c>
      <c r="G614" s="6" t="s">
        <v>9004</v>
      </c>
      <c r="H614" s="6" t="s">
        <v>81</v>
      </c>
      <c r="I614" s="43"/>
      <c r="J614" s="43"/>
      <c r="K614">
        <v>1159508</v>
      </c>
      <c r="L614" s="6" t="s">
        <v>9005</v>
      </c>
      <c r="M614" s="6" t="s">
        <v>9006</v>
      </c>
      <c r="N614" s="6" t="s">
        <v>4287</v>
      </c>
      <c r="O614" s="6" t="s">
        <v>3982</v>
      </c>
      <c r="Q614" s="6" t="s">
        <v>1019</v>
      </c>
      <c r="R614" s="6" t="s">
        <v>18886</v>
      </c>
      <c r="S614" s="6" t="s">
        <v>18887</v>
      </c>
      <c r="T614" s="6" t="s">
        <v>12</v>
      </c>
      <c r="U614" s="6" t="s">
        <v>1019</v>
      </c>
      <c r="V614" s="6" t="s">
        <v>17953</v>
      </c>
      <c r="W614" s="6" t="s">
        <v>18155</v>
      </c>
      <c r="X614" s="6" t="s">
        <v>18888</v>
      </c>
      <c r="Y614" s="6" t="s">
        <v>18889</v>
      </c>
      <c r="Z614" s="6" t="s">
        <v>18890</v>
      </c>
    </row>
    <row r="615" spans="1:26" x14ac:dyDescent="0.25">
      <c r="A615" s="6" t="s">
        <v>6181</v>
      </c>
      <c r="B615" s="6" t="s">
        <v>81</v>
      </c>
      <c r="C615" s="6" t="s">
        <v>81</v>
      </c>
      <c r="D615" s="6" t="s">
        <v>81</v>
      </c>
      <c r="E615" s="6" t="s">
        <v>81</v>
      </c>
      <c r="F615" s="6" t="s">
        <v>81</v>
      </c>
      <c r="G615" s="6" t="s">
        <v>81</v>
      </c>
      <c r="H615" s="6" t="s">
        <v>81</v>
      </c>
      <c r="I615" s="43"/>
      <c r="J615" s="43"/>
      <c r="K615">
        <v>1328237</v>
      </c>
      <c r="L615" s="6" t="s">
        <v>81</v>
      </c>
      <c r="M615" s="6" t="s">
        <v>9007</v>
      </c>
      <c r="N615" s="6" t="s">
        <v>81</v>
      </c>
      <c r="O615" s="6" t="s">
        <v>81</v>
      </c>
      <c r="Q615" s="6" t="s">
        <v>1020</v>
      </c>
      <c r="R615" s="6" t="s">
        <v>18891</v>
      </c>
      <c r="S615" s="6" t="s">
        <v>18892</v>
      </c>
      <c r="T615" s="6" t="s">
        <v>15902</v>
      </c>
      <c r="U615" s="6" t="s">
        <v>1020</v>
      </c>
      <c r="V615" s="6" t="s">
        <v>15903</v>
      </c>
      <c r="W615" s="6" t="s">
        <v>16945</v>
      </c>
      <c r="X615" s="6" t="s">
        <v>18893</v>
      </c>
      <c r="Y615" s="6" t="s">
        <v>18894</v>
      </c>
      <c r="Z615" s="6" t="s">
        <v>18895</v>
      </c>
    </row>
    <row r="616" spans="1:26" x14ac:dyDescent="0.25">
      <c r="A616" s="6" t="s">
        <v>3050</v>
      </c>
      <c r="B616" s="6" t="s">
        <v>3912</v>
      </c>
      <c r="C616" s="6" t="s">
        <v>3840</v>
      </c>
      <c r="D616" s="6" t="s">
        <v>9008</v>
      </c>
      <c r="E616" s="6" t="s">
        <v>9009</v>
      </c>
      <c r="F616" s="6" t="s">
        <v>6586</v>
      </c>
      <c r="G616" s="6" t="s">
        <v>9010</v>
      </c>
      <c r="H616" s="6" t="s">
        <v>3137</v>
      </c>
      <c r="I616" s="43">
        <v>45232</v>
      </c>
      <c r="J616" s="43">
        <v>45236</v>
      </c>
      <c r="K616">
        <v>1679688</v>
      </c>
      <c r="L616" s="6" t="s">
        <v>9011</v>
      </c>
      <c r="M616" s="6" t="s">
        <v>9012</v>
      </c>
      <c r="N616" s="6" t="s">
        <v>5255</v>
      </c>
      <c r="O616" s="6" t="s">
        <v>3982</v>
      </c>
      <c r="Q616" s="6" t="s">
        <v>1021</v>
      </c>
      <c r="R616" s="6" t="s">
        <v>18896</v>
      </c>
      <c r="S616" s="6" t="s">
        <v>18897</v>
      </c>
      <c r="T616" s="6" t="s">
        <v>15902</v>
      </c>
      <c r="U616" s="6" t="s">
        <v>1021</v>
      </c>
      <c r="V616" s="6" t="s">
        <v>15980</v>
      </c>
      <c r="W616" s="6" t="s">
        <v>15981</v>
      </c>
      <c r="X616" s="6" t="s">
        <v>18898</v>
      </c>
      <c r="Y616" s="6" t="s">
        <v>18899</v>
      </c>
      <c r="Z616" s="6" t="s">
        <v>18900</v>
      </c>
    </row>
    <row r="617" spans="1:26" x14ac:dyDescent="0.25">
      <c r="A617" s="6" t="s">
        <v>3051</v>
      </c>
      <c r="B617" s="6" t="s">
        <v>3832</v>
      </c>
      <c r="C617" s="6" t="s">
        <v>3821</v>
      </c>
      <c r="D617" s="6" t="s">
        <v>9013</v>
      </c>
      <c r="E617" s="6" t="s">
        <v>9014</v>
      </c>
      <c r="F617" s="6" t="s">
        <v>9015</v>
      </c>
      <c r="G617" s="6" t="s">
        <v>9016</v>
      </c>
      <c r="H617" s="6" t="s">
        <v>81</v>
      </c>
      <c r="I617" s="43"/>
      <c r="J617" s="43"/>
      <c r="L617" s="6" t="s">
        <v>9017</v>
      </c>
      <c r="M617" s="6" t="s">
        <v>9018</v>
      </c>
      <c r="N617" s="6" t="s">
        <v>5256</v>
      </c>
      <c r="O617" s="6" t="s">
        <v>3982</v>
      </c>
      <c r="Q617" s="6" t="s">
        <v>3117</v>
      </c>
      <c r="R617" s="6" t="s">
        <v>18901</v>
      </c>
      <c r="S617" s="6" t="s">
        <v>18902</v>
      </c>
      <c r="T617" s="6" t="s">
        <v>15902</v>
      </c>
      <c r="U617" s="6" t="s">
        <v>3117</v>
      </c>
      <c r="V617" s="6" t="s">
        <v>16063</v>
      </c>
      <c r="W617" s="6" t="s">
        <v>17431</v>
      </c>
      <c r="X617" s="6" t="s">
        <v>18903</v>
      </c>
      <c r="Y617" s="6" t="s">
        <v>18904</v>
      </c>
      <c r="Z617" s="6" t="s">
        <v>18905</v>
      </c>
    </row>
    <row r="618" spans="1:26" x14ac:dyDescent="0.25">
      <c r="A618" s="6" t="s">
        <v>799</v>
      </c>
      <c r="B618" s="6" t="s">
        <v>3847</v>
      </c>
      <c r="C618" s="6" t="s">
        <v>3819</v>
      </c>
      <c r="D618" s="6" t="s">
        <v>9019</v>
      </c>
      <c r="E618" s="6" t="s">
        <v>81</v>
      </c>
      <c r="F618" s="6" t="s">
        <v>6451</v>
      </c>
      <c r="G618" s="6" t="s">
        <v>9020</v>
      </c>
      <c r="H618" s="6" t="s">
        <v>6353</v>
      </c>
      <c r="I618" s="43">
        <v>45231</v>
      </c>
      <c r="J618" s="43">
        <v>45236</v>
      </c>
      <c r="K618">
        <v>1467623</v>
      </c>
      <c r="L618" s="6" t="s">
        <v>9021</v>
      </c>
      <c r="M618" s="6" t="s">
        <v>9022</v>
      </c>
      <c r="N618" s="6" t="s">
        <v>5257</v>
      </c>
      <c r="O618" s="6" t="s">
        <v>3982</v>
      </c>
      <c r="Q618" s="6" t="s">
        <v>1023</v>
      </c>
      <c r="R618" s="6" t="s">
        <v>18906</v>
      </c>
      <c r="S618" s="6" t="s">
        <v>18907</v>
      </c>
      <c r="T618" s="6" t="s">
        <v>15902</v>
      </c>
      <c r="U618" s="6" t="s">
        <v>1023</v>
      </c>
      <c r="V618" s="6" t="s">
        <v>16037</v>
      </c>
      <c r="W618" s="6" t="s">
        <v>16038</v>
      </c>
      <c r="X618" s="6" t="s">
        <v>18908</v>
      </c>
      <c r="Y618" s="6" t="s">
        <v>18909</v>
      </c>
      <c r="Z618" s="6" t="s">
        <v>18910</v>
      </c>
    </row>
    <row r="619" spans="1:26" x14ac:dyDescent="0.25">
      <c r="A619" s="6" t="s">
        <v>3052</v>
      </c>
      <c r="B619" s="6" t="s">
        <v>3940</v>
      </c>
      <c r="C619" s="6" t="s">
        <v>3866</v>
      </c>
      <c r="D619" s="6" t="s">
        <v>9023</v>
      </c>
      <c r="E619" s="6" t="s">
        <v>9024</v>
      </c>
      <c r="F619" s="6" t="s">
        <v>6520</v>
      </c>
      <c r="G619" s="6" t="s">
        <v>9025</v>
      </c>
      <c r="H619" s="6" t="s">
        <v>81</v>
      </c>
      <c r="I619" s="43"/>
      <c r="J619" s="43"/>
      <c r="L619" s="6" t="s">
        <v>81</v>
      </c>
      <c r="M619" s="6" t="s">
        <v>81</v>
      </c>
      <c r="N619" s="6" t="s">
        <v>5258</v>
      </c>
      <c r="O619" s="6" t="s">
        <v>3982</v>
      </c>
      <c r="Q619" s="6" t="s">
        <v>1024</v>
      </c>
      <c r="R619" s="6" t="s">
        <v>18911</v>
      </c>
      <c r="S619" s="6" t="s">
        <v>18912</v>
      </c>
      <c r="T619" s="6" t="s">
        <v>12</v>
      </c>
      <c r="U619" s="6" t="s">
        <v>1024</v>
      </c>
      <c r="V619" s="6" t="s">
        <v>16063</v>
      </c>
      <c r="W619" s="6" t="s">
        <v>16064</v>
      </c>
      <c r="X619" s="6" t="s">
        <v>18913</v>
      </c>
      <c r="Y619" s="6" t="s">
        <v>18914</v>
      </c>
      <c r="Z619" s="6" t="s">
        <v>18915</v>
      </c>
    </row>
    <row r="620" spans="1:26" x14ac:dyDescent="0.25">
      <c r="A620" s="6" t="s">
        <v>801</v>
      </c>
      <c r="B620" s="6" t="s">
        <v>3880</v>
      </c>
      <c r="C620" s="6" t="s">
        <v>3823</v>
      </c>
      <c r="D620" s="6" t="s">
        <v>9026</v>
      </c>
      <c r="E620" s="6" t="s">
        <v>81</v>
      </c>
      <c r="F620" s="6" t="s">
        <v>9027</v>
      </c>
      <c r="G620" s="6" t="s">
        <v>9028</v>
      </c>
      <c r="H620" s="6" t="s">
        <v>6709</v>
      </c>
      <c r="I620" s="43">
        <v>45167</v>
      </c>
      <c r="J620" s="43"/>
      <c r="K620">
        <v>29644</v>
      </c>
      <c r="L620" s="6" t="s">
        <v>9029</v>
      </c>
      <c r="M620" s="6" t="s">
        <v>9030</v>
      </c>
      <c r="N620" s="6" t="s">
        <v>5259</v>
      </c>
      <c r="O620" s="6" t="s">
        <v>3982</v>
      </c>
      <c r="Q620" s="6" t="s">
        <v>3119</v>
      </c>
      <c r="R620" s="6" t="s">
        <v>18916</v>
      </c>
      <c r="S620" s="6" t="s">
        <v>18917</v>
      </c>
      <c r="T620" s="6" t="s">
        <v>15902</v>
      </c>
      <c r="U620" s="6" t="s">
        <v>3119</v>
      </c>
      <c r="V620" s="6" t="s">
        <v>15889</v>
      </c>
      <c r="W620" s="6" t="s">
        <v>15924</v>
      </c>
      <c r="X620" s="6" t="s">
        <v>18918</v>
      </c>
      <c r="Y620" s="6" t="s">
        <v>18919</v>
      </c>
      <c r="Z620" s="6" t="s">
        <v>18920</v>
      </c>
    </row>
    <row r="621" spans="1:26" x14ac:dyDescent="0.25">
      <c r="A621" s="6" t="s">
        <v>802</v>
      </c>
      <c r="B621" s="6" t="s">
        <v>3873</v>
      </c>
      <c r="C621" s="6" t="s">
        <v>114</v>
      </c>
      <c r="D621" s="6" t="s">
        <v>9031</v>
      </c>
      <c r="E621" s="6" t="s">
        <v>9032</v>
      </c>
      <c r="F621" s="6" t="s">
        <v>6551</v>
      </c>
      <c r="G621" s="6" t="s">
        <v>9033</v>
      </c>
      <c r="H621" s="6" t="s">
        <v>808</v>
      </c>
      <c r="I621" s="43">
        <v>45236</v>
      </c>
      <c r="J621" s="43">
        <v>45240</v>
      </c>
      <c r="K621">
        <v>1666700</v>
      </c>
      <c r="L621" s="6" t="s">
        <v>9034</v>
      </c>
      <c r="M621" s="6" t="s">
        <v>9035</v>
      </c>
      <c r="N621" s="6" t="s">
        <v>4420</v>
      </c>
      <c r="O621" s="6" t="s">
        <v>3982</v>
      </c>
      <c r="Q621" s="6" t="s">
        <v>1026</v>
      </c>
      <c r="R621" s="6" t="s">
        <v>18921</v>
      </c>
      <c r="S621" s="6" t="s">
        <v>18922</v>
      </c>
      <c r="T621" s="6" t="s">
        <v>81</v>
      </c>
      <c r="U621" s="6" t="s">
        <v>81</v>
      </c>
      <c r="V621" s="6" t="s">
        <v>16083</v>
      </c>
      <c r="W621" s="6" t="s">
        <v>18923</v>
      </c>
      <c r="X621" s="6" t="s">
        <v>18924</v>
      </c>
      <c r="Y621" s="6" t="s">
        <v>18925</v>
      </c>
      <c r="Z621" s="6" t="s">
        <v>18926</v>
      </c>
    </row>
    <row r="622" spans="1:26" x14ac:dyDescent="0.25">
      <c r="A622" s="6" t="s">
        <v>804</v>
      </c>
      <c r="B622" s="6" t="s">
        <v>3858</v>
      </c>
      <c r="C622" s="6" t="s">
        <v>3819</v>
      </c>
      <c r="D622" s="6" t="s">
        <v>9036</v>
      </c>
      <c r="E622" s="6" t="s">
        <v>9037</v>
      </c>
      <c r="F622" s="6" t="s">
        <v>6445</v>
      </c>
      <c r="G622" s="6" t="s">
        <v>9038</v>
      </c>
      <c r="H622" s="6" t="s">
        <v>6447</v>
      </c>
      <c r="I622" s="43">
        <v>45231</v>
      </c>
      <c r="J622" s="43">
        <v>45236</v>
      </c>
      <c r="K622">
        <v>1561550</v>
      </c>
      <c r="L622" s="6" t="s">
        <v>9039</v>
      </c>
      <c r="M622" s="6" t="s">
        <v>9040</v>
      </c>
      <c r="N622" s="6" t="s">
        <v>5260</v>
      </c>
      <c r="O622" s="6" t="s">
        <v>3982</v>
      </c>
      <c r="Q622" s="6" t="s">
        <v>3120</v>
      </c>
      <c r="R622" s="6" t="s">
        <v>2762</v>
      </c>
      <c r="S622" s="6" t="s">
        <v>18927</v>
      </c>
      <c r="T622" s="6" t="s">
        <v>15902</v>
      </c>
      <c r="U622" s="6" t="s">
        <v>3120</v>
      </c>
      <c r="V622" s="6" t="s">
        <v>16037</v>
      </c>
      <c r="W622" s="6" t="s">
        <v>16266</v>
      </c>
      <c r="X622" s="6" t="s">
        <v>18928</v>
      </c>
      <c r="Y622" s="6" t="s">
        <v>18929</v>
      </c>
      <c r="Z622" s="6" t="s">
        <v>18930</v>
      </c>
    </row>
    <row r="623" spans="1:26" x14ac:dyDescent="0.25">
      <c r="A623" s="6" t="s">
        <v>806</v>
      </c>
      <c r="B623" s="6" t="s">
        <v>3941</v>
      </c>
      <c r="C623" s="6" t="s">
        <v>3826</v>
      </c>
      <c r="D623" s="6" t="s">
        <v>9041</v>
      </c>
      <c r="E623" s="6" t="s">
        <v>81</v>
      </c>
      <c r="F623" s="6" t="s">
        <v>9042</v>
      </c>
      <c r="G623" s="6" t="s">
        <v>9043</v>
      </c>
      <c r="H623" s="6" t="s">
        <v>251</v>
      </c>
      <c r="I623" s="43">
        <v>45147</v>
      </c>
      <c r="J623" s="43">
        <v>45152</v>
      </c>
      <c r="K623">
        <v>28917</v>
      </c>
      <c r="L623" s="6" t="s">
        <v>9044</v>
      </c>
      <c r="M623" s="6" t="s">
        <v>9045</v>
      </c>
      <c r="N623" s="6" t="s">
        <v>4307</v>
      </c>
      <c r="O623" s="6" t="s">
        <v>3982</v>
      </c>
      <c r="Q623" s="6" t="s">
        <v>1029</v>
      </c>
      <c r="R623" s="6" t="s">
        <v>18931</v>
      </c>
      <c r="S623" s="6" t="s">
        <v>18932</v>
      </c>
      <c r="T623" s="6" t="s">
        <v>12</v>
      </c>
      <c r="U623" s="6" t="s">
        <v>1029</v>
      </c>
      <c r="V623" s="6" t="s">
        <v>15930</v>
      </c>
      <c r="W623" s="6" t="s">
        <v>16007</v>
      </c>
      <c r="X623" s="6" t="s">
        <v>18933</v>
      </c>
      <c r="Y623" s="6" t="s">
        <v>18934</v>
      </c>
      <c r="Z623" s="6" t="s">
        <v>18935</v>
      </c>
    </row>
    <row r="624" spans="1:26" x14ac:dyDescent="0.25">
      <c r="A624" s="6" t="s">
        <v>808</v>
      </c>
      <c r="B624" s="6" t="s">
        <v>3868</v>
      </c>
      <c r="C624" s="6" t="s">
        <v>3823</v>
      </c>
      <c r="D624" s="6" t="s">
        <v>9046</v>
      </c>
      <c r="E624" s="6" t="s">
        <v>81</v>
      </c>
      <c r="F624" s="6" t="s">
        <v>9047</v>
      </c>
      <c r="G624" s="6" t="s">
        <v>9048</v>
      </c>
      <c r="H624" s="6" t="s">
        <v>6408</v>
      </c>
      <c r="I624" s="43">
        <v>45156</v>
      </c>
      <c r="J624" s="43"/>
      <c r="K624">
        <v>315189</v>
      </c>
      <c r="L624" s="6" t="s">
        <v>9049</v>
      </c>
      <c r="M624" s="6" t="s">
        <v>9050</v>
      </c>
      <c r="N624" s="6" t="s">
        <v>4566</v>
      </c>
      <c r="O624" s="6" t="s">
        <v>3982</v>
      </c>
      <c r="Q624" s="6" t="s">
        <v>1030</v>
      </c>
      <c r="R624" s="6" t="s">
        <v>18936</v>
      </c>
      <c r="S624" s="6" t="s">
        <v>18937</v>
      </c>
      <c r="T624" s="6" t="s">
        <v>15902</v>
      </c>
      <c r="U624" s="6" t="s">
        <v>1030</v>
      </c>
      <c r="V624" s="6" t="s">
        <v>16127</v>
      </c>
      <c r="W624" s="6" t="s">
        <v>16482</v>
      </c>
      <c r="X624" s="6" t="s">
        <v>18938</v>
      </c>
      <c r="Y624" s="6" t="s">
        <v>18939</v>
      </c>
      <c r="Z624" s="6" t="s">
        <v>18940</v>
      </c>
    </row>
    <row r="625" spans="1:26" x14ac:dyDescent="0.25">
      <c r="A625" s="6" t="s">
        <v>810</v>
      </c>
      <c r="B625" s="6" t="s">
        <v>3852</v>
      </c>
      <c r="C625" s="6" t="s">
        <v>3826</v>
      </c>
      <c r="D625" s="6" t="s">
        <v>9051</v>
      </c>
      <c r="E625" s="6" t="s">
        <v>81</v>
      </c>
      <c r="F625" s="6" t="s">
        <v>9052</v>
      </c>
      <c r="G625" s="6" t="s">
        <v>7118</v>
      </c>
      <c r="H625" s="6" t="s">
        <v>6353</v>
      </c>
      <c r="I625" s="43">
        <v>45224</v>
      </c>
      <c r="J625" s="43">
        <v>45229</v>
      </c>
      <c r="K625">
        <v>910521</v>
      </c>
      <c r="L625" s="6" t="s">
        <v>9053</v>
      </c>
      <c r="M625" s="6" t="s">
        <v>9054</v>
      </c>
      <c r="N625" s="6" t="s">
        <v>4448</v>
      </c>
      <c r="O625" s="6" t="s">
        <v>3982</v>
      </c>
      <c r="Q625" s="6" t="s">
        <v>1031</v>
      </c>
      <c r="R625" s="6" t="s">
        <v>18941</v>
      </c>
      <c r="S625" s="6" t="s">
        <v>18942</v>
      </c>
      <c r="T625" s="6" t="s">
        <v>15902</v>
      </c>
      <c r="U625" s="6" t="s">
        <v>1031</v>
      </c>
      <c r="V625" s="6" t="s">
        <v>15943</v>
      </c>
      <c r="W625" s="6" t="s">
        <v>16230</v>
      </c>
      <c r="X625" s="6" t="s">
        <v>18943</v>
      </c>
      <c r="Y625" s="6" t="s">
        <v>18944</v>
      </c>
      <c r="Z625" s="6" t="s">
        <v>18945</v>
      </c>
    </row>
    <row r="626" spans="1:26" x14ac:dyDescent="0.25">
      <c r="A626" s="6" t="s">
        <v>6183</v>
      </c>
      <c r="B626" s="6" t="s">
        <v>3900</v>
      </c>
      <c r="C626" s="6" t="s">
        <v>3840</v>
      </c>
      <c r="D626" s="6" t="s">
        <v>9055</v>
      </c>
      <c r="E626" s="6" t="s">
        <v>6492</v>
      </c>
      <c r="F626" s="6" t="s">
        <v>7326</v>
      </c>
      <c r="G626" s="6" t="s">
        <v>9056</v>
      </c>
      <c r="H626" s="6" t="s">
        <v>6353</v>
      </c>
      <c r="I626" s="43">
        <v>45231</v>
      </c>
      <c r="J626" s="43">
        <v>45236</v>
      </c>
      <c r="K626">
        <v>1364250</v>
      </c>
      <c r="L626" s="6" t="s">
        <v>9057</v>
      </c>
      <c r="M626" s="6" t="s">
        <v>9058</v>
      </c>
      <c r="N626" s="6" t="s">
        <v>9059</v>
      </c>
      <c r="O626" s="6" t="s">
        <v>3982</v>
      </c>
      <c r="Q626" s="6" t="s">
        <v>1033</v>
      </c>
      <c r="R626" s="6" t="s">
        <v>1032</v>
      </c>
      <c r="S626" s="6" t="s">
        <v>18946</v>
      </c>
      <c r="T626" s="6" t="s">
        <v>12</v>
      </c>
      <c r="U626" s="6" t="s">
        <v>1033</v>
      </c>
      <c r="V626" s="6" t="s">
        <v>16785</v>
      </c>
      <c r="W626" s="6" t="s">
        <v>18947</v>
      </c>
      <c r="X626" s="6" t="s">
        <v>18948</v>
      </c>
      <c r="Y626" s="6" t="s">
        <v>18949</v>
      </c>
      <c r="Z626" s="6" t="s">
        <v>18950</v>
      </c>
    </row>
    <row r="627" spans="1:26" x14ac:dyDescent="0.25">
      <c r="A627" s="6" t="s">
        <v>813</v>
      </c>
      <c r="B627" s="6" t="s">
        <v>3893</v>
      </c>
      <c r="C627" s="6" t="s">
        <v>3819</v>
      </c>
      <c r="D627" s="6" t="s">
        <v>9060</v>
      </c>
      <c r="E627" s="6" t="s">
        <v>81</v>
      </c>
      <c r="F627" s="6" t="s">
        <v>9061</v>
      </c>
      <c r="G627" s="6" t="s">
        <v>9062</v>
      </c>
      <c r="H627" s="6" t="s">
        <v>6376</v>
      </c>
      <c r="I627" s="43">
        <v>45169</v>
      </c>
      <c r="J627" s="43"/>
      <c r="K627">
        <v>1571996</v>
      </c>
      <c r="L627" s="6" t="s">
        <v>9063</v>
      </c>
      <c r="M627" s="6" t="s">
        <v>9064</v>
      </c>
      <c r="N627" s="6" t="s">
        <v>4797</v>
      </c>
      <c r="O627" s="6" t="s">
        <v>3982</v>
      </c>
      <c r="Q627" s="6" t="s">
        <v>3123</v>
      </c>
      <c r="R627" s="6" t="s">
        <v>18951</v>
      </c>
      <c r="S627" s="6" t="s">
        <v>18952</v>
      </c>
      <c r="T627" s="6" t="s">
        <v>12</v>
      </c>
      <c r="U627" s="6" t="s">
        <v>3123</v>
      </c>
      <c r="V627" s="6" t="s">
        <v>15930</v>
      </c>
      <c r="W627" s="6" t="s">
        <v>16319</v>
      </c>
      <c r="X627" s="6" t="s">
        <v>18953</v>
      </c>
      <c r="Y627" s="6" t="s">
        <v>18954</v>
      </c>
      <c r="Z627" s="6" t="s">
        <v>18955</v>
      </c>
    </row>
    <row r="628" spans="1:26" x14ac:dyDescent="0.25">
      <c r="A628" s="6" t="s">
        <v>3053</v>
      </c>
      <c r="B628" s="6" t="s">
        <v>81</v>
      </c>
      <c r="C628" s="6" t="s">
        <v>81</v>
      </c>
      <c r="D628" s="6" t="s">
        <v>81</v>
      </c>
      <c r="E628" s="6" t="s">
        <v>81</v>
      </c>
      <c r="F628" s="6" t="s">
        <v>81</v>
      </c>
      <c r="G628" s="6" t="s">
        <v>81</v>
      </c>
      <c r="H628" s="6" t="s">
        <v>81</v>
      </c>
      <c r="I628" s="43"/>
      <c r="J628" s="43"/>
      <c r="K628">
        <v>1350487</v>
      </c>
      <c r="L628" s="6" t="s">
        <v>9065</v>
      </c>
      <c r="M628" s="6" t="s">
        <v>9066</v>
      </c>
      <c r="N628" s="6" t="s">
        <v>81</v>
      </c>
      <c r="O628" s="6" t="s">
        <v>81</v>
      </c>
      <c r="Q628" s="6" t="s">
        <v>1036</v>
      </c>
      <c r="R628" s="6" t="s">
        <v>18956</v>
      </c>
      <c r="S628" s="6" t="s">
        <v>18957</v>
      </c>
      <c r="T628" s="6" t="s">
        <v>15902</v>
      </c>
      <c r="U628" s="6" t="s">
        <v>1036</v>
      </c>
      <c r="V628" s="6" t="s">
        <v>15930</v>
      </c>
      <c r="W628" s="6" t="s">
        <v>15949</v>
      </c>
      <c r="X628" s="6" t="s">
        <v>18958</v>
      </c>
      <c r="Y628" s="6" t="s">
        <v>18959</v>
      </c>
      <c r="Z628" s="6" t="s">
        <v>18960</v>
      </c>
    </row>
    <row r="629" spans="1:26" x14ac:dyDescent="0.25">
      <c r="A629" s="6" t="s">
        <v>815</v>
      </c>
      <c r="B629" s="6" t="s">
        <v>3865</v>
      </c>
      <c r="C629" s="6" t="s">
        <v>3866</v>
      </c>
      <c r="D629" s="6" t="s">
        <v>9067</v>
      </c>
      <c r="E629" s="6" t="s">
        <v>6654</v>
      </c>
      <c r="F629" s="6" t="s">
        <v>9068</v>
      </c>
      <c r="G629" s="6" t="s">
        <v>9069</v>
      </c>
      <c r="H629" s="6" t="s">
        <v>6376</v>
      </c>
      <c r="I629" s="43"/>
      <c r="J629" s="43"/>
      <c r="K629">
        <v>945764</v>
      </c>
      <c r="L629" s="6" t="s">
        <v>9070</v>
      </c>
      <c r="M629" s="6" t="s">
        <v>9071</v>
      </c>
      <c r="N629" s="6" t="s">
        <v>5261</v>
      </c>
      <c r="O629" s="6" t="s">
        <v>3982</v>
      </c>
      <c r="Q629" s="6" t="s">
        <v>1038</v>
      </c>
      <c r="R629" s="6" t="s">
        <v>18961</v>
      </c>
      <c r="S629" s="6" t="s">
        <v>18962</v>
      </c>
      <c r="T629" s="6" t="s">
        <v>12</v>
      </c>
      <c r="U629" s="6" t="s">
        <v>1038</v>
      </c>
      <c r="V629" s="6" t="s">
        <v>16037</v>
      </c>
      <c r="W629" s="6" t="s">
        <v>16266</v>
      </c>
      <c r="X629" s="6" t="s">
        <v>18963</v>
      </c>
      <c r="Y629" s="6" t="s">
        <v>18964</v>
      </c>
      <c r="Z629" s="6" t="s">
        <v>18965</v>
      </c>
    </row>
    <row r="630" spans="1:26" x14ac:dyDescent="0.25">
      <c r="A630" s="6" t="s">
        <v>817</v>
      </c>
      <c r="B630" s="6" t="s">
        <v>3913</v>
      </c>
      <c r="C630" s="6" t="s">
        <v>3835</v>
      </c>
      <c r="D630" s="6" t="s">
        <v>9072</v>
      </c>
      <c r="E630" s="6" t="s">
        <v>9073</v>
      </c>
      <c r="F630" s="6" t="s">
        <v>7215</v>
      </c>
      <c r="G630" s="6" t="s">
        <v>9074</v>
      </c>
      <c r="H630" s="6" t="s">
        <v>81</v>
      </c>
      <c r="I630" s="43"/>
      <c r="J630" s="43"/>
      <c r="K630">
        <v>835403</v>
      </c>
      <c r="L630" s="6" t="s">
        <v>9075</v>
      </c>
      <c r="M630" s="6" t="s">
        <v>9076</v>
      </c>
      <c r="N630" s="6" t="s">
        <v>4402</v>
      </c>
      <c r="O630" s="6" t="s">
        <v>3983</v>
      </c>
      <c r="Q630" s="6" t="s">
        <v>1040</v>
      </c>
      <c r="R630" s="6" t="s">
        <v>18966</v>
      </c>
      <c r="S630" s="6" t="s">
        <v>18967</v>
      </c>
      <c r="T630" s="6" t="s">
        <v>15902</v>
      </c>
      <c r="U630" s="6" t="s">
        <v>1040</v>
      </c>
      <c r="V630" s="6" t="s">
        <v>15930</v>
      </c>
      <c r="W630" s="6" t="s">
        <v>16319</v>
      </c>
      <c r="X630" s="6" t="s">
        <v>18968</v>
      </c>
      <c r="Y630" s="6" t="s">
        <v>18969</v>
      </c>
      <c r="Z630" s="6" t="s">
        <v>18970</v>
      </c>
    </row>
    <row r="631" spans="1:26" x14ac:dyDescent="0.25">
      <c r="A631" s="6" t="s">
        <v>6185</v>
      </c>
      <c r="B631" s="6" t="s">
        <v>3918</v>
      </c>
      <c r="C631" s="6" t="s">
        <v>3826</v>
      </c>
      <c r="D631" s="6" t="s">
        <v>9077</v>
      </c>
      <c r="E631" s="6" t="s">
        <v>6438</v>
      </c>
      <c r="F631" s="6" t="s">
        <v>7783</v>
      </c>
      <c r="G631" s="6" t="s">
        <v>9078</v>
      </c>
      <c r="H631" s="6" t="s">
        <v>3137</v>
      </c>
      <c r="I631" s="43">
        <v>45231</v>
      </c>
      <c r="J631" s="43">
        <v>45236</v>
      </c>
      <c r="K631">
        <v>1825088</v>
      </c>
      <c r="L631" s="6" t="s">
        <v>9079</v>
      </c>
      <c r="M631" s="6" t="s">
        <v>9080</v>
      </c>
      <c r="N631" s="6" t="s">
        <v>9081</v>
      </c>
      <c r="O631" s="6" t="s">
        <v>3982</v>
      </c>
      <c r="Q631" s="6" t="s">
        <v>3125</v>
      </c>
      <c r="R631" s="6" t="s">
        <v>18971</v>
      </c>
      <c r="S631" s="6" t="s">
        <v>18972</v>
      </c>
      <c r="T631" s="6" t="s">
        <v>12</v>
      </c>
      <c r="U631" s="6" t="s">
        <v>3125</v>
      </c>
      <c r="V631" s="6" t="s">
        <v>16063</v>
      </c>
      <c r="W631" s="6" t="s">
        <v>16064</v>
      </c>
      <c r="X631" s="6" t="s">
        <v>18973</v>
      </c>
      <c r="Y631" s="6" t="s">
        <v>18974</v>
      </c>
      <c r="Z631" s="6" t="s">
        <v>81</v>
      </c>
    </row>
    <row r="632" spans="1:26" x14ac:dyDescent="0.25">
      <c r="A632" s="6" t="s">
        <v>3054</v>
      </c>
      <c r="B632" s="6" t="s">
        <v>3846</v>
      </c>
      <c r="C632" s="6" t="s">
        <v>3835</v>
      </c>
      <c r="D632" s="6" t="s">
        <v>9082</v>
      </c>
      <c r="E632" s="6" t="s">
        <v>9083</v>
      </c>
      <c r="F632" s="6" t="s">
        <v>9084</v>
      </c>
      <c r="G632" s="6" t="s">
        <v>81</v>
      </c>
      <c r="H632" s="6" t="s">
        <v>81</v>
      </c>
      <c r="I632" s="43"/>
      <c r="J632" s="43"/>
      <c r="K632">
        <v>871459</v>
      </c>
      <c r="L632" s="6" t="s">
        <v>81</v>
      </c>
      <c r="M632" s="6" t="s">
        <v>9085</v>
      </c>
      <c r="N632" s="6" t="s">
        <v>5262</v>
      </c>
      <c r="O632" s="6" t="s">
        <v>3983</v>
      </c>
      <c r="Q632" s="6" t="s">
        <v>1041</v>
      </c>
      <c r="R632" s="6" t="s">
        <v>18975</v>
      </c>
      <c r="S632" s="6" t="s">
        <v>18976</v>
      </c>
      <c r="T632" s="6" t="s">
        <v>81</v>
      </c>
      <c r="U632" s="6" t="s">
        <v>81</v>
      </c>
      <c r="V632" s="6" t="s">
        <v>15980</v>
      </c>
      <c r="W632" s="6" t="s">
        <v>16391</v>
      </c>
      <c r="X632" s="6" t="s">
        <v>18977</v>
      </c>
      <c r="Y632" s="6" t="s">
        <v>18978</v>
      </c>
      <c r="Z632" s="6" t="s">
        <v>81</v>
      </c>
    </row>
    <row r="633" spans="1:26" x14ac:dyDescent="0.25">
      <c r="A633" s="6" t="s">
        <v>819</v>
      </c>
      <c r="B633" s="6" t="s">
        <v>3882</v>
      </c>
      <c r="C633" s="6" t="s">
        <v>3821</v>
      </c>
      <c r="D633" s="6" t="s">
        <v>9086</v>
      </c>
      <c r="E633" s="6" t="s">
        <v>81</v>
      </c>
      <c r="F633" s="6" t="s">
        <v>9087</v>
      </c>
      <c r="G633" s="6" t="s">
        <v>7573</v>
      </c>
      <c r="H633" s="6" t="s">
        <v>6408</v>
      </c>
      <c r="I633" s="43">
        <v>45222</v>
      </c>
      <c r="J633" s="43">
        <v>45226</v>
      </c>
      <c r="K633">
        <v>1393612</v>
      </c>
      <c r="L633" s="6" t="s">
        <v>9088</v>
      </c>
      <c r="M633" s="6" t="s">
        <v>9089</v>
      </c>
      <c r="N633" s="6" t="s">
        <v>4693</v>
      </c>
      <c r="O633" s="6" t="s">
        <v>3982</v>
      </c>
      <c r="Q633" s="6" t="s">
        <v>1044</v>
      </c>
      <c r="R633" s="6" t="s">
        <v>18979</v>
      </c>
      <c r="S633" s="6" t="s">
        <v>18980</v>
      </c>
      <c r="T633" s="6" t="s">
        <v>12</v>
      </c>
      <c r="U633" s="6" t="s">
        <v>1044</v>
      </c>
      <c r="V633" s="6" t="s">
        <v>16024</v>
      </c>
      <c r="W633" s="6" t="s">
        <v>16089</v>
      </c>
      <c r="X633" s="6" t="s">
        <v>18981</v>
      </c>
      <c r="Y633" s="6" t="s">
        <v>18982</v>
      </c>
      <c r="Z633" s="6" t="s">
        <v>18983</v>
      </c>
    </row>
    <row r="634" spans="1:26" x14ac:dyDescent="0.25">
      <c r="A634" s="6" t="s">
        <v>820</v>
      </c>
      <c r="B634" s="6" t="s">
        <v>3917</v>
      </c>
      <c r="C634" s="6" t="s">
        <v>3835</v>
      </c>
      <c r="D634" s="6" t="s">
        <v>9090</v>
      </c>
      <c r="E634" s="6" t="s">
        <v>81</v>
      </c>
      <c r="F634" s="6" t="s">
        <v>9091</v>
      </c>
      <c r="G634" s="6" t="s">
        <v>9092</v>
      </c>
      <c r="H634" s="6" t="s">
        <v>6399</v>
      </c>
      <c r="I634" s="43">
        <v>45169</v>
      </c>
      <c r="J634" s="43"/>
      <c r="K634">
        <v>29534</v>
      </c>
      <c r="L634" s="6" t="s">
        <v>9093</v>
      </c>
      <c r="M634" s="6" t="s">
        <v>9094</v>
      </c>
      <c r="N634" s="6" t="s">
        <v>4096</v>
      </c>
      <c r="O634" s="6" t="s">
        <v>3983</v>
      </c>
      <c r="Q634" s="6" t="s">
        <v>1045</v>
      </c>
      <c r="R634" s="6" t="s">
        <v>18984</v>
      </c>
      <c r="S634" s="6" t="s">
        <v>18985</v>
      </c>
      <c r="T634" s="6" t="s">
        <v>12</v>
      </c>
      <c r="U634" s="6" t="s">
        <v>1045</v>
      </c>
      <c r="V634" s="6" t="s">
        <v>15903</v>
      </c>
      <c r="W634" s="6" t="s">
        <v>18986</v>
      </c>
      <c r="X634" s="6" t="s">
        <v>18987</v>
      </c>
      <c r="Y634" s="6" t="s">
        <v>18988</v>
      </c>
      <c r="Z634" s="6" t="s">
        <v>18989</v>
      </c>
    </row>
    <row r="635" spans="1:26" x14ac:dyDescent="0.25">
      <c r="A635" s="6" t="s">
        <v>821</v>
      </c>
      <c r="B635" s="6" t="s">
        <v>3815</v>
      </c>
      <c r="C635" s="6" t="s">
        <v>3816</v>
      </c>
      <c r="D635" s="6" t="s">
        <v>9095</v>
      </c>
      <c r="E635" s="6" t="s">
        <v>81</v>
      </c>
      <c r="F635" s="6" t="s">
        <v>9096</v>
      </c>
      <c r="G635" s="6" t="s">
        <v>9097</v>
      </c>
      <c r="H635" s="6" t="s">
        <v>6569</v>
      </c>
      <c r="I635" s="43">
        <v>45217</v>
      </c>
      <c r="J635" s="43">
        <v>45222</v>
      </c>
      <c r="K635">
        <v>1022079</v>
      </c>
      <c r="L635" s="6" t="s">
        <v>9098</v>
      </c>
      <c r="M635" s="6" t="s">
        <v>9099</v>
      </c>
      <c r="N635" s="6" t="s">
        <v>4225</v>
      </c>
      <c r="O635" s="6" t="s">
        <v>3983</v>
      </c>
      <c r="Q635" s="6" t="s">
        <v>1047</v>
      </c>
      <c r="R635" s="6" t="s">
        <v>18990</v>
      </c>
      <c r="S635" s="6" t="s">
        <v>18991</v>
      </c>
      <c r="T635" s="6" t="s">
        <v>12</v>
      </c>
      <c r="U635" s="6" t="s">
        <v>1047</v>
      </c>
      <c r="V635" s="6" t="s">
        <v>102</v>
      </c>
      <c r="W635" s="6" t="s">
        <v>16106</v>
      </c>
      <c r="X635" s="6" t="s">
        <v>18992</v>
      </c>
      <c r="Y635" s="6" t="s">
        <v>18993</v>
      </c>
      <c r="Z635" s="6" t="s">
        <v>18994</v>
      </c>
    </row>
    <row r="636" spans="1:26" x14ac:dyDescent="0.25">
      <c r="A636" s="6" t="s">
        <v>822</v>
      </c>
      <c r="B636" s="6" t="s">
        <v>3918</v>
      </c>
      <c r="C636" s="6" t="s">
        <v>3826</v>
      </c>
      <c r="D636" s="6" t="s">
        <v>9100</v>
      </c>
      <c r="E636" s="6" t="s">
        <v>81</v>
      </c>
      <c r="F636" s="6" t="s">
        <v>6648</v>
      </c>
      <c r="G636" s="6" t="s">
        <v>9101</v>
      </c>
      <c r="H636" s="6" t="s">
        <v>6376</v>
      </c>
      <c r="I636" s="43">
        <v>45237</v>
      </c>
      <c r="J636" s="43">
        <v>45243</v>
      </c>
      <c r="K636">
        <v>882184</v>
      </c>
      <c r="L636" s="6" t="s">
        <v>9102</v>
      </c>
      <c r="M636" s="6" t="s">
        <v>9103</v>
      </c>
      <c r="N636" s="6" t="s">
        <v>4657</v>
      </c>
      <c r="O636" s="6" t="s">
        <v>3982</v>
      </c>
      <c r="Q636" s="6" t="s">
        <v>1049</v>
      </c>
      <c r="R636" s="6" t="s">
        <v>18995</v>
      </c>
      <c r="S636" s="6" t="s">
        <v>18996</v>
      </c>
      <c r="T636" s="6" t="s">
        <v>15902</v>
      </c>
      <c r="U636" s="6" t="s">
        <v>1049</v>
      </c>
      <c r="V636" s="6" t="s">
        <v>16070</v>
      </c>
      <c r="W636" s="6" t="s">
        <v>17297</v>
      </c>
      <c r="X636" s="6" t="s">
        <v>18997</v>
      </c>
      <c r="Y636" s="6" t="s">
        <v>18998</v>
      </c>
      <c r="Z636" s="6" t="s">
        <v>18999</v>
      </c>
    </row>
    <row r="637" spans="1:26" x14ac:dyDescent="0.25">
      <c r="A637" s="6" t="s">
        <v>824</v>
      </c>
      <c r="B637" s="6" t="s">
        <v>3815</v>
      </c>
      <c r="C637" s="6" t="s">
        <v>3816</v>
      </c>
      <c r="D637" s="6" t="s">
        <v>9104</v>
      </c>
      <c r="E637" s="6" t="s">
        <v>9105</v>
      </c>
      <c r="F637" s="6" t="s">
        <v>8237</v>
      </c>
      <c r="G637" s="6" t="s">
        <v>9106</v>
      </c>
      <c r="H637" s="6" t="s">
        <v>8239</v>
      </c>
      <c r="I637" s="43">
        <v>45217</v>
      </c>
      <c r="J637" s="43">
        <v>45222</v>
      </c>
      <c r="K637">
        <v>313616</v>
      </c>
      <c r="L637" s="6" t="s">
        <v>9107</v>
      </c>
      <c r="M637" s="6" t="s">
        <v>9108</v>
      </c>
      <c r="N637" s="6" t="s">
        <v>4043</v>
      </c>
      <c r="O637" s="6" t="s">
        <v>3983</v>
      </c>
      <c r="Q637" s="6" t="s">
        <v>6191</v>
      </c>
      <c r="R637" s="6" t="s">
        <v>19000</v>
      </c>
      <c r="S637" s="6" t="s">
        <v>19001</v>
      </c>
      <c r="T637" s="6" t="s">
        <v>15902</v>
      </c>
      <c r="U637" s="6" t="s">
        <v>6191</v>
      </c>
      <c r="V637" s="6" t="s">
        <v>15930</v>
      </c>
      <c r="W637" s="6" t="s">
        <v>16319</v>
      </c>
      <c r="X637" s="6" t="s">
        <v>19002</v>
      </c>
      <c r="Y637" s="6" t="s">
        <v>19003</v>
      </c>
      <c r="Z637" s="6" t="s">
        <v>19004</v>
      </c>
    </row>
    <row r="638" spans="1:26" x14ac:dyDescent="0.25">
      <c r="A638" s="6" t="s">
        <v>825</v>
      </c>
      <c r="B638" s="6" t="s">
        <v>81</v>
      </c>
      <c r="C638" s="6" t="s">
        <v>81</v>
      </c>
      <c r="D638" s="6" t="s">
        <v>81</v>
      </c>
      <c r="E638" s="6" t="s">
        <v>81</v>
      </c>
      <c r="F638" s="6" t="s">
        <v>81</v>
      </c>
      <c r="G638" s="6" t="s">
        <v>81</v>
      </c>
      <c r="H638" s="6" t="s">
        <v>81</v>
      </c>
      <c r="I638" s="43"/>
      <c r="J638" s="43"/>
      <c r="K638">
        <v>1041130</v>
      </c>
      <c r="L638" s="6" t="s">
        <v>9109</v>
      </c>
      <c r="M638" s="6" t="s">
        <v>9110</v>
      </c>
      <c r="N638" s="6" t="s">
        <v>81</v>
      </c>
      <c r="O638" s="6" t="s">
        <v>81</v>
      </c>
      <c r="Q638" s="6" t="s">
        <v>1051</v>
      </c>
      <c r="R638" s="6" t="s">
        <v>19005</v>
      </c>
      <c r="S638" s="6" t="s">
        <v>19006</v>
      </c>
      <c r="T638" s="6" t="s">
        <v>15902</v>
      </c>
      <c r="U638" s="6" t="s">
        <v>1051</v>
      </c>
      <c r="V638" s="6" t="s">
        <v>15930</v>
      </c>
      <c r="W638" s="6" t="s">
        <v>16319</v>
      </c>
      <c r="X638" s="6" t="s">
        <v>19007</v>
      </c>
      <c r="Y638" s="6" t="s">
        <v>19008</v>
      </c>
      <c r="Z638" s="6" t="s">
        <v>19009</v>
      </c>
    </row>
    <row r="639" spans="1:26" x14ac:dyDescent="0.25">
      <c r="A639" s="6" t="s">
        <v>6187</v>
      </c>
      <c r="B639" s="6" t="s">
        <v>3833</v>
      </c>
      <c r="C639" s="6" t="s">
        <v>3816</v>
      </c>
      <c r="D639" s="6" t="s">
        <v>9111</v>
      </c>
      <c r="E639" s="6" t="s">
        <v>6438</v>
      </c>
      <c r="F639" s="6" t="s">
        <v>6782</v>
      </c>
      <c r="G639" s="6" t="s">
        <v>6783</v>
      </c>
      <c r="H639" s="6" t="s">
        <v>6353</v>
      </c>
      <c r="I639" s="43">
        <v>45148</v>
      </c>
      <c r="J639" s="43">
        <v>45152</v>
      </c>
      <c r="K639">
        <v>1645569</v>
      </c>
      <c r="L639" s="6" t="s">
        <v>9112</v>
      </c>
      <c r="M639" s="6" t="s">
        <v>9113</v>
      </c>
      <c r="N639" s="6" t="s">
        <v>9114</v>
      </c>
      <c r="O639" s="6" t="s">
        <v>3983</v>
      </c>
      <c r="Q639" s="6" t="s">
        <v>1052</v>
      </c>
      <c r="R639" s="6" t="s">
        <v>19010</v>
      </c>
      <c r="S639" s="6" t="s">
        <v>19011</v>
      </c>
      <c r="T639" s="6" t="s">
        <v>15902</v>
      </c>
      <c r="U639" s="6" t="s">
        <v>1052</v>
      </c>
      <c r="V639" s="6" t="s">
        <v>15889</v>
      </c>
      <c r="W639" s="6" t="s">
        <v>18010</v>
      </c>
      <c r="X639" s="6" t="s">
        <v>19012</v>
      </c>
      <c r="Y639" s="6" t="s">
        <v>19013</v>
      </c>
      <c r="Z639" s="6" t="s">
        <v>19014</v>
      </c>
    </row>
    <row r="640" spans="1:26" x14ac:dyDescent="0.25">
      <c r="A640" s="6" t="s">
        <v>3055</v>
      </c>
      <c r="B640" s="6" t="s">
        <v>3858</v>
      </c>
      <c r="C640" s="6" t="s">
        <v>3819</v>
      </c>
      <c r="D640" s="6" t="s">
        <v>6750</v>
      </c>
      <c r="E640" s="6" t="s">
        <v>9115</v>
      </c>
      <c r="F640" s="6" t="s">
        <v>6483</v>
      </c>
      <c r="G640" s="6" t="s">
        <v>81</v>
      </c>
      <c r="H640" s="6" t="s">
        <v>81</v>
      </c>
      <c r="I640" s="43"/>
      <c r="J640" s="43"/>
      <c r="K640">
        <v>1764757</v>
      </c>
      <c r="L640" s="6" t="s">
        <v>81</v>
      </c>
      <c r="M640" s="6" t="s">
        <v>9116</v>
      </c>
      <c r="N640" s="6" t="s">
        <v>5263</v>
      </c>
      <c r="O640" s="6" t="s">
        <v>3982</v>
      </c>
      <c r="Q640" s="6" t="s">
        <v>3127</v>
      </c>
      <c r="R640" s="6" t="s">
        <v>19015</v>
      </c>
      <c r="S640" s="6" t="s">
        <v>19016</v>
      </c>
      <c r="T640" s="6" t="s">
        <v>12</v>
      </c>
      <c r="U640" s="6" t="s">
        <v>3127</v>
      </c>
      <c r="V640" s="6" t="s">
        <v>15930</v>
      </c>
      <c r="W640" s="6" t="s">
        <v>16007</v>
      </c>
      <c r="X640" s="6" t="s">
        <v>19017</v>
      </c>
      <c r="Y640" s="6" t="s">
        <v>19018</v>
      </c>
      <c r="Z640" s="6" t="s">
        <v>81</v>
      </c>
    </row>
    <row r="641" spans="1:26" x14ac:dyDescent="0.25">
      <c r="A641" s="6" t="s">
        <v>3056</v>
      </c>
      <c r="B641" s="6" t="s">
        <v>3942</v>
      </c>
      <c r="C641" s="6" t="s">
        <v>3840</v>
      </c>
      <c r="D641" s="6" t="s">
        <v>9117</v>
      </c>
      <c r="E641" s="6" t="s">
        <v>9118</v>
      </c>
      <c r="F641" s="6" t="s">
        <v>6722</v>
      </c>
      <c r="G641" s="6" t="s">
        <v>9119</v>
      </c>
      <c r="H641" s="6" t="s">
        <v>81</v>
      </c>
      <c r="I641" s="43"/>
      <c r="J641" s="43"/>
      <c r="L641" s="6" t="s">
        <v>9120</v>
      </c>
      <c r="M641" s="6" t="s">
        <v>81</v>
      </c>
      <c r="N641" s="6" t="s">
        <v>5264</v>
      </c>
      <c r="O641" s="6" t="s">
        <v>3982</v>
      </c>
      <c r="Q641" s="6" t="s">
        <v>3130</v>
      </c>
      <c r="R641" s="6" t="s">
        <v>19019</v>
      </c>
      <c r="S641" s="6" t="s">
        <v>19020</v>
      </c>
      <c r="T641" s="6" t="s">
        <v>15902</v>
      </c>
      <c r="U641" s="6" t="s">
        <v>3130</v>
      </c>
      <c r="V641" s="6" t="s">
        <v>15930</v>
      </c>
      <c r="W641" s="6" t="s">
        <v>16319</v>
      </c>
      <c r="X641" s="6" t="s">
        <v>19021</v>
      </c>
      <c r="Y641" s="6" t="s">
        <v>19022</v>
      </c>
      <c r="Z641" s="6" t="s">
        <v>19023</v>
      </c>
    </row>
    <row r="642" spans="1:26" x14ac:dyDescent="0.25">
      <c r="A642" s="6" t="s">
        <v>827</v>
      </c>
      <c r="B642" s="6" t="s">
        <v>3940</v>
      </c>
      <c r="C642" s="6" t="s">
        <v>3866</v>
      </c>
      <c r="D642" s="6" t="s">
        <v>9121</v>
      </c>
      <c r="E642" s="6" t="s">
        <v>6591</v>
      </c>
      <c r="F642" s="6" t="s">
        <v>6467</v>
      </c>
      <c r="G642" s="6" t="s">
        <v>6468</v>
      </c>
      <c r="H642" s="6" t="s">
        <v>6376</v>
      </c>
      <c r="I642" s="43"/>
      <c r="J642" s="43"/>
      <c r="K642">
        <v>1915657</v>
      </c>
      <c r="L642" s="6" t="s">
        <v>81</v>
      </c>
      <c r="M642" s="6" t="s">
        <v>9122</v>
      </c>
      <c r="N642" s="6" t="s">
        <v>4930</v>
      </c>
      <c r="O642" s="6" t="s">
        <v>3982</v>
      </c>
      <c r="Q642" s="6" t="s">
        <v>1054</v>
      </c>
      <c r="R642" s="6" t="s">
        <v>19024</v>
      </c>
      <c r="S642" s="6" t="s">
        <v>19025</v>
      </c>
      <c r="T642" s="6" t="s">
        <v>12</v>
      </c>
      <c r="U642" s="6" t="s">
        <v>1054</v>
      </c>
      <c r="V642" s="6" t="s">
        <v>15930</v>
      </c>
      <c r="W642" s="6" t="s">
        <v>15931</v>
      </c>
      <c r="X642" s="6" t="s">
        <v>19026</v>
      </c>
      <c r="Y642" s="6" t="s">
        <v>19027</v>
      </c>
      <c r="Z642" s="6" t="s">
        <v>19028</v>
      </c>
    </row>
    <row r="643" spans="1:26" x14ac:dyDescent="0.25">
      <c r="A643" s="6" t="s">
        <v>829</v>
      </c>
      <c r="B643" s="6" t="s">
        <v>3853</v>
      </c>
      <c r="C643" s="6" t="s">
        <v>3819</v>
      </c>
      <c r="D643" s="6" t="s">
        <v>9124</v>
      </c>
      <c r="E643" s="6" t="s">
        <v>8126</v>
      </c>
      <c r="F643" s="6" t="s">
        <v>9068</v>
      </c>
      <c r="G643" s="6" t="s">
        <v>9069</v>
      </c>
      <c r="H643" s="6" t="s">
        <v>6376</v>
      </c>
      <c r="I643" s="43">
        <v>45236</v>
      </c>
      <c r="J643" s="43">
        <v>45240</v>
      </c>
      <c r="K643">
        <v>29002</v>
      </c>
      <c r="L643" s="6" t="s">
        <v>9125</v>
      </c>
      <c r="M643" s="6" t="s">
        <v>9126</v>
      </c>
      <c r="N643" s="6" t="s">
        <v>5265</v>
      </c>
      <c r="O643" s="6" t="s">
        <v>3982</v>
      </c>
      <c r="Q643" s="6" t="s">
        <v>1056</v>
      </c>
      <c r="R643" s="6" t="s">
        <v>19029</v>
      </c>
      <c r="S643" s="6" t="s">
        <v>19030</v>
      </c>
      <c r="T643" s="6" t="s">
        <v>12</v>
      </c>
      <c r="U643" s="6" t="s">
        <v>1056</v>
      </c>
      <c r="V643" s="6" t="s">
        <v>15930</v>
      </c>
      <c r="W643" s="6" t="s">
        <v>16319</v>
      </c>
      <c r="X643" s="6" t="s">
        <v>19031</v>
      </c>
      <c r="Y643" s="6" t="s">
        <v>19032</v>
      </c>
      <c r="Z643" s="6" t="s">
        <v>19033</v>
      </c>
    </row>
    <row r="644" spans="1:26" x14ac:dyDescent="0.25">
      <c r="A644" s="6" t="s">
        <v>830</v>
      </c>
      <c r="B644" s="6" t="s">
        <v>3886</v>
      </c>
      <c r="C644" s="6" t="s">
        <v>3887</v>
      </c>
      <c r="D644" s="6" t="s">
        <v>9127</v>
      </c>
      <c r="E644" s="6" t="s">
        <v>81</v>
      </c>
      <c r="F644" s="6" t="s">
        <v>9128</v>
      </c>
      <c r="G644" s="6" t="s">
        <v>9129</v>
      </c>
      <c r="H644" s="6" t="s">
        <v>6353</v>
      </c>
      <c r="I644" s="43">
        <v>45147</v>
      </c>
      <c r="J644" s="43"/>
      <c r="K644">
        <v>1744489</v>
      </c>
      <c r="L644" s="6" t="s">
        <v>9130</v>
      </c>
      <c r="M644" s="6" t="s">
        <v>9131</v>
      </c>
      <c r="N644" s="6" t="s">
        <v>4493</v>
      </c>
      <c r="O644" s="6" t="s">
        <v>3982</v>
      </c>
      <c r="Q644" s="6" t="s">
        <v>6192</v>
      </c>
      <c r="R644" s="6" t="s">
        <v>19034</v>
      </c>
      <c r="S644" s="6" t="s">
        <v>19035</v>
      </c>
      <c r="T644" s="6" t="s">
        <v>15902</v>
      </c>
      <c r="U644" s="6" t="s">
        <v>19036</v>
      </c>
      <c r="V644" s="6" t="s">
        <v>16024</v>
      </c>
      <c r="W644" s="6" t="s">
        <v>16089</v>
      </c>
      <c r="X644" s="6" t="s">
        <v>19037</v>
      </c>
      <c r="Y644" s="6" t="s">
        <v>19038</v>
      </c>
      <c r="Z644" s="6" t="s">
        <v>19039</v>
      </c>
    </row>
    <row r="645" spans="1:26" x14ac:dyDescent="0.25">
      <c r="A645" s="6" t="s">
        <v>833</v>
      </c>
      <c r="B645" s="6" t="s">
        <v>3891</v>
      </c>
      <c r="C645" s="6" t="s">
        <v>3887</v>
      </c>
      <c r="D645" s="6" t="s">
        <v>9132</v>
      </c>
      <c r="E645" s="6" t="s">
        <v>81</v>
      </c>
      <c r="F645" s="6" t="s">
        <v>7570</v>
      </c>
      <c r="G645" s="6" t="s">
        <v>7187</v>
      </c>
      <c r="H645" s="6" t="s">
        <v>6617</v>
      </c>
      <c r="I645" s="43">
        <v>45230</v>
      </c>
      <c r="J645" s="43">
        <v>45236</v>
      </c>
      <c r="K645">
        <v>1001082</v>
      </c>
      <c r="L645" s="6" t="s">
        <v>9133</v>
      </c>
      <c r="M645" s="6" t="s">
        <v>9134</v>
      </c>
      <c r="N645" s="6" t="s">
        <v>4507</v>
      </c>
      <c r="O645" s="6" t="s">
        <v>3982</v>
      </c>
      <c r="Q645" s="6" t="s">
        <v>3132</v>
      </c>
      <c r="R645" s="6" t="s">
        <v>19040</v>
      </c>
      <c r="S645" s="6" t="s">
        <v>19041</v>
      </c>
      <c r="T645" s="6" t="s">
        <v>15902</v>
      </c>
      <c r="U645" s="6" t="s">
        <v>3132</v>
      </c>
      <c r="V645" s="6" t="s">
        <v>15930</v>
      </c>
      <c r="W645" s="6" t="s">
        <v>16319</v>
      </c>
      <c r="X645" s="6" t="s">
        <v>19042</v>
      </c>
      <c r="Y645" s="6" t="s">
        <v>19043</v>
      </c>
      <c r="Z645" s="6" t="s">
        <v>19044</v>
      </c>
    </row>
    <row r="646" spans="1:26" x14ac:dyDescent="0.25">
      <c r="A646" s="6" t="s">
        <v>3057</v>
      </c>
      <c r="B646" s="6" t="s">
        <v>3885</v>
      </c>
      <c r="C646" s="6" t="s">
        <v>3826</v>
      </c>
      <c r="D646" s="6" t="s">
        <v>9135</v>
      </c>
      <c r="E646" s="6" t="s">
        <v>9136</v>
      </c>
      <c r="F646" s="6" t="s">
        <v>7215</v>
      </c>
      <c r="G646" s="6" t="s">
        <v>9137</v>
      </c>
      <c r="H646" s="6" t="s">
        <v>81</v>
      </c>
      <c r="I646" s="43"/>
      <c r="J646" s="43"/>
      <c r="L646" s="6" t="s">
        <v>81</v>
      </c>
      <c r="M646" s="6" t="s">
        <v>81</v>
      </c>
      <c r="N646" s="6" t="s">
        <v>4534</v>
      </c>
      <c r="O646" s="6" t="s">
        <v>3983</v>
      </c>
      <c r="Q646" s="6" t="s">
        <v>1057</v>
      </c>
      <c r="R646" s="6" t="s">
        <v>19045</v>
      </c>
      <c r="S646" s="6" t="s">
        <v>19046</v>
      </c>
      <c r="T646" s="6" t="s">
        <v>12</v>
      </c>
      <c r="U646" s="6" t="s">
        <v>1057</v>
      </c>
      <c r="V646" s="6" t="s">
        <v>15930</v>
      </c>
      <c r="W646" s="6" t="s">
        <v>16425</v>
      </c>
      <c r="X646" s="6" t="s">
        <v>19047</v>
      </c>
      <c r="Y646" s="6" t="s">
        <v>19048</v>
      </c>
      <c r="Z646" s="6" t="s">
        <v>19049</v>
      </c>
    </row>
    <row r="647" spans="1:26" x14ac:dyDescent="0.25">
      <c r="A647" s="6" t="s">
        <v>835</v>
      </c>
      <c r="B647" s="6" t="s">
        <v>3932</v>
      </c>
      <c r="C647" s="6" t="s">
        <v>3826</v>
      </c>
      <c r="D647" s="6" t="s">
        <v>9141</v>
      </c>
      <c r="E647" s="6" t="s">
        <v>7750</v>
      </c>
      <c r="F647" s="6" t="s">
        <v>7013</v>
      </c>
      <c r="G647" s="6" t="s">
        <v>9142</v>
      </c>
      <c r="H647" s="6" t="s">
        <v>1601</v>
      </c>
      <c r="I647" s="43"/>
      <c r="J647" s="43"/>
      <c r="K647">
        <v>1883685</v>
      </c>
      <c r="L647" s="6" t="s">
        <v>9143</v>
      </c>
      <c r="M647" s="6" t="s">
        <v>9144</v>
      </c>
      <c r="N647" s="6" t="s">
        <v>5266</v>
      </c>
      <c r="O647" s="6" t="s">
        <v>3982</v>
      </c>
      <c r="Q647" s="6" t="s">
        <v>1058</v>
      </c>
      <c r="R647" s="6" t="s">
        <v>19050</v>
      </c>
      <c r="S647" s="6" t="s">
        <v>19051</v>
      </c>
      <c r="T647" s="6" t="s">
        <v>12</v>
      </c>
      <c r="U647" s="6" t="s">
        <v>1058</v>
      </c>
      <c r="V647" s="6" t="s">
        <v>15930</v>
      </c>
      <c r="W647" s="6" t="s">
        <v>16425</v>
      </c>
      <c r="X647" s="6" t="s">
        <v>19052</v>
      </c>
      <c r="Y647" s="6" t="s">
        <v>19053</v>
      </c>
      <c r="Z647" s="6" t="s">
        <v>19054</v>
      </c>
    </row>
    <row r="648" spans="1:26" x14ac:dyDescent="0.25">
      <c r="A648" s="6" t="s">
        <v>837</v>
      </c>
      <c r="B648" s="6" t="s">
        <v>3825</v>
      </c>
      <c r="C648" s="6" t="s">
        <v>3826</v>
      </c>
      <c r="D648" s="6" t="s">
        <v>9145</v>
      </c>
      <c r="E648" s="6" t="s">
        <v>81</v>
      </c>
      <c r="F648" s="6" t="s">
        <v>9146</v>
      </c>
      <c r="G648" s="6" t="s">
        <v>9147</v>
      </c>
      <c r="H648" s="6" t="s">
        <v>6360</v>
      </c>
      <c r="I648" s="43">
        <v>45160</v>
      </c>
      <c r="J648" s="43"/>
      <c r="K648">
        <v>1089063</v>
      </c>
      <c r="L648" s="6" t="s">
        <v>9148</v>
      </c>
      <c r="M648" s="6" t="s">
        <v>9149</v>
      </c>
      <c r="N648" s="6" t="s">
        <v>4800</v>
      </c>
      <c r="O648" s="6" t="s">
        <v>3982</v>
      </c>
      <c r="Q648" s="6" t="s">
        <v>1060</v>
      </c>
      <c r="R648" s="6" t="s">
        <v>1059</v>
      </c>
      <c r="S648" s="6" t="s">
        <v>19055</v>
      </c>
      <c r="T648" s="6" t="s">
        <v>15902</v>
      </c>
      <c r="U648" s="6" t="s">
        <v>1060</v>
      </c>
      <c r="V648" s="6" t="s">
        <v>15930</v>
      </c>
      <c r="W648" s="6" t="s">
        <v>16319</v>
      </c>
      <c r="X648" s="6" t="s">
        <v>19056</v>
      </c>
      <c r="Y648" s="6" t="s">
        <v>19057</v>
      </c>
      <c r="Z648" s="6" t="s">
        <v>19058</v>
      </c>
    </row>
    <row r="649" spans="1:26" x14ac:dyDescent="0.25">
      <c r="A649" s="6" t="s">
        <v>839</v>
      </c>
      <c r="B649" s="6" t="s">
        <v>3837</v>
      </c>
      <c r="C649" s="6" t="s">
        <v>3823</v>
      </c>
      <c r="D649" s="6" t="s">
        <v>9150</v>
      </c>
      <c r="E649" s="6" t="s">
        <v>81</v>
      </c>
      <c r="F649" s="6" t="s">
        <v>6451</v>
      </c>
      <c r="G649" s="6" t="s">
        <v>9151</v>
      </c>
      <c r="H649" s="6" t="s">
        <v>6353</v>
      </c>
      <c r="I649" s="43">
        <v>45141</v>
      </c>
      <c r="J649" s="43"/>
      <c r="K649">
        <v>1308547</v>
      </c>
      <c r="L649" s="6" t="s">
        <v>9152</v>
      </c>
      <c r="M649" s="6" t="s">
        <v>9153</v>
      </c>
      <c r="N649" s="6" t="s">
        <v>4183</v>
      </c>
      <c r="O649" s="6" t="s">
        <v>3982</v>
      </c>
      <c r="Q649" s="6" t="s">
        <v>1062</v>
      </c>
      <c r="R649" s="6" t="s">
        <v>19059</v>
      </c>
      <c r="S649" s="6" t="s">
        <v>19060</v>
      </c>
      <c r="T649" s="6" t="s">
        <v>15902</v>
      </c>
      <c r="U649" s="6" t="s">
        <v>1062</v>
      </c>
      <c r="V649" s="6" t="s">
        <v>15917</v>
      </c>
      <c r="W649" s="6" t="s">
        <v>17056</v>
      </c>
      <c r="X649" s="6" t="s">
        <v>19061</v>
      </c>
      <c r="Y649" s="6" t="s">
        <v>19062</v>
      </c>
      <c r="Z649" s="6" t="s">
        <v>19063</v>
      </c>
    </row>
    <row r="650" spans="1:26" x14ac:dyDescent="0.25">
      <c r="A650" s="6" t="s">
        <v>842</v>
      </c>
      <c r="B650" s="6" t="s">
        <v>3847</v>
      </c>
      <c r="C650" s="6" t="s">
        <v>3819</v>
      </c>
      <c r="D650" s="6" t="s">
        <v>9154</v>
      </c>
      <c r="E650" s="6" t="s">
        <v>81</v>
      </c>
      <c r="F650" s="6" t="s">
        <v>9155</v>
      </c>
      <c r="G650" s="6" t="s">
        <v>9156</v>
      </c>
      <c r="H650" s="6" t="s">
        <v>81</v>
      </c>
      <c r="I650" s="43">
        <v>45154</v>
      </c>
      <c r="J650" s="43"/>
      <c r="K650">
        <v>1846832</v>
      </c>
      <c r="L650" s="6" t="s">
        <v>9157</v>
      </c>
      <c r="M650" s="6" t="s">
        <v>9158</v>
      </c>
      <c r="N650" s="6" t="s">
        <v>5267</v>
      </c>
      <c r="O650" s="6" t="s">
        <v>3982</v>
      </c>
      <c r="Q650" s="6" t="s">
        <v>1064</v>
      </c>
      <c r="R650" s="6" t="s">
        <v>19064</v>
      </c>
      <c r="S650" s="6" t="s">
        <v>19065</v>
      </c>
      <c r="T650" s="6" t="s">
        <v>15902</v>
      </c>
      <c r="U650" s="6" t="s">
        <v>1064</v>
      </c>
      <c r="V650" s="6" t="s">
        <v>16024</v>
      </c>
      <c r="W650" s="6" t="s">
        <v>16025</v>
      </c>
      <c r="X650" s="6" t="s">
        <v>19066</v>
      </c>
      <c r="Y650" s="6" t="s">
        <v>19067</v>
      </c>
      <c r="Z650" s="6" t="s">
        <v>19068</v>
      </c>
    </row>
    <row r="651" spans="1:26" x14ac:dyDescent="0.25">
      <c r="A651" s="6" t="s">
        <v>844</v>
      </c>
      <c r="B651" s="6" t="s">
        <v>3890</v>
      </c>
      <c r="C651" s="6" t="s">
        <v>3840</v>
      </c>
      <c r="D651" s="6" t="s">
        <v>9159</v>
      </c>
      <c r="E651" s="6" t="s">
        <v>9160</v>
      </c>
      <c r="F651" s="6" t="s">
        <v>6688</v>
      </c>
      <c r="G651" s="6" t="s">
        <v>9161</v>
      </c>
      <c r="H651" s="6" t="s">
        <v>6376</v>
      </c>
      <c r="I651" s="43">
        <v>45223</v>
      </c>
      <c r="J651" s="43">
        <v>45229</v>
      </c>
      <c r="K651">
        <v>1297996</v>
      </c>
      <c r="L651" s="6" t="s">
        <v>9162</v>
      </c>
      <c r="M651" s="6" t="s">
        <v>9163</v>
      </c>
      <c r="N651" s="6" t="s">
        <v>4603</v>
      </c>
      <c r="O651" s="6" t="s">
        <v>3982</v>
      </c>
      <c r="Q651" s="6" t="s">
        <v>1066</v>
      </c>
      <c r="R651" s="6" t="s">
        <v>19069</v>
      </c>
      <c r="S651" s="6" t="s">
        <v>19070</v>
      </c>
      <c r="T651" s="6" t="s">
        <v>12</v>
      </c>
      <c r="U651" s="6" t="s">
        <v>1066</v>
      </c>
      <c r="V651" s="6" t="s">
        <v>24</v>
      </c>
      <c r="W651" s="6" t="s">
        <v>15974</v>
      </c>
      <c r="X651" s="6" t="s">
        <v>19071</v>
      </c>
      <c r="Y651" s="6" t="s">
        <v>19072</v>
      </c>
      <c r="Z651" s="6" t="s">
        <v>19073</v>
      </c>
    </row>
    <row r="652" spans="1:26" x14ac:dyDescent="0.25">
      <c r="A652" s="6" t="s">
        <v>845</v>
      </c>
      <c r="B652" s="6" t="s">
        <v>3917</v>
      </c>
      <c r="C652" s="6" t="s">
        <v>3835</v>
      </c>
      <c r="D652" s="6" t="s">
        <v>9164</v>
      </c>
      <c r="E652" s="6" t="s">
        <v>81</v>
      </c>
      <c r="F652" s="6" t="s">
        <v>9165</v>
      </c>
      <c r="G652" s="6" t="s">
        <v>9166</v>
      </c>
      <c r="H652" s="6" t="s">
        <v>6650</v>
      </c>
      <c r="I652" s="43">
        <v>45161</v>
      </c>
      <c r="J652" s="43">
        <v>45166</v>
      </c>
      <c r="K652">
        <v>935703</v>
      </c>
      <c r="L652" s="6" t="s">
        <v>9167</v>
      </c>
      <c r="M652" s="6" t="s">
        <v>9168</v>
      </c>
      <c r="N652" s="6" t="s">
        <v>4801</v>
      </c>
      <c r="O652" s="6" t="s">
        <v>3983</v>
      </c>
      <c r="Q652" s="6" t="s">
        <v>1068</v>
      </c>
      <c r="R652" s="6" t="s">
        <v>19074</v>
      </c>
      <c r="S652" s="6" t="s">
        <v>19075</v>
      </c>
      <c r="T652" s="6" t="s">
        <v>15902</v>
      </c>
      <c r="U652" s="6" t="s">
        <v>1068</v>
      </c>
      <c r="V652" s="6" t="s">
        <v>15962</v>
      </c>
      <c r="W652" s="6" t="s">
        <v>15963</v>
      </c>
      <c r="X652" s="6" t="s">
        <v>19076</v>
      </c>
      <c r="Y652" s="6" t="s">
        <v>19077</v>
      </c>
      <c r="Z652" s="6" t="s">
        <v>19078</v>
      </c>
    </row>
    <row r="653" spans="1:26" x14ac:dyDescent="0.25">
      <c r="A653" s="6" t="s">
        <v>847</v>
      </c>
      <c r="B653" s="6" t="s">
        <v>3833</v>
      </c>
      <c r="C653" s="6" t="s">
        <v>3816</v>
      </c>
      <c r="D653" s="6" t="s">
        <v>9169</v>
      </c>
      <c r="E653" s="6" t="s">
        <v>8435</v>
      </c>
      <c r="F653" s="6" t="s">
        <v>7013</v>
      </c>
      <c r="G653" s="6" t="s">
        <v>9170</v>
      </c>
      <c r="H653" s="6" t="s">
        <v>1601</v>
      </c>
      <c r="I653" s="43">
        <v>45147</v>
      </c>
      <c r="J653" s="43"/>
      <c r="K653">
        <v>1830214</v>
      </c>
      <c r="L653" s="6" t="s">
        <v>9171</v>
      </c>
      <c r="M653" s="6" t="s">
        <v>9172</v>
      </c>
      <c r="N653" s="6" t="s">
        <v>5268</v>
      </c>
      <c r="O653" s="6" t="s">
        <v>3983</v>
      </c>
      <c r="Q653" s="6" t="s">
        <v>3137</v>
      </c>
      <c r="R653" s="6" t="s">
        <v>19079</v>
      </c>
      <c r="S653" s="6" t="s">
        <v>19080</v>
      </c>
      <c r="T653" s="6" t="s">
        <v>12</v>
      </c>
      <c r="U653" s="6" t="s">
        <v>3137</v>
      </c>
      <c r="V653" s="6" t="s">
        <v>15917</v>
      </c>
      <c r="W653" s="6" t="s">
        <v>19081</v>
      </c>
      <c r="X653" s="6" t="s">
        <v>19082</v>
      </c>
      <c r="Y653" s="6" t="s">
        <v>19083</v>
      </c>
      <c r="Z653" s="6" t="s">
        <v>19084</v>
      </c>
    </row>
    <row r="654" spans="1:26" x14ac:dyDescent="0.25">
      <c r="A654" s="6" t="s">
        <v>849</v>
      </c>
      <c r="B654" s="6" t="s">
        <v>3928</v>
      </c>
      <c r="C654" s="6" t="s">
        <v>3821</v>
      </c>
      <c r="D654" s="6" t="s">
        <v>9173</v>
      </c>
      <c r="E654" s="6" t="s">
        <v>81</v>
      </c>
      <c r="F654" s="6" t="s">
        <v>7783</v>
      </c>
      <c r="G654" s="6" t="s">
        <v>9078</v>
      </c>
      <c r="H654" s="6" t="s">
        <v>3137</v>
      </c>
      <c r="I654" s="43">
        <v>45231</v>
      </c>
      <c r="J654" s="43">
        <v>45236</v>
      </c>
      <c r="K654">
        <v>1799208</v>
      </c>
      <c r="L654" s="6" t="s">
        <v>9174</v>
      </c>
      <c r="M654" s="6" t="s">
        <v>9175</v>
      </c>
      <c r="N654" s="6" t="s">
        <v>4304</v>
      </c>
      <c r="O654" s="6" t="s">
        <v>3982</v>
      </c>
      <c r="Q654" s="6" t="s">
        <v>1070</v>
      </c>
      <c r="R654" s="6" t="s">
        <v>19085</v>
      </c>
      <c r="S654" s="6" t="s">
        <v>19086</v>
      </c>
      <c r="T654" s="6" t="s">
        <v>15902</v>
      </c>
      <c r="U654" s="6" t="s">
        <v>1070</v>
      </c>
      <c r="V654" s="6" t="s">
        <v>15943</v>
      </c>
      <c r="W654" s="6" t="s">
        <v>16741</v>
      </c>
      <c r="X654" s="6" t="s">
        <v>19087</v>
      </c>
      <c r="Y654" s="6" t="s">
        <v>19088</v>
      </c>
      <c r="Z654" s="6" t="s">
        <v>19089</v>
      </c>
    </row>
    <row r="655" spans="1:26" x14ac:dyDescent="0.25">
      <c r="A655" s="6" t="s">
        <v>3058</v>
      </c>
      <c r="B655" s="6" t="s">
        <v>3910</v>
      </c>
      <c r="C655" s="6" t="s">
        <v>3826</v>
      </c>
      <c r="D655" s="6" t="s">
        <v>9177</v>
      </c>
      <c r="E655" s="6" t="s">
        <v>9178</v>
      </c>
      <c r="F655" s="6" t="s">
        <v>9179</v>
      </c>
      <c r="G655" s="6" t="s">
        <v>81</v>
      </c>
      <c r="H655" s="6" t="s">
        <v>81</v>
      </c>
      <c r="I655" s="43"/>
      <c r="J655" s="43"/>
      <c r="L655" s="6" t="s">
        <v>81</v>
      </c>
      <c r="M655" s="6" t="s">
        <v>81</v>
      </c>
      <c r="N655" s="6" t="s">
        <v>5269</v>
      </c>
      <c r="O655" s="6" t="s">
        <v>3982</v>
      </c>
      <c r="Q655" s="6" t="s">
        <v>1072</v>
      </c>
      <c r="R655" s="6" t="s">
        <v>19090</v>
      </c>
      <c r="S655" s="6" t="s">
        <v>19091</v>
      </c>
      <c r="T655" s="6" t="s">
        <v>15902</v>
      </c>
      <c r="U655" s="6" t="s">
        <v>1072</v>
      </c>
      <c r="V655" s="6" t="s">
        <v>16070</v>
      </c>
      <c r="W655" s="6" t="s">
        <v>16071</v>
      </c>
      <c r="X655" s="6" t="s">
        <v>19092</v>
      </c>
      <c r="Y655" s="6" t="s">
        <v>19093</v>
      </c>
      <c r="Z655" s="6" t="s">
        <v>81</v>
      </c>
    </row>
    <row r="656" spans="1:26" x14ac:dyDescent="0.25">
      <c r="A656" s="6" t="s">
        <v>851</v>
      </c>
      <c r="B656" s="6" t="s">
        <v>3833</v>
      </c>
      <c r="C656" s="6" t="s">
        <v>3816</v>
      </c>
      <c r="D656" s="6" t="s">
        <v>9180</v>
      </c>
      <c r="E656" s="6" t="s">
        <v>81</v>
      </c>
      <c r="F656" s="6" t="s">
        <v>6782</v>
      </c>
      <c r="G656" s="6" t="s">
        <v>6783</v>
      </c>
      <c r="H656" s="6" t="s">
        <v>6353</v>
      </c>
      <c r="I656" s="43">
        <v>45231</v>
      </c>
      <c r="J656" s="43">
        <v>45236</v>
      </c>
      <c r="K656">
        <v>1714899</v>
      </c>
      <c r="L656" s="6" t="s">
        <v>9181</v>
      </c>
      <c r="M656" s="6" t="s">
        <v>9182</v>
      </c>
      <c r="N656" s="6" t="s">
        <v>5270</v>
      </c>
      <c r="O656" s="6" t="s">
        <v>3983</v>
      </c>
      <c r="Q656" s="6" t="s">
        <v>1074</v>
      </c>
      <c r="R656" s="6" t="s">
        <v>19094</v>
      </c>
      <c r="S656" s="6" t="s">
        <v>19095</v>
      </c>
      <c r="T656" s="6" t="s">
        <v>12</v>
      </c>
      <c r="U656" s="6" t="s">
        <v>1074</v>
      </c>
      <c r="V656" s="6" t="s">
        <v>16076</v>
      </c>
      <c r="W656" s="6" t="s">
        <v>19096</v>
      </c>
      <c r="X656" s="6" t="s">
        <v>19097</v>
      </c>
      <c r="Y656" s="6" t="s">
        <v>19098</v>
      </c>
      <c r="Z656" s="6" t="s">
        <v>19099</v>
      </c>
    </row>
    <row r="657" spans="1:26" x14ac:dyDescent="0.25">
      <c r="A657" s="6" t="s">
        <v>3059</v>
      </c>
      <c r="B657" s="6" t="s">
        <v>3825</v>
      </c>
      <c r="C657" s="6" t="s">
        <v>3826</v>
      </c>
      <c r="D657" s="6" t="s">
        <v>9183</v>
      </c>
      <c r="E657" s="6" t="s">
        <v>81</v>
      </c>
      <c r="F657" s="6" t="s">
        <v>9184</v>
      </c>
      <c r="G657" s="6" t="s">
        <v>9185</v>
      </c>
      <c r="H657" s="6" t="s">
        <v>81</v>
      </c>
      <c r="I657" s="43"/>
      <c r="J657" s="43"/>
      <c r="L657" s="6" t="s">
        <v>81</v>
      </c>
      <c r="M657" s="6" t="s">
        <v>81</v>
      </c>
      <c r="N657" s="6" t="s">
        <v>5271</v>
      </c>
      <c r="O657" s="6" t="s">
        <v>3982</v>
      </c>
      <c r="Q657" s="6" t="s">
        <v>1076</v>
      </c>
      <c r="R657" s="6" t="s">
        <v>19100</v>
      </c>
      <c r="S657" s="6" t="s">
        <v>19101</v>
      </c>
      <c r="T657" s="6" t="s">
        <v>12</v>
      </c>
      <c r="U657" s="6" t="s">
        <v>1076</v>
      </c>
      <c r="V657" s="6" t="s">
        <v>24</v>
      </c>
      <c r="W657" s="6" t="s">
        <v>18499</v>
      </c>
      <c r="X657" s="6" t="s">
        <v>19102</v>
      </c>
      <c r="Y657" s="6" t="s">
        <v>19103</v>
      </c>
      <c r="Z657" s="6" t="s">
        <v>19104</v>
      </c>
    </row>
    <row r="658" spans="1:26" x14ac:dyDescent="0.25">
      <c r="A658" s="6" t="s">
        <v>852</v>
      </c>
      <c r="B658" s="6" t="s">
        <v>3828</v>
      </c>
      <c r="C658" s="6" t="s">
        <v>3821</v>
      </c>
      <c r="D658" s="6" t="s">
        <v>9186</v>
      </c>
      <c r="E658" s="6" t="s">
        <v>6357</v>
      </c>
      <c r="F658" s="6" t="s">
        <v>6557</v>
      </c>
      <c r="G658" s="6" t="s">
        <v>8519</v>
      </c>
      <c r="H658" s="6" t="s">
        <v>6408</v>
      </c>
      <c r="I658" s="43"/>
      <c r="J658" s="43"/>
      <c r="K658">
        <v>806628</v>
      </c>
      <c r="L658" s="6" t="s">
        <v>81</v>
      </c>
      <c r="M658" s="6" t="s">
        <v>9187</v>
      </c>
      <c r="N658" s="6" t="s">
        <v>5272</v>
      </c>
      <c r="O658" s="6" t="s">
        <v>3982</v>
      </c>
      <c r="Q658" s="6" t="s">
        <v>1078</v>
      </c>
      <c r="R658" s="6" t="s">
        <v>19105</v>
      </c>
      <c r="S658" s="6" t="s">
        <v>19106</v>
      </c>
      <c r="T658" s="6" t="s">
        <v>12</v>
      </c>
      <c r="U658" s="6" t="s">
        <v>1078</v>
      </c>
      <c r="V658" s="6" t="s">
        <v>15910</v>
      </c>
      <c r="W658" s="6" t="s">
        <v>16687</v>
      </c>
      <c r="X658" s="6" t="s">
        <v>19107</v>
      </c>
      <c r="Y658" s="6" t="s">
        <v>19108</v>
      </c>
      <c r="Z658" s="6" t="s">
        <v>19109</v>
      </c>
    </row>
    <row r="659" spans="1:26" x14ac:dyDescent="0.25">
      <c r="A659" s="6" t="s">
        <v>3060</v>
      </c>
      <c r="B659" s="6" t="s">
        <v>3837</v>
      </c>
      <c r="C659" s="6" t="s">
        <v>3823</v>
      </c>
      <c r="D659" s="6" t="s">
        <v>24579</v>
      </c>
      <c r="E659" s="6" t="s">
        <v>14136</v>
      </c>
      <c r="F659" s="6" t="s">
        <v>6722</v>
      </c>
      <c r="G659" s="6" t="s">
        <v>9188</v>
      </c>
      <c r="H659" s="6" t="s">
        <v>81</v>
      </c>
      <c r="I659" s="43"/>
      <c r="J659" s="43"/>
      <c r="L659" s="6" t="s">
        <v>9189</v>
      </c>
      <c r="M659" s="6" t="s">
        <v>9190</v>
      </c>
      <c r="N659" s="6" t="s">
        <v>5273</v>
      </c>
      <c r="O659" s="6" t="s">
        <v>3982</v>
      </c>
      <c r="Q659" s="6" t="s">
        <v>1079</v>
      </c>
      <c r="R659" s="6" t="s">
        <v>19110</v>
      </c>
      <c r="S659" s="6" t="s">
        <v>19111</v>
      </c>
      <c r="T659" s="6" t="s">
        <v>12</v>
      </c>
      <c r="U659" s="6" t="s">
        <v>1079</v>
      </c>
      <c r="V659" s="6" t="s">
        <v>15930</v>
      </c>
      <c r="W659" s="6" t="s">
        <v>16425</v>
      </c>
      <c r="X659" s="6" t="s">
        <v>19112</v>
      </c>
      <c r="Y659" s="6" t="s">
        <v>19113</v>
      </c>
      <c r="Z659" s="6" t="s">
        <v>19114</v>
      </c>
    </row>
    <row r="660" spans="1:26" x14ac:dyDescent="0.25">
      <c r="A660" s="6" t="s">
        <v>3062</v>
      </c>
      <c r="B660" s="6" t="s">
        <v>3846</v>
      </c>
      <c r="C660" s="6" t="s">
        <v>3835</v>
      </c>
      <c r="D660" s="6" t="s">
        <v>9191</v>
      </c>
      <c r="E660" s="6" t="s">
        <v>81</v>
      </c>
      <c r="F660" s="6" t="s">
        <v>6797</v>
      </c>
      <c r="G660" s="6" t="s">
        <v>9192</v>
      </c>
      <c r="H660" s="6" t="s">
        <v>6388</v>
      </c>
      <c r="I660" s="43">
        <v>45148</v>
      </c>
      <c r="J660" s="43"/>
      <c r="K660">
        <v>1857154</v>
      </c>
      <c r="L660" s="6" t="s">
        <v>9193</v>
      </c>
      <c r="M660" s="6" t="s">
        <v>9194</v>
      </c>
      <c r="N660" s="6" t="s">
        <v>4010</v>
      </c>
      <c r="O660" s="6" t="s">
        <v>3983</v>
      </c>
      <c r="Q660" s="6" t="s">
        <v>1081</v>
      </c>
      <c r="R660" s="6" t="s">
        <v>1080</v>
      </c>
      <c r="S660" s="6" t="s">
        <v>19115</v>
      </c>
      <c r="T660" s="6" t="s">
        <v>81</v>
      </c>
      <c r="U660" s="6" t="s">
        <v>81</v>
      </c>
      <c r="V660" s="6" t="s">
        <v>15930</v>
      </c>
      <c r="W660" s="6" t="s">
        <v>16425</v>
      </c>
      <c r="X660" s="6" t="s">
        <v>19116</v>
      </c>
      <c r="Y660" s="6" t="s">
        <v>19117</v>
      </c>
      <c r="Z660" s="6" t="s">
        <v>81</v>
      </c>
    </row>
    <row r="661" spans="1:26" x14ac:dyDescent="0.25">
      <c r="A661" s="6" t="s">
        <v>854</v>
      </c>
      <c r="B661" s="6" t="s">
        <v>3943</v>
      </c>
      <c r="C661" s="6" t="s">
        <v>3840</v>
      </c>
      <c r="D661" s="6" t="s">
        <v>9195</v>
      </c>
      <c r="E661" s="6" t="s">
        <v>6357</v>
      </c>
      <c r="F661" s="6" t="s">
        <v>7058</v>
      </c>
      <c r="G661" s="6" t="s">
        <v>9196</v>
      </c>
      <c r="H661" s="6" t="s">
        <v>7060</v>
      </c>
      <c r="I661" s="43">
        <v>45231</v>
      </c>
      <c r="J661" s="43">
        <v>45236</v>
      </c>
      <c r="K661">
        <v>1574540</v>
      </c>
      <c r="L661" s="6" t="s">
        <v>9197</v>
      </c>
      <c r="M661" s="6" t="s">
        <v>9198</v>
      </c>
      <c r="N661" s="6" t="s">
        <v>5274</v>
      </c>
      <c r="O661" s="6" t="s">
        <v>3982</v>
      </c>
      <c r="Q661" s="6" t="s">
        <v>1082</v>
      </c>
      <c r="R661" s="6" t="s">
        <v>19118</v>
      </c>
      <c r="S661" s="6" t="s">
        <v>19119</v>
      </c>
      <c r="T661" s="6" t="s">
        <v>12</v>
      </c>
      <c r="U661" s="6" t="s">
        <v>1082</v>
      </c>
      <c r="V661" s="6" t="s">
        <v>15936</v>
      </c>
      <c r="W661" s="6" t="s">
        <v>16493</v>
      </c>
      <c r="X661" s="6" t="s">
        <v>19120</v>
      </c>
      <c r="Y661" s="6" t="s">
        <v>19121</v>
      </c>
      <c r="Z661" s="6" t="s">
        <v>19122</v>
      </c>
    </row>
    <row r="662" spans="1:26" x14ac:dyDescent="0.25">
      <c r="A662" s="6" t="s">
        <v>856</v>
      </c>
      <c r="B662" s="6" t="s">
        <v>3847</v>
      </c>
      <c r="C662" s="6" t="s">
        <v>3819</v>
      </c>
      <c r="D662" s="6" t="s">
        <v>9199</v>
      </c>
      <c r="E662" s="6" t="s">
        <v>81</v>
      </c>
      <c r="F662" s="6" t="s">
        <v>6445</v>
      </c>
      <c r="G662" s="6" t="s">
        <v>8079</v>
      </c>
      <c r="H662" s="6" t="s">
        <v>6447</v>
      </c>
      <c r="I662" s="43">
        <v>45236</v>
      </c>
      <c r="J662" s="43">
        <v>45240</v>
      </c>
      <c r="K662">
        <v>1582961</v>
      </c>
      <c r="L662" s="6" t="s">
        <v>9200</v>
      </c>
      <c r="M662" s="6" t="s">
        <v>9201</v>
      </c>
      <c r="N662" s="6" t="s">
        <v>5275</v>
      </c>
      <c r="O662" s="6" t="s">
        <v>3982</v>
      </c>
      <c r="Q662" s="6" t="s">
        <v>1084</v>
      </c>
      <c r="R662" s="6" t="s">
        <v>19123</v>
      </c>
      <c r="S662" s="6" t="s">
        <v>19124</v>
      </c>
      <c r="T662" s="6" t="s">
        <v>18837</v>
      </c>
      <c r="U662" s="6" t="s">
        <v>19125</v>
      </c>
      <c r="V662" s="6" t="s">
        <v>15943</v>
      </c>
      <c r="W662" s="6" t="s">
        <v>16374</v>
      </c>
      <c r="X662" s="6" t="s">
        <v>19126</v>
      </c>
      <c r="Y662" s="6" t="s">
        <v>19127</v>
      </c>
      <c r="Z662" s="6" t="s">
        <v>19128</v>
      </c>
    </row>
    <row r="663" spans="1:26" x14ac:dyDescent="0.25">
      <c r="A663" s="6" t="s">
        <v>858</v>
      </c>
      <c r="B663" s="6" t="s">
        <v>3869</v>
      </c>
      <c r="C663" s="6" t="s">
        <v>3816</v>
      </c>
      <c r="D663" s="6" t="s">
        <v>9202</v>
      </c>
      <c r="E663" s="6" t="s">
        <v>9203</v>
      </c>
      <c r="F663" s="6" t="s">
        <v>6451</v>
      </c>
      <c r="G663" s="6" t="s">
        <v>7203</v>
      </c>
      <c r="H663" s="6" t="s">
        <v>6353</v>
      </c>
      <c r="I663" s="43">
        <v>45146</v>
      </c>
      <c r="J663" s="43"/>
      <c r="K663">
        <v>1516513</v>
      </c>
      <c r="L663" s="6" t="s">
        <v>9204</v>
      </c>
      <c r="M663" s="6" t="s">
        <v>9205</v>
      </c>
      <c r="N663" s="6" t="s">
        <v>5276</v>
      </c>
      <c r="O663" s="6" t="s">
        <v>3983</v>
      </c>
      <c r="Q663" s="6" t="s">
        <v>1086</v>
      </c>
      <c r="R663" s="6" t="s">
        <v>19129</v>
      </c>
      <c r="S663" s="6" t="s">
        <v>19130</v>
      </c>
      <c r="T663" s="6" t="s">
        <v>81</v>
      </c>
      <c r="U663" s="6" t="s">
        <v>81</v>
      </c>
      <c r="V663" s="6" t="s">
        <v>15889</v>
      </c>
      <c r="W663" s="6" t="s">
        <v>16116</v>
      </c>
      <c r="X663" s="6" t="s">
        <v>19131</v>
      </c>
      <c r="Y663" s="6" t="s">
        <v>19132</v>
      </c>
      <c r="Z663" s="6" t="s">
        <v>81</v>
      </c>
    </row>
    <row r="664" spans="1:26" x14ac:dyDescent="0.25">
      <c r="A664" s="6" t="s">
        <v>860</v>
      </c>
      <c r="B664" s="6" t="s">
        <v>3858</v>
      </c>
      <c r="C664" s="6" t="s">
        <v>3819</v>
      </c>
      <c r="D664" s="6" t="s">
        <v>9206</v>
      </c>
      <c r="E664" s="6" t="s">
        <v>6417</v>
      </c>
      <c r="F664" s="6" t="s">
        <v>6451</v>
      </c>
      <c r="G664" s="6" t="s">
        <v>6582</v>
      </c>
      <c r="H664" s="6" t="s">
        <v>6353</v>
      </c>
      <c r="I664" s="43">
        <v>45175</v>
      </c>
      <c r="J664" s="43">
        <v>45180</v>
      </c>
      <c r="K664">
        <v>1261333</v>
      </c>
      <c r="L664" s="6" t="s">
        <v>9207</v>
      </c>
      <c r="M664" s="6" t="s">
        <v>9208</v>
      </c>
      <c r="N664" s="6" t="s">
        <v>5277</v>
      </c>
      <c r="O664" s="6" t="s">
        <v>3982</v>
      </c>
      <c r="Q664" s="6" t="s">
        <v>1088</v>
      </c>
      <c r="R664" s="6" t="s">
        <v>19133</v>
      </c>
      <c r="S664" s="6" t="s">
        <v>19134</v>
      </c>
      <c r="T664" s="6" t="s">
        <v>12</v>
      </c>
      <c r="U664" s="6" t="s">
        <v>1088</v>
      </c>
      <c r="V664" s="6" t="s">
        <v>15930</v>
      </c>
      <c r="W664" s="6" t="s">
        <v>16319</v>
      </c>
      <c r="X664" s="6" t="s">
        <v>19135</v>
      </c>
      <c r="Y664" s="6" t="s">
        <v>19136</v>
      </c>
      <c r="Z664" s="6" t="s">
        <v>19137</v>
      </c>
    </row>
    <row r="665" spans="1:26" x14ac:dyDescent="0.25">
      <c r="A665" s="6" t="s">
        <v>862</v>
      </c>
      <c r="B665" s="6" t="s">
        <v>3911</v>
      </c>
      <c r="C665" s="6" t="s">
        <v>3826</v>
      </c>
      <c r="D665" s="6" t="s">
        <v>9209</v>
      </c>
      <c r="E665" s="6" t="s">
        <v>81</v>
      </c>
      <c r="F665" s="6" t="s">
        <v>9210</v>
      </c>
      <c r="G665" s="6" t="s">
        <v>9211</v>
      </c>
      <c r="H665" s="6" t="s">
        <v>6480</v>
      </c>
      <c r="I665" s="43">
        <v>45181</v>
      </c>
      <c r="J665" s="43">
        <v>45187</v>
      </c>
      <c r="K665">
        <v>1748797</v>
      </c>
      <c r="L665" s="6" t="s">
        <v>9212</v>
      </c>
      <c r="M665" s="6" t="s">
        <v>9213</v>
      </c>
      <c r="N665" s="6" t="s">
        <v>4921</v>
      </c>
      <c r="O665" s="6" t="s">
        <v>3982</v>
      </c>
      <c r="Q665" s="6" t="s">
        <v>1090</v>
      </c>
      <c r="R665" s="6" t="s">
        <v>19138</v>
      </c>
      <c r="S665" s="6" t="s">
        <v>19139</v>
      </c>
      <c r="T665" s="6" t="s">
        <v>12</v>
      </c>
      <c r="U665" s="6" t="s">
        <v>1090</v>
      </c>
      <c r="V665" s="6" t="s">
        <v>15917</v>
      </c>
      <c r="W665" s="6" t="s">
        <v>19140</v>
      </c>
      <c r="X665" s="6" t="s">
        <v>19141</v>
      </c>
      <c r="Y665" s="6" t="s">
        <v>19142</v>
      </c>
      <c r="Z665" s="6" t="s">
        <v>19143</v>
      </c>
    </row>
    <row r="666" spans="1:26" x14ac:dyDescent="0.25">
      <c r="A666" s="6" t="s">
        <v>3064</v>
      </c>
      <c r="B666" s="6" t="s">
        <v>3824</v>
      </c>
      <c r="C666" s="6" t="s">
        <v>3823</v>
      </c>
      <c r="D666" s="6" t="s">
        <v>9214</v>
      </c>
      <c r="E666" s="6" t="s">
        <v>81</v>
      </c>
      <c r="F666" s="6" t="s">
        <v>7824</v>
      </c>
      <c r="G666" s="6" t="s">
        <v>9215</v>
      </c>
      <c r="H666" s="6" t="s">
        <v>3137</v>
      </c>
      <c r="I666" s="43">
        <v>45147</v>
      </c>
      <c r="J666" s="43"/>
      <c r="K666">
        <v>893691</v>
      </c>
      <c r="L666" s="6" t="s">
        <v>9216</v>
      </c>
      <c r="M666" s="6" t="s">
        <v>9217</v>
      </c>
      <c r="N666" s="6" t="s">
        <v>4140</v>
      </c>
      <c r="O666" s="6" t="s">
        <v>3982</v>
      </c>
      <c r="Q666" s="6" t="s">
        <v>1092</v>
      </c>
      <c r="R666" s="6" t="s">
        <v>19144</v>
      </c>
      <c r="S666" s="6" t="s">
        <v>19145</v>
      </c>
      <c r="T666" s="6" t="s">
        <v>12</v>
      </c>
      <c r="U666" s="6" t="s">
        <v>1092</v>
      </c>
      <c r="V666" s="6" t="s">
        <v>15930</v>
      </c>
      <c r="W666" s="6" t="s">
        <v>16007</v>
      </c>
      <c r="X666" s="6" t="s">
        <v>19146</v>
      </c>
      <c r="Y666" s="6" t="s">
        <v>19147</v>
      </c>
      <c r="Z666" s="6" t="s">
        <v>19148</v>
      </c>
    </row>
    <row r="667" spans="1:26" x14ac:dyDescent="0.25">
      <c r="A667" s="6" t="s">
        <v>3066</v>
      </c>
      <c r="B667" s="6" t="s">
        <v>3855</v>
      </c>
      <c r="C667" s="6" t="s">
        <v>3826</v>
      </c>
      <c r="D667" s="6" t="s">
        <v>9218</v>
      </c>
      <c r="E667" s="6" t="s">
        <v>81</v>
      </c>
      <c r="F667" s="6" t="s">
        <v>9219</v>
      </c>
      <c r="G667" s="6" t="s">
        <v>9220</v>
      </c>
      <c r="H667" s="6" t="s">
        <v>6360</v>
      </c>
      <c r="I667" s="43">
        <v>45222</v>
      </c>
      <c r="J667" s="43">
        <v>45226</v>
      </c>
      <c r="K667">
        <v>868780</v>
      </c>
      <c r="L667" s="6" t="s">
        <v>9221</v>
      </c>
      <c r="M667" s="6" t="s">
        <v>9222</v>
      </c>
      <c r="N667" s="6" t="s">
        <v>5278</v>
      </c>
      <c r="O667" s="6" t="s">
        <v>3982</v>
      </c>
      <c r="Q667" s="6" t="s">
        <v>1094</v>
      </c>
      <c r="R667" s="6" t="s">
        <v>19149</v>
      </c>
      <c r="S667" s="6" t="s">
        <v>19150</v>
      </c>
      <c r="T667" s="6" t="s">
        <v>6627</v>
      </c>
      <c r="U667" s="6" t="s">
        <v>1094</v>
      </c>
      <c r="V667" s="6" t="s">
        <v>16127</v>
      </c>
      <c r="W667" s="6" t="s">
        <v>16128</v>
      </c>
      <c r="X667" s="6" t="s">
        <v>19151</v>
      </c>
      <c r="Y667" s="6" t="s">
        <v>19152</v>
      </c>
      <c r="Z667" s="6" t="s">
        <v>19153</v>
      </c>
    </row>
    <row r="668" spans="1:26" x14ac:dyDescent="0.25">
      <c r="A668" s="6" t="s">
        <v>864</v>
      </c>
      <c r="B668" s="6" t="s">
        <v>3880</v>
      </c>
      <c r="C668" s="6" t="s">
        <v>3823</v>
      </c>
      <c r="D668" s="6" t="s">
        <v>9223</v>
      </c>
      <c r="E668" s="6" t="s">
        <v>81</v>
      </c>
      <c r="F668" s="6" t="s">
        <v>9224</v>
      </c>
      <c r="G668" s="6" t="s">
        <v>9225</v>
      </c>
      <c r="H668" s="6" t="s">
        <v>6408</v>
      </c>
      <c r="I668" s="43">
        <v>45217</v>
      </c>
      <c r="J668" s="43">
        <v>45222</v>
      </c>
      <c r="K668">
        <v>29905</v>
      </c>
      <c r="L668" s="6" t="s">
        <v>9226</v>
      </c>
      <c r="M668" s="6" t="s">
        <v>9227</v>
      </c>
      <c r="N668" s="6" t="s">
        <v>4236</v>
      </c>
      <c r="O668" s="6" t="s">
        <v>3982</v>
      </c>
      <c r="Q668" s="6" t="s">
        <v>1096</v>
      </c>
      <c r="R668" s="6" t="s">
        <v>19154</v>
      </c>
      <c r="S668" s="6" t="s">
        <v>19155</v>
      </c>
      <c r="T668" s="6" t="s">
        <v>15902</v>
      </c>
      <c r="U668" s="6" t="s">
        <v>1096</v>
      </c>
      <c r="V668" s="6" t="s">
        <v>15930</v>
      </c>
      <c r="W668" s="6" t="s">
        <v>15931</v>
      </c>
      <c r="X668" s="6" t="s">
        <v>19156</v>
      </c>
      <c r="Y668" s="6" t="s">
        <v>19157</v>
      </c>
      <c r="Z668" s="6" t="s">
        <v>81</v>
      </c>
    </row>
    <row r="669" spans="1:26" x14ac:dyDescent="0.25">
      <c r="A669" s="6" t="s">
        <v>865</v>
      </c>
      <c r="B669" s="6" t="s">
        <v>3871</v>
      </c>
      <c r="C669" s="6" t="s">
        <v>114</v>
      </c>
      <c r="D669" s="6" t="s">
        <v>9228</v>
      </c>
      <c r="E669" s="6" t="s">
        <v>81</v>
      </c>
      <c r="F669" s="6" t="s">
        <v>9229</v>
      </c>
      <c r="G669" s="6" t="s">
        <v>9230</v>
      </c>
      <c r="H669" s="6" t="s">
        <v>6542</v>
      </c>
      <c r="I669" s="43">
        <v>45223</v>
      </c>
      <c r="J669" s="43"/>
      <c r="K669">
        <v>1751788</v>
      </c>
      <c r="L669" s="6" t="s">
        <v>9231</v>
      </c>
      <c r="M669" s="6" t="s">
        <v>9232</v>
      </c>
      <c r="N669" s="6" t="s">
        <v>4327</v>
      </c>
      <c r="O669" s="6" t="s">
        <v>3982</v>
      </c>
      <c r="Q669" s="6" t="s">
        <v>1098</v>
      </c>
      <c r="R669" s="6" t="s">
        <v>19158</v>
      </c>
      <c r="S669" s="6" t="s">
        <v>19159</v>
      </c>
      <c r="T669" s="6" t="s">
        <v>15902</v>
      </c>
      <c r="U669" s="6" t="s">
        <v>1098</v>
      </c>
      <c r="V669" s="6" t="s">
        <v>15936</v>
      </c>
      <c r="W669" s="6" t="s">
        <v>15937</v>
      </c>
      <c r="X669" s="6" t="s">
        <v>19160</v>
      </c>
      <c r="Y669" s="6" t="s">
        <v>19161</v>
      </c>
      <c r="Z669" s="6" t="s">
        <v>19162</v>
      </c>
    </row>
    <row r="670" spans="1:26" x14ac:dyDescent="0.25">
      <c r="A670" s="6" t="s">
        <v>867</v>
      </c>
      <c r="B670" s="6" t="s">
        <v>3847</v>
      </c>
      <c r="C670" s="6" t="s">
        <v>3819</v>
      </c>
      <c r="D670" s="6" t="s">
        <v>9233</v>
      </c>
      <c r="E670" s="6" t="s">
        <v>8126</v>
      </c>
      <c r="F670" s="6" t="s">
        <v>6604</v>
      </c>
      <c r="G670" s="6" t="s">
        <v>7147</v>
      </c>
      <c r="H670" s="6" t="s">
        <v>1678</v>
      </c>
      <c r="I670" s="43">
        <v>45236</v>
      </c>
      <c r="J670" s="43">
        <v>45240</v>
      </c>
      <c r="K670">
        <v>1062579</v>
      </c>
      <c r="L670" s="6" t="s">
        <v>9234</v>
      </c>
      <c r="M670" s="6" t="s">
        <v>9235</v>
      </c>
      <c r="N670" s="6" t="s">
        <v>5279</v>
      </c>
      <c r="O670" s="6" t="s">
        <v>3982</v>
      </c>
      <c r="Q670" s="6" t="s">
        <v>3139</v>
      </c>
      <c r="R670" s="6" t="s">
        <v>19163</v>
      </c>
      <c r="S670" s="6" t="s">
        <v>19164</v>
      </c>
      <c r="T670" s="6" t="s">
        <v>15902</v>
      </c>
      <c r="U670" s="6" t="s">
        <v>3139</v>
      </c>
      <c r="V670" s="6" t="s">
        <v>15889</v>
      </c>
      <c r="W670" s="6" t="s">
        <v>16116</v>
      </c>
      <c r="X670" s="6" t="s">
        <v>19165</v>
      </c>
      <c r="Y670" s="6" t="s">
        <v>19166</v>
      </c>
      <c r="Z670" s="6" t="s">
        <v>19167</v>
      </c>
    </row>
    <row r="671" spans="1:26" x14ac:dyDescent="0.25">
      <c r="A671" s="6" t="s">
        <v>24580</v>
      </c>
      <c r="B671" s="6" t="s">
        <v>3915</v>
      </c>
      <c r="C671" s="6" t="s">
        <v>3826</v>
      </c>
      <c r="D671" s="6" t="s">
        <v>24581</v>
      </c>
      <c r="E671" s="6" t="s">
        <v>24582</v>
      </c>
      <c r="F671" s="6" t="s">
        <v>24583</v>
      </c>
      <c r="G671" s="6" t="s">
        <v>24584</v>
      </c>
      <c r="H671" s="6" t="s">
        <v>81</v>
      </c>
      <c r="I671" s="43"/>
      <c r="J671" s="43"/>
      <c r="L671" s="6" t="s">
        <v>81</v>
      </c>
      <c r="M671" s="6" t="s">
        <v>81</v>
      </c>
      <c r="N671" s="6" t="s">
        <v>24585</v>
      </c>
      <c r="O671" s="6" t="s">
        <v>3982</v>
      </c>
      <c r="Q671" s="6" t="s">
        <v>1100</v>
      </c>
      <c r="R671" s="6" t="s">
        <v>19168</v>
      </c>
      <c r="S671" s="6" t="s">
        <v>19169</v>
      </c>
      <c r="T671" s="6" t="s">
        <v>81</v>
      </c>
      <c r="U671" s="6" t="s">
        <v>81</v>
      </c>
      <c r="V671" s="6" t="s">
        <v>15980</v>
      </c>
      <c r="W671" s="6" t="s">
        <v>17811</v>
      </c>
      <c r="X671" s="6" t="s">
        <v>19170</v>
      </c>
      <c r="Y671" s="6" t="s">
        <v>19171</v>
      </c>
      <c r="Z671" s="6" t="s">
        <v>81</v>
      </c>
    </row>
    <row r="672" spans="1:26" x14ac:dyDescent="0.25">
      <c r="A672" s="6" t="s">
        <v>868</v>
      </c>
      <c r="B672" s="6" t="s">
        <v>3915</v>
      </c>
      <c r="C672" s="6" t="s">
        <v>3826</v>
      </c>
      <c r="D672" s="6" t="s">
        <v>9236</v>
      </c>
      <c r="E672" s="6" t="s">
        <v>81</v>
      </c>
      <c r="F672" s="6" t="s">
        <v>9237</v>
      </c>
      <c r="G672" s="6" t="s">
        <v>9238</v>
      </c>
      <c r="H672" s="6" t="s">
        <v>6542</v>
      </c>
      <c r="I672" s="43">
        <v>45210</v>
      </c>
      <c r="J672" s="43">
        <v>45215</v>
      </c>
      <c r="K672">
        <v>1286681</v>
      </c>
      <c r="L672" s="6" t="s">
        <v>9239</v>
      </c>
      <c r="M672" s="6" t="s">
        <v>9240</v>
      </c>
      <c r="N672" s="6" t="s">
        <v>5280</v>
      </c>
      <c r="O672" s="6" t="s">
        <v>3982</v>
      </c>
      <c r="Q672" s="6" t="s">
        <v>1101</v>
      </c>
      <c r="R672" s="6" t="s">
        <v>19172</v>
      </c>
      <c r="S672" s="6" t="s">
        <v>19173</v>
      </c>
      <c r="T672" s="6" t="s">
        <v>7779</v>
      </c>
      <c r="U672" s="6" t="s">
        <v>1101</v>
      </c>
      <c r="V672" s="6" t="s">
        <v>15917</v>
      </c>
      <c r="W672" s="6" t="s">
        <v>16134</v>
      </c>
      <c r="X672" s="6" t="s">
        <v>19174</v>
      </c>
      <c r="Y672" s="6" t="s">
        <v>19175</v>
      </c>
      <c r="Z672" s="6" t="s">
        <v>81</v>
      </c>
    </row>
    <row r="673" spans="1:26" x14ac:dyDescent="0.25">
      <c r="A673" s="6" t="s">
        <v>3068</v>
      </c>
      <c r="B673" s="6" t="s">
        <v>3848</v>
      </c>
      <c r="C673" s="6" t="s">
        <v>3819</v>
      </c>
      <c r="D673" s="6" t="s">
        <v>9241</v>
      </c>
      <c r="E673" s="6" t="s">
        <v>9242</v>
      </c>
      <c r="F673" s="6" t="s">
        <v>7279</v>
      </c>
      <c r="G673" s="6" t="s">
        <v>9243</v>
      </c>
      <c r="H673" s="6" t="s">
        <v>81</v>
      </c>
      <c r="I673" s="43">
        <v>45224</v>
      </c>
      <c r="J673" s="43">
        <v>45229</v>
      </c>
      <c r="K673">
        <v>1477641</v>
      </c>
      <c r="L673" s="6" t="s">
        <v>9244</v>
      </c>
      <c r="M673" s="6" t="s">
        <v>9245</v>
      </c>
      <c r="N673" s="6" t="s">
        <v>5281</v>
      </c>
      <c r="O673" s="6" t="s">
        <v>3982</v>
      </c>
      <c r="Q673" s="6" t="s">
        <v>1103</v>
      </c>
      <c r="R673" s="6" t="s">
        <v>19176</v>
      </c>
      <c r="S673" s="6" t="s">
        <v>19177</v>
      </c>
      <c r="T673" s="6" t="s">
        <v>15902</v>
      </c>
      <c r="U673" s="6" t="s">
        <v>1103</v>
      </c>
      <c r="V673" s="6" t="s">
        <v>16024</v>
      </c>
      <c r="W673" s="6" t="s">
        <v>19178</v>
      </c>
      <c r="X673" s="6" t="s">
        <v>19179</v>
      </c>
      <c r="Y673" s="6" t="s">
        <v>19180</v>
      </c>
      <c r="Z673" s="6" t="s">
        <v>19181</v>
      </c>
    </row>
    <row r="674" spans="1:26" x14ac:dyDescent="0.25">
      <c r="A674" s="6" t="s">
        <v>869</v>
      </c>
      <c r="B674" s="6" t="s">
        <v>3915</v>
      </c>
      <c r="C674" s="6" t="s">
        <v>3826</v>
      </c>
      <c r="D674" s="6" t="s">
        <v>9246</v>
      </c>
      <c r="E674" s="6" t="s">
        <v>81</v>
      </c>
      <c r="F674" s="6" t="s">
        <v>9247</v>
      </c>
      <c r="G674" s="6" t="s">
        <v>9248</v>
      </c>
      <c r="H674" s="6" t="s">
        <v>3137</v>
      </c>
      <c r="I674" s="43">
        <v>45189</v>
      </c>
      <c r="J674" s="43">
        <v>45194</v>
      </c>
      <c r="K674">
        <v>940944</v>
      </c>
      <c r="L674" s="6" t="s">
        <v>9249</v>
      </c>
      <c r="M674" s="6" t="s">
        <v>9250</v>
      </c>
      <c r="N674" s="6" t="s">
        <v>4548</v>
      </c>
      <c r="O674" s="6" t="s">
        <v>3982</v>
      </c>
      <c r="Q674" s="6" t="s">
        <v>1105</v>
      </c>
      <c r="R674" s="6" t="s">
        <v>19182</v>
      </c>
      <c r="S674" s="6" t="s">
        <v>19183</v>
      </c>
      <c r="T674" s="6" t="s">
        <v>15902</v>
      </c>
      <c r="U674" s="6" t="s">
        <v>1105</v>
      </c>
      <c r="V674" s="6" t="s">
        <v>16083</v>
      </c>
      <c r="W674" s="6" t="s">
        <v>19184</v>
      </c>
      <c r="X674" s="6" t="s">
        <v>19185</v>
      </c>
      <c r="Y674" s="6" t="s">
        <v>19186</v>
      </c>
      <c r="Z674" s="6" t="s">
        <v>19187</v>
      </c>
    </row>
    <row r="675" spans="1:26" x14ac:dyDescent="0.25">
      <c r="A675" s="6" t="s">
        <v>871</v>
      </c>
      <c r="B675" s="6" t="s">
        <v>3877</v>
      </c>
      <c r="C675" s="6" t="s">
        <v>3823</v>
      </c>
      <c r="D675" s="6" t="s">
        <v>9251</v>
      </c>
      <c r="E675" s="6" t="s">
        <v>6492</v>
      </c>
      <c r="F675" s="6" t="s">
        <v>6648</v>
      </c>
      <c r="G675" s="6" t="s">
        <v>7363</v>
      </c>
      <c r="H675" s="6" t="s">
        <v>6650</v>
      </c>
      <c r="I675" s="43">
        <v>45140</v>
      </c>
      <c r="J675" s="43"/>
      <c r="K675">
        <v>1833756</v>
      </c>
      <c r="L675" s="6" t="s">
        <v>81</v>
      </c>
      <c r="M675" s="6" t="s">
        <v>81</v>
      </c>
      <c r="N675" s="6" t="s">
        <v>4346</v>
      </c>
      <c r="O675" s="6" t="s">
        <v>3983</v>
      </c>
      <c r="Q675" s="6" t="s">
        <v>1107</v>
      </c>
      <c r="R675" s="6" t="s">
        <v>19188</v>
      </c>
      <c r="S675" s="6" t="s">
        <v>19189</v>
      </c>
      <c r="T675" s="6" t="s">
        <v>12</v>
      </c>
      <c r="U675" s="6" t="s">
        <v>1107</v>
      </c>
      <c r="V675" s="6" t="s">
        <v>16063</v>
      </c>
      <c r="W675" s="6" t="s">
        <v>16064</v>
      </c>
      <c r="X675" s="6" t="s">
        <v>19190</v>
      </c>
      <c r="Y675" s="6" t="s">
        <v>19191</v>
      </c>
      <c r="Z675" s="6" t="s">
        <v>19192</v>
      </c>
    </row>
    <row r="676" spans="1:26" x14ac:dyDescent="0.25">
      <c r="A676" s="6" t="s">
        <v>873</v>
      </c>
      <c r="B676" s="6" t="s">
        <v>3836</v>
      </c>
      <c r="C676" s="6" t="s">
        <v>3826</v>
      </c>
      <c r="D676" s="6" t="s">
        <v>9252</v>
      </c>
      <c r="E676" s="6" t="s">
        <v>7191</v>
      </c>
      <c r="F676" s="6" t="s">
        <v>6797</v>
      </c>
      <c r="G676" s="6" t="s">
        <v>9253</v>
      </c>
      <c r="H676" s="6" t="s">
        <v>6388</v>
      </c>
      <c r="I676" s="43">
        <v>45231</v>
      </c>
      <c r="J676" s="43"/>
      <c r="K676">
        <v>1804745</v>
      </c>
      <c r="L676" s="6" t="s">
        <v>9254</v>
      </c>
      <c r="M676" s="6" t="s">
        <v>9255</v>
      </c>
      <c r="N676" s="6" t="s">
        <v>4927</v>
      </c>
      <c r="O676" s="6" t="s">
        <v>3982</v>
      </c>
      <c r="Q676" s="6" t="s">
        <v>1109</v>
      </c>
      <c r="R676" s="6" t="s">
        <v>19193</v>
      </c>
      <c r="S676" s="6" t="s">
        <v>19194</v>
      </c>
      <c r="T676" s="6" t="s">
        <v>15902</v>
      </c>
      <c r="U676" s="6" t="s">
        <v>1109</v>
      </c>
      <c r="V676" s="6" t="s">
        <v>15930</v>
      </c>
      <c r="W676" s="6" t="s">
        <v>17011</v>
      </c>
      <c r="X676" s="6" t="s">
        <v>19195</v>
      </c>
      <c r="Y676" s="6" t="s">
        <v>19196</v>
      </c>
      <c r="Z676" s="6" t="s">
        <v>81</v>
      </c>
    </row>
    <row r="677" spans="1:26" x14ac:dyDescent="0.25">
      <c r="A677" s="6" t="s">
        <v>3069</v>
      </c>
      <c r="B677" s="6" t="s">
        <v>3848</v>
      </c>
      <c r="C677" s="6" t="s">
        <v>3819</v>
      </c>
      <c r="D677" s="6" t="s">
        <v>9256</v>
      </c>
      <c r="E677" s="6" t="s">
        <v>9257</v>
      </c>
      <c r="F677" s="6" t="s">
        <v>6722</v>
      </c>
      <c r="G677" s="6" t="s">
        <v>9258</v>
      </c>
      <c r="H677" s="6" t="s">
        <v>81</v>
      </c>
      <c r="I677" s="43"/>
      <c r="J677" s="43"/>
      <c r="K677">
        <v>1671750</v>
      </c>
      <c r="L677" s="6" t="s">
        <v>81</v>
      </c>
      <c r="M677" s="6" t="s">
        <v>9259</v>
      </c>
      <c r="N677" s="6" t="s">
        <v>5282</v>
      </c>
      <c r="O677" s="6" t="s">
        <v>3982</v>
      </c>
      <c r="Q677" s="6" t="s">
        <v>1111</v>
      </c>
      <c r="R677" s="6" t="s">
        <v>1110</v>
      </c>
      <c r="S677" s="6" t="s">
        <v>19197</v>
      </c>
      <c r="T677" s="6" t="s">
        <v>81</v>
      </c>
      <c r="U677" s="6" t="s">
        <v>81</v>
      </c>
      <c r="V677" s="6" t="s">
        <v>15903</v>
      </c>
      <c r="W677" s="6" t="s">
        <v>19198</v>
      </c>
      <c r="X677" s="6" t="s">
        <v>19199</v>
      </c>
      <c r="Y677" s="6" t="s">
        <v>19200</v>
      </c>
      <c r="Z677" s="6" t="s">
        <v>81</v>
      </c>
    </row>
    <row r="678" spans="1:26" x14ac:dyDescent="0.25">
      <c r="A678" s="6" t="s">
        <v>3070</v>
      </c>
      <c r="B678" s="6" t="s">
        <v>3933</v>
      </c>
      <c r="C678" s="6" t="s">
        <v>3823</v>
      </c>
      <c r="D678" s="6" t="s">
        <v>9260</v>
      </c>
      <c r="E678" s="6" t="s">
        <v>81</v>
      </c>
      <c r="F678" s="6" t="s">
        <v>9261</v>
      </c>
      <c r="G678" s="6" t="s">
        <v>9262</v>
      </c>
      <c r="H678" s="6" t="s">
        <v>81</v>
      </c>
      <c r="I678" s="43"/>
      <c r="J678" s="43"/>
      <c r="L678" s="6" t="s">
        <v>9263</v>
      </c>
      <c r="M678" s="6" t="s">
        <v>9264</v>
      </c>
      <c r="N678" s="6" t="s">
        <v>5283</v>
      </c>
      <c r="O678" s="6" t="s">
        <v>3982</v>
      </c>
      <c r="Q678" s="6" t="s">
        <v>3143</v>
      </c>
      <c r="R678" s="6" t="s">
        <v>19201</v>
      </c>
      <c r="S678" s="6" t="s">
        <v>19202</v>
      </c>
      <c r="T678" s="6" t="s">
        <v>81</v>
      </c>
      <c r="U678" s="6" t="s">
        <v>81</v>
      </c>
      <c r="V678" s="6" t="s">
        <v>16024</v>
      </c>
      <c r="W678" s="6" t="s">
        <v>16025</v>
      </c>
      <c r="X678" s="6" t="s">
        <v>19203</v>
      </c>
      <c r="Y678" s="6" t="s">
        <v>19204</v>
      </c>
      <c r="Z678" s="6" t="s">
        <v>81</v>
      </c>
    </row>
    <row r="679" spans="1:26" x14ac:dyDescent="0.25">
      <c r="A679" s="6" t="s">
        <v>3071</v>
      </c>
      <c r="B679" s="6" t="s">
        <v>3944</v>
      </c>
      <c r="C679" s="6" t="s">
        <v>3821</v>
      </c>
      <c r="D679" s="6" t="s">
        <v>9265</v>
      </c>
      <c r="E679" s="6" t="s">
        <v>9266</v>
      </c>
      <c r="F679" s="6" t="s">
        <v>6722</v>
      </c>
      <c r="G679" s="6" t="s">
        <v>9267</v>
      </c>
      <c r="H679" s="6" t="s">
        <v>81</v>
      </c>
      <c r="I679" s="43"/>
      <c r="J679" s="43"/>
      <c r="K679">
        <v>1481045</v>
      </c>
      <c r="L679" s="6" t="s">
        <v>81</v>
      </c>
      <c r="M679" s="6" t="s">
        <v>9268</v>
      </c>
      <c r="N679" s="6" t="s">
        <v>5284</v>
      </c>
      <c r="O679" s="6" t="s">
        <v>3982</v>
      </c>
      <c r="Q679" s="6" t="s">
        <v>1113</v>
      </c>
      <c r="R679" s="6" t="s">
        <v>19205</v>
      </c>
      <c r="S679" s="6" t="s">
        <v>19206</v>
      </c>
      <c r="T679" s="6" t="s">
        <v>15902</v>
      </c>
      <c r="U679" s="6" t="s">
        <v>1113</v>
      </c>
      <c r="V679" s="6" t="s">
        <v>16076</v>
      </c>
      <c r="W679" s="6" t="s">
        <v>19207</v>
      </c>
      <c r="X679" s="6" t="s">
        <v>19208</v>
      </c>
      <c r="Y679" s="6" t="s">
        <v>19209</v>
      </c>
      <c r="Z679" s="6" t="s">
        <v>81</v>
      </c>
    </row>
    <row r="680" spans="1:26" x14ac:dyDescent="0.25">
      <c r="A680" s="6" t="s">
        <v>875</v>
      </c>
      <c r="B680" s="6" t="s">
        <v>3858</v>
      </c>
      <c r="C680" s="6" t="s">
        <v>3819</v>
      </c>
      <c r="D680" s="6" t="s">
        <v>9270</v>
      </c>
      <c r="E680" s="6" t="s">
        <v>81</v>
      </c>
      <c r="F680" s="6" t="s">
        <v>9271</v>
      </c>
      <c r="G680" s="6" t="s">
        <v>9272</v>
      </c>
      <c r="H680" s="6" t="s">
        <v>1885</v>
      </c>
      <c r="I680" s="43"/>
      <c r="J680" s="43"/>
      <c r="K680">
        <v>1050140</v>
      </c>
      <c r="L680" s="6" t="s">
        <v>9273</v>
      </c>
      <c r="M680" s="6" t="s">
        <v>9274</v>
      </c>
      <c r="N680" s="6" t="s">
        <v>5285</v>
      </c>
      <c r="O680" s="6" t="s">
        <v>3982</v>
      </c>
      <c r="Q680" s="6" t="s">
        <v>1115</v>
      </c>
      <c r="R680" s="6" t="s">
        <v>19210</v>
      </c>
      <c r="S680" s="6" t="s">
        <v>19211</v>
      </c>
      <c r="T680" s="6" t="s">
        <v>15902</v>
      </c>
      <c r="U680" s="6" t="s">
        <v>1115</v>
      </c>
      <c r="V680" s="6" t="s">
        <v>16024</v>
      </c>
      <c r="W680" s="6" t="s">
        <v>16025</v>
      </c>
      <c r="X680" s="6" t="s">
        <v>19212</v>
      </c>
      <c r="Y680" s="6" t="s">
        <v>19213</v>
      </c>
      <c r="Z680" s="6" t="s">
        <v>81</v>
      </c>
    </row>
    <row r="681" spans="1:26" x14ac:dyDescent="0.25">
      <c r="A681" s="6" t="s">
        <v>877</v>
      </c>
      <c r="B681" s="6" t="s">
        <v>3858</v>
      </c>
      <c r="C681" s="6" t="s">
        <v>3819</v>
      </c>
      <c r="D681" s="6" t="s">
        <v>9275</v>
      </c>
      <c r="E681" s="6" t="s">
        <v>9276</v>
      </c>
      <c r="F681" s="6" t="s">
        <v>7097</v>
      </c>
      <c r="G681" s="6" t="s">
        <v>7098</v>
      </c>
      <c r="H681" s="6" t="s">
        <v>1601</v>
      </c>
      <c r="I681" s="43">
        <v>45230</v>
      </c>
      <c r="J681" s="43">
        <v>45236</v>
      </c>
      <c r="K681">
        <v>1773383</v>
      </c>
      <c r="L681" s="6" t="s">
        <v>9277</v>
      </c>
      <c r="M681" s="6" t="s">
        <v>9278</v>
      </c>
      <c r="N681" s="6" t="s">
        <v>5286</v>
      </c>
      <c r="O681" s="6" t="s">
        <v>3982</v>
      </c>
      <c r="Q681" s="6" t="s">
        <v>1117</v>
      </c>
      <c r="R681" s="6" t="s">
        <v>1116</v>
      </c>
      <c r="S681" s="6" t="s">
        <v>19214</v>
      </c>
      <c r="T681" s="6" t="s">
        <v>12</v>
      </c>
      <c r="U681" s="6" t="s">
        <v>1117</v>
      </c>
      <c r="V681" s="6" t="s">
        <v>16063</v>
      </c>
      <c r="W681" s="6" t="s">
        <v>16064</v>
      </c>
      <c r="X681" s="6" t="s">
        <v>19215</v>
      </c>
      <c r="Y681" s="6" t="s">
        <v>19216</v>
      </c>
      <c r="Z681" s="6" t="s">
        <v>19217</v>
      </c>
    </row>
    <row r="682" spans="1:26" x14ac:dyDescent="0.25">
      <c r="A682" s="6" t="s">
        <v>878</v>
      </c>
      <c r="B682" s="6" t="s">
        <v>3860</v>
      </c>
      <c r="C682" s="6" t="s">
        <v>102</v>
      </c>
      <c r="D682" s="6" t="s">
        <v>8541</v>
      </c>
      <c r="E682" s="6" t="s">
        <v>81</v>
      </c>
      <c r="F682" s="6" t="s">
        <v>6872</v>
      </c>
      <c r="G682" s="6" t="s">
        <v>9279</v>
      </c>
      <c r="H682" s="6" t="s">
        <v>6542</v>
      </c>
      <c r="I682" s="43">
        <v>45224</v>
      </c>
      <c r="J682" s="43">
        <v>45229</v>
      </c>
      <c r="K682">
        <v>936340</v>
      </c>
      <c r="L682" s="6" t="s">
        <v>9280</v>
      </c>
      <c r="M682" s="6" t="s">
        <v>9281</v>
      </c>
      <c r="N682" s="6" t="s">
        <v>5287</v>
      </c>
      <c r="O682" s="6" t="s">
        <v>3983</v>
      </c>
      <c r="Q682" s="6" t="s">
        <v>1119</v>
      </c>
      <c r="R682" s="6" t="s">
        <v>19218</v>
      </c>
      <c r="S682" s="6" t="s">
        <v>19219</v>
      </c>
      <c r="T682" s="6" t="s">
        <v>12</v>
      </c>
      <c r="U682" s="6" t="s">
        <v>1119</v>
      </c>
      <c r="V682" s="6" t="s">
        <v>15930</v>
      </c>
      <c r="W682" s="6" t="s">
        <v>15987</v>
      </c>
      <c r="X682" s="6" t="s">
        <v>19220</v>
      </c>
      <c r="Y682" s="6" t="s">
        <v>19221</v>
      </c>
      <c r="Z682" s="6" t="s">
        <v>81</v>
      </c>
    </row>
    <row r="683" spans="1:26" x14ac:dyDescent="0.25">
      <c r="A683" s="6" t="s">
        <v>880</v>
      </c>
      <c r="B683" s="6" t="s">
        <v>3884</v>
      </c>
      <c r="C683" s="6" t="s">
        <v>3866</v>
      </c>
      <c r="D683" s="6" t="s">
        <v>9282</v>
      </c>
      <c r="E683" s="6" t="s">
        <v>9283</v>
      </c>
      <c r="F683" s="6" t="s">
        <v>6872</v>
      </c>
      <c r="G683" s="6" t="s">
        <v>9279</v>
      </c>
      <c r="H683" s="6" t="s">
        <v>6542</v>
      </c>
      <c r="I683" s="43">
        <v>45139</v>
      </c>
      <c r="J683" s="43"/>
      <c r="K683">
        <v>1842022</v>
      </c>
      <c r="L683" s="6" t="s">
        <v>9284</v>
      </c>
      <c r="M683" s="6" t="s">
        <v>9285</v>
      </c>
      <c r="N683" s="6" t="s">
        <v>5288</v>
      </c>
      <c r="O683" s="6" t="s">
        <v>3982</v>
      </c>
      <c r="Q683" s="6" t="s">
        <v>1120</v>
      </c>
      <c r="R683" s="6" t="s">
        <v>19222</v>
      </c>
      <c r="S683" s="6" t="s">
        <v>19223</v>
      </c>
      <c r="T683" s="6" t="s">
        <v>15902</v>
      </c>
      <c r="U683" s="6" t="s">
        <v>1120</v>
      </c>
      <c r="V683" s="6" t="s">
        <v>15889</v>
      </c>
      <c r="W683" s="6" t="s">
        <v>16116</v>
      </c>
      <c r="X683" s="6" t="s">
        <v>19224</v>
      </c>
      <c r="Y683" s="6" t="s">
        <v>19225</v>
      </c>
      <c r="Z683" s="6" t="s">
        <v>19226</v>
      </c>
    </row>
    <row r="684" spans="1:26" x14ac:dyDescent="0.25">
      <c r="A684" s="6" t="s">
        <v>3072</v>
      </c>
      <c r="B684" s="6" t="s">
        <v>3825</v>
      </c>
      <c r="C684" s="6" t="s">
        <v>3826</v>
      </c>
      <c r="D684" s="6" t="s">
        <v>9286</v>
      </c>
      <c r="E684" s="6" t="s">
        <v>81</v>
      </c>
      <c r="F684" s="6" t="s">
        <v>9287</v>
      </c>
      <c r="G684" s="6" t="s">
        <v>9288</v>
      </c>
      <c r="H684" s="6" t="s">
        <v>81</v>
      </c>
      <c r="I684" s="43"/>
      <c r="J684" s="43"/>
      <c r="K684">
        <v>1546354</v>
      </c>
      <c r="L684" s="6" t="s">
        <v>9289</v>
      </c>
      <c r="M684" s="6" t="s">
        <v>9290</v>
      </c>
      <c r="N684" s="6" t="s">
        <v>5289</v>
      </c>
      <c r="O684" s="6" t="s">
        <v>3982</v>
      </c>
      <c r="Q684" s="6" t="s">
        <v>3145</v>
      </c>
      <c r="R684" s="6" t="s">
        <v>19227</v>
      </c>
      <c r="S684" s="6" t="s">
        <v>19228</v>
      </c>
      <c r="T684" s="6" t="s">
        <v>12</v>
      </c>
      <c r="U684" s="6" t="s">
        <v>3145</v>
      </c>
      <c r="V684" s="6" t="s">
        <v>16037</v>
      </c>
      <c r="W684" s="6" t="s">
        <v>16616</v>
      </c>
      <c r="X684" s="6" t="s">
        <v>19229</v>
      </c>
      <c r="Y684" s="6" t="s">
        <v>19230</v>
      </c>
      <c r="Z684" s="6" t="s">
        <v>81</v>
      </c>
    </row>
    <row r="685" spans="1:26" x14ac:dyDescent="0.25">
      <c r="A685" s="6" t="s">
        <v>881</v>
      </c>
      <c r="B685" s="6" t="s">
        <v>3860</v>
      </c>
      <c r="C685" s="6" t="s">
        <v>102</v>
      </c>
      <c r="D685" s="6" t="s">
        <v>9291</v>
      </c>
      <c r="E685" s="6" t="s">
        <v>81</v>
      </c>
      <c r="F685" s="6" t="s">
        <v>6797</v>
      </c>
      <c r="G685" s="6" t="s">
        <v>9292</v>
      </c>
      <c r="H685" s="6" t="s">
        <v>6388</v>
      </c>
      <c r="I685" s="43">
        <v>45232</v>
      </c>
      <c r="J685" s="43">
        <v>45236</v>
      </c>
      <c r="K685">
        <v>1326160</v>
      </c>
      <c r="L685" s="6" t="s">
        <v>9293</v>
      </c>
      <c r="M685" s="6" t="s">
        <v>9294</v>
      </c>
      <c r="N685" s="6" t="s">
        <v>4218</v>
      </c>
      <c r="O685" s="6" t="s">
        <v>3983</v>
      </c>
      <c r="Q685" s="6" t="s">
        <v>1122</v>
      </c>
      <c r="R685" s="6" t="s">
        <v>19231</v>
      </c>
      <c r="S685" s="6" t="s">
        <v>19232</v>
      </c>
      <c r="T685" s="6" t="s">
        <v>12</v>
      </c>
      <c r="U685" s="6" t="s">
        <v>1122</v>
      </c>
      <c r="V685" s="6" t="s">
        <v>16083</v>
      </c>
      <c r="W685" s="6" t="s">
        <v>16084</v>
      </c>
      <c r="X685" s="6" t="s">
        <v>19233</v>
      </c>
      <c r="Y685" s="6" t="s">
        <v>19234</v>
      </c>
      <c r="Z685" s="6" t="s">
        <v>19235</v>
      </c>
    </row>
    <row r="686" spans="1:26" x14ac:dyDescent="0.25">
      <c r="A686" s="6" t="s">
        <v>883</v>
      </c>
      <c r="B686" s="6" t="s">
        <v>3858</v>
      </c>
      <c r="C686" s="6" t="s">
        <v>3819</v>
      </c>
      <c r="D686" s="6" t="s">
        <v>9295</v>
      </c>
      <c r="E686" s="6" t="s">
        <v>81</v>
      </c>
      <c r="F686" s="6" t="s">
        <v>6358</v>
      </c>
      <c r="G686" s="6" t="s">
        <v>9296</v>
      </c>
      <c r="H686" s="6" t="s">
        <v>6360</v>
      </c>
      <c r="I686" s="43">
        <v>45146</v>
      </c>
      <c r="J686" s="43"/>
      <c r="K686">
        <v>1562088</v>
      </c>
      <c r="L686" s="6" t="s">
        <v>9297</v>
      </c>
      <c r="M686" s="6" t="s">
        <v>9298</v>
      </c>
      <c r="N686" s="6" t="s">
        <v>5290</v>
      </c>
      <c r="O686" s="6" t="s">
        <v>3982</v>
      </c>
      <c r="Q686" s="6" t="s">
        <v>1124</v>
      </c>
      <c r="R686" s="6" t="s">
        <v>19236</v>
      </c>
      <c r="S686" s="6" t="s">
        <v>19237</v>
      </c>
      <c r="T686" s="6" t="s">
        <v>6627</v>
      </c>
      <c r="U686" s="6" t="s">
        <v>1124</v>
      </c>
      <c r="V686" s="6" t="s">
        <v>16063</v>
      </c>
      <c r="W686" s="6" t="s">
        <v>16064</v>
      </c>
      <c r="X686" s="6" t="s">
        <v>19238</v>
      </c>
      <c r="Y686" s="6" t="s">
        <v>19239</v>
      </c>
      <c r="Z686" s="6" t="s">
        <v>19240</v>
      </c>
    </row>
    <row r="687" spans="1:26" x14ac:dyDescent="0.25">
      <c r="A687" s="6" t="s">
        <v>885</v>
      </c>
      <c r="B687" s="6" t="s">
        <v>3858</v>
      </c>
      <c r="C687" s="6" t="s">
        <v>3819</v>
      </c>
      <c r="D687" s="6" t="s">
        <v>9299</v>
      </c>
      <c r="E687" s="6" t="s">
        <v>81</v>
      </c>
      <c r="F687" s="6" t="s">
        <v>6445</v>
      </c>
      <c r="G687" s="6" t="s">
        <v>8079</v>
      </c>
      <c r="H687" s="6" t="s">
        <v>6447</v>
      </c>
      <c r="I687" s="43">
        <v>45236</v>
      </c>
      <c r="J687" s="43">
        <v>45240</v>
      </c>
      <c r="K687">
        <v>1819928</v>
      </c>
      <c r="L687" s="6" t="s">
        <v>9300</v>
      </c>
      <c r="M687" s="6" t="s">
        <v>9301</v>
      </c>
      <c r="N687" s="6" t="s">
        <v>5291</v>
      </c>
      <c r="O687" s="6" t="s">
        <v>3982</v>
      </c>
      <c r="Q687" s="6" t="s">
        <v>3148</v>
      </c>
      <c r="R687" s="6" t="s">
        <v>19241</v>
      </c>
      <c r="S687" s="6" t="s">
        <v>81</v>
      </c>
      <c r="T687" s="6" t="s">
        <v>81</v>
      </c>
      <c r="U687" s="6" t="s">
        <v>81</v>
      </c>
      <c r="V687" s="6" t="s">
        <v>16063</v>
      </c>
      <c r="W687" s="6" t="s">
        <v>16200</v>
      </c>
      <c r="X687" s="6" t="s">
        <v>19242</v>
      </c>
      <c r="Y687" s="6" t="s">
        <v>19243</v>
      </c>
      <c r="Z687" s="6" t="s">
        <v>81</v>
      </c>
    </row>
    <row r="688" spans="1:26" x14ac:dyDescent="0.25">
      <c r="A688" s="6" t="s">
        <v>886</v>
      </c>
      <c r="B688" s="6" t="s">
        <v>3845</v>
      </c>
      <c r="C688" s="6" t="s">
        <v>3816</v>
      </c>
      <c r="D688" s="6" t="s">
        <v>9302</v>
      </c>
      <c r="E688" s="6" t="s">
        <v>81</v>
      </c>
      <c r="F688" s="6" t="s">
        <v>6615</v>
      </c>
      <c r="G688" s="6" t="s">
        <v>6616</v>
      </c>
      <c r="H688" s="6" t="s">
        <v>6617</v>
      </c>
      <c r="I688" s="43">
        <v>45225</v>
      </c>
      <c r="J688" s="43">
        <v>45229</v>
      </c>
      <c r="K688">
        <v>927066</v>
      </c>
      <c r="L688" s="6" t="s">
        <v>9303</v>
      </c>
      <c r="M688" s="6" t="s">
        <v>9304</v>
      </c>
      <c r="N688" s="6" t="s">
        <v>4658</v>
      </c>
      <c r="O688" s="6" t="s">
        <v>3983</v>
      </c>
      <c r="Q688" s="6" t="s">
        <v>3150</v>
      </c>
      <c r="R688" s="6" t="s">
        <v>19244</v>
      </c>
      <c r="S688" s="6" t="s">
        <v>19245</v>
      </c>
      <c r="T688" s="6" t="s">
        <v>81</v>
      </c>
      <c r="U688" s="6" t="s">
        <v>81</v>
      </c>
      <c r="V688" s="6" t="s">
        <v>15980</v>
      </c>
      <c r="W688" s="6" t="s">
        <v>16053</v>
      </c>
      <c r="X688" s="6" t="s">
        <v>81</v>
      </c>
      <c r="Y688" s="6" t="s">
        <v>19246</v>
      </c>
      <c r="Z688" s="6" t="s">
        <v>81</v>
      </c>
    </row>
    <row r="689" spans="1:26" x14ac:dyDescent="0.25">
      <c r="A689" s="6" t="s">
        <v>3073</v>
      </c>
      <c r="B689" s="6" t="s">
        <v>3913</v>
      </c>
      <c r="C689" s="6" t="s">
        <v>3835</v>
      </c>
      <c r="D689" s="6" t="s">
        <v>9305</v>
      </c>
      <c r="E689" s="6" t="s">
        <v>81</v>
      </c>
      <c r="F689" s="6" t="s">
        <v>9306</v>
      </c>
      <c r="G689" s="6" t="s">
        <v>9307</v>
      </c>
      <c r="H689" s="6" t="s">
        <v>6542</v>
      </c>
      <c r="I689" s="43"/>
      <c r="J689" s="43"/>
      <c r="L689" s="6" t="s">
        <v>81</v>
      </c>
      <c r="M689" s="6" t="s">
        <v>81</v>
      </c>
      <c r="N689" s="6" t="s">
        <v>5292</v>
      </c>
      <c r="O689" s="6" t="s">
        <v>3983</v>
      </c>
      <c r="Q689" s="6" t="s">
        <v>3152</v>
      </c>
      <c r="R689" s="6" t="s">
        <v>19247</v>
      </c>
      <c r="S689" s="6" t="s">
        <v>19248</v>
      </c>
      <c r="T689" s="6" t="s">
        <v>15902</v>
      </c>
      <c r="U689" s="6" t="s">
        <v>3152</v>
      </c>
      <c r="V689" s="6" t="s">
        <v>17156</v>
      </c>
      <c r="W689" s="6" t="s">
        <v>19249</v>
      </c>
      <c r="X689" s="6" t="s">
        <v>19250</v>
      </c>
      <c r="Y689" s="6" t="s">
        <v>19251</v>
      </c>
      <c r="Z689" s="6" t="s">
        <v>81</v>
      </c>
    </row>
    <row r="690" spans="1:26" x14ac:dyDescent="0.25">
      <c r="A690" s="6" t="s">
        <v>887</v>
      </c>
      <c r="B690" s="6" t="s">
        <v>3865</v>
      </c>
      <c r="C690" s="6" t="s">
        <v>3866</v>
      </c>
      <c r="D690" s="6" t="s">
        <v>9308</v>
      </c>
      <c r="E690" s="6" t="s">
        <v>81</v>
      </c>
      <c r="F690" s="6" t="s">
        <v>7554</v>
      </c>
      <c r="G690" s="6" t="s">
        <v>9309</v>
      </c>
      <c r="H690" s="6" t="s">
        <v>6382</v>
      </c>
      <c r="I690" s="43">
        <v>45229</v>
      </c>
      <c r="J690" s="43">
        <v>45233</v>
      </c>
      <c r="K690">
        <v>1090012</v>
      </c>
      <c r="L690" s="6" t="s">
        <v>9310</v>
      </c>
      <c r="M690" s="6" t="s">
        <v>9311</v>
      </c>
      <c r="N690" s="6" t="s">
        <v>4721</v>
      </c>
      <c r="O690" s="6" t="s">
        <v>3982</v>
      </c>
      <c r="Q690" s="6" t="s">
        <v>1126</v>
      </c>
      <c r="R690" s="6" t="s">
        <v>19252</v>
      </c>
      <c r="S690" s="6" t="s">
        <v>19253</v>
      </c>
      <c r="T690" s="6" t="s">
        <v>12</v>
      </c>
      <c r="U690" s="6" t="s">
        <v>1126</v>
      </c>
      <c r="V690" s="6" t="s">
        <v>16127</v>
      </c>
      <c r="W690" s="6" t="s">
        <v>16152</v>
      </c>
      <c r="X690" s="6" t="s">
        <v>19254</v>
      </c>
      <c r="Y690" s="6" t="s">
        <v>19255</v>
      </c>
      <c r="Z690" s="6" t="s">
        <v>19256</v>
      </c>
    </row>
    <row r="691" spans="1:26" x14ac:dyDescent="0.25">
      <c r="A691" s="6" t="s">
        <v>888</v>
      </c>
      <c r="B691" s="6" t="s">
        <v>81</v>
      </c>
      <c r="C691" s="6" t="s">
        <v>81</v>
      </c>
      <c r="D691" s="6" t="s">
        <v>81</v>
      </c>
      <c r="E691" s="6" t="s">
        <v>81</v>
      </c>
      <c r="F691" s="6" t="s">
        <v>81</v>
      </c>
      <c r="G691" s="6" t="s">
        <v>81</v>
      </c>
      <c r="H691" s="6" t="s">
        <v>81</v>
      </c>
      <c r="I691" s="43"/>
      <c r="J691" s="43"/>
      <c r="K691">
        <v>1100663</v>
      </c>
      <c r="L691" s="6" t="s">
        <v>9312</v>
      </c>
      <c r="M691" s="6" t="s">
        <v>9313</v>
      </c>
      <c r="N691" s="6" t="s">
        <v>81</v>
      </c>
      <c r="O691" s="6" t="s">
        <v>81</v>
      </c>
      <c r="Q691" s="6" t="s">
        <v>1127</v>
      </c>
      <c r="R691" s="6" t="s">
        <v>19257</v>
      </c>
      <c r="S691" s="6" t="s">
        <v>19258</v>
      </c>
      <c r="T691" s="6" t="s">
        <v>15902</v>
      </c>
      <c r="U691" s="6" t="s">
        <v>1127</v>
      </c>
      <c r="V691" s="6" t="s">
        <v>15889</v>
      </c>
      <c r="W691" s="6" t="s">
        <v>18010</v>
      </c>
      <c r="X691" s="6" t="s">
        <v>19259</v>
      </c>
      <c r="Y691" s="6" t="s">
        <v>19260</v>
      </c>
      <c r="Z691" s="6" t="s">
        <v>19261</v>
      </c>
    </row>
    <row r="692" spans="1:26" x14ac:dyDescent="0.25">
      <c r="A692" s="6" t="s">
        <v>3074</v>
      </c>
      <c r="B692" s="6" t="s">
        <v>3939</v>
      </c>
      <c r="C692" s="6" t="s">
        <v>3840</v>
      </c>
      <c r="D692" s="6" t="s">
        <v>9314</v>
      </c>
      <c r="E692" s="6" t="s">
        <v>9315</v>
      </c>
      <c r="F692" s="6" t="s">
        <v>9138</v>
      </c>
      <c r="G692" s="6" t="s">
        <v>9316</v>
      </c>
      <c r="H692" s="6" t="s">
        <v>81</v>
      </c>
      <c r="I692" s="43"/>
      <c r="J692" s="43"/>
      <c r="L692" s="6" t="s">
        <v>9317</v>
      </c>
      <c r="M692" s="6" t="s">
        <v>81</v>
      </c>
      <c r="N692" s="6" t="s">
        <v>5293</v>
      </c>
      <c r="O692" s="6" t="s">
        <v>3982</v>
      </c>
      <c r="Q692" s="6" t="s">
        <v>15784</v>
      </c>
      <c r="R692" s="6" t="s">
        <v>15785</v>
      </c>
      <c r="S692" s="6" t="s">
        <v>81</v>
      </c>
      <c r="T692" s="6" t="s">
        <v>81</v>
      </c>
      <c r="U692" s="6" t="s">
        <v>81</v>
      </c>
      <c r="V692" s="6" t="s">
        <v>16012</v>
      </c>
      <c r="W692" s="6" t="s">
        <v>18291</v>
      </c>
      <c r="X692" s="6" t="s">
        <v>19262</v>
      </c>
      <c r="Y692" s="6" t="s">
        <v>19263</v>
      </c>
      <c r="Z692" s="6" t="s">
        <v>81</v>
      </c>
    </row>
    <row r="693" spans="1:26" x14ac:dyDescent="0.25">
      <c r="A693" s="6" t="s">
        <v>3075</v>
      </c>
      <c r="B693" s="6" t="s">
        <v>3912</v>
      </c>
      <c r="C693" s="6" t="s">
        <v>3840</v>
      </c>
      <c r="D693" s="6" t="s">
        <v>9318</v>
      </c>
      <c r="E693" s="6" t="s">
        <v>81</v>
      </c>
      <c r="F693" s="6" t="s">
        <v>9319</v>
      </c>
      <c r="G693" s="6" t="s">
        <v>9320</v>
      </c>
      <c r="H693" s="6" t="s">
        <v>81</v>
      </c>
      <c r="I693" s="43"/>
      <c r="J693" s="43"/>
      <c r="L693" s="6" t="s">
        <v>81</v>
      </c>
      <c r="M693" s="6" t="s">
        <v>81</v>
      </c>
      <c r="N693" s="6" t="s">
        <v>5294</v>
      </c>
      <c r="O693" s="6" t="s">
        <v>3982</v>
      </c>
      <c r="Q693" s="6" t="s">
        <v>1129</v>
      </c>
      <c r="R693" s="6" t="s">
        <v>19264</v>
      </c>
      <c r="S693" s="6" t="s">
        <v>19265</v>
      </c>
      <c r="T693" s="6" t="s">
        <v>6627</v>
      </c>
      <c r="U693" s="6" t="s">
        <v>1129</v>
      </c>
      <c r="V693" s="6" t="s">
        <v>102</v>
      </c>
      <c r="W693" s="6" t="s">
        <v>16106</v>
      </c>
      <c r="X693" s="6" t="s">
        <v>19266</v>
      </c>
      <c r="Y693" s="6" t="s">
        <v>19267</v>
      </c>
      <c r="Z693" s="6" t="s">
        <v>19268</v>
      </c>
    </row>
    <row r="694" spans="1:26" x14ac:dyDescent="0.25">
      <c r="A694" s="6" t="s">
        <v>3076</v>
      </c>
      <c r="B694" s="6" t="s">
        <v>3900</v>
      </c>
      <c r="C694" s="6" t="s">
        <v>3840</v>
      </c>
      <c r="D694" s="6" t="s">
        <v>9321</v>
      </c>
      <c r="E694" s="6" t="s">
        <v>81</v>
      </c>
      <c r="F694" s="6" t="s">
        <v>7215</v>
      </c>
      <c r="G694" s="6" t="s">
        <v>9322</v>
      </c>
      <c r="H694" s="6" t="s">
        <v>81</v>
      </c>
      <c r="I694" s="43"/>
      <c r="J694" s="43"/>
      <c r="L694" s="6" t="s">
        <v>81</v>
      </c>
      <c r="M694" s="6" t="s">
        <v>81</v>
      </c>
      <c r="N694" s="6" t="s">
        <v>5295</v>
      </c>
      <c r="O694" s="6" t="s">
        <v>3982</v>
      </c>
      <c r="Q694" s="6" t="s">
        <v>1130</v>
      </c>
      <c r="R694" s="6" t="s">
        <v>19269</v>
      </c>
      <c r="S694" s="6" t="s">
        <v>19270</v>
      </c>
      <c r="T694" s="6" t="s">
        <v>12</v>
      </c>
      <c r="U694" s="6" t="s">
        <v>1130</v>
      </c>
      <c r="V694" s="6" t="s">
        <v>15889</v>
      </c>
      <c r="W694" s="6" t="s">
        <v>15890</v>
      </c>
      <c r="X694" s="6" t="s">
        <v>19271</v>
      </c>
      <c r="Y694" s="6" t="s">
        <v>19272</v>
      </c>
      <c r="Z694" s="6" t="s">
        <v>19273</v>
      </c>
    </row>
    <row r="695" spans="1:26" x14ac:dyDescent="0.25">
      <c r="A695" s="6" t="s">
        <v>889</v>
      </c>
      <c r="B695" s="6" t="s">
        <v>3849</v>
      </c>
      <c r="C695" s="6" t="s">
        <v>3819</v>
      </c>
      <c r="D695" s="6" t="s">
        <v>9323</v>
      </c>
      <c r="E695" s="6" t="s">
        <v>9324</v>
      </c>
      <c r="F695" s="6" t="s">
        <v>9325</v>
      </c>
      <c r="G695" s="6" t="s">
        <v>9326</v>
      </c>
      <c r="H695" s="6" t="s">
        <v>6650</v>
      </c>
      <c r="I695" s="43">
        <v>45231</v>
      </c>
      <c r="J695" s="43">
        <v>45236</v>
      </c>
      <c r="K695">
        <v>1688568</v>
      </c>
      <c r="L695" s="6" t="s">
        <v>9327</v>
      </c>
      <c r="M695" s="6" t="s">
        <v>9328</v>
      </c>
      <c r="N695" s="6" t="s">
        <v>5296</v>
      </c>
      <c r="O695" s="6" t="s">
        <v>3982</v>
      </c>
      <c r="Q695" s="6" t="s">
        <v>1132</v>
      </c>
      <c r="R695" s="6" t="s">
        <v>19274</v>
      </c>
      <c r="S695" s="6" t="s">
        <v>19275</v>
      </c>
      <c r="T695" s="6" t="s">
        <v>12</v>
      </c>
      <c r="U695" s="6" t="s">
        <v>1132</v>
      </c>
      <c r="V695" s="6" t="s">
        <v>15936</v>
      </c>
      <c r="W695" s="6" t="s">
        <v>16801</v>
      </c>
      <c r="X695" s="6" t="s">
        <v>19276</v>
      </c>
      <c r="Y695" s="6" t="s">
        <v>19277</v>
      </c>
      <c r="Z695" s="6" t="s">
        <v>19278</v>
      </c>
    </row>
    <row r="696" spans="1:26" x14ac:dyDescent="0.25">
      <c r="A696" s="6" t="s">
        <v>890</v>
      </c>
      <c r="B696" s="6" t="s">
        <v>3841</v>
      </c>
      <c r="C696" s="6" t="s">
        <v>3816</v>
      </c>
      <c r="D696" s="6" t="s">
        <v>9329</v>
      </c>
      <c r="E696" s="6" t="s">
        <v>81</v>
      </c>
      <c r="F696" s="6" t="s">
        <v>6472</v>
      </c>
      <c r="G696" s="6" t="s">
        <v>9330</v>
      </c>
      <c r="H696" s="6" t="s">
        <v>6353</v>
      </c>
      <c r="I696" s="43">
        <v>45224</v>
      </c>
      <c r="J696" s="43">
        <v>45229</v>
      </c>
      <c r="K696">
        <v>1093557</v>
      </c>
      <c r="L696" s="6" t="s">
        <v>9331</v>
      </c>
      <c r="M696" s="6" t="s">
        <v>9332</v>
      </c>
      <c r="N696" s="6" t="s">
        <v>5297</v>
      </c>
      <c r="O696" s="6" t="s">
        <v>3983</v>
      </c>
      <c r="Q696" s="6" t="s">
        <v>3156</v>
      </c>
      <c r="R696" s="6" t="s">
        <v>19279</v>
      </c>
      <c r="S696" s="6" t="s">
        <v>19280</v>
      </c>
      <c r="T696" s="6" t="s">
        <v>15902</v>
      </c>
      <c r="U696" s="6" t="s">
        <v>3156</v>
      </c>
      <c r="V696" s="6" t="s">
        <v>15930</v>
      </c>
      <c r="W696" s="6" t="s">
        <v>16319</v>
      </c>
      <c r="X696" s="6" t="s">
        <v>19281</v>
      </c>
      <c r="Y696" s="6" t="s">
        <v>19282</v>
      </c>
      <c r="Z696" s="6" t="s">
        <v>19283</v>
      </c>
    </row>
    <row r="697" spans="1:26" x14ac:dyDescent="0.25">
      <c r="A697" s="6" t="s">
        <v>892</v>
      </c>
      <c r="B697" s="6" t="s">
        <v>3842</v>
      </c>
      <c r="C697" s="6" t="s">
        <v>3823</v>
      </c>
      <c r="D697" s="6" t="s">
        <v>9333</v>
      </c>
      <c r="E697" s="6" t="s">
        <v>8291</v>
      </c>
      <c r="F697" s="6" t="s">
        <v>8147</v>
      </c>
      <c r="G697" s="6" t="s">
        <v>9334</v>
      </c>
      <c r="H697" s="6" t="s">
        <v>3137</v>
      </c>
      <c r="I697" s="43">
        <v>45161</v>
      </c>
      <c r="J697" s="43">
        <v>45167</v>
      </c>
      <c r="K697">
        <v>67215</v>
      </c>
      <c r="L697" s="6" t="s">
        <v>9335</v>
      </c>
      <c r="M697" s="6" t="s">
        <v>9336</v>
      </c>
      <c r="N697" s="6" t="s">
        <v>4371</v>
      </c>
      <c r="O697" s="6" t="s">
        <v>3984</v>
      </c>
      <c r="Q697" s="6" t="s">
        <v>3157</v>
      </c>
      <c r="R697" s="6" t="s">
        <v>19284</v>
      </c>
      <c r="S697" s="6" t="s">
        <v>19285</v>
      </c>
      <c r="T697" s="6" t="s">
        <v>12</v>
      </c>
      <c r="U697" s="6" t="s">
        <v>3157</v>
      </c>
      <c r="V697" s="6" t="s">
        <v>17594</v>
      </c>
      <c r="W697" s="6" t="s">
        <v>18320</v>
      </c>
      <c r="X697" s="6" t="s">
        <v>19286</v>
      </c>
      <c r="Y697" s="6" t="s">
        <v>19287</v>
      </c>
      <c r="Z697" s="6" t="s">
        <v>19288</v>
      </c>
    </row>
    <row r="698" spans="1:26" x14ac:dyDescent="0.25">
      <c r="A698" s="6" t="s">
        <v>895</v>
      </c>
      <c r="B698" s="6" t="s">
        <v>3923</v>
      </c>
      <c r="C698" s="6" t="s">
        <v>3866</v>
      </c>
      <c r="D698" s="6" t="s">
        <v>9337</v>
      </c>
      <c r="E698" s="6" t="s">
        <v>81</v>
      </c>
      <c r="F698" s="6" t="s">
        <v>9338</v>
      </c>
      <c r="G698" s="6" t="s">
        <v>9339</v>
      </c>
      <c r="H698" s="6" t="s">
        <v>9340</v>
      </c>
      <c r="I698" s="43"/>
      <c r="J698" s="43"/>
      <c r="K698">
        <v>1002242</v>
      </c>
      <c r="L698" s="6" t="s">
        <v>9341</v>
      </c>
      <c r="M698" s="6" t="s">
        <v>9342</v>
      </c>
      <c r="N698" s="6" t="s">
        <v>5298</v>
      </c>
      <c r="O698" s="6" t="s">
        <v>3982</v>
      </c>
      <c r="Q698" s="6" t="s">
        <v>3160</v>
      </c>
      <c r="R698" s="6" t="s">
        <v>19289</v>
      </c>
      <c r="S698" s="6" t="s">
        <v>19290</v>
      </c>
      <c r="T698" s="6" t="s">
        <v>15902</v>
      </c>
      <c r="U698" s="6" t="s">
        <v>3160</v>
      </c>
      <c r="V698" s="6" t="s">
        <v>15903</v>
      </c>
      <c r="W698" s="6" t="s">
        <v>16945</v>
      </c>
      <c r="X698" s="6" t="s">
        <v>19291</v>
      </c>
      <c r="Y698" s="6" t="s">
        <v>19292</v>
      </c>
      <c r="Z698" s="6" t="s">
        <v>19293</v>
      </c>
    </row>
    <row r="699" spans="1:26" x14ac:dyDescent="0.25">
      <c r="A699" s="6" t="s">
        <v>896</v>
      </c>
      <c r="B699" s="6" t="s">
        <v>3908</v>
      </c>
      <c r="C699" s="6" t="s">
        <v>3887</v>
      </c>
      <c r="D699" s="6" t="s">
        <v>9343</v>
      </c>
      <c r="E699" s="6" t="s">
        <v>81</v>
      </c>
      <c r="F699" s="6" t="s">
        <v>6726</v>
      </c>
      <c r="G699" s="6" t="s">
        <v>9344</v>
      </c>
      <c r="H699" s="6" t="s">
        <v>6353</v>
      </c>
      <c r="I699" s="43">
        <v>45231</v>
      </c>
      <c r="J699" s="43"/>
      <c r="K699">
        <v>712515</v>
      </c>
      <c r="L699" s="6" t="s">
        <v>9345</v>
      </c>
      <c r="M699" s="6" t="s">
        <v>9346</v>
      </c>
      <c r="N699" s="6" t="s">
        <v>4466</v>
      </c>
      <c r="O699" s="6" t="s">
        <v>3982</v>
      </c>
      <c r="Q699" s="6" t="s">
        <v>1137</v>
      </c>
      <c r="R699" s="6" t="s">
        <v>19294</v>
      </c>
      <c r="S699" s="6" t="s">
        <v>81</v>
      </c>
      <c r="T699" s="6" t="s">
        <v>15902</v>
      </c>
      <c r="U699" s="6" t="s">
        <v>1137</v>
      </c>
      <c r="V699" s="6" t="s">
        <v>16024</v>
      </c>
      <c r="W699" s="6" t="s">
        <v>17491</v>
      </c>
      <c r="X699" s="6" t="s">
        <v>19295</v>
      </c>
      <c r="Y699" s="6" t="s">
        <v>19296</v>
      </c>
      <c r="Z699" s="6" t="s">
        <v>81</v>
      </c>
    </row>
    <row r="700" spans="1:26" x14ac:dyDescent="0.25">
      <c r="A700" s="6" t="s">
        <v>3077</v>
      </c>
      <c r="B700" s="6" t="s">
        <v>3877</v>
      </c>
      <c r="C700" s="6" t="s">
        <v>3823</v>
      </c>
      <c r="D700" s="6" t="s">
        <v>9347</v>
      </c>
      <c r="E700" s="6" t="s">
        <v>81</v>
      </c>
      <c r="F700" s="6" t="s">
        <v>9348</v>
      </c>
      <c r="G700" s="6" t="s">
        <v>9349</v>
      </c>
      <c r="H700" s="6" t="s">
        <v>81</v>
      </c>
      <c r="I700" s="43"/>
      <c r="J700" s="43"/>
      <c r="K700">
        <v>1378580</v>
      </c>
      <c r="L700" s="6" t="s">
        <v>9350</v>
      </c>
      <c r="M700" s="6" t="s">
        <v>9351</v>
      </c>
      <c r="N700" s="6" t="s">
        <v>5299</v>
      </c>
      <c r="O700" s="6" t="s">
        <v>3983</v>
      </c>
      <c r="Q700" s="6" t="s">
        <v>1140</v>
      </c>
      <c r="R700" s="6" t="s">
        <v>19297</v>
      </c>
      <c r="S700" s="6" t="s">
        <v>19298</v>
      </c>
      <c r="T700" s="6" t="s">
        <v>81</v>
      </c>
      <c r="U700" s="6" t="s">
        <v>81</v>
      </c>
      <c r="V700" s="6" t="s">
        <v>15980</v>
      </c>
      <c r="W700" s="6" t="s">
        <v>16053</v>
      </c>
      <c r="X700" s="6" t="s">
        <v>19299</v>
      </c>
      <c r="Y700" s="6" t="s">
        <v>19300</v>
      </c>
      <c r="Z700" s="6" t="s">
        <v>81</v>
      </c>
    </row>
    <row r="701" spans="1:26" x14ac:dyDescent="0.25">
      <c r="A701" s="6" t="s">
        <v>897</v>
      </c>
      <c r="B701" s="6" t="s">
        <v>3892</v>
      </c>
      <c r="C701" s="6" t="s">
        <v>3826</v>
      </c>
      <c r="D701" s="6" t="s">
        <v>9352</v>
      </c>
      <c r="E701" s="6" t="s">
        <v>81</v>
      </c>
      <c r="F701" s="6" t="s">
        <v>6537</v>
      </c>
      <c r="G701" s="6" t="s">
        <v>9353</v>
      </c>
      <c r="H701" s="6" t="s">
        <v>6353</v>
      </c>
      <c r="I701" s="43">
        <v>45230</v>
      </c>
      <c r="J701" s="43">
        <v>45236</v>
      </c>
      <c r="K701">
        <v>1065088</v>
      </c>
      <c r="L701" s="6" t="s">
        <v>9354</v>
      </c>
      <c r="M701" s="6" t="s">
        <v>9355</v>
      </c>
      <c r="N701" s="6" t="s">
        <v>4457</v>
      </c>
      <c r="O701" s="6" t="s">
        <v>3982</v>
      </c>
      <c r="Q701" s="6" t="s">
        <v>1141</v>
      </c>
      <c r="R701" s="6" t="s">
        <v>19301</v>
      </c>
      <c r="S701" s="6" t="s">
        <v>19302</v>
      </c>
      <c r="T701" s="6" t="s">
        <v>12</v>
      </c>
      <c r="U701" s="6" t="s">
        <v>1141</v>
      </c>
      <c r="V701" s="6" t="s">
        <v>15903</v>
      </c>
      <c r="W701" s="6" t="s">
        <v>19303</v>
      </c>
      <c r="X701" s="6" t="s">
        <v>19304</v>
      </c>
      <c r="Y701" s="6" t="s">
        <v>19305</v>
      </c>
      <c r="Z701" s="6" t="s">
        <v>19306</v>
      </c>
    </row>
    <row r="702" spans="1:26" x14ac:dyDescent="0.25">
      <c r="A702" s="6" t="s">
        <v>3079</v>
      </c>
      <c r="B702" s="6" t="s">
        <v>3832</v>
      </c>
      <c r="C702" s="6" t="s">
        <v>3821</v>
      </c>
      <c r="D702" s="6" t="s">
        <v>9356</v>
      </c>
      <c r="E702" s="6" t="s">
        <v>81</v>
      </c>
      <c r="F702" s="6" t="s">
        <v>7013</v>
      </c>
      <c r="G702" s="6" t="s">
        <v>9357</v>
      </c>
      <c r="H702" s="6" t="s">
        <v>1601</v>
      </c>
      <c r="I702" s="43">
        <v>45224</v>
      </c>
      <c r="J702" s="43">
        <v>45229</v>
      </c>
      <c r="K702">
        <v>1810546</v>
      </c>
      <c r="L702" s="6" t="s">
        <v>9358</v>
      </c>
      <c r="M702" s="6" t="s">
        <v>9359</v>
      </c>
      <c r="N702" s="6" t="s">
        <v>5300</v>
      </c>
      <c r="O702" s="6" t="s">
        <v>3982</v>
      </c>
      <c r="Q702" s="6" t="s">
        <v>1143</v>
      </c>
      <c r="R702" s="6" t="s">
        <v>19307</v>
      </c>
      <c r="S702" s="6" t="s">
        <v>19308</v>
      </c>
      <c r="T702" s="6" t="s">
        <v>12</v>
      </c>
      <c r="U702" s="6" t="s">
        <v>1143</v>
      </c>
      <c r="V702" s="6" t="s">
        <v>15930</v>
      </c>
      <c r="W702" s="6" t="s">
        <v>16319</v>
      </c>
      <c r="X702" s="6" t="s">
        <v>19309</v>
      </c>
      <c r="Y702" s="6" t="s">
        <v>19310</v>
      </c>
      <c r="Z702" s="6" t="s">
        <v>81</v>
      </c>
    </row>
    <row r="703" spans="1:26" x14ac:dyDescent="0.25">
      <c r="A703" s="6" t="s">
        <v>6189</v>
      </c>
      <c r="B703" s="6" t="s">
        <v>3860</v>
      </c>
      <c r="C703" s="6" t="s">
        <v>102</v>
      </c>
      <c r="D703" s="6" t="s">
        <v>9360</v>
      </c>
      <c r="E703" s="6" t="s">
        <v>9361</v>
      </c>
      <c r="F703" s="6" t="s">
        <v>7197</v>
      </c>
      <c r="G703" s="6" t="s">
        <v>9362</v>
      </c>
      <c r="H703" s="6" t="s">
        <v>7199</v>
      </c>
      <c r="I703" s="43"/>
      <c r="J703" s="43"/>
      <c r="K703">
        <v>1439124</v>
      </c>
      <c r="L703" s="6" t="s">
        <v>9363</v>
      </c>
      <c r="M703" s="6" t="s">
        <v>9364</v>
      </c>
      <c r="N703" s="6" t="s">
        <v>9365</v>
      </c>
      <c r="O703" s="6" t="s">
        <v>3983</v>
      </c>
      <c r="Q703" s="6" t="s">
        <v>3162</v>
      </c>
      <c r="R703" s="6" t="s">
        <v>19311</v>
      </c>
      <c r="S703" s="6" t="s">
        <v>19312</v>
      </c>
      <c r="T703" s="6" t="s">
        <v>15902</v>
      </c>
      <c r="U703" s="6" t="s">
        <v>3162</v>
      </c>
      <c r="V703" s="6" t="s">
        <v>15930</v>
      </c>
      <c r="W703" s="6" t="s">
        <v>15987</v>
      </c>
      <c r="X703" s="6" t="s">
        <v>19313</v>
      </c>
      <c r="Y703" s="6" t="s">
        <v>19314</v>
      </c>
      <c r="Z703" s="6" t="s">
        <v>19315</v>
      </c>
    </row>
    <row r="704" spans="1:26" x14ac:dyDescent="0.25">
      <c r="A704" s="6" t="s">
        <v>899</v>
      </c>
      <c r="B704" s="6" t="s">
        <v>3923</v>
      </c>
      <c r="C704" s="6" t="s">
        <v>3866</v>
      </c>
      <c r="D704" s="6" t="s">
        <v>9366</v>
      </c>
      <c r="E704" s="6" t="s">
        <v>81</v>
      </c>
      <c r="F704" s="6" t="s">
        <v>7358</v>
      </c>
      <c r="G704" s="6" t="s">
        <v>81</v>
      </c>
      <c r="H704" s="6" t="s">
        <v>81</v>
      </c>
      <c r="I704" s="43"/>
      <c r="J704" s="43"/>
      <c r="K704">
        <v>1444406</v>
      </c>
      <c r="L704" s="6" t="s">
        <v>9367</v>
      </c>
      <c r="M704" s="6" t="s">
        <v>9368</v>
      </c>
      <c r="N704" s="6" t="s">
        <v>5301</v>
      </c>
      <c r="O704" s="6" t="s">
        <v>3982</v>
      </c>
      <c r="Q704" s="6" t="s">
        <v>1145</v>
      </c>
      <c r="R704" s="6" t="s">
        <v>1144</v>
      </c>
      <c r="S704" s="6" t="s">
        <v>19316</v>
      </c>
      <c r="T704" s="6" t="s">
        <v>12</v>
      </c>
      <c r="U704" s="6" t="s">
        <v>1145</v>
      </c>
      <c r="V704" s="6" t="s">
        <v>15980</v>
      </c>
      <c r="W704" s="6" t="s">
        <v>15981</v>
      </c>
      <c r="X704" s="6" t="s">
        <v>19317</v>
      </c>
      <c r="Y704" s="6" t="s">
        <v>19318</v>
      </c>
      <c r="Z704" s="6" t="s">
        <v>81</v>
      </c>
    </row>
    <row r="705" spans="1:26" x14ac:dyDescent="0.25">
      <c r="A705" s="6" t="s">
        <v>901</v>
      </c>
      <c r="B705" s="6" t="s">
        <v>3873</v>
      </c>
      <c r="C705" s="6" t="s">
        <v>114</v>
      </c>
      <c r="D705" s="6" t="s">
        <v>9369</v>
      </c>
      <c r="E705" s="6" t="s">
        <v>81</v>
      </c>
      <c r="F705" s="6" t="s">
        <v>9370</v>
      </c>
      <c r="G705" s="6" t="s">
        <v>9371</v>
      </c>
      <c r="H705" s="6" t="s">
        <v>6709</v>
      </c>
      <c r="I705" s="43">
        <v>45229</v>
      </c>
      <c r="J705" s="43">
        <v>45233</v>
      </c>
      <c r="K705">
        <v>31462</v>
      </c>
      <c r="L705" s="6" t="s">
        <v>9372</v>
      </c>
      <c r="M705" s="6" t="s">
        <v>9373</v>
      </c>
      <c r="N705" s="6" t="s">
        <v>4134</v>
      </c>
      <c r="O705" s="6" t="s">
        <v>3982</v>
      </c>
      <c r="Q705" s="6" t="s">
        <v>1146</v>
      </c>
      <c r="R705" s="6" t="s">
        <v>19319</v>
      </c>
      <c r="S705" s="6" t="s">
        <v>19320</v>
      </c>
      <c r="T705" s="6" t="s">
        <v>12</v>
      </c>
      <c r="U705" s="6" t="s">
        <v>1146</v>
      </c>
      <c r="V705" s="6" t="s">
        <v>16083</v>
      </c>
      <c r="W705" s="6" t="s">
        <v>16220</v>
      </c>
      <c r="X705" s="6" t="s">
        <v>19321</v>
      </c>
      <c r="Y705" s="6" t="s">
        <v>19322</v>
      </c>
      <c r="Z705" s="6" t="s">
        <v>19323</v>
      </c>
    </row>
    <row r="706" spans="1:26" x14ac:dyDescent="0.25">
      <c r="A706" s="6" t="s">
        <v>902</v>
      </c>
      <c r="B706" s="6" t="s">
        <v>3860</v>
      </c>
      <c r="C706" s="6" t="s">
        <v>102</v>
      </c>
      <c r="D706" s="6" t="s">
        <v>9374</v>
      </c>
      <c r="E706" s="6" t="s">
        <v>81</v>
      </c>
      <c r="F706" s="6" t="s">
        <v>6445</v>
      </c>
      <c r="G706" s="6" t="s">
        <v>9375</v>
      </c>
      <c r="H706" s="6" t="s">
        <v>6447</v>
      </c>
      <c r="I706" s="43">
        <v>45231</v>
      </c>
      <c r="J706" s="43">
        <v>45236</v>
      </c>
      <c r="K706">
        <v>1047862</v>
      </c>
      <c r="L706" s="6" t="s">
        <v>9376</v>
      </c>
      <c r="M706" s="6" t="s">
        <v>9377</v>
      </c>
      <c r="N706" s="6" t="s">
        <v>5302</v>
      </c>
      <c r="O706" s="6" t="s">
        <v>3983</v>
      </c>
      <c r="Q706" s="6" t="s">
        <v>1148</v>
      </c>
      <c r="R706" s="6" t="s">
        <v>19324</v>
      </c>
      <c r="S706" s="6" t="s">
        <v>19325</v>
      </c>
      <c r="T706" s="6" t="s">
        <v>12</v>
      </c>
      <c r="U706" s="6" t="s">
        <v>1148</v>
      </c>
      <c r="V706" s="6" t="s">
        <v>16037</v>
      </c>
      <c r="W706" s="6" t="s">
        <v>16616</v>
      </c>
      <c r="X706" s="6" t="s">
        <v>19326</v>
      </c>
      <c r="Y706" s="6" t="s">
        <v>19327</v>
      </c>
      <c r="Z706" s="6" t="s">
        <v>19328</v>
      </c>
    </row>
    <row r="707" spans="1:26" x14ac:dyDescent="0.25">
      <c r="A707" s="6" t="s">
        <v>3080</v>
      </c>
      <c r="B707" s="6" t="s">
        <v>3882</v>
      </c>
      <c r="C707" s="6" t="s">
        <v>3821</v>
      </c>
      <c r="D707" s="6" t="s">
        <v>9378</v>
      </c>
      <c r="E707" s="6" t="s">
        <v>81</v>
      </c>
      <c r="F707" s="6" t="s">
        <v>9379</v>
      </c>
      <c r="G707" s="6" t="s">
        <v>6473</v>
      </c>
      <c r="H707" s="6" t="s">
        <v>81</v>
      </c>
      <c r="I707" s="43"/>
      <c r="J707" s="43"/>
      <c r="L707" s="6" t="s">
        <v>9380</v>
      </c>
      <c r="M707" s="6" t="s">
        <v>9381</v>
      </c>
      <c r="N707" s="6" t="s">
        <v>5303</v>
      </c>
      <c r="O707" s="6" t="s">
        <v>3982</v>
      </c>
      <c r="Q707" s="6" t="s">
        <v>3165</v>
      </c>
      <c r="R707" s="6" t="s">
        <v>19329</v>
      </c>
      <c r="S707" s="6" t="s">
        <v>81</v>
      </c>
      <c r="T707" s="6" t="s">
        <v>15902</v>
      </c>
      <c r="U707" s="6" t="s">
        <v>3165</v>
      </c>
      <c r="V707" s="6" t="s">
        <v>16024</v>
      </c>
      <c r="W707" s="6" t="s">
        <v>16089</v>
      </c>
      <c r="X707" s="6" t="s">
        <v>19330</v>
      </c>
      <c r="Y707" s="6" t="s">
        <v>19331</v>
      </c>
      <c r="Z707" s="6" t="s">
        <v>81</v>
      </c>
    </row>
    <row r="708" spans="1:26" x14ac:dyDescent="0.25">
      <c r="A708" s="6" t="s">
        <v>904</v>
      </c>
      <c r="B708" s="6" t="s">
        <v>3886</v>
      </c>
      <c r="C708" s="6" t="s">
        <v>3887</v>
      </c>
      <c r="D708" s="6" t="s">
        <v>9382</v>
      </c>
      <c r="E708" s="6" t="s">
        <v>6431</v>
      </c>
      <c r="F708" s="6" t="s">
        <v>9383</v>
      </c>
      <c r="G708" s="6" t="s">
        <v>9384</v>
      </c>
      <c r="H708" s="6" t="s">
        <v>6353</v>
      </c>
      <c r="I708" s="43">
        <v>45238</v>
      </c>
      <c r="J708" s="43">
        <v>45243</v>
      </c>
      <c r="K708">
        <v>1766363</v>
      </c>
      <c r="L708" s="6" t="s">
        <v>9385</v>
      </c>
      <c r="M708" s="6" t="s">
        <v>9386</v>
      </c>
      <c r="N708" s="6" t="s">
        <v>5304</v>
      </c>
      <c r="O708" s="6" t="s">
        <v>3982</v>
      </c>
      <c r="Q708" s="6" t="s">
        <v>3167</v>
      </c>
      <c r="R708" s="6" t="s">
        <v>19332</v>
      </c>
      <c r="S708" s="6" t="s">
        <v>19333</v>
      </c>
      <c r="T708" s="6" t="s">
        <v>81</v>
      </c>
      <c r="U708" s="6" t="s">
        <v>81</v>
      </c>
      <c r="V708" s="6" t="s">
        <v>16037</v>
      </c>
      <c r="W708" s="6" t="s">
        <v>16616</v>
      </c>
      <c r="X708" s="6" t="s">
        <v>19334</v>
      </c>
      <c r="Y708" s="6" t="s">
        <v>19335</v>
      </c>
      <c r="Z708" s="6" t="s">
        <v>81</v>
      </c>
    </row>
    <row r="709" spans="1:26" x14ac:dyDescent="0.25">
      <c r="A709" s="6" t="s">
        <v>906</v>
      </c>
      <c r="B709" s="6" t="s">
        <v>3937</v>
      </c>
      <c r="C709" s="6" t="s">
        <v>3835</v>
      </c>
      <c r="D709" s="6" t="s">
        <v>9387</v>
      </c>
      <c r="E709" s="6" t="s">
        <v>9388</v>
      </c>
      <c r="F709" s="6" t="s">
        <v>6483</v>
      </c>
      <c r="G709" s="6" t="s">
        <v>7291</v>
      </c>
      <c r="H709" s="6" t="s">
        <v>81</v>
      </c>
      <c r="I709" s="43">
        <v>45223</v>
      </c>
      <c r="J709" s="43">
        <v>45229</v>
      </c>
      <c r="K709">
        <v>1372920</v>
      </c>
      <c r="L709" s="6" t="s">
        <v>9389</v>
      </c>
      <c r="M709" s="6" t="s">
        <v>9390</v>
      </c>
      <c r="N709" s="6" t="s">
        <v>5305</v>
      </c>
      <c r="O709" s="6" t="s">
        <v>3983</v>
      </c>
      <c r="Q709" s="6" t="s">
        <v>1150</v>
      </c>
      <c r="R709" s="6" t="s">
        <v>19336</v>
      </c>
      <c r="S709" s="6" t="s">
        <v>19337</v>
      </c>
      <c r="T709" s="6" t="s">
        <v>12</v>
      </c>
      <c r="U709" s="6" t="s">
        <v>1150</v>
      </c>
      <c r="V709" s="6" t="s">
        <v>15910</v>
      </c>
      <c r="W709" s="6" t="s">
        <v>15997</v>
      </c>
      <c r="X709" s="6" t="s">
        <v>19338</v>
      </c>
      <c r="Y709" s="6" t="s">
        <v>19339</v>
      </c>
      <c r="Z709" s="6" t="s">
        <v>19340</v>
      </c>
    </row>
    <row r="710" spans="1:26" x14ac:dyDescent="0.25">
      <c r="A710" s="6" t="s">
        <v>3082</v>
      </c>
      <c r="B710" s="6" t="s">
        <v>3898</v>
      </c>
      <c r="C710" s="6" t="s">
        <v>102</v>
      </c>
      <c r="D710" s="6" t="s">
        <v>9391</v>
      </c>
      <c r="E710" s="6" t="s">
        <v>9392</v>
      </c>
      <c r="F710" s="6" t="s">
        <v>8420</v>
      </c>
      <c r="G710" s="6" t="s">
        <v>8421</v>
      </c>
      <c r="H710" s="6" t="s">
        <v>6376</v>
      </c>
      <c r="I710" s="43">
        <v>45147</v>
      </c>
      <c r="J710" s="43"/>
      <c r="K710">
        <v>1888447</v>
      </c>
      <c r="L710" s="6" t="s">
        <v>9393</v>
      </c>
      <c r="M710" s="6" t="s">
        <v>9394</v>
      </c>
      <c r="N710" s="6" t="s">
        <v>5306</v>
      </c>
      <c r="O710" s="6" t="s">
        <v>3983</v>
      </c>
      <c r="Q710" s="6" t="s">
        <v>3170</v>
      </c>
      <c r="R710" s="6" t="s">
        <v>19341</v>
      </c>
      <c r="S710" s="6" t="s">
        <v>19342</v>
      </c>
      <c r="T710" s="6" t="s">
        <v>12</v>
      </c>
      <c r="U710" s="6" t="s">
        <v>3170</v>
      </c>
      <c r="V710" s="6" t="s">
        <v>16926</v>
      </c>
      <c r="W710" s="6" t="s">
        <v>16927</v>
      </c>
      <c r="X710" s="6" t="s">
        <v>19343</v>
      </c>
      <c r="Y710" s="6" t="s">
        <v>19344</v>
      </c>
      <c r="Z710" s="6" t="s">
        <v>19345</v>
      </c>
    </row>
    <row r="711" spans="1:26" x14ac:dyDescent="0.25">
      <c r="A711" s="6" t="s">
        <v>908</v>
      </c>
      <c r="B711" s="6" t="s">
        <v>3847</v>
      </c>
      <c r="C711" s="6" t="s">
        <v>3819</v>
      </c>
      <c r="D711" s="6" t="s">
        <v>9395</v>
      </c>
      <c r="E711" s="6" t="s">
        <v>6438</v>
      </c>
      <c r="F711" s="6" t="s">
        <v>6931</v>
      </c>
      <c r="G711" s="6" t="s">
        <v>6932</v>
      </c>
      <c r="H711" s="6" t="s">
        <v>6933</v>
      </c>
      <c r="I711" s="43">
        <v>45217</v>
      </c>
      <c r="J711" s="43">
        <v>45222</v>
      </c>
      <c r="K711">
        <v>1029199</v>
      </c>
      <c r="L711" s="6" t="s">
        <v>9396</v>
      </c>
      <c r="M711" s="6" t="s">
        <v>9397</v>
      </c>
      <c r="N711" s="6" t="s">
        <v>4575</v>
      </c>
      <c r="O711" s="6" t="s">
        <v>3982</v>
      </c>
      <c r="Q711" s="6" t="s">
        <v>1152</v>
      </c>
      <c r="R711" s="6" t="s">
        <v>19346</v>
      </c>
      <c r="S711" s="6" t="s">
        <v>19342</v>
      </c>
      <c r="T711" s="6" t="s">
        <v>81</v>
      </c>
      <c r="U711" s="6" t="s">
        <v>81</v>
      </c>
      <c r="V711" s="6" t="s">
        <v>16752</v>
      </c>
      <c r="W711" s="6" t="s">
        <v>16753</v>
      </c>
      <c r="X711" s="6" t="s">
        <v>19347</v>
      </c>
      <c r="Y711" s="6" t="s">
        <v>19348</v>
      </c>
      <c r="Z711" s="6" t="s">
        <v>81</v>
      </c>
    </row>
    <row r="712" spans="1:26" x14ac:dyDescent="0.25">
      <c r="A712" s="6" t="s">
        <v>909</v>
      </c>
      <c r="B712" s="6" t="s">
        <v>81</v>
      </c>
      <c r="C712" s="6" t="s">
        <v>81</v>
      </c>
      <c r="D712" s="6" t="s">
        <v>81</v>
      </c>
      <c r="E712" s="6" t="s">
        <v>81</v>
      </c>
      <c r="F712" s="6" t="s">
        <v>81</v>
      </c>
      <c r="G712" s="6" t="s">
        <v>81</v>
      </c>
      <c r="H712" s="6" t="s">
        <v>81</v>
      </c>
      <c r="I712" s="43"/>
      <c r="J712" s="43"/>
      <c r="K712">
        <v>930667</v>
      </c>
      <c r="L712" s="6" t="s">
        <v>9398</v>
      </c>
      <c r="M712" s="6" t="s">
        <v>9399</v>
      </c>
      <c r="N712" s="6" t="s">
        <v>81</v>
      </c>
      <c r="O712" s="6" t="s">
        <v>81</v>
      </c>
      <c r="Q712" s="6" t="s">
        <v>1153</v>
      </c>
      <c r="R712" s="6" t="s">
        <v>19349</v>
      </c>
      <c r="S712" s="6" t="s">
        <v>19350</v>
      </c>
      <c r="T712" s="6" t="s">
        <v>15902</v>
      </c>
      <c r="U712" s="6" t="s">
        <v>1153</v>
      </c>
      <c r="V712" s="6" t="s">
        <v>15889</v>
      </c>
      <c r="W712" s="6" t="s">
        <v>15890</v>
      </c>
      <c r="X712" s="6" t="s">
        <v>19351</v>
      </c>
      <c r="Y712" s="6" t="s">
        <v>19352</v>
      </c>
      <c r="Z712" s="6" t="s">
        <v>81</v>
      </c>
    </row>
    <row r="713" spans="1:26" x14ac:dyDescent="0.25">
      <c r="A713" s="6" t="s">
        <v>910</v>
      </c>
      <c r="B713" s="6" t="s">
        <v>81</v>
      </c>
      <c r="C713" s="6" t="s">
        <v>81</v>
      </c>
      <c r="D713" s="6" t="s">
        <v>81</v>
      </c>
      <c r="E713" s="6" t="s">
        <v>81</v>
      </c>
      <c r="F713" s="6" t="s">
        <v>81</v>
      </c>
      <c r="G713" s="6" t="s">
        <v>81</v>
      </c>
      <c r="H713" s="6" t="s">
        <v>81</v>
      </c>
      <c r="I713" s="43"/>
      <c r="J713" s="43"/>
      <c r="K713">
        <v>1100663</v>
      </c>
      <c r="L713" s="6" t="s">
        <v>9400</v>
      </c>
      <c r="M713" s="6" t="s">
        <v>9401</v>
      </c>
      <c r="N713" s="6" t="s">
        <v>81</v>
      </c>
      <c r="O713" s="6" t="s">
        <v>81</v>
      </c>
      <c r="Q713" s="6" t="s">
        <v>1155</v>
      </c>
      <c r="R713" s="6" t="s">
        <v>19353</v>
      </c>
      <c r="S713" s="6" t="s">
        <v>19354</v>
      </c>
      <c r="T713" s="6" t="s">
        <v>15902</v>
      </c>
      <c r="U713" s="6" t="s">
        <v>1155</v>
      </c>
      <c r="V713" s="6" t="s">
        <v>16037</v>
      </c>
      <c r="W713" s="6" t="s">
        <v>16616</v>
      </c>
      <c r="X713" s="6" t="s">
        <v>19355</v>
      </c>
      <c r="Y713" s="6" t="s">
        <v>19356</v>
      </c>
      <c r="Z713" s="6" t="s">
        <v>19357</v>
      </c>
    </row>
    <row r="714" spans="1:26" x14ac:dyDescent="0.25">
      <c r="A714" s="6" t="s">
        <v>911</v>
      </c>
      <c r="B714" s="6" t="s">
        <v>77</v>
      </c>
      <c r="C714" s="6" t="s">
        <v>3823</v>
      </c>
      <c r="D714" s="6" t="s">
        <v>9402</v>
      </c>
      <c r="E714" s="6" t="s">
        <v>81</v>
      </c>
      <c r="F714" s="6" t="s">
        <v>6418</v>
      </c>
      <c r="G714" s="6" t="s">
        <v>9403</v>
      </c>
      <c r="H714" s="6" t="s">
        <v>6420</v>
      </c>
      <c r="I714" s="43">
        <v>45216</v>
      </c>
      <c r="J714" s="43">
        <v>45222</v>
      </c>
      <c r="K714">
        <v>33185</v>
      </c>
      <c r="L714" s="6" t="s">
        <v>9404</v>
      </c>
      <c r="M714" s="6" t="s">
        <v>9405</v>
      </c>
      <c r="N714" s="6" t="s">
        <v>4062</v>
      </c>
      <c r="O714" s="6" t="s">
        <v>3982</v>
      </c>
      <c r="Q714" s="6" t="s">
        <v>6194</v>
      </c>
      <c r="R714" s="6" t="s">
        <v>19358</v>
      </c>
      <c r="S714" s="6" t="s">
        <v>19359</v>
      </c>
      <c r="T714" s="6" t="s">
        <v>12</v>
      </c>
      <c r="U714" s="6" t="s">
        <v>6194</v>
      </c>
      <c r="V714" s="6" t="s">
        <v>16785</v>
      </c>
      <c r="W714" s="6" t="s">
        <v>19360</v>
      </c>
      <c r="X714" s="6" t="s">
        <v>19361</v>
      </c>
      <c r="Y714" s="6" t="s">
        <v>19362</v>
      </c>
      <c r="Z714" s="6" t="s">
        <v>19363</v>
      </c>
    </row>
    <row r="715" spans="1:26" x14ac:dyDescent="0.25">
      <c r="A715" s="6" t="s">
        <v>18567</v>
      </c>
      <c r="B715" s="6" t="s">
        <v>3953</v>
      </c>
      <c r="C715" s="6" t="s">
        <v>3821</v>
      </c>
      <c r="D715" s="6" t="s">
        <v>13491</v>
      </c>
      <c r="E715" s="6" t="s">
        <v>13492</v>
      </c>
      <c r="F715" s="6" t="s">
        <v>6698</v>
      </c>
      <c r="G715" s="6" t="s">
        <v>13493</v>
      </c>
      <c r="H715" s="6" t="s">
        <v>81</v>
      </c>
      <c r="I715" s="43">
        <v>45223</v>
      </c>
      <c r="J715" s="43">
        <v>45229</v>
      </c>
      <c r="L715" s="6" t="s">
        <v>81</v>
      </c>
      <c r="M715" s="6" t="s">
        <v>81</v>
      </c>
      <c r="N715" s="6" t="s">
        <v>24586</v>
      </c>
      <c r="O715" s="6" t="s">
        <v>3982</v>
      </c>
      <c r="Q715" s="6" t="s">
        <v>1157</v>
      </c>
      <c r="R715" s="6" t="s">
        <v>19364</v>
      </c>
      <c r="S715" s="6" t="s">
        <v>19365</v>
      </c>
      <c r="T715" s="6" t="s">
        <v>81</v>
      </c>
      <c r="U715" s="6" t="s">
        <v>81</v>
      </c>
      <c r="V715" s="6" t="s">
        <v>16127</v>
      </c>
      <c r="W715" s="6" t="s">
        <v>16128</v>
      </c>
      <c r="X715" s="6" t="s">
        <v>19366</v>
      </c>
      <c r="Y715" s="6" t="s">
        <v>19367</v>
      </c>
      <c r="Z715" s="6" t="s">
        <v>81</v>
      </c>
    </row>
    <row r="716" spans="1:26" x14ac:dyDescent="0.25">
      <c r="A716" s="6" t="s">
        <v>913</v>
      </c>
      <c r="B716" s="6" t="s">
        <v>3935</v>
      </c>
      <c r="C716" s="6" t="s">
        <v>3840</v>
      </c>
      <c r="D716" s="6" t="s">
        <v>9406</v>
      </c>
      <c r="E716" s="6" t="s">
        <v>6885</v>
      </c>
      <c r="F716" s="6" t="s">
        <v>8127</v>
      </c>
      <c r="G716" s="6" t="s">
        <v>9407</v>
      </c>
      <c r="H716" s="6" t="s">
        <v>1705</v>
      </c>
      <c r="I716" s="43">
        <v>45222</v>
      </c>
      <c r="J716" s="43">
        <v>45226</v>
      </c>
      <c r="K716">
        <v>49600</v>
      </c>
      <c r="L716" s="6" t="s">
        <v>9408</v>
      </c>
      <c r="M716" s="6" t="s">
        <v>9409</v>
      </c>
      <c r="N716" s="6" t="s">
        <v>5307</v>
      </c>
      <c r="O716" s="6" t="s">
        <v>3982</v>
      </c>
      <c r="Q716" s="6" t="s">
        <v>1159</v>
      </c>
      <c r="R716" s="6" t="s">
        <v>19368</v>
      </c>
      <c r="S716" s="6" t="s">
        <v>19369</v>
      </c>
      <c r="T716" s="6" t="s">
        <v>12</v>
      </c>
      <c r="U716" s="6" t="s">
        <v>1159</v>
      </c>
      <c r="V716" s="6" t="s">
        <v>15980</v>
      </c>
      <c r="W716" s="6" t="s">
        <v>18145</v>
      </c>
      <c r="X716" s="6" t="s">
        <v>19370</v>
      </c>
      <c r="Y716" s="6" t="s">
        <v>19371</v>
      </c>
      <c r="Z716" s="6" t="s">
        <v>81</v>
      </c>
    </row>
    <row r="717" spans="1:26" x14ac:dyDescent="0.25">
      <c r="A717" s="6" t="s">
        <v>915</v>
      </c>
      <c r="B717" s="6" t="s">
        <v>3845</v>
      </c>
      <c r="C717" s="6" t="s">
        <v>3816</v>
      </c>
      <c r="D717" s="6" t="s">
        <v>9410</v>
      </c>
      <c r="E717" s="6" t="s">
        <v>81</v>
      </c>
      <c r="F717" s="6" t="s">
        <v>9411</v>
      </c>
      <c r="G717" s="6" t="s">
        <v>9412</v>
      </c>
      <c r="H717" s="6" t="s">
        <v>161</v>
      </c>
      <c r="I717" s="43">
        <v>45223</v>
      </c>
      <c r="J717" s="43">
        <v>45229</v>
      </c>
      <c r="K717">
        <v>785161</v>
      </c>
      <c r="L717" s="6" t="s">
        <v>9413</v>
      </c>
      <c r="M717" s="6" t="s">
        <v>9414</v>
      </c>
      <c r="N717" s="6" t="s">
        <v>4381</v>
      </c>
      <c r="O717" s="6" t="s">
        <v>3983</v>
      </c>
      <c r="Q717" s="6" t="s">
        <v>1161</v>
      </c>
      <c r="R717" s="6" t="s">
        <v>19372</v>
      </c>
      <c r="S717" s="6" t="s">
        <v>19373</v>
      </c>
      <c r="T717" s="6" t="s">
        <v>81</v>
      </c>
      <c r="U717" s="6" t="s">
        <v>81</v>
      </c>
      <c r="V717" s="6" t="s">
        <v>15889</v>
      </c>
      <c r="W717" s="6" t="s">
        <v>16116</v>
      </c>
      <c r="X717" s="6" t="s">
        <v>19374</v>
      </c>
      <c r="Y717" s="6" t="s">
        <v>19375</v>
      </c>
      <c r="Z717" s="6" t="s">
        <v>81</v>
      </c>
    </row>
    <row r="718" spans="1:26" x14ac:dyDescent="0.25">
      <c r="A718" s="6" t="s">
        <v>917</v>
      </c>
      <c r="B718" s="6" t="s">
        <v>3860</v>
      </c>
      <c r="C718" s="6" t="s">
        <v>102</v>
      </c>
      <c r="D718" s="6" t="s">
        <v>9415</v>
      </c>
      <c r="E718" s="6" t="s">
        <v>9416</v>
      </c>
      <c r="F718" s="6" t="s">
        <v>9417</v>
      </c>
      <c r="G718" s="6" t="s">
        <v>9418</v>
      </c>
      <c r="H718" s="6" t="s">
        <v>6353</v>
      </c>
      <c r="I718" s="43">
        <v>45229</v>
      </c>
      <c r="J718" s="43">
        <v>45233</v>
      </c>
      <c r="K718">
        <v>827052</v>
      </c>
      <c r="L718" s="6" t="s">
        <v>9419</v>
      </c>
      <c r="M718" s="6" t="s">
        <v>9420</v>
      </c>
      <c r="N718" s="6" t="s">
        <v>4516</v>
      </c>
      <c r="O718" s="6" t="s">
        <v>3983</v>
      </c>
      <c r="Q718" s="6" t="s">
        <v>1163</v>
      </c>
      <c r="R718" s="6" t="s">
        <v>19376</v>
      </c>
      <c r="S718" s="6" t="s">
        <v>19377</v>
      </c>
      <c r="T718" s="6" t="s">
        <v>15960</v>
      </c>
      <c r="U718" s="6" t="s">
        <v>19378</v>
      </c>
      <c r="V718" s="6" t="s">
        <v>15895</v>
      </c>
      <c r="W718" s="6" t="s">
        <v>19379</v>
      </c>
      <c r="X718" s="6" t="s">
        <v>19380</v>
      </c>
      <c r="Y718" s="6" t="s">
        <v>19381</v>
      </c>
      <c r="Z718" s="6" t="s">
        <v>19382</v>
      </c>
    </row>
    <row r="719" spans="1:26" x14ac:dyDescent="0.25">
      <c r="A719" s="6" t="s">
        <v>3083</v>
      </c>
      <c r="B719" s="6" t="s">
        <v>3822</v>
      </c>
      <c r="C719" s="6" t="s">
        <v>3823</v>
      </c>
      <c r="D719" s="6" t="s">
        <v>9421</v>
      </c>
      <c r="E719" s="6" t="s">
        <v>9422</v>
      </c>
      <c r="F719" s="6" t="s">
        <v>9423</v>
      </c>
      <c r="G719" s="6" t="s">
        <v>9424</v>
      </c>
      <c r="H719" s="6" t="s">
        <v>81</v>
      </c>
      <c r="I719" s="43"/>
      <c r="J719" s="43"/>
      <c r="L719" s="6" t="s">
        <v>81</v>
      </c>
      <c r="M719" s="6" t="s">
        <v>81</v>
      </c>
      <c r="N719" s="6" t="s">
        <v>5308</v>
      </c>
      <c r="O719" s="6" t="s">
        <v>3982</v>
      </c>
      <c r="Q719" s="6" t="s">
        <v>1165</v>
      </c>
      <c r="R719" s="6" t="s">
        <v>19383</v>
      </c>
      <c r="S719" s="6" t="s">
        <v>19384</v>
      </c>
      <c r="T719" s="6" t="s">
        <v>12</v>
      </c>
      <c r="U719" s="6" t="s">
        <v>1165</v>
      </c>
      <c r="V719" s="6" t="s">
        <v>15910</v>
      </c>
      <c r="W719" s="6" t="s">
        <v>16687</v>
      </c>
      <c r="X719" s="6" t="s">
        <v>19385</v>
      </c>
      <c r="Y719" s="6" t="s">
        <v>19386</v>
      </c>
      <c r="Z719" s="6" t="s">
        <v>19387</v>
      </c>
    </row>
    <row r="720" spans="1:26" x14ac:dyDescent="0.25">
      <c r="A720" s="6" t="s">
        <v>3084</v>
      </c>
      <c r="B720" s="6" t="s">
        <v>3879</v>
      </c>
      <c r="C720" s="6" t="s">
        <v>3816</v>
      </c>
      <c r="D720" s="6" t="s">
        <v>9425</v>
      </c>
      <c r="E720" s="6" t="s">
        <v>9426</v>
      </c>
      <c r="F720" s="6" t="s">
        <v>6908</v>
      </c>
      <c r="G720" s="6" t="s">
        <v>9427</v>
      </c>
      <c r="H720" s="6" t="s">
        <v>81</v>
      </c>
      <c r="I720" s="43"/>
      <c r="J720" s="43"/>
      <c r="L720" s="6" t="s">
        <v>9428</v>
      </c>
      <c r="M720" s="6" t="s">
        <v>9429</v>
      </c>
      <c r="N720" s="6" t="s">
        <v>4407</v>
      </c>
      <c r="O720" s="6" t="s">
        <v>3983</v>
      </c>
      <c r="Q720" s="6" t="s">
        <v>3173</v>
      </c>
      <c r="R720" s="6" t="s">
        <v>19388</v>
      </c>
      <c r="S720" s="6" t="s">
        <v>19389</v>
      </c>
      <c r="T720" s="6" t="s">
        <v>15902</v>
      </c>
      <c r="U720" s="6" t="s">
        <v>3173</v>
      </c>
      <c r="V720" s="6" t="s">
        <v>16012</v>
      </c>
      <c r="W720" s="6" t="s">
        <v>18291</v>
      </c>
      <c r="X720" s="6" t="s">
        <v>19390</v>
      </c>
      <c r="Y720" s="6" t="s">
        <v>19391</v>
      </c>
      <c r="Z720" s="6" t="s">
        <v>81</v>
      </c>
    </row>
    <row r="721" spans="1:26" x14ac:dyDescent="0.25">
      <c r="A721" s="6" t="s">
        <v>918</v>
      </c>
      <c r="B721" s="6" t="s">
        <v>3931</v>
      </c>
      <c r="C721" s="6" t="s">
        <v>3835</v>
      </c>
      <c r="D721" s="6" t="s">
        <v>9430</v>
      </c>
      <c r="E721" s="6" t="s">
        <v>81</v>
      </c>
      <c r="F721" s="6" t="s">
        <v>6445</v>
      </c>
      <c r="G721" s="6" t="s">
        <v>9431</v>
      </c>
      <c r="H721" s="6" t="s">
        <v>6447</v>
      </c>
      <c r="I721" s="43">
        <v>45156</v>
      </c>
      <c r="J721" s="43"/>
      <c r="K721">
        <v>1001250</v>
      </c>
      <c r="L721" s="6" t="s">
        <v>9432</v>
      </c>
      <c r="M721" s="6" t="s">
        <v>9433</v>
      </c>
      <c r="N721" s="6" t="s">
        <v>4508</v>
      </c>
      <c r="O721" s="6" t="s">
        <v>3982</v>
      </c>
      <c r="Q721" s="6" t="s">
        <v>3175</v>
      </c>
      <c r="R721" s="6" t="s">
        <v>19392</v>
      </c>
      <c r="S721" s="6" t="s">
        <v>19393</v>
      </c>
      <c r="T721" s="6" t="s">
        <v>12</v>
      </c>
      <c r="U721" s="6" t="s">
        <v>3175</v>
      </c>
      <c r="V721" s="6" t="s">
        <v>18549</v>
      </c>
      <c r="W721" s="6" t="s">
        <v>19394</v>
      </c>
      <c r="X721" s="6" t="s">
        <v>19395</v>
      </c>
      <c r="Y721" s="6" t="s">
        <v>19396</v>
      </c>
      <c r="Z721" s="6" t="s">
        <v>19397</v>
      </c>
    </row>
    <row r="722" spans="1:26" x14ac:dyDescent="0.25">
      <c r="A722" s="6" t="s">
        <v>920</v>
      </c>
      <c r="B722" s="6" t="s">
        <v>3881</v>
      </c>
      <c r="C722" s="6" t="s">
        <v>3816</v>
      </c>
      <c r="D722" s="6" t="s">
        <v>9434</v>
      </c>
      <c r="E722" s="6" t="s">
        <v>81</v>
      </c>
      <c r="F722" s="6" t="s">
        <v>9435</v>
      </c>
      <c r="G722" s="6" t="s">
        <v>9436</v>
      </c>
      <c r="H722" s="6" t="s">
        <v>6898</v>
      </c>
      <c r="I722" s="43">
        <v>45236</v>
      </c>
      <c r="J722" s="43">
        <v>45240</v>
      </c>
      <c r="K722">
        <v>1739104</v>
      </c>
      <c r="L722" s="6" t="s">
        <v>9437</v>
      </c>
      <c r="M722" s="6" t="s">
        <v>9438</v>
      </c>
      <c r="N722" s="6" t="s">
        <v>5309</v>
      </c>
      <c r="O722" s="6" t="s">
        <v>3983</v>
      </c>
      <c r="Q722" s="6" t="s">
        <v>1167</v>
      </c>
      <c r="R722" s="6" t="s">
        <v>19398</v>
      </c>
      <c r="S722" s="6" t="s">
        <v>19399</v>
      </c>
      <c r="T722" s="6" t="s">
        <v>81</v>
      </c>
      <c r="U722" s="6" t="s">
        <v>81</v>
      </c>
      <c r="V722" s="6" t="s">
        <v>16037</v>
      </c>
      <c r="W722" s="6" t="s">
        <v>16616</v>
      </c>
      <c r="X722" s="6" t="s">
        <v>19400</v>
      </c>
      <c r="Y722" s="6" t="s">
        <v>19401</v>
      </c>
      <c r="Z722" s="6" t="s">
        <v>81</v>
      </c>
    </row>
    <row r="723" spans="1:26" x14ac:dyDescent="0.25">
      <c r="A723" s="6" t="s">
        <v>922</v>
      </c>
      <c r="B723" s="6" t="s">
        <v>3931</v>
      </c>
      <c r="C723" s="6" t="s">
        <v>3835</v>
      </c>
      <c r="D723" s="6" t="s">
        <v>9439</v>
      </c>
      <c r="E723" s="6" t="s">
        <v>81</v>
      </c>
      <c r="F723" s="6" t="s">
        <v>8494</v>
      </c>
      <c r="G723" s="6" t="s">
        <v>9440</v>
      </c>
      <c r="H723" s="6" t="s">
        <v>6353</v>
      </c>
      <c r="I723" s="43">
        <v>45231</v>
      </c>
      <c r="J723" s="43"/>
      <c r="K723">
        <v>1600033</v>
      </c>
      <c r="L723" s="6" t="s">
        <v>9441</v>
      </c>
      <c r="M723" s="6" t="s">
        <v>9442</v>
      </c>
      <c r="N723" s="6" t="s">
        <v>5310</v>
      </c>
      <c r="O723" s="6" t="s">
        <v>3982</v>
      </c>
      <c r="Q723" s="6" t="s">
        <v>1169</v>
      </c>
      <c r="R723" s="6" t="s">
        <v>19402</v>
      </c>
      <c r="S723" s="6" t="s">
        <v>19403</v>
      </c>
      <c r="T723" s="6" t="s">
        <v>81</v>
      </c>
      <c r="U723" s="6" t="s">
        <v>81</v>
      </c>
      <c r="V723" s="6" t="s">
        <v>19404</v>
      </c>
      <c r="W723" s="6" t="s">
        <v>19405</v>
      </c>
      <c r="X723" s="6" t="s">
        <v>19406</v>
      </c>
      <c r="Y723" s="6" t="s">
        <v>19407</v>
      </c>
      <c r="Z723" s="6" t="s">
        <v>81</v>
      </c>
    </row>
    <row r="724" spans="1:26" x14ac:dyDescent="0.25">
      <c r="A724" s="6" t="s">
        <v>924</v>
      </c>
      <c r="B724" s="6" t="s">
        <v>3864</v>
      </c>
      <c r="C724" s="6" t="s">
        <v>102</v>
      </c>
      <c r="D724" s="6" t="s">
        <v>9443</v>
      </c>
      <c r="E724" s="6" t="s">
        <v>9444</v>
      </c>
      <c r="F724" s="6" t="s">
        <v>9445</v>
      </c>
      <c r="G724" s="6" t="s">
        <v>9446</v>
      </c>
      <c r="H724" s="6" t="s">
        <v>2028</v>
      </c>
      <c r="I724" s="43"/>
      <c r="J724" s="43"/>
      <c r="K724">
        <v>1041792</v>
      </c>
      <c r="L724" s="6" t="s">
        <v>9447</v>
      </c>
      <c r="M724" s="6" t="s">
        <v>9448</v>
      </c>
      <c r="N724" s="6" t="s">
        <v>5311</v>
      </c>
      <c r="O724" s="6" t="s">
        <v>3983</v>
      </c>
      <c r="Q724" s="6" t="s">
        <v>1170</v>
      </c>
      <c r="R724" s="6" t="s">
        <v>19408</v>
      </c>
      <c r="S724" s="6" t="s">
        <v>19409</v>
      </c>
      <c r="T724" s="6" t="s">
        <v>15902</v>
      </c>
      <c r="U724" s="6" t="s">
        <v>1170</v>
      </c>
      <c r="V724" s="6" t="s">
        <v>15936</v>
      </c>
      <c r="W724" s="6" t="s">
        <v>15937</v>
      </c>
      <c r="X724" s="6" t="s">
        <v>19410</v>
      </c>
      <c r="Y724" s="6" t="s">
        <v>19411</v>
      </c>
      <c r="Z724" s="6" t="s">
        <v>19412</v>
      </c>
    </row>
    <row r="725" spans="1:26" x14ac:dyDescent="0.25">
      <c r="A725" s="6" t="s">
        <v>926</v>
      </c>
      <c r="B725" s="6" t="s">
        <v>3874</v>
      </c>
      <c r="C725" s="6" t="s">
        <v>3840</v>
      </c>
      <c r="D725" s="6" t="s">
        <v>9449</v>
      </c>
      <c r="E725" s="6" t="s">
        <v>6614</v>
      </c>
      <c r="F725" s="6" t="s">
        <v>6557</v>
      </c>
      <c r="G725" s="6" t="s">
        <v>9450</v>
      </c>
      <c r="H725" s="6" t="s">
        <v>6408</v>
      </c>
      <c r="I725" s="43">
        <v>45215</v>
      </c>
      <c r="J725" s="43">
        <v>45219</v>
      </c>
      <c r="K725">
        <v>895417</v>
      </c>
      <c r="L725" s="6" t="s">
        <v>9451</v>
      </c>
      <c r="M725" s="6" t="s">
        <v>9452</v>
      </c>
      <c r="N725" s="6" t="s">
        <v>5312</v>
      </c>
      <c r="O725" s="6" t="s">
        <v>3982</v>
      </c>
      <c r="Q725" s="6" t="s">
        <v>1171</v>
      </c>
      <c r="R725" s="6" t="s">
        <v>19413</v>
      </c>
      <c r="S725" s="6" t="s">
        <v>19414</v>
      </c>
      <c r="T725" s="6" t="s">
        <v>12</v>
      </c>
      <c r="U725" s="6" t="s">
        <v>1171</v>
      </c>
      <c r="V725" s="6" t="s">
        <v>16076</v>
      </c>
      <c r="W725" s="6" t="s">
        <v>19415</v>
      </c>
      <c r="X725" s="6" t="s">
        <v>19416</v>
      </c>
      <c r="Y725" s="6" t="s">
        <v>19417</v>
      </c>
      <c r="Z725" s="6" t="s">
        <v>19418</v>
      </c>
    </row>
    <row r="726" spans="1:26" x14ac:dyDescent="0.25">
      <c r="A726" s="6" t="s">
        <v>3085</v>
      </c>
      <c r="B726" s="6" t="s">
        <v>3945</v>
      </c>
      <c r="C726" s="6" t="s">
        <v>3826</v>
      </c>
      <c r="D726" s="6" t="s">
        <v>9453</v>
      </c>
      <c r="E726" s="6" t="s">
        <v>9454</v>
      </c>
      <c r="F726" s="6" t="s">
        <v>6908</v>
      </c>
      <c r="G726" s="6" t="s">
        <v>9455</v>
      </c>
      <c r="H726" s="6" t="s">
        <v>81</v>
      </c>
      <c r="I726" s="43"/>
      <c r="J726" s="43"/>
      <c r="L726" s="6" t="s">
        <v>9456</v>
      </c>
      <c r="M726" s="6" t="s">
        <v>9457</v>
      </c>
      <c r="N726" s="6" t="s">
        <v>5313</v>
      </c>
      <c r="O726" s="6" t="s">
        <v>3982</v>
      </c>
      <c r="Q726" s="6" t="s">
        <v>3177</v>
      </c>
      <c r="R726" s="6" t="s">
        <v>19419</v>
      </c>
      <c r="S726" s="6" t="s">
        <v>19420</v>
      </c>
      <c r="T726" s="6" t="s">
        <v>12</v>
      </c>
      <c r="U726" s="6" t="s">
        <v>3177</v>
      </c>
      <c r="V726" s="6" t="s">
        <v>16285</v>
      </c>
      <c r="W726" s="6" t="s">
        <v>16286</v>
      </c>
      <c r="X726" s="6" t="s">
        <v>19421</v>
      </c>
      <c r="Y726" s="6" t="s">
        <v>19422</v>
      </c>
      <c r="Z726" s="6" t="s">
        <v>81</v>
      </c>
    </row>
    <row r="727" spans="1:26" x14ac:dyDescent="0.25">
      <c r="A727" s="6" t="s">
        <v>928</v>
      </c>
      <c r="B727" s="6" t="s">
        <v>3934</v>
      </c>
      <c r="C727" s="6" t="s">
        <v>3816</v>
      </c>
      <c r="D727" s="6" t="s">
        <v>9458</v>
      </c>
      <c r="E727" s="6" t="s">
        <v>81</v>
      </c>
      <c r="F727" s="6" t="s">
        <v>6896</v>
      </c>
      <c r="G727" s="6" t="s">
        <v>9459</v>
      </c>
      <c r="H727" s="6" t="s">
        <v>6898</v>
      </c>
      <c r="I727" s="43">
        <v>45216</v>
      </c>
      <c r="J727" s="43">
        <v>45222</v>
      </c>
      <c r="K727">
        <v>1156039</v>
      </c>
      <c r="L727" s="6" t="s">
        <v>9460</v>
      </c>
      <c r="M727" s="6" t="s">
        <v>9461</v>
      </c>
      <c r="N727" s="6" t="s">
        <v>5314</v>
      </c>
      <c r="O727" s="6" t="s">
        <v>3983</v>
      </c>
      <c r="Q727" s="6" t="s">
        <v>1172</v>
      </c>
      <c r="R727" s="6" t="s">
        <v>19423</v>
      </c>
      <c r="S727" s="6" t="s">
        <v>19424</v>
      </c>
      <c r="T727" s="6" t="s">
        <v>12</v>
      </c>
      <c r="U727" s="6" t="s">
        <v>1172</v>
      </c>
      <c r="V727" s="6" t="s">
        <v>15930</v>
      </c>
      <c r="W727" s="6" t="s">
        <v>16007</v>
      </c>
      <c r="X727" s="6" t="s">
        <v>19425</v>
      </c>
      <c r="Y727" s="6" t="s">
        <v>19426</v>
      </c>
      <c r="Z727" s="6" t="s">
        <v>19427</v>
      </c>
    </row>
    <row r="728" spans="1:26" x14ac:dyDescent="0.25">
      <c r="A728" s="6" t="s">
        <v>929</v>
      </c>
      <c r="B728" s="6" t="s">
        <v>81</v>
      </c>
      <c r="C728" s="6" t="s">
        <v>81</v>
      </c>
      <c r="D728" s="6" t="s">
        <v>81</v>
      </c>
      <c r="E728" s="6" t="s">
        <v>81</v>
      </c>
      <c r="F728" s="6" t="s">
        <v>81</v>
      </c>
      <c r="G728" s="6" t="s">
        <v>81</v>
      </c>
      <c r="H728" s="6" t="s">
        <v>81</v>
      </c>
      <c r="I728" s="43"/>
      <c r="J728" s="43"/>
      <c r="K728">
        <v>1100663</v>
      </c>
      <c r="L728" s="6" t="s">
        <v>9462</v>
      </c>
      <c r="M728" s="6" t="s">
        <v>9463</v>
      </c>
      <c r="N728" s="6" t="s">
        <v>81</v>
      </c>
      <c r="O728" s="6" t="s">
        <v>81</v>
      </c>
      <c r="Q728" s="6" t="s">
        <v>1174</v>
      </c>
      <c r="R728" s="6" t="s">
        <v>19428</v>
      </c>
      <c r="S728" s="6" t="s">
        <v>19429</v>
      </c>
      <c r="T728" s="6" t="s">
        <v>81</v>
      </c>
      <c r="U728" s="6" t="s">
        <v>81</v>
      </c>
      <c r="V728" s="6" t="s">
        <v>16037</v>
      </c>
      <c r="W728" s="6" t="s">
        <v>16616</v>
      </c>
      <c r="X728" s="6" t="s">
        <v>19430</v>
      </c>
      <c r="Y728" s="6" t="s">
        <v>19431</v>
      </c>
      <c r="Z728" s="6" t="s">
        <v>81</v>
      </c>
    </row>
    <row r="729" spans="1:26" x14ac:dyDescent="0.25">
      <c r="A729" s="6" t="s">
        <v>931</v>
      </c>
      <c r="B729" s="6" t="s">
        <v>3842</v>
      </c>
      <c r="C729" s="6" t="s">
        <v>3823</v>
      </c>
      <c r="D729" s="6" t="s">
        <v>9464</v>
      </c>
      <c r="E729" s="6" t="s">
        <v>81</v>
      </c>
      <c r="F729" s="6" t="s">
        <v>7788</v>
      </c>
      <c r="G729" s="6" t="s">
        <v>9465</v>
      </c>
      <c r="H729" s="6" t="s">
        <v>6703</v>
      </c>
      <c r="I729" s="43">
        <v>45224</v>
      </c>
      <c r="J729" s="43">
        <v>45229</v>
      </c>
      <c r="K729">
        <v>105634</v>
      </c>
      <c r="L729" s="6" t="s">
        <v>9466</v>
      </c>
      <c r="M729" s="6" t="s">
        <v>9467</v>
      </c>
      <c r="N729" s="6" t="s">
        <v>4803</v>
      </c>
      <c r="O729" s="6" t="s">
        <v>3984</v>
      </c>
      <c r="Q729" s="6" t="s">
        <v>1177</v>
      </c>
      <c r="R729" s="6" t="s">
        <v>19432</v>
      </c>
      <c r="S729" s="6" t="s">
        <v>19433</v>
      </c>
      <c r="T729" s="6" t="s">
        <v>81</v>
      </c>
      <c r="U729" s="6" t="s">
        <v>81</v>
      </c>
      <c r="V729" s="6" t="s">
        <v>16024</v>
      </c>
      <c r="W729" s="6" t="s">
        <v>16025</v>
      </c>
      <c r="X729" s="6" t="s">
        <v>19434</v>
      </c>
      <c r="Y729" s="6" t="s">
        <v>19435</v>
      </c>
      <c r="Z729" s="6" t="s">
        <v>81</v>
      </c>
    </row>
    <row r="730" spans="1:26" x14ac:dyDescent="0.25">
      <c r="A730" s="6" t="s">
        <v>932</v>
      </c>
      <c r="B730" s="6" t="s">
        <v>3873</v>
      </c>
      <c r="C730" s="6" t="s">
        <v>114</v>
      </c>
      <c r="D730" s="6" t="s">
        <v>9468</v>
      </c>
      <c r="E730" s="6" t="s">
        <v>81</v>
      </c>
      <c r="F730" s="6" t="s">
        <v>9469</v>
      </c>
      <c r="G730" s="6" t="s">
        <v>9470</v>
      </c>
      <c r="H730" s="6" t="s">
        <v>6399</v>
      </c>
      <c r="I730" s="43">
        <v>45224</v>
      </c>
      <c r="J730" s="43">
        <v>45229</v>
      </c>
      <c r="K730">
        <v>915389</v>
      </c>
      <c r="L730" s="6" t="s">
        <v>9471</v>
      </c>
      <c r="M730" s="6" t="s">
        <v>9472</v>
      </c>
      <c r="N730" s="6" t="s">
        <v>4149</v>
      </c>
      <c r="O730" s="6" t="s">
        <v>3982</v>
      </c>
      <c r="Q730" s="6" t="s">
        <v>3182</v>
      </c>
      <c r="R730" s="6" t="s">
        <v>3181</v>
      </c>
      <c r="S730" s="6" t="s">
        <v>19436</v>
      </c>
      <c r="T730" s="6" t="s">
        <v>19437</v>
      </c>
      <c r="U730" s="6" t="s">
        <v>3182</v>
      </c>
      <c r="V730" s="6" t="s">
        <v>16037</v>
      </c>
      <c r="W730" s="6" t="s">
        <v>16579</v>
      </c>
      <c r="X730" s="6" t="s">
        <v>19438</v>
      </c>
      <c r="Y730" s="6" t="s">
        <v>19439</v>
      </c>
      <c r="Z730" s="6" t="s">
        <v>19440</v>
      </c>
    </row>
    <row r="731" spans="1:26" x14ac:dyDescent="0.25">
      <c r="A731" s="6" t="s">
        <v>934</v>
      </c>
      <c r="B731" s="6" t="s">
        <v>3880</v>
      </c>
      <c r="C731" s="6" t="s">
        <v>3823</v>
      </c>
      <c r="D731" s="6" t="s">
        <v>9473</v>
      </c>
      <c r="E731" s="6" t="s">
        <v>9474</v>
      </c>
      <c r="F731" s="6" t="s">
        <v>6604</v>
      </c>
      <c r="G731" s="6" t="s">
        <v>9475</v>
      </c>
      <c r="H731" s="6" t="s">
        <v>1678</v>
      </c>
      <c r="I731" s="43">
        <v>45229</v>
      </c>
      <c r="J731" s="43">
        <v>45233</v>
      </c>
      <c r="K731">
        <v>32604</v>
      </c>
      <c r="L731" s="6" t="s">
        <v>9476</v>
      </c>
      <c r="M731" s="6" t="s">
        <v>9477</v>
      </c>
      <c r="N731" s="6" t="s">
        <v>4122</v>
      </c>
      <c r="O731" s="6" t="s">
        <v>3982</v>
      </c>
      <c r="Q731" s="6" t="s">
        <v>1180</v>
      </c>
      <c r="R731" s="6" t="s">
        <v>19441</v>
      </c>
      <c r="S731" s="6" t="s">
        <v>19442</v>
      </c>
      <c r="T731" s="6" t="s">
        <v>15902</v>
      </c>
      <c r="U731" s="6" t="s">
        <v>1180</v>
      </c>
      <c r="V731" s="6" t="s">
        <v>16063</v>
      </c>
      <c r="W731" s="6" t="s">
        <v>16064</v>
      </c>
      <c r="X731" s="6" t="s">
        <v>19443</v>
      </c>
      <c r="Y731" s="6" t="s">
        <v>19444</v>
      </c>
      <c r="Z731" s="6" t="s">
        <v>81</v>
      </c>
    </row>
    <row r="732" spans="1:26" x14ac:dyDescent="0.25">
      <c r="A732" s="6" t="s">
        <v>936</v>
      </c>
      <c r="B732" s="6" t="s">
        <v>3884</v>
      </c>
      <c r="C732" s="6" t="s">
        <v>3866</v>
      </c>
      <c r="D732" s="6" t="s">
        <v>9478</v>
      </c>
      <c r="E732" s="6" t="s">
        <v>9479</v>
      </c>
      <c r="F732" s="6" t="s">
        <v>6655</v>
      </c>
      <c r="G732" s="6" t="s">
        <v>9480</v>
      </c>
      <c r="H732" s="6" t="s">
        <v>31</v>
      </c>
      <c r="I732" s="43">
        <v>45232</v>
      </c>
      <c r="J732" s="43">
        <v>45236</v>
      </c>
      <c r="K732">
        <v>895728</v>
      </c>
      <c r="L732" s="6" t="s">
        <v>9481</v>
      </c>
      <c r="M732" s="6" t="s">
        <v>9482</v>
      </c>
      <c r="N732" s="6" t="s">
        <v>4700</v>
      </c>
      <c r="O732" s="6" t="s">
        <v>3982</v>
      </c>
      <c r="Q732" s="6" t="s">
        <v>1182</v>
      </c>
      <c r="R732" s="6" t="s">
        <v>19445</v>
      </c>
      <c r="S732" s="6" t="s">
        <v>19446</v>
      </c>
      <c r="T732" s="6" t="s">
        <v>12</v>
      </c>
      <c r="U732" s="6" t="s">
        <v>1182</v>
      </c>
      <c r="V732" s="6" t="s">
        <v>17953</v>
      </c>
      <c r="W732" s="6" t="s">
        <v>19447</v>
      </c>
      <c r="X732" s="6" t="s">
        <v>19448</v>
      </c>
      <c r="Y732" s="6" t="s">
        <v>19449</v>
      </c>
      <c r="Z732" s="6" t="s">
        <v>19450</v>
      </c>
    </row>
    <row r="733" spans="1:26" x14ac:dyDescent="0.25">
      <c r="A733" s="6" t="s">
        <v>938</v>
      </c>
      <c r="B733" s="6" t="s">
        <v>3860</v>
      </c>
      <c r="C733" s="6" t="s">
        <v>102</v>
      </c>
      <c r="D733" s="6" t="s">
        <v>9483</v>
      </c>
      <c r="E733" s="6" t="s">
        <v>9484</v>
      </c>
      <c r="F733" s="6" t="s">
        <v>6779</v>
      </c>
      <c r="G733" s="6" t="s">
        <v>81</v>
      </c>
      <c r="H733" s="6" t="s">
        <v>81</v>
      </c>
      <c r="I733" s="43"/>
      <c r="J733" s="43"/>
      <c r="K733">
        <v>1659939</v>
      </c>
      <c r="L733" s="6" t="s">
        <v>9485</v>
      </c>
      <c r="M733" s="6" t="s">
        <v>9486</v>
      </c>
      <c r="N733" s="6" t="s">
        <v>5315</v>
      </c>
      <c r="O733" s="6" t="s">
        <v>3983</v>
      </c>
      <c r="Q733" s="6" t="s">
        <v>1183</v>
      </c>
      <c r="R733" s="6" t="s">
        <v>19451</v>
      </c>
      <c r="S733" s="6" t="s">
        <v>19452</v>
      </c>
      <c r="T733" s="6" t="s">
        <v>12</v>
      </c>
      <c r="U733" s="6" t="s">
        <v>1183</v>
      </c>
      <c r="V733" s="6" t="s">
        <v>16083</v>
      </c>
      <c r="W733" s="6" t="s">
        <v>18923</v>
      </c>
      <c r="X733" s="6" t="s">
        <v>19453</v>
      </c>
      <c r="Y733" s="6" t="s">
        <v>19454</v>
      </c>
      <c r="Z733" s="6" t="s">
        <v>19455</v>
      </c>
    </row>
    <row r="734" spans="1:26" x14ac:dyDescent="0.25">
      <c r="A734" s="6" t="s">
        <v>940</v>
      </c>
      <c r="B734" s="6" t="s">
        <v>3884</v>
      </c>
      <c r="C734" s="6" t="s">
        <v>3866</v>
      </c>
      <c r="D734" s="6" t="s">
        <v>9487</v>
      </c>
      <c r="E734" s="6" t="s">
        <v>6591</v>
      </c>
      <c r="F734" s="6" t="s">
        <v>6467</v>
      </c>
      <c r="G734" s="6" t="s">
        <v>6468</v>
      </c>
      <c r="H734" s="6" t="s">
        <v>6376</v>
      </c>
      <c r="I734" s="43">
        <v>45229</v>
      </c>
      <c r="J734" s="43">
        <v>45233</v>
      </c>
      <c r="K734">
        <v>1592000</v>
      </c>
      <c r="L734" s="6" t="s">
        <v>9488</v>
      </c>
      <c r="M734" s="6" t="s">
        <v>9489</v>
      </c>
      <c r="N734" s="6" t="s">
        <v>4251</v>
      </c>
      <c r="O734" s="6" t="s">
        <v>3982</v>
      </c>
      <c r="Q734" s="6" t="s">
        <v>1185</v>
      </c>
      <c r="R734" s="6" t="s">
        <v>19456</v>
      </c>
      <c r="S734" s="6" t="s">
        <v>19457</v>
      </c>
      <c r="T734" s="6" t="s">
        <v>19458</v>
      </c>
      <c r="U734" s="6" t="s">
        <v>1185</v>
      </c>
      <c r="V734" s="6" t="s">
        <v>16037</v>
      </c>
      <c r="W734" s="6" t="s">
        <v>16579</v>
      </c>
      <c r="X734" s="6" t="s">
        <v>19459</v>
      </c>
      <c r="Y734" s="6" t="s">
        <v>19460</v>
      </c>
      <c r="Z734" s="6" t="s">
        <v>19461</v>
      </c>
    </row>
    <row r="735" spans="1:26" x14ac:dyDescent="0.25">
      <c r="A735" s="6" t="s">
        <v>3087</v>
      </c>
      <c r="B735" s="6" t="s">
        <v>3898</v>
      </c>
      <c r="C735" s="6" t="s">
        <v>102</v>
      </c>
      <c r="D735" s="6" t="s">
        <v>9490</v>
      </c>
      <c r="E735" s="6" t="s">
        <v>9491</v>
      </c>
      <c r="F735" s="6" t="s">
        <v>9492</v>
      </c>
      <c r="G735" s="6" t="s">
        <v>9493</v>
      </c>
      <c r="H735" s="6" t="s">
        <v>81</v>
      </c>
      <c r="I735" s="43"/>
      <c r="J735" s="43"/>
      <c r="K735">
        <v>1922641</v>
      </c>
      <c r="L735" s="6" t="s">
        <v>81</v>
      </c>
      <c r="M735" s="6" t="s">
        <v>81</v>
      </c>
      <c r="N735" s="6" t="s">
        <v>5316</v>
      </c>
      <c r="O735" s="6" t="s">
        <v>3983</v>
      </c>
      <c r="Q735" s="6" t="s">
        <v>1187</v>
      </c>
      <c r="R735" s="6" t="s">
        <v>19462</v>
      </c>
      <c r="S735" s="6" t="s">
        <v>19463</v>
      </c>
      <c r="T735" s="6" t="s">
        <v>12</v>
      </c>
      <c r="U735" s="6" t="s">
        <v>1187</v>
      </c>
      <c r="V735" s="6" t="s">
        <v>15917</v>
      </c>
      <c r="W735" s="6" t="s">
        <v>16915</v>
      </c>
      <c r="X735" s="6" t="s">
        <v>19464</v>
      </c>
      <c r="Y735" s="6" t="s">
        <v>19465</v>
      </c>
      <c r="Z735" s="6" t="s">
        <v>19466</v>
      </c>
    </row>
    <row r="736" spans="1:26" x14ac:dyDescent="0.25">
      <c r="A736" s="6" t="s">
        <v>3089</v>
      </c>
      <c r="B736" s="6" t="s">
        <v>3880</v>
      </c>
      <c r="C736" s="6" t="s">
        <v>3823</v>
      </c>
      <c r="D736" s="6" t="s">
        <v>9494</v>
      </c>
      <c r="E736" s="6" t="s">
        <v>6466</v>
      </c>
      <c r="F736" s="6" t="s">
        <v>6551</v>
      </c>
      <c r="G736" s="6" t="s">
        <v>7241</v>
      </c>
      <c r="H736" s="6" t="s">
        <v>808</v>
      </c>
      <c r="I736" s="43">
        <v>45230</v>
      </c>
      <c r="J736" s="43">
        <v>45236</v>
      </c>
      <c r="K736">
        <v>1420800</v>
      </c>
      <c r="L736" s="6" t="s">
        <v>81</v>
      </c>
      <c r="M736" s="6" t="s">
        <v>9495</v>
      </c>
      <c r="N736" s="6" t="s">
        <v>4025</v>
      </c>
      <c r="O736" s="6" t="s">
        <v>3982</v>
      </c>
      <c r="Q736" s="6" t="s">
        <v>1189</v>
      </c>
      <c r="R736" s="6" t="s">
        <v>19467</v>
      </c>
      <c r="S736" s="6" t="s">
        <v>19468</v>
      </c>
      <c r="T736" s="6" t="s">
        <v>12</v>
      </c>
      <c r="U736" s="6" t="s">
        <v>1189</v>
      </c>
      <c r="V736" s="6" t="s">
        <v>16285</v>
      </c>
      <c r="W736" s="6" t="s">
        <v>16286</v>
      </c>
      <c r="X736" s="6" t="s">
        <v>19469</v>
      </c>
      <c r="Y736" s="6" t="s">
        <v>19470</v>
      </c>
      <c r="Z736" s="6" t="s">
        <v>19471</v>
      </c>
    </row>
    <row r="737" spans="1:26" x14ac:dyDescent="0.25">
      <c r="A737" s="6" t="s">
        <v>942</v>
      </c>
      <c r="B737" s="6" t="s">
        <v>265</v>
      </c>
      <c r="C737" s="6" t="s">
        <v>3819</v>
      </c>
      <c r="D737" s="6" t="s">
        <v>9496</v>
      </c>
      <c r="E737" s="6" t="s">
        <v>81</v>
      </c>
      <c r="F737" s="6" t="s">
        <v>9497</v>
      </c>
      <c r="G737" s="6" t="s">
        <v>9498</v>
      </c>
      <c r="H737" s="6" t="s">
        <v>6353</v>
      </c>
      <c r="I737" s="43">
        <v>45222</v>
      </c>
      <c r="J737" s="43">
        <v>45226</v>
      </c>
      <c r="K737">
        <v>1463101</v>
      </c>
      <c r="L737" s="6" t="s">
        <v>9499</v>
      </c>
      <c r="M737" s="6" t="s">
        <v>9500</v>
      </c>
      <c r="N737" s="6" t="s">
        <v>5317</v>
      </c>
      <c r="O737" s="6" t="s">
        <v>3982</v>
      </c>
      <c r="Q737" s="6" t="s">
        <v>3183</v>
      </c>
      <c r="R737" s="6" t="s">
        <v>19472</v>
      </c>
      <c r="S737" s="6" t="s">
        <v>19473</v>
      </c>
      <c r="T737" s="6" t="s">
        <v>12</v>
      </c>
      <c r="U737" s="6" t="s">
        <v>3183</v>
      </c>
      <c r="V737" s="6" t="s">
        <v>15943</v>
      </c>
      <c r="W737" s="6" t="s">
        <v>16977</v>
      </c>
      <c r="X737" s="6" t="s">
        <v>19474</v>
      </c>
      <c r="Y737" s="6" t="s">
        <v>19475</v>
      </c>
      <c r="Z737" s="6" t="s">
        <v>19476</v>
      </c>
    </row>
    <row r="738" spans="1:26" x14ac:dyDescent="0.25">
      <c r="A738" s="6" t="s">
        <v>3091</v>
      </c>
      <c r="B738" s="6" t="s">
        <v>3829</v>
      </c>
      <c r="C738" s="6" t="s">
        <v>3823</v>
      </c>
      <c r="D738" s="6" t="s">
        <v>9501</v>
      </c>
      <c r="E738" s="6" t="s">
        <v>81</v>
      </c>
      <c r="F738" s="6" t="s">
        <v>6604</v>
      </c>
      <c r="G738" s="6" t="s">
        <v>7147</v>
      </c>
      <c r="H738" s="6" t="s">
        <v>1678</v>
      </c>
      <c r="I738" s="43">
        <v>45146</v>
      </c>
      <c r="J738" s="43"/>
      <c r="K738">
        <v>1632790</v>
      </c>
      <c r="L738" s="6" t="s">
        <v>9502</v>
      </c>
      <c r="M738" s="6" t="s">
        <v>9503</v>
      </c>
      <c r="N738" s="6" t="s">
        <v>4622</v>
      </c>
      <c r="O738" s="6" t="s">
        <v>3984</v>
      </c>
      <c r="Q738" s="6" t="s">
        <v>1190</v>
      </c>
      <c r="R738" s="6" t="s">
        <v>19477</v>
      </c>
      <c r="S738" s="6" t="s">
        <v>19478</v>
      </c>
      <c r="T738" s="6" t="s">
        <v>12</v>
      </c>
      <c r="U738" s="6" t="s">
        <v>1190</v>
      </c>
      <c r="V738" s="6" t="s">
        <v>16070</v>
      </c>
      <c r="W738" s="6" t="s">
        <v>17297</v>
      </c>
      <c r="X738" s="6" t="s">
        <v>19479</v>
      </c>
      <c r="Y738" s="6" t="s">
        <v>19480</v>
      </c>
      <c r="Z738" s="6" t="s">
        <v>19481</v>
      </c>
    </row>
    <row r="739" spans="1:26" x14ac:dyDescent="0.25">
      <c r="A739" s="6" t="s">
        <v>944</v>
      </c>
      <c r="B739" s="6" t="s">
        <v>3829</v>
      </c>
      <c r="C739" s="6" t="s">
        <v>3823</v>
      </c>
      <c r="D739" s="6" t="s">
        <v>9504</v>
      </c>
      <c r="E739" s="6" t="s">
        <v>81</v>
      </c>
      <c r="F739" s="6" t="s">
        <v>9505</v>
      </c>
      <c r="G739" s="6" t="s">
        <v>9506</v>
      </c>
      <c r="H739" s="6" t="s">
        <v>6360</v>
      </c>
      <c r="I739" s="43">
        <v>45147</v>
      </c>
      <c r="J739" s="43"/>
      <c r="K739">
        <v>1289308</v>
      </c>
      <c r="L739" s="6" t="s">
        <v>9507</v>
      </c>
      <c r="M739" s="6" t="s">
        <v>9508</v>
      </c>
      <c r="N739" s="6" t="s">
        <v>4240</v>
      </c>
      <c r="O739" s="6" t="s">
        <v>3984</v>
      </c>
      <c r="Q739" s="6" t="s">
        <v>1192</v>
      </c>
      <c r="R739" s="6" t="s">
        <v>19482</v>
      </c>
      <c r="S739" s="6" t="s">
        <v>19483</v>
      </c>
      <c r="T739" s="6" t="s">
        <v>15902</v>
      </c>
      <c r="U739" s="6" t="s">
        <v>1192</v>
      </c>
      <c r="V739" s="6" t="s">
        <v>17953</v>
      </c>
      <c r="W739" s="6" t="s">
        <v>19447</v>
      </c>
      <c r="X739" s="6" t="s">
        <v>19484</v>
      </c>
      <c r="Y739" s="6" t="s">
        <v>19485</v>
      </c>
      <c r="Z739" s="6" t="s">
        <v>19486</v>
      </c>
    </row>
    <row r="740" spans="1:26" x14ac:dyDescent="0.25">
      <c r="A740" s="6" t="s">
        <v>946</v>
      </c>
      <c r="B740" s="6" t="s">
        <v>3845</v>
      </c>
      <c r="C740" s="6" t="s">
        <v>3816</v>
      </c>
      <c r="D740" s="6" t="s">
        <v>9509</v>
      </c>
      <c r="E740" s="6" t="s">
        <v>9510</v>
      </c>
      <c r="F740" s="6" t="s">
        <v>9511</v>
      </c>
      <c r="G740" s="6" t="s">
        <v>9512</v>
      </c>
      <c r="H740" s="6" t="s">
        <v>6353</v>
      </c>
      <c r="I740" s="43">
        <v>45223</v>
      </c>
      <c r="J740" s="43">
        <v>45229</v>
      </c>
      <c r="K740">
        <v>1125376</v>
      </c>
      <c r="L740" s="6" t="s">
        <v>9513</v>
      </c>
      <c r="M740" s="6" t="s">
        <v>9514</v>
      </c>
      <c r="N740" s="6" t="s">
        <v>4297</v>
      </c>
      <c r="O740" s="6" t="s">
        <v>3983</v>
      </c>
      <c r="Q740" s="6" t="s">
        <v>3187</v>
      </c>
      <c r="R740" s="6" t="s">
        <v>19487</v>
      </c>
      <c r="S740" s="6" t="s">
        <v>19488</v>
      </c>
      <c r="T740" s="6" t="s">
        <v>12</v>
      </c>
      <c r="U740" s="6" t="s">
        <v>3187</v>
      </c>
      <c r="V740" s="6" t="s">
        <v>15930</v>
      </c>
      <c r="W740" s="6" t="s">
        <v>16007</v>
      </c>
      <c r="X740" s="6" t="s">
        <v>19489</v>
      </c>
      <c r="Y740" s="6" t="s">
        <v>19490</v>
      </c>
      <c r="Z740" s="6" t="s">
        <v>19491</v>
      </c>
    </row>
    <row r="741" spans="1:26" x14ac:dyDescent="0.25">
      <c r="A741" s="6" t="s">
        <v>949</v>
      </c>
      <c r="B741" s="6" t="s">
        <v>3848</v>
      </c>
      <c r="C741" s="6" t="s">
        <v>3819</v>
      </c>
      <c r="D741" s="6" t="s">
        <v>9515</v>
      </c>
      <c r="E741" s="6" t="s">
        <v>81</v>
      </c>
      <c r="F741" s="6" t="s">
        <v>7934</v>
      </c>
      <c r="G741" s="6" t="s">
        <v>7935</v>
      </c>
      <c r="H741" s="6" t="s">
        <v>1601</v>
      </c>
      <c r="I741" s="43">
        <v>45230</v>
      </c>
      <c r="J741" s="43">
        <v>45236</v>
      </c>
      <c r="K741">
        <v>1101302</v>
      </c>
      <c r="L741" s="6" t="s">
        <v>9516</v>
      </c>
      <c r="M741" s="6" t="s">
        <v>9517</v>
      </c>
      <c r="N741" s="6" t="s">
        <v>4357</v>
      </c>
      <c r="O741" s="6" t="s">
        <v>3982</v>
      </c>
      <c r="Q741" s="6" t="s">
        <v>3189</v>
      </c>
      <c r="R741" s="6" t="s">
        <v>19492</v>
      </c>
      <c r="S741" s="6" t="s">
        <v>19493</v>
      </c>
      <c r="T741" s="6" t="s">
        <v>15902</v>
      </c>
      <c r="U741" s="6" t="s">
        <v>3189</v>
      </c>
      <c r="V741" s="6" t="s">
        <v>15917</v>
      </c>
      <c r="W741" s="6" t="s">
        <v>16018</v>
      </c>
      <c r="X741" s="6" t="s">
        <v>19494</v>
      </c>
      <c r="Y741" s="6" t="s">
        <v>19495</v>
      </c>
      <c r="Z741" s="6" t="s">
        <v>19496</v>
      </c>
    </row>
    <row r="742" spans="1:26" x14ac:dyDescent="0.25">
      <c r="A742" s="6" t="s">
        <v>3093</v>
      </c>
      <c r="B742" s="6" t="s">
        <v>3858</v>
      </c>
      <c r="C742" s="6" t="s">
        <v>3819</v>
      </c>
      <c r="D742" s="6" t="s">
        <v>9518</v>
      </c>
      <c r="E742" s="6" t="s">
        <v>7587</v>
      </c>
      <c r="F742" s="6" t="s">
        <v>6943</v>
      </c>
      <c r="G742" s="6" t="s">
        <v>6558</v>
      </c>
      <c r="H742" s="6" t="s">
        <v>6360</v>
      </c>
      <c r="I742" s="43">
        <v>45236</v>
      </c>
      <c r="J742" s="43">
        <v>45240</v>
      </c>
      <c r="K742">
        <v>1337619</v>
      </c>
      <c r="L742" s="6" t="s">
        <v>9519</v>
      </c>
      <c r="M742" s="6" t="s">
        <v>9520</v>
      </c>
      <c r="N742" s="6" t="s">
        <v>5318</v>
      </c>
      <c r="O742" s="6" t="s">
        <v>3982</v>
      </c>
      <c r="Q742" s="6" t="s">
        <v>1194</v>
      </c>
      <c r="R742" s="6" t="s">
        <v>19497</v>
      </c>
      <c r="S742" s="6" t="s">
        <v>19498</v>
      </c>
      <c r="T742" s="6" t="s">
        <v>6627</v>
      </c>
      <c r="U742" s="6" t="s">
        <v>19499</v>
      </c>
      <c r="V742" s="6" t="s">
        <v>16127</v>
      </c>
      <c r="W742" s="6" t="s">
        <v>16128</v>
      </c>
      <c r="X742" s="6" t="s">
        <v>19500</v>
      </c>
      <c r="Y742" s="6" t="s">
        <v>19501</v>
      </c>
      <c r="Z742" s="6" t="s">
        <v>19502</v>
      </c>
    </row>
    <row r="743" spans="1:26" x14ac:dyDescent="0.25">
      <c r="A743" s="6" t="s">
        <v>3095</v>
      </c>
      <c r="B743" s="6" t="s">
        <v>3829</v>
      </c>
      <c r="C743" s="6" t="s">
        <v>3823</v>
      </c>
      <c r="D743" s="6" t="s">
        <v>9521</v>
      </c>
      <c r="E743" s="6" t="s">
        <v>81</v>
      </c>
      <c r="F743" s="6" t="s">
        <v>9497</v>
      </c>
      <c r="G743" s="6" t="s">
        <v>9498</v>
      </c>
      <c r="H743" s="6" t="s">
        <v>6353</v>
      </c>
      <c r="I743" s="43">
        <v>45229</v>
      </c>
      <c r="J743" s="43">
        <v>45233</v>
      </c>
      <c r="K743">
        <v>1828318</v>
      </c>
      <c r="L743" s="6" t="s">
        <v>9522</v>
      </c>
      <c r="M743" s="6" t="s">
        <v>9523</v>
      </c>
      <c r="N743" s="6" t="s">
        <v>5319</v>
      </c>
      <c r="O743" s="6" t="s">
        <v>3984</v>
      </c>
      <c r="Q743" s="6" t="s">
        <v>1196</v>
      </c>
      <c r="R743" s="6" t="s">
        <v>19503</v>
      </c>
      <c r="S743" s="6" t="s">
        <v>19504</v>
      </c>
      <c r="T743" s="6" t="s">
        <v>12</v>
      </c>
      <c r="U743" s="6" t="s">
        <v>1196</v>
      </c>
      <c r="V743" s="6" t="s">
        <v>16285</v>
      </c>
      <c r="W743" s="6" t="s">
        <v>17049</v>
      </c>
      <c r="X743" s="6" t="s">
        <v>19505</v>
      </c>
      <c r="Y743" s="6" t="s">
        <v>19506</v>
      </c>
      <c r="Z743" s="6" t="s">
        <v>19507</v>
      </c>
    </row>
    <row r="744" spans="1:26" x14ac:dyDescent="0.25">
      <c r="A744" s="6" t="s">
        <v>950</v>
      </c>
      <c r="B744" s="6" t="s">
        <v>3865</v>
      </c>
      <c r="C744" s="6" t="s">
        <v>3866</v>
      </c>
      <c r="D744" s="6" t="s">
        <v>9524</v>
      </c>
      <c r="E744" s="6" t="s">
        <v>9525</v>
      </c>
      <c r="F744" s="6" t="s">
        <v>7065</v>
      </c>
      <c r="G744" s="6" t="s">
        <v>7970</v>
      </c>
      <c r="H744" s="6" t="s">
        <v>6376</v>
      </c>
      <c r="I744" s="43">
        <v>45231</v>
      </c>
      <c r="J744" s="43">
        <v>45236</v>
      </c>
      <c r="K744">
        <v>821189</v>
      </c>
      <c r="L744" s="6" t="s">
        <v>9526</v>
      </c>
      <c r="M744" s="6" t="s">
        <v>9527</v>
      </c>
      <c r="N744" s="6" t="s">
        <v>4805</v>
      </c>
      <c r="O744" s="6" t="s">
        <v>3982</v>
      </c>
      <c r="Q744" s="6" t="s">
        <v>1197</v>
      </c>
      <c r="R744" s="6" t="s">
        <v>19508</v>
      </c>
      <c r="S744" s="6" t="s">
        <v>19509</v>
      </c>
      <c r="T744" s="6" t="s">
        <v>15902</v>
      </c>
      <c r="U744" s="6" t="s">
        <v>1198</v>
      </c>
      <c r="V744" s="6" t="s">
        <v>16037</v>
      </c>
      <c r="W744" s="6" t="s">
        <v>16616</v>
      </c>
      <c r="X744" s="6" t="s">
        <v>19510</v>
      </c>
      <c r="Y744" s="6" t="s">
        <v>19511</v>
      </c>
      <c r="Z744" s="6" t="s">
        <v>19512</v>
      </c>
    </row>
    <row r="745" spans="1:26" x14ac:dyDescent="0.25">
      <c r="A745" s="6" t="s">
        <v>3096</v>
      </c>
      <c r="B745" s="6" t="s">
        <v>3864</v>
      </c>
      <c r="C745" s="6" t="s">
        <v>102</v>
      </c>
      <c r="D745" s="6" t="s">
        <v>9528</v>
      </c>
      <c r="E745" s="6" t="s">
        <v>81</v>
      </c>
      <c r="F745" s="6" t="s">
        <v>9529</v>
      </c>
      <c r="G745" s="6" t="s">
        <v>9530</v>
      </c>
      <c r="H745" s="6" t="s">
        <v>81</v>
      </c>
      <c r="I745" s="43"/>
      <c r="J745" s="43"/>
      <c r="L745" s="6" t="s">
        <v>9531</v>
      </c>
      <c r="M745" s="6" t="s">
        <v>81</v>
      </c>
      <c r="N745" s="6" t="s">
        <v>5320</v>
      </c>
      <c r="O745" s="6" t="s">
        <v>3983</v>
      </c>
      <c r="Q745" s="6" t="s">
        <v>1198</v>
      </c>
      <c r="R745" s="6" t="s">
        <v>19508</v>
      </c>
      <c r="S745" s="6" t="s">
        <v>19509</v>
      </c>
      <c r="T745" s="6" t="s">
        <v>15902</v>
      </c>
      <c r="U745" s="6" t="s">
        <v>1198</v>
      </c>
      <c r="V745" s="6" t="s">
        <v>16037</v>
      </c>
      <c r="W745" s="6" t="s">
        <v>16616</v>
      </c>
      <c r="X745" s="6" t="s">
        <v>19510</v>
      </c>
      <c r="Y745" s="6" t="s">
        <v>19511</v>
      </c>
      <c r="Z745" s="6" t="s">
        <v>19512</v>
      </c>
    </row>
    <row r="746" spans="1:26" x14ac:dyDescent="0.25">
      <c r="A746" s="6" t="s">
        <v>951</v>
      </c>
      <c r="B746" s="6" t="s">
        <v>3849</v>
      </c>
      <c r="C746" s="6" t="s">
        <v>3819</v>
      </c>
      <c r="D746" s="6" t="s">
        <v>9532</v>
      </c>
      <c r="E746" s="6" t="s">
        <v>9533</v>
      </c>
      <c r="F746" s="6" t="s">
        <v>9534</v>
      </c>
      <c r="G746" s="6" t="s">
        <v>9535</v>
      </c>
      <c r="H746" s="6" t="s">
        <v>6360</v>
      </c>
      <c r="I746" s="43">
        <v>45231</v>
      </c>
      <c r="J746" s="43">
        <v>45236</v>
      </c>
      <c r="K746">
        <v>1352010</v>
      </c>
      <c r="L746" s="6" t="s">
        <v>9536</v>
      </c>
      <c r="M746" s="6" t="s">
        <v>9537</v>
      </c>
      <c r="N746" s="6" t="s">
        <v>4554</v>
      </c>
      <c r="O746" s="6" t="s">
        <v>3982</v>
      </c>
      <c r="Q746" s="6" t="s">
        <v>1199</v>
      </c>
      <c r="R746" s="6" t="s">
        <v>19513</v>
      </c>
      <c r="S746" s="6" t="s">
        <v>19514</v>
      </c>
      <c r="T746" s="6" t="s">
        <v>12</v>
      </c>
      <c r="U746" s="6" t="s">
        <v>1199</v>
      </c>
      <c r="V746" s="6" t="s">
        <v>15943</v>
      </c>
      <c r="W746" s="6" t="s">
        <v>17917</v>
      </c>
      <c r="X746" s="6" t="s">
        <v>19515</v>
      </c>
      <c r="Y746" s="6" t="s">
        <v>19516</v>
      </c>
      <c r="Z746" s="6" t="s">
        <v>19517</v>
      </c>
    </row>
    <row r="747" spans="1:26" x14ac:dyDescent="0.25">
      <c r="A747" s="6" t="s">
        <v>3097</v>
      </c>
      <c r="B747" s="6" t="s">
        <v>3931</v>
      </c>
      <c r="C747" s="6" t="s">
        <v>3835</v>
      </c>
      <c r="D747" s="6" t="s">
        <v>9538</v>
      </c>
      <c r="E747" s="6" t="s">
        <v>81</v>
      </c>
      <c r="F747" s="6" t="s">
        <v>9539</v>
      </c>
      <c r="G747" s="6" t="s">
        <v>9540</v>
      </c>
      <c r="H747" s="6" t="s">
        <v>6703</v>
      </c>
      <c r="I747" s="43">
        <v>45238</v>
      </c>
      <c r="J747" s="43">
        <v>45243</v>
      </c>
      <c r="K747">
        <v>1096752</v>
      </c>
      <c r="L747" s="6" t="s">
        <v>9541</v>
      </c>
      <c r="M747" s="6" t="s">
        <v>9542</v>
      </c>
      <c r="N747" s="6" t="s">
        <v>4254</v>
      </c>
      <c r="O747" s="6" t="s">
        <v>3982</v>
      </c>
      <c r="Q747" s="6" t="s">
        <v>1202</v>
      </c>
      <c r="R747" s="6" t="s">
        <v>19518</v>
      </c>
      <c r="S747" s="6" t="s">
        <v>19519</v>
      </c>
      <c r="T747" s="6" t="s">
        <v>12</v>
      </c>
      <c r="U747" s="6" t="s">
        <v>1202</v>
      </c>
      <c r="V747" s="6" t="s">
        <v>15917</v>
      </c>
      <c r="W747" s="6" t="s">
        <v>15968</v>
      </c>
      <c r="X747" s="6" t="s">
        <v>19520</v>
      </c>
      <c r="Y747" s="6" t="s">
        <v>19521</v>
      </c>
      <c r="Z747" s="6" t="s">
        <v>19522</v>
      </c>
    </row>
    <row r="748" spans="1:26" x14ac:dyDescent="0.25">
      <c r="A748" s="6" t="s">
        <v>953</v>
      </c>
      <c r="B748" s="6" t="s">
        <v>3884</v>
      </c>
      <c r="C748" s="6" t="s">
        <v>3866</v>
      </c>
      <c r="D748" s="6" t="s">
        <v>9543</v>
      </c>
      <c r="E748" s="6" t="s">
        <v>6972</v>
      </c>
      <c r="F748" s="6" t="s">
        <v>7065</v>
      </c>
      <c r="G748" s="6" t="s">
        <v>9544</v>
      </c>
      <c r="H748" s="6" t="s">
        <v>6376</v>
      </c>
      <c r="I748" s="43">
        <v>45229</v>
      </c>
      <c r="J748" s="43">
        <v>45233</v>
      </c>
      <c r="K748">
        <v>1061219</v>
      </c>
      <c r="L748" s="6" t="s">
        <v>9545</v>
      </c>
      <c r="M748" s="6" t="s">
        <v>9546</v>
      </c>
      <c r="N748" s="6" t="s">
        <v>4502</v>
      </c>
      <c r="O748" s="6" t="s">
        <v>3982</v>
      </c>
      <c r="Q748" s="6" t="s">
        <v>1204</v>
      </c>
      <c r="R748" s="6" t="s">
        <v>1203</v>
      </c>
      <c r="S748" s="6" t="s">
        <v>19523</v>
      </c>
      <c r="T748" s="6" t="s">
        <v>12</v>
      </c>
      <c r="U748" s="6" t="s">
        <v>1204</v>
      </c>
      <c r="V748" s="6" t="s">
        <v>16752</v>
      </c>
      <c r="W748" s="6" t="s">
        <v>19524</v>
      </c>
      <c r="X748" s="6" t="s">
        <v>19525</v>
      </c>
      <c r="Y748" s="6" t="s">
        <v>19526</v>
      </c>
      <c r="Z748" s="6" t="s">
        <v>19527</v>
      </c>
    </row>
    <row r="749" spans="1:26" x14ac:dyDescent="0.25">
      <c r="A749" s="6" t="s">
        <v>3098</v>
      </c>
      <c r="B749" s="6" t="s">
        <v>3868</v>
      </c>
      <c r="C749" s="6" t="s">
        <v>3823</v>
      </c>
      <c r="D749" s="6" t="s">
        <v>7303</v>
      </c>
      <c r="E749" s="6" t="s">
        <v>81</v>
      </c>
      <c r="F749" s="6" t="s">
        <v>7304</v>
      </c>
      <c r="G749" s="6" t="s">
        <v>9547</v>
      </c>
      <c r="H749" s="6" t="s">
        <v>81</v>
      </c>
      <c r="I749" s="43"/>
      <c r="J749" s="43"/>
      <c r="L749" s="6" t="s">
        <v>9548</v>
      </c>
      <c r="M749" s="6" t="s">
        <v>81</v>
      </c>
      <c r="N749" s="6" t="s">
        <v>4621</v>
      </c>
      <c r="O749" s="6" t="s">
        <v>3982</v>
      </c>
      <c r="Q749" s="6" t="s">
        <v>1205</v>
      </c>
      <c r="R749" s="6" t="s">
        <v>19528</v>
      </c>
      <c r="S749" s="6" t="s">
        <v>19529</v>
      </c>
      <c r="T749" s="6" t="s">
        <v>12</v>
      </c>
      <c r="U749" s="6" t="s">
        <v>1205</v>
      </c>
      <c r="V749" s="6" t="s">
        <v>16024</v>
      </c>
      <c r="W749" s="6" t="s">
        <v>16025</v>
      </c>
      <c r="X749" s="6" t="s">
        <v>19530</v>
      </c>
      <c r="Y749" s="6" t="s">
        <v>19531</v>
      </c>
      <c r="Z749" s="6" t="s">
        <v>19532</v>
      </c>
    </row>
    <row r="750" spans="1:26" x14ac:dyDescent="0.25">
      <c r="A750" s="6" t="s">
        <v>956</v>
      </c>
      <c r="B750" s="6" t="s">
        <v>3890</v>
      </c>
      <c r="C750" s="6" t="s">
        <v>3840</v>
      </c>
      <c r="D750" s="6" t="s">
        <v>9549</v>
      </c>
      <c r="E750" s="6" t="s">
        <v>8126</v>
      </c>
      <c r="F750" s="6" t="s">
        <v>8179</v>
      </c>
      <c r="G750" s="6" t="s">
        <v>9550</v>
      </c>
      <c r="H750" s="6" t="s">
        <v>1678</v>
      </c>
      <c r="I750" s="43">
        <v>45230</v>
      </c>
      <c r="J750" s="43">
        <v>45236</v>
      </c>
      <c r="K750">
        <v>1045450</v>
      </c>
      <c r="L750" s="6" t="s">
        <v>9551</v>
      </c>
      <c r="M750" s="6" t="s">
        <v>9552</v>
      </c>
      <c r="N750" s="6" t="s">
        <v>5321</v>
      </c>
      <c r="O750" s="6" t="s">
        <v>3982</v>
      </c>
      <c r="Q750" s="6" t="s">
        <v>1207</v>
      </c>
      <c r="R750" s="6" t="s">
        <v>19533</v>
      </c>
      <c r="S750" s="6" t="s">
        <v>19534</v>
      </c>
      <c r="T750" s="6" t="s">
        <v>12</v>
      </c>
      <c r="U750" s="6" t="s">
        <v>1207</v>
      </c>
      <c r="V750" s="6" t="s">
        <v>15917</v>
      </c>
      <c r="W750" s="6" t="s">
        <v>16134</v>
      </c>
      <c r="X750" s="6" t="s">
        <v>19535</v>
      </c>
      <c r="Y750" s="6" t="s">
        <v>19536</v>
      </c>
      <c r="Z750" s="6" t="s">
        <v>19537</v>
      </c>
    </row>
    <row r="751" spans="1:26" x14ac:dyDescent="0.25">
      <c r="A751" s="6" t="s">
        <v>958</v>
      </c>
      <c r="B751" s="6" t="s">
        <v>3921</v>
      </c>
      <c r="C751" s="6" t="s">
        <v>3840</v>
      </c>
      <c r="D751" s="6" t="s">
        <v>9553</v>
      </c>
      <c r="E751" s="6" t="s">
        <v>9554</v>
      </c>
      <c r="F751" s="6" t="s">
        <v>8304</v>
      </c>
      <c r="G751" s="6" t="s">
        <v>8305</v>
      </c>
      <c r="H751" s="6" t="s">
        <v>6569</v>
      </c>
      <c r="I751" s="43">
        <v>45224</v>
      </c>
      <c r="J751" s="43">
        <v>45229</v>
      </c>
      <c r="K751">
        <v>1728951</v>
      </c>
      <c r="L751" s="6" t="s">
        <v>9555</v>
      </c>
      <c r="M751" s="6" t="s">
        <v>9556</v>
      </c>
      <c r="N751" s="6" t="s">
        <v>5322</v>
      </c>
      <c r="O751" s="6" t="s">
        <v>3982</v>
      </c>
      <c r="Q751" s="6" t="s">
        <v>1209</v>
      </c>
      <c r="R751" s="6" t="s">
        <v>19538</v>
      </c>
      <c r="S751" s="6" t="s">
        <v>19539</v>
      </c>
      <c r="T751" s="6" t="s">
        <v>81</v>
      </c>
      <c r="U751" s="6" t="s">
        <v>81</v>
      </c>
      <c r="V751" s="6" t="s">
        <v>15903</v>
      </c>
      <c r="W751" s="6" t="s">
        <v>19198</v>
      </c>
      <c r="X751" s="6" t="s">
        <v>19540</v>
      </c>
      <c r="Y751" s="6" t="s">
        <v>19541</v>
      </c>
      <c r="Z751" s="6" t="s">
        <v>81</v>
      </c>
    </row>
    <row r="752" spans="1:26" x14ac:dyDescent="0.25">
      <c r="A752" s="6" t="s">
        <v>3100</v>
      </c>
      <c r="B752" s="6" t="s">
        <v>3900</v>
      </c>
      <c r="C752" s="6" t="s">
        <v>3840</v>
      </c>
      <c r="D752" s="6" t="s">
        <v>9449</v>
      </c>
      <c r="E752" s="6" t="s">
        <v>9557</v>
      </c>
      <c r="F752" s="6" t="s">
        <v>6557</v>
      </c>
      <c r="G752" s="6" t="s">
        <v>9558</v>
      </c>
      <c r="H752" s="6" t="s">
        <v>6408</v>
      </c>
      <c r="I752" s="43">
        <v>45222</v>
      </c>
      <c r="J752" s="43">
        <v>45226</v>
      </c>
      <c r="K752">
        <v>803649</v>
      </c>
      <c r="L752" s="6" t="s">
        <v>9559</v>
      </c>
      <c r="M752" s="6" t="s">
        <v>9560</v>
      </c>
      <c r="N752" s="6" t="s">
        <v>5323</v>
      </c>
      <c r="O752" s="6" t="s">
        <v>3982</v>
      </c>
      <c r="Q752" s="6" t="s">
        <v>3193</v>
      </c>
      <c r="R752" s="6" t="s">
        <v>19542</v>
      </c>
      <c r="S752" s="6" t="s">
        <v>19543</v>
      </c>
      <c r="T752" s="6" t="s">
        <v>12</v>
      </c>
      <c r="U752" s="6" t="s">
        <v>3193</v>
      </c>
      <c r="V752" s="6" t="s">
        <v>24</v>
      </c>
      <c r="W752" s="6" t="s">
        <v>17496</v>
      </c>
      <c r="X752" s="6" t="s">
        <v>19544</v>
      </c>
      <c r="Y752" s="6" t="s">
        <v>19545</v>
      </c>
      <c r="Z752" s="6" t="s">
        <v>19546</v>
      </c>
    </row>
    <row r="753" spans="1:26" x14ac:dyDescent="0.25">
      <c r="A753" s="6" t="s">
        <v>960</v>
      </c>
      <c r="B753" s="6" t="s">
        <v>3844</v>
      </c>
      <c r="C753" s="6" t="s">
        <v>3821</v>
      </c>
      <c r="D753" s="6" t="s">
        <v>9561</v>
      </c>
      <c r="E753" s="6" t="s">
        <v>81</v>
      </c>
      <c r="F753" s="6" t="s">
        <v>6445</v>
      </c>
      <c r="G753" s="6" t="s">
        <v>9562</v>
      </c>
      <c r="H753" s="6" t="s">
        <v>6447</v>
      </c>
      <c r="I753" s="43">
        <v>45230</v>
      </c>
      <c r="J753" s="43">
        <v>45236</v>
      </c>
      <c r="K753">
        <v>1333986</v>
      </c>
      <c r="L753" s="6" t="s">
        <v>9563</v>
      </c>
      <c r="M753" s="6" t="s">
        <v>9564</v>
      </c>
      <c r="N753" s="6" t="s">
        <v>5324</v>
      </c>
      <c r="O753" s="6" t="s">
        <v>3982</v>
      </c>
      <c r="Q753" s="6" t="s">
        <v>1211</v>
      </c>
      <c r="R753" s="6" t="s">
        <v>19547</v>
      </c>
      <c r="S753" s="6" t="s">
        <v>19548</v>
      </c>
      <c r="T753" s="6" t="s">
        <v>81</v>
      </c>
      <c r="U753" s="6" t="s">
        <v>81</v>
      </c>
      <c r="V753" s="6" t="s">
        <v>15936</v>
      </c>
      <c r="W753" s="6" t="s">
        <v>15937</v>
      </c>
      <c r="X753" s="6" t="s">
        <v>19549</v>
      </c>
      <c r="Y753" s="6" t="s">
        <v>19550</v>
      </c>
      <c r="Z753" s="6" t="s">
        <v>19551</v>
      </c>
    </row>
    <row r="754" spans="1:26" x14ac:dyDescent="0.25">
      <c r="A754" s="6" t="s">
        <v>961</v>
      </c>
      <c r="B754" s="6" t="s">
        <v>3890</v>
      </c>
      <c r="C754" s="6" t="s">
        <v>3840</v>
      </c>
      <c r="D754" s="6" t="s">
        <v>9565</v>
      </c>
      <c r="E754" s="6" t="s">
        <v>7282</v>
      </c>
      <c r="F754" s="6" t="s">
        <v>6726</v>
      </c>
      <c r="G754" s="6" t="s">
        <v>9566</v>
      </c>
      <c r="H754" s="6" t="s">
        <v>6353</v>
      </c>
      <c r="I754" s="43">
        <v>45230</v>
      </c>
      <c r="J754" s="43">
        <v>45236</v>
      </c>
      <c r="K754">
        <v>1101239</v>
      </c>
      <c r="L754" s="6" t="s">
        <v>9567</v>
      </c>
      <c r="M754" s="6" t="s">
        <v>9568</v>
      </c>
      <c r="N754" s="6" t="s">
        <v>4135</v>
      </c>
      <c r="O754" s="6" t="s">
        <v>3982</v>
      </c>
      <c r="Q754" s="6" t="s">
        <v>1212</v>
      </c>
      <c r="R754" s="6" t="s">
        <v>19552</v>
      </c>
      <c r="S754" s="6" t="s">
        <v>19553</v>
      </c>
      <c r="T754" s="6" t="s">
        <v>12</v>
      </c>
      <c r="U754" s="6" t="s">
        <v>1212</v>
      </c>
      <c r="V754" s="6" t="s">
        <v>15930</v>
      </c>
      <c r="W754" s="6" t="s">
        <v>15949</v>
      </c>
      <c r="X754" s="6" t="s">
        <v>19554</v>
      </c>
      <c r="Y754" s="6" t="s">
        <v>19555</v>
      </c>
      <c r="Z754" s="6" t="s">
        <v>19556</v>
      </c>
    </row>
    <row r="755" spans="1:26" x14ac:dyDescent="0.25">
      <c r="A755" s="6" t="s">
        <v>15778</v>
      </c>
      <c r="B755" s="6" t="s">
        <v>3923</v>
      </c>
      <c r="C755" s="6" t="s">
        <v>3866</v>
      </c>
      <c r="D755" s="6" t="s">
        <v>24587</v>
      </c>
      <c r="E755" s="6" t="s">
        <v>81</v>
      </c>
      <c r="F755" s="6" t="s">
        <v>24588</v>
      </c>
      <c r="G755" s="6" t="s">
        <v>24589</v>
      </c>
      <c r="H755" s="6" t="s">
        <v>81</v>
      </c>
      <c r="I755" s="43"/>
      <c r="J755" s="43"/>
      <c r="L755" s="6" t="s">
        <v>81</v>
      </c>
      <c r="M755" s="6" t="s">
        <v>81</v>
      </c>
      <c r="N755" s="6" t="s">
        <v>24590</v>
      </c>
      <c r="O755" s="6" t="s">
        <v>3982</v>
      </c>
      <c r="Q755" s="6" t="s">
        <v>1214</v>
      </c>
      <c r="R755" s="6" t="s">
        <v>19557</v>
      </c>
      <c r="S755" s="6" t="s">
        <v>19558</v>
      </c>
      <c r="T755" s="6" t="s">
        <v>6627</v>
      </c>
      <c r="U755" s="6" t="s">
        <v>19559</v>
      </c>
      <c r="V755" s="6" t="s">
        <v>15930</v>
      </c>
      <c r="W755" s="6" t="s">
        <v>15931</v>
      </c>
      <c r="X755" s="6" t="s">
        <v>19560</v>
      </c>
      <c r="Y755" s="6" t="s">
        <v>19561</v>
      </c>
      <c r="Z755" s="6" t="s">
        <v>81</v>
      </c>
    </row>
    <row r="756" spans="1:26" x14ac:dyDescent="0.25">
      <c r="A756" s="6" t="s">
        <v>963</v>
      </c>
      <c r="B756" s="6" t="s">
        <v>3874</v>
      </c>
      <c r="C756" s="6" t="s">
        <v>3840</v>
      </c>
      <c r="D756" s="6" t="s">
        <v>9449</v>
      </c>
      <c r="E756" s="6" t="s">
        <v>6466</v>
      </c>
      <c r="F756" s="6" t="s">
        <v>6557</v>
      </c>
      <c r="G756" s="6" t="s">
        <v>9569</v>
      </c>
      <c r="H756" s="6" t="s">
        <v>6408</v>
      </c>
      <c r="I756" s="43">
        <v>45222</v>
      </c>
      <c r="J756" s="43">
        <v>45226</v>
      </c>
      <c r="K756">
        <v>906107</v>
      </c>
      <c r="L756" s="6" t="s">
        <v>9570</v>
      </c>
      <c r="M756" s="6" t="s">
        <v>9571</v>
      </c>
      <c r="N756" s="6" t="s">
        <v>4060</v>
      </c>
      <c r="O756" s="6" t="s">
        <v>3982</v>
      </c>
      <c r="Q756" s="6" t="s">
        <v>1215</v>
      </c>
      <c r="R756" s="6" t="s">
        <v>19562</v>
      </c>
      <c r="S756" s="6" t="s">
        <v>19563</v>
      </c>
      <c r="T756" s="6" t="s">
        <v>12</v>
      </c>
      <c r="U756" s="6" t="s">
        <v>1215</v>
      </c>
      <c r="V756" s="6" t="s">
        <v>15930</v>
      </c>
      <c r="W756" s="6" t="s">
        <v>17011</v>
      </c>
      <c r="X756" s="6" t="s">
        <v>19564</v>
      </c>
      <c r="Y756" s="6" t="s">
        <v>19565</v>
      </c>
      <c r="Z756" s="6" t="s">
        <v>19566</v>
      </c>
    </row>
    <row r="757" spans="1:26" x14ac:dyDescent="0.25">
      <c r="A757" s="6" t="s">
        <v>964</v>
      </c>
      <c r="B757" s="6" t="s">
        <v>3865</v>
      </c>
      <c r="C757" s="6" t="s">
        <v>3866</v>
      </c>
      <c r="D757" s="6" t="s">
        <v>9572</v>
      </c>
      <c r="E757" s="6" t="s">
        <v>6746</v>
      </c>
      <c r="F757" s="6" t="s">
        <v>6358</v>
      </c>
      <c r="G757" s="6" t="s">
        <v>9573</v>
      </c>
      <c r="H757" s="6" t="s">
        <v>6360</v>
      </c>
      <c r="I757" s="43">
        <v>45223</v>
      </c>
      <c r="J757" s="43">
        <v>45229</v>
      </c>
      <c r="K757">
        <v>33213</v>
      </c>
      <c r="L757" s="6" t="s">
        <v>9574</v>
      </c>
      <c r="M757" s="6" t="s">
        <v>9575</v>
      </c>
      <c r="N757" s="6" t="s">
        <v>5325</v>
      </c>
      <c r="O757" s="6" t="s">
        <v>3982</v>
      </c>
      <c r="Q757" s="6" t="s">
        <v>15788</v>
      </c>
      <c r="R757" s="6" t="s">
        <v>19567</v>
      </c>
      <c r="S757" s="6" t="s">
        <v>19568</v>
      </c>
      <c r="T757" s="6" t="s">
        <v>17927</v>
      </c>
      <c r="U757" s="6" t="s">
        <v>15788</v>
      </c>
      <c r="V757" s="6" t="s">
        <v>16024</v>
      </c>
      <c r="W757" s="6" t="s">
        <v>17491</v>
      </c>
      <c r="X757" s="6" t="s">
        <v>19569</v>
      </c>
      <c r="Y757" s="6" t="s">
        <v>19570</v>
      </c>
      <c r="Z757" s="6" t="s">
        <v>19571</v>
      </c>
    </row>
    <row r="758" spans="1:26" x14ac:dyDescent="0.25">
      <c r="A758" s="6" t="s">
        <v>966</v>
      </c>
      <c r="B758" s="6" t="s">
        <v>3865</v>
      </c>
      <c r="C758" s="6" t="s">
        <v>3866</v>
      </c>
      <c r="D758" s="6" t="s">
        <v>9576</v>
      </c>
      <c r="E758" s="6" t="s">
        <v>9577</v>
      </c>
      <c r="F758" s="6" t="s">
        <v>6655</v>
      </c>
      <c r="G758" s="6" t="s">
        <v>9578</v>
      </c>
      <c r="H758" s="6" t="s">
        <v>31</v>
      </c>
      <c r="I758" s="43">
        <v>45147</v>
      </c>
      <c r="J758" s="43"/>
      <c r="K758">
        <v>1126874</v>
      </c>
      <c r="L758" s="6" t="s">
        <v>9579</v>
      </c>
      <c r="M758" s="6" t="s">
        <v>9580</v>
      </c>
      <c r="N758" s="6" t="s">
        <v>5326</v>
      </c>
      <c r="O758" s="6" t="s">
        <v>3982</v>
      </c>
      <c r="Q758" s="6" t="s">
        <v>1217</v>
      </c>
      <c r="R758" s="6" t="s">
        <v>19572</v>
      </c>
      <c r="S758" s="6" t="s">
        <v>19573</v>
      </c>
      <c r="T758" s="6" t="s">
        <v>81</v>
      </c>
      <c r="U758" s="6" t="s">
        <v>81</v>
      </c>
      <c r="V758" s="6" t="s">
        <v>15936</v>
      </c>
      <c r="W758" s="6" t="s">
        <v>15937</v>
      </c>
      <c r="X758" s="6" t="s">
        <v>19574</v>
      </c>
      <c r="Y758" s="6" t="s">
        <v>19575</v>
      </c>
      <c r="Z758" s="6" t="s">
        <v>81</v>
      </c>
    </row>
    <row r="759" spans="1:26" x14ac:dyDescent="0.25">
      <c r="A759" s="6" t="s">
        <v>3101</v>
      </c>
      <c r="B759" s="6" t="s">
        <v>3815</v>
      </c>
      <c r="C759" s="6" t="s">
        <v>3816</v>
      </c>
      <c r="D759" s="6" t="s">
        <v>9581</v>
      </c>
      <c r="E759" s="6" t="s">
        <v>81</v>
      </c>
      <c r="F759" s="6" t="s">
        <v>6925</v>
      </c>
      <c r="G759" s="6" t="s">
        <v>9582</v>
      </c>
      <c r="H759" s="6" t="s">
        <v>81</v>
      </c>
      <c r="I759" s="43"/>
      <c r="J759" s="43"/>
      <c r="L759" s="6" t="s">
        <v>81</v>
      </c>
      <c r="M759" s="6" t="s">
        <v>81</v>
      </c>
      <c r="N759" s="6" t="s">
        <v>5327</v>
      </c>
      <c r="O759" s="6" t="s">
        <v>3983</v>
      </c>
      <c r="Q759" s="6" t="s">
        <v>1219</v>
      </c>
      <c r="R759" s="6" t="s">
        <v>19576</v>
      </c>
      <c r="S759" s="6" t="s">
        <v>19577</v>
      </c>
      <c r="T759" s="6" t="s">
        <v>15902</v>
      </c>
      <c r="U759" s="6" t="s">
        <v>1219</v>
      </c>
      <c r="V759" s="6" t="s">
        <v>16676</v>
      </c>
      <c r="W759" s="6" t="s">
        <v>19578</v>
      </c>
      <c r="X759" s="6" t="s">
        <v>19579</v>
      </c>
      <c r="Y759" s="6" t="s">
        <v>19580</v>
      </c>
      <c r="Z759" s="6" t="s">
        <v>19581</v>
      </c>
    </row>
    <row r="760" spans="1:26" x14ac:dyDescent="0.25">
      <c r="A760" s="6" t="s">
        <v>968</v>
      </c>
      <c r="B760" s="6" t="s">
        <v>3818</v>
      </c>
      <c r="C760" s="6" t="s">
        <v>3819</v>
      </c>
      <c r="D760" s="6" t="s">
        <v>9583</v>
      </c>
      <c r="E760" s="6" t="s">
        <v>9584</v>
      </c>
      <c r="F760" s="6" t="s">
        <v>6908</v>
      </c>
      <c r="G760" s="6" t="s">
        <v>9585</v>
      </c>
      <c r="H760" s="6" t="s">
        <v>81</v>
      </c>
      <c r="I760" s="43"/>
      <c r="J760" s="43"/>
      <c r="K760">
        <v>717826</v>
      </c>
      <c r="L760" s="6" t="s">
        <v>9586</v>
      </c>
      <c r="M760" s="6" t="s">
        <v>9587</v>
      </c>
      <c r="N760" s="6" t="s">
        <v>4059</v>
      </c>
      <c r="O760" s="6" t="s">
        <v>3984</v>
      </c>
      <c r="Q760" s="6" t="s">
        <v>1222</v>
      </c>
      <c r="R760" s="6" t="s">
        <v>19582</v>
      </c>
      <c r="S760" s="6" t="s">
        <v>19583</v>
      </c>
      <c r="T760" s="6" t="s">
        <v>12</v>
      </c>
      <c r="U760" s="6" t="s">
        <v>1222</v>
      </c>
      <c r="V760" s="6" t="s">
        <v>16083</v>
      </c>
      <c r="W760" s="6" t="s">
        <v>16084</v>
      </c>
      <c r="X760" s="6" t="s">
        <v>19584</v>
      </c>
      <c r="Y760" s="6" t="s">
        <v>19585</v>
      </c>
      <c r="Z760" s="6" t="s">
        <v>19586</v>
      </c>
    </row>
    <row r="761" spans="1:26" x14ac:dyDescent="0.25">
      <c r="A761" s="6" t="s">
        <v>3103</v>
      </c>
      <c r="B761" s="6" t="s">
        <v>3877</v>
      </c>
      <c r="C761" s="6" t="s">
        <v>3823</v>
      </c>
      <c r="D761" s="6" t="s">
        <v>9588</v>
      </c>
      <c r="E761" s="6" t="s">
        <v>9589</v>
      </c>
      <c r="F761" s="6" t="s">
        <v>6432</v>
      </c>
      <c r="G761" s="6" t="s">
        <v>9590</v>
      </c>
      <c r="H761" s="6" t="s">
        <v>6434</v>
      </c>
      <c r="I761" s="43"/>
      <c r="J761" s="43"/>
      <c r="K761">
        <v>1355444</v>
      </c>
      <c r="L761" s="6" t="s">
        <v>9591</v>
      </c>
      <c r="M761" s="6" t="s">
        <v>9592</v>
      </c>
      <c r="N761" s="6" t="s">
        <v>4036</v>
      </c>
      <c r="O761" s="6" t="s">
        <v>3983</v>
      </c>
      <c r="Q761" s="6" t="s">
        <v>1224</v>
      </c>
      <c r="R761" s="6" t="s">
        <v>19587</v>
      </c>
      <c r="S761" s="6" t="s">
        <v>5436</v>
      </c>
      <c r="T761" s="6" t="s">
        <v>15902</v>
      </c>
      <c r="U761" s="6" t="s">
        <v>1224</v>
      </c>
      <c r="V761" s="6" t="s">
        <v>16024</v>
      </c>
      <c r="W761" s="6" t="s">
        <v>16025</v>
      </c>
      <c r="X761" s="6" t="s">
        <v>19588</v>
      </c>
      <c r="Y761" s="6" t="s">
        <v>19589</v>
      </c>
      <c r="Z761" s="6" t="s">
        <v>81</v>
      </c>
    </row>
    <row r="762" spans="1:26" x14ac:dyDescent="0.25">
      <c r="A762" s="6" t="s">
        <v>971</v>
      </c>
      <c r="B762" s="6" t="s">
        <v>3860</v>
      </c>
      <c r="C762" s="6" t="s">
        <v>102</v>
      </c>
      <c r="D762" s="6" t="s">
        <v>9593</v>
      </c>
      <c r="E762" s="6" t="s">
        <v>81</v>
      </c>
      <c r="F762" s="6" t="s">
        <v>9594</v>
      </c>
      <c r="G762" s="6" t="s">
        <v>9595</v>
      </c>
      <c r="H762" s="6" t="s">
        <v>1601</v>
      </c>
      <c r="I762" s="43">
        <v>45230</v>
      </c>
      <c r="J762" s="43">
        <v>45236</v>
      </c>
      <c r="K762">
        <v>72741</v>
      </c>
      <c r="L762" s="6" t="s">
        <v>9596</v>
      </c>
      <c r="M762" s="6" t="s">
        <v>9597</v>
      </c>
      <c r="N762" s="6" t="s">
        <v>4192</v>
      </c>
      <c r="O762" s="6" t="s">
        <v>3983</v>
      </c>
      <c r="Q762" s="6" t="s">
        <v>1226</v>
      </c>
      <c r="R762" s="6" t="s">
        <v>19590</v>
      </c>
      <c r="S762" s="6" t="s">
        <v>19591</v>
      </c>
      <c r="T762" s="6" t="s">
        <v>12</v>
      </c>
      <c r="U762" s="6" t="s">
        <v>1226</v>
      </c>
      <c r="V762" s="6" t="s">
        <v>16785</v>
      </c>
      <c r="W762" s="6" t="s">
        <v>16874</v>
      </c>
      <c r="X762" s="6" t="s">
        <v>19592</v>
      </c>
      <c r="Y762" s="6" t="s">
        <v>19593</v>
      </c>
      <c r="Z762" s="6" t="s">
        <v>19594</v>
      </c>
    </row>
    <row r="763" spans="1:26" x14ac:dyDescent="0.25">
      <c r="A763" s="6" t="s">
        <v>973</v>
      </c>
      <c r="B763" s="6" t="s">
        <v>3902</v>
      </c>
      <c r="C763" s="6" t="s">
        <v>3823</v>
      </c>
      <c r="D763" s="6" t="s">
        <v>9598</v>
      </c>
      <c r="E763" s="6" t="s">
        <v>8435</v>
      </c>
      <c r="F763" s="6" t="s">
        <v>9599</v>
      </c>
      <c r="G763" s="6" t="s">
        <v>9600</v>
      </c>
      <c r="H763" s="6" t="s">
        <v>6594</v>
      </c>
      <c r="I763" s="43">
        <v>45233</v>
      </c>
      <c r="J763" s="43">
        <v>45237</v>
      </c>
      <c r="K763">
        <v>1877322</v>
      </c>
      <c r="L763" s="6" t="s">
        <v>9601</v>
      </c>
      <c r="M763" s="6" t="s">
        <v>9602</v>
      </c>
      <c r="N763" s="6" t="s">
        <v>5328</v>
      </c>
      <c r="O763" s="6" t="s">
        <v>3982</v>
      </c>
      <c r="Q763" s="6" t="s">
        <v>1228</v>
      </c>
      <c r="R763" s="6" t="s">
        <v>19595</v>
      </c>
      <c r="S763" s="6" t="s">
        <v>19596</v>
      </c>
      <c r="T763" s="6" t="s">
        <v>12</v>
      </c>
      <c r="U763" s="6" t="s">
        <v>1228</v>
      </c>
      <c r="V763" s="6" t="s">
        <v>16024</v>
      </c>
      <c r="W763" s="6" t="s">
        <v>16025</v>
      </c>
      <c r="X763" s="6" t="s">
        <v>19597</v>
      </c>
      <c r="Y763" s="6" t="s">
        <v>19598</v>
      </c>
      <c r="Z763" s="6" t="s">
        <v>19599</v>
      </c>
    </row>
    <row r="764" spans="1:26" x14ac:dyDescent="0.25">
      <c r="A764" s="6" t="s">
        <v>3105</v>
      </c>
      <c r="B764" s="6" t="s">
        <v>3920</v>
      </c>
      <c r="C764" s="6" t="s">
        <v>3819</v>
      </c>
      <c r="D764" s="6" t="s">
        <v>9603</v>
      </c>
      <c r="E764" s="6" t="s">
        <v>81</v>
      </c>
      <c r="F764" s="6" t="s">
        <v>6604</v>
      </c>
      <c r="G764" s="6" t="s">
        <v>9604</v>
      </c>
      <c r="H764" s="6" t="s">
        <v>1678</v>
      </c>
      <c r="I764" s="43">
        <v>45146</v>
      </c>
      <c r="J764" s="43"/>
      <c r="K764">
        <v>866706</v>
      </c>
      <c r="L764" s="6" t="s">
        <v>9605</v>
      </c>
      <c r="M764" s="6" t="s">
        <v>9606</v>
      </c>
      <c r="N764" s="6" t="s">
        <v>4517</v>
      </c>
      <c r="O764" s="6" t="s">
        <v>3982</v>
      </c>
      <c r="Q764" s="6" t="s">
        <v>1229</v>
      </c>
      <c r="R764" s="6" t="s">
        <v>19600</v>
      </c>
      <c r="S764" s="6" t="s">
        <v>19601</v>
      </c>
      <c r="T764" s="6" t="s">
        <v>12</v>
      </c>
      <c r="U764" s="6" t="s">
        <v>1229</v>
      </c>
      <c r="V764" s="6" t="s">
        <v>15943</v>
      </c>
      <c r="W764" s="6" t="s">
        <v>16230</v>
      </c>
      <c r="X764" s="6" t="s">
        <v>19602</v>
      </c>
      <c r="Y764" s="6" t="s">
        <v>19603</v>
      </c>
      <c r="Z764" s="6" t="s">
        <v>19604</v>
      </c>
    </row>
    <row r="765" spans="1:26" x14ac:dyDescent="0.25">
      <c r="A765" s="6" t="s">
        <v>976</v>
      </c>
      <c r="B765" s="6" t="s">
        <v>3844</v>
      </c>
      <c r="C765" s="6" t="s">
        <v>3821</v>
      </c>
      <c r="D765" s="6" t="s">
        <v>9607</v>
      </c>
      <c r="E765" s="6" t="s">
        <v>9608</v>
      </c>
      <c r="F765" s="6" t="s">
        <v>6698</v>
      </c>
      <c r="G765" s="6" t="s">
        <v>9609</v>
      </c>
      <c r="H765" s="6" t="s">
        <v>81</v>
      </c>
      <c r="I765" s="43">
        <v>45231</v>
      </c>
      <c r="J765" s="43">
        <v>45236</v>
      </c>
      <c r="K765">
        <v>1363829</v>
      </c>
      <c r="L765" s="6" t="s">
        <v>9610</v>
      </c>
      <c r="M765" s="6" t="s">
        <v>9611</v>
      </c>
      <c r="N765" s="6" t="s">
        <v>5329</v>
      </c>
      <c r="O765" s="6" t="s">
        <v>3982</v>
      </c>
      <c r="Q765" s="6" t="s">
        <v>1232</v>
      </c>
      <c r="R765" s="6" t="s">
        <v>19605</v>
      </c>
      <c r="S765" s="6" t="s">
        <v>19606</v>
      </c>
      <c r="T765" s="6" t="s">
        <v>12</v>
      </c>
      <c r="U765" s="6" t="s">
        <v>1232</v>
      </c>
      <c r="V765" s="6" t="s">
        <v>15903</v>
      </c>
      <c r="W765" s="6" t="s">
        <v>19303</v>
      </c>
      <c r="X765" s="6" t="s">
        <v>19607</v>
      </c>
      <c r="Y765" s="6" t="s">
        <v>19608</v>
      </c>
      <c r="Z765" s="6" t="s">
        <v>19609</v>
      </c>
    </row>
    <row r="766" spans="1:26" x14ac:dyDescent="0.25">
      <c r="A766" s="6" t="s">
        <v>978</v>
      </c>
      <c r="B766" s="6" t="s">
        <v>3873</v>
      </c>
      <c r="C766" s="6" t="s">
        <v>114</v>
      </c>
      <c r="D766" s="6" t="s">
        <v>9612</v>
      </c>
      <c r="E766" s="6" t="s">
        <v>9613</v>
      </c>
      <c r="F766" s="6" t="s">
        <v>7029</v>
      </c>
      <c r="G766" s="6" t="s">
        <v>9614</v>
      </c>
      <c r="H766" s="6" t="s">
        <v>3137</v>
      </c>
      <c r="I766" s="43">
        <v>45223</v>
      </c>
      <c r="J766" s="43">
        <v>45229</v>
      </c>
      <c r="K766">
        <v>1590714</v>
      </c>
      <c r="L766" s="6" t="s">
        <v>9615</v>
      </c>
      <c r="M766" s="6" t="s">
        <v>9616</v>
      </c>
      <c r="N766" s="6" t="s">
        <v>4536</v>
      </c>
      <c r="O766" s="6" t="s">
        <v>3982</v>
      </c>
      <c r="Q766" s="6" t="s">
        <v>1234</v>
      </c>
      <c r="R766" s="6" t="s">
        <v>19610</v>
      </c>
      <c r="S766" s="6" t="s">
        <v>19611</v>
      </c>
      <c r="T766" s="6" t="s">
        <v>12</v>
      </c>
      <c r="U766" s="6" t="s">
        <v>1234</v>
      </c>
      <c r="V766" s="6" t="s">
        <v>16510</v>
      </c>
      <c r="W766" s="6" t="s">
        <v>16511</v>
      </c>
      <c r="X766" s="6" t="s">
        <v>19612</v>
      </c>
      <c r="Y766" s="6" t="s">
        <v>19613</v>
      </c>
      <c r="Z766" s="6" t="s">
        <v>19614</v>
      </c>
    </row>
    <row r="767" spans="1:26" x14ac:dyDescent="0.25">
      <c r="A767" s="6" t="s">
        <v>3106</v>
      </c>
      <c r="B767" s="6" t="s">
        <v>3879</v>
      </c>
      <c r="C767" s="6" t="s">
        <v>3816</v>
      </c>
      <c r="D767" s="6" t="s">
        <v>9617</v>
      </c>
      <c r="E767" s="6" t="s">
        <v>81</v>
      </c>
      <c r="F767" s="6" t="s">
        <v>6742</v>
      </c>
      <c r="G767" s="6" t="s">
        <v>7435</v>
      </c>
      <c r="H767" s="6" t="s">
        <v>81</v>
      </c>
      <c r="I767" s="43"/>
      <c r="J767" s="43"/>
      <c r="K767">
        <v>1085922</v>
      </c>
      <c r="L767" s="6" t="s">
        <v>9618</v>
      </c>
      <c r="M767" s="6" t="s">
        <v>9619</v>
      </c>
      <c r="N767" s="6" t="s">
        <v>5330</v>
      </c>
      <c r="O767" s="6" t="s">
        <v>3983</v>
      </c>
      <c r="Q767" s="6" t="s">
        <v>1236</v>
      </c>
      <c r="R767" s="6" t="s">
        <v>19615</v>
      </c>
      <c r="S767" s="6" t="s">
        <v>19616</v>
      </c>
      <c r="T767" s="6" t="s">
        <v>12</v>
      </c>
      <c r="U767" s="6" t="s">
        <v>1236</v>
      </c>
      <c r="V767" s="6" t="s">
        <v>16285</v>
      </c>
      <c r="W767" s="6" t="s">
        <v>16286</v>
      </c>
      <c r="X767" s="6" t="s">
        <v>19617</v>
      </c>
      <c r="Y767" s="6" t="s">
        <v>19618</v>
      </c>
      <c r="Z767" s="6" t="s">
        <v>19619</v>
      </c>
    </row>
    <row r="768" spans="1:26" x14ac:dyDescent="0.25">
      <c r="A768" s="6" t="s">
        <v>980</v>
      </c>
      <c r="B768" s="6" t="s">
        <v>3877</v>
      </c>
      <c r="C768" s="6" t="s">
        <v>3823</v>
      </c>
      <c r="D768" s="6" t="s">
        <v>9620</v>
      </c>
      <c r="E768" s="6" t="s">
        <v>81</v>
      </c>
      <c r="F768" s="6" t="s">
        <v>9621</v>
      </c>
      <c r="G768" s="6" t="s">
        <v>9622</v>
      </c>
      <c r="H768" s="6" t="s">
        <v>81</v>
      </c>
      <c r="I768" s="43"/>
      <c r="J768" s="43"/>
      <c r="K768">
        <v>1027664</v>
      </c>
      <c r="L768" s="6" t="s">
        <v>9623</v>
      </c>
      <c r="M768" s="6" t="s">
        <v>9624</v>
      </c>
      <c r="N768" s="6" t="s">
        <v>5331</v>
      </c>
      <c r="O768" s="6" t="s">
        <v>3983</v>
      </c>
      <c r="Q768" s="6" t="s">
        <v>1237</v>
      </c>
      <c r="R768" s="6" t="s">
        <v>19620</v>
      </c>
      <c r="S768" s="6" t="s">
        <v>19621</v>
      </c>
      <c r="T768" s="6" t="s">
        <v>12</v>
      </c>
      <c r="U768" s="6" t="s">
        <v>1237</v>
      </c>
      <c r="V768" s="6" t="s">
        <v>16127</v>
      </c>
      <c r="W768" s="6" t="s">
        <v>16152</v>
      </c>
      <c r="X768" s="6" t="s">
        <v>19622</v>
      </c>
      <c r="Y768" s="6" t="s">
        <v>19623</v>
      </c>
      <c r="Z768" s="6" t="s">
        <v>19624</v>
      </c>
    </row>
    <row r="769" spans="1:26" x14ac:dyDescent="0.25">
      <c r="A769" s="6" t="s">
        <v>982</v>
      </c>
      <c r="B769" s="6" t="s">
        <v>3847</v>
      </c>
      <c r="C769" s="6" t="s">
        <v>3819</v>
      </c>
      <c r="D769" s="6" t="s">
        <v>9625</v>
      </c>
      <c r="E769" s="6" t="s">
        <v>8282</v>
      </c>
      <c r="F769" s="6" t="s">
        <v>9626</v>
      </c>
      <c r="G769" s="6" t="s">
        <v>9627</v>
      </c>
      <c r="H769" s="6" t="s">
        <v>1601</v>
      </c>
      <c r="I769" s="43">
        <v>45141</v>
      </c>
      <c r="J769" s="43"/>
      <c r="K769">
        <v>1863105</v>
      </c>
      <c r="L769" s="6" t="s">
        <v>9628</v>
      </c>
      <c r="M769" s="6" t="s">
        <v>9629</v>
      </c>
      <c r="N769" s="6" t="s">
        <v>5332</v>
      </c>
      <c r="O769" s="6" t="s">
        <v>3982</v>
      </c>
      <c r="Q769" s="6" t="s">
        <v>1239</v>
      </c>
      <c r="R769" s="6" t="s">
        <v>19625</v>
      </c>
      <c r="S769" s="6" t="s">
        <v>19626</v>
      </c>
      <c r="T769" s="6" t="s">
        <v>15902</v>
      </c>
      <c r="U769" s="6" t="s">
        <v>1239</v>
      </c>
      <c r="V769" s="6" t="s">
        <v>15936</v>
      </c>
      <c r="W769" s="6" t="s">
        <v>15937</v>
      </c>
      <c r="X769" s="6" t="s">
        <v>19627</v>
      </c>
      <c r="Y769" s="6" t="s">
        <v>19628</v>
      </c>
      <c r="Z769" s="6" t="s">
        <v>19629</v>
      </c>
    </row>
    <row r="770" spans="1:26" x14ac:dyDescent="0.25">
      <c r="A770" s="6" t="s">
        <v>984</v>
      </c>
      <c r="B770" s="6" t="s">
        <v>3850</v>
      </c>
      <c r="C770" s="6" t="s">
        <v>3821</v>
      </c>
      <c r="D770" s="6" t="s">
        <v>9630</v>
      </c>
      <c r="E770" s="6" t="s">
        <v>9631</v>
      </c>
      <c r="F770" s="6" t="s">
        <v>6698</v>
      </c>
      <c r="G770" s="6" t="s">
        <v>81</v>
      </c>
      <c r="H770" s="6" t="s">
        <v>81</v>
      </c>
      <c r="I770" s="43">
        <v>45232</v>
      </c>
      <c r="J770" s="43">
        <v>45236</v>
      </c>
      <c r="K770">
        <v>1448893</v>
      </c>
      <c r="L770" s="6" t="s">
        <v>9632</v>
      </c>
      <c r="M770" s="6" t="s">
        <v>9633</v>
      </c>
      <c r="N770" s="6" t="s">
        <v>5333</v>
      </c>
      <c r="O770" s="6" t="s">
        <v>3982</v>
      </c>
      <c r="Q770" s="6" t="s">
        <v>1240</v>
      </c>
      <c r="R770" s="6" t="s">
        <v>19630</v>
      </c>
      <c r="S770" s="6" t="s">
        <v>19631</v>
      </c>
      <c r="T770" s="6" t="s">
        <v>15902</v>
      </c>
      <c r="U770" s="6" t="s">
        <v>1240</v>
      </c>
      <c r="V770" s="6" t="s">
        <v>16285</v>
      </c>
      <c r="W770" s="6" t="s">
        <v>17049</v>
      </c>
      <c r="X770" s="6" t="s">
        <v>19632</v>
      </c>
      <c r="Y770" s="6" t="s">
        <v>19633</v>
      </c>
      <c r="Z770" s="6" t="s">
        <v>19634</v>
      </c>
    </row>
    <row r="771" spans="1:26" x14ac:dyDescent="0.25">
      <c r="A771" s="6" t="s">
        <v>15780</v>
      </c>
      <c r="B771" s="6" t="s">
        <v>3921</v>
      </c>
      <c r="C771" s="6" t="s">
        <v>3840</v>
      </c>
      <c r="D771" s="6" t="s">
        <v>24591</v>
      </c>
      <c r="E771" s="6" t="s">
        <v>6692</v>
      </c>
      <c r="F771" s="6" t="s">
        <v>6445</v>
      </c>
      <c r="G771" s="6" t="s">
        <v>24592</v>
      </c>
      <c r="H771" s="6" t="s">
        <v>6447</v>
      </c>
      <c r="I771" s="43">
        <v>45223</v>
      </c>
      <c r="J771" s="43">
        <v>45229</v>
      </c>
      <c r="L771" s="6" t="s">
        <v>81</v>
      </c>
      <c r="M771" s="6" t="s">
        <v>81</v>
      </c>
      <c r="N771" s="6" t="s">
        <v>24593</v>
      </c>
      <c r="O771" s="6" t="s">
        <v>3982</v>
      </c>
      <c r="Q771" s="6" t="s">
        <v>3197</v>
      </c>
      <c r="R771" s="6" t="s">
        <v>19635</v>
      </c>
      <c r="S771" s="6" t="s">
        <v>19636</v>
      </c>
      <c r="T771" s="6" t="s">
        <v>12</v>
      </c>
      <c r="U771" s="6" t="s">
        <v>3197</v>
      </c>
      <c r="V771" s="6" t="s">
        <v>16063</v>
      </c>
      <c r="W771" s="6" t="s">
        <v>16064</v>
      </c>
      <c r="X771" s="6" t="s">
        <v>19637</v>
      </c>
      <c r="Y771" s="6" t="s">
        <v>19638</v>
      </c>
      <c r="Z771" s="6" t="s">
        <v>19639</v>
      </c>
    </row>
    <row r="772" spans="1:26" x14ac:dyDescent="0.25">
      <c r="A772" s="6" t="s">
        <v>986</v>
      </c>
      <c r="B772" s="6" t="s">
        <v>3874</v>
      </c>
      <c r="C772" s="6" t="s">
        <v>3840</v>
      </c>
      <c r="D772" s="6" t="s">
        <v>9634</v>
      </c>
      <c r="E772" s="6" t="s">
        <v>8126</v>
      </c>
      <c r="F772" s="6" t="s">
        <v>7673</v>
      </c>
      <c r="G772" s="6" t="s">
        <v>9635</v>
      </c>
      <c r="H772" s="6" t="s">
        <v>6353</v>
      </c>
      <c r="I772" s="43">
        <v>45223</v>
      </c>
      <c r="J772" s="43">
        <v>45229</v>
      </c>
      <c r="K772">
        <v>920522</v>
      </c>
      <c r="L772" s="6" t="s">
        <v>9636</v>
      </c>
      <c r="M772" s="6" t="s">
        <v>9637</v>
      </c>
      <c r="N772" s="6" t="s">
        <v>5334</v>
      </c>
      <c r="O772" s="6" t="s">
        <v>3982</v>
      </c>
      <c r="Q772" s="6" t="s">
        <v>3200</v>
      </c>
      <c r="R772" s="6" t="s">
        <v>19640</v>
      </c>
      <c r="S772" s="6" t="s">
        <v>19641</v>
      </c>
      <c r="T772" s="6" t="s">
        <v>12</v>
      </c>
      <c r="U772" s="6" t="s">
        <v>3200</v>
      </c>
      <c r="V772" s="6" t="s">
        <v>15910</v>
      </c>
      <c r="W772" s="6" t="s">
        <v>16687</v>
      </c>
      <c r="X772" s="6" t="s">
        <v>19642</v>
      </c>
      <c r="Y772" s="6" t="s">
        <v>19643</v>
      </c>
      <c r="Z772" s="6" t="s">
        <v>81</v>
      </c>
    </row>
    <row r="773" spans="1:26" x14ac:dyDescent="0.25">
      <c r="A773" s="6" t="s">
        <v>988</v>
      </c>
      <c r="B773" s="6" t="s">
        <v>3858</v>
      </c>
      <c r="C773" s="6" t="s">
        <v>3819</v>
      </c>
      <c r="D773" s="6" t="s">
        <v>9638</v>
      </c>
      <c r="E773" s="6" t="s">
        <v>81</v>
      </c>
      <c r="F773" s="6" t="s">
        <v>6599</v>
      </c>
      <c r="G773" s="6" t="s">
        <v>9639</v>
      </c>
      <c r="H773" s="6" t="s">
        <v>81</v>
      </c>
      <c r="I773" s="43">
        <v>45161</v>
      </c>
      <c r="J773" s="43">
        <v>45166</v>
      </c>
      <c r="K773">
        <v>1707753</v>
      </c>
      <c r="L773" s="6" t="s">
        <v>9640</v>
      </c>
      <c r="M773" s="6" t="s">
        <v>9641</v>
      </c>
      <c r="N773" s="6" t="s">
        <v>5335</v>
      </c>
      <c r="O773" s="6" t="s">
        <v>3982</v>
      </c>
      <c r="Q773" s="6" t="s">
        <v>1241</v>
      </c>
      <c r="R773" s="6" t="s">
        <v>19644</v>
      </c>
      <c r="S773" s="6" t="s">
        <v>19645</v>
      </c>
      <c r="T773" s="6" t="s">
        <v>15902</v>
      </c>
      <c r="U773" s="6" t="s">
        <v>1241</v>
      </c>
      <c r="V773" s="6" t="s">
        <v>15930</v>
      </c>
      <c r="W773" s="6" t="s">
        <v>16319</v>
      </c>
      <c r="X773" s="6" t="s">
        <v>19646</v>
      </c>
      <c r="Y773" s="6" t="s">
        <v>19647</v>
      </c>
      <c r="Z773" s="6" t="s">
        <v>19648</v>
      </c>
    </row>
    <row r="774" spans="1:26" x14ac:dyDescent="0.25">
      <c r="A774" s="6" t="s">
        <v>15782</v>
      </c>
      <c r="B774" s="6" t="s">
        <v>3865</v>
      </c>
      <c r="C774" s="6" t="s">
        <v>3866</v>
      </c>
      <c r="D774" s="6" t="s">
        <v>24594</v>
      </c>
      <c r="E774" s="6" t="s">
        <v>6438</v>
      </c>
      <c r="F774" s="6" t="s">
        <v>8420</v>
      </c>
      <c r="G774" s="6" t="s">
        <v>10548</v>
      </c>
      <c r="H774" s="6" t="s">
        <v>6376</v>
      </c>
      <c r="I774" s="43">
        <v>45230</v>
      </c>
      <c r="J774" s="43">
        <v>45236</v>
      </c>
      <c r="L774" s="6" t="s">
        <v>81</v>
      </c>
      <c r="M774" s="6" t="s">
        <v>81</v>
      </c>
      <c r="N774" s="6" t="s">
        <v>24595</v>
      </c>
      <c r="O774" s="6" t="s">
        <v>3982</v>
      </c>
      <c r="Q774" s="6" t="s">
        <v>1242</v>
      </c>
      <c r="R774" s="6" t="s">
        <v>19649</v>
      </c>
      <c r="S774" s="6" t="s">
        <v>19650</v>
      </c>
      <c r="T774" s="6" t="s">
        <v>12</v>
      </c>
      <c r="U774" s="6" t="s">
        <v>1242</v>
      </c>
      <c r="V774" s="6" t="s">
        <v>16012</v>
      </c>
      <c r="W774" s="6" t="s">
        <v>19651</v>
      </c>
      <c r="X774" s="6" t="s">
        <v>19652</v>
      </c>
      <c r="Y774" s="6" t="s">
        <v>19653</v>
      </c>
      <c r="Z774" s="6" t="s">
        <v>19654</v>
      </c>
    </row>
    <row r="775" spans="1:26" x14ac:dyDescent="0.25">
      <c r="A775" s="6" t="s">
        <v>990</v>
      </c>
      <c r="B775" s="6" t="s">
        <v>3884</v>
      </c>
      <c r="C775" s="6" t="s">
        <v>3866</v>
      </c>
      <c r="D775" s="6" t="s">
        <v>9642</v>
      </c>
      <c r="E775" s="6" t="s">
        <v>8291</v>
      </c>
      <c r="F775" s="6" t="s">
        <v>6467</v>
      </c>
      <c r="G775" s="6" t="s">
        <v>9643</v>
      </c>
      <c r="H775" s="6" t="s">
        <v>6376</v>
      </c>
      <c r="I775" s="43">
        <v>45229</v>
      </c>
      <c r="J775" s="43">
        <v>45233</v>
      </c>
      <c r="K775">
        <v>1276187</v>
      </c>
      <c r="L775" s="6" t="s">
        <v>9644</v>
      </c>
      <c r="M775" s="6" t="s">
        <v>9645</v>
      </c>
      <c r="N775" s="6" t="s">
        <v>4148</v>
      </c>
      <c r="O775" s="6" t="s">
        <v>3982</v>
      </c>
      <c r="Q775" s="6" t="s">
        <v>15790</v>
      </c>
      <c r="R775" s="6" t="s">
        <v>19655</v>
      </c>
      <c r="S775" s="6" t="s">
        <v>19656</v>
      </c>
      <c r="T775" s="6" t="s">
        <v>12</v>
      </c>
      <c r="U775" s="6" t="s">
        <v>15790</v>
      </c>
      <c r="V775" s="6" t="s">
        <v>16127</v>
      </c>
      <c r="W775" s="6" t="s">
        <v>16436</v>
      </c>
      <c r="X775" s="6" t="s">
        <v>19657</v>
      </c>
      <c r="Y775" s="6" t="s">
        <v>19658</v>
      </c>
      <c r="Z775" s="6" t="s">
        <v>19659</v>
      </c>
    </row>
    <row r="776" spans="1:26" x14ac:dyDescent="0.25">
      <c r="A776" s="6" t="s">
        <v>991</v>
      </c>
      <c r="B776" s="6" t="s">
        <v>3880</v>
      </c>
      <c r="C776" s="6" t="s">
        <v>3823</v>
      </c>
      <c r="D776" s="6" t="s">
        <v>9646</v>
      </c>
      <c r="E776" s="6" t="s">
        <v>9647</v>
      </c>
      <c r="F776" s="6" t="s">
        <v>6520</v>
      </c>
      <c r="G776" s="6" t="s">
        <v>9648</v>
      </c>
      <c r="H776" s="6" t="s">
        <v>81</v>
      </c>
      <c r="I776" s="43">
        <v>45139</v>
      </c>
      <c r="J776" s="43"/>
      <c r="K776">
        <v>1551182</v>
      </c>
      <c r="L776" s="6" t="s">
        <v>9649</v>
      </c>
      <c r="M776" s="6" t="s">
        <v>9650</v>
      </c>
      <c r="N776" s="6" t="s">
        <v>4040</v>
      </c>
      <c r="O776" s="6" t="s">
        <v>3982</v>
      </c>
      <c r="Q776" s="6" t="s">
        <v>1244</v>
      </c>
      <c r="R776" s="6" t="s">
        <v>19660</v>
      </c>
      <c r="S776" s="6" t="s">
        <v>19661</v>
      </c>
      <c r="T776" s="6" t="s">
        <v>15902</v>
      </c>
      <c r="U776" s="6" t="s">
        <v>1244</v>
      </c>
      <c r="V776" s="6" t="s">
        <v>16037</v>
      </c>
      <c r="W776" s="6" t="s">
        <v>16616</v>
      </c>
      <c r="X776" s="6" t="s">
        <v>19662</v>
      </c>
      <c r="Y776" s="6" t="s">
        <v>19663</v>
      </c>
      <c r="Z776" s="6" t="s">
        <v>81</v>
      </c>
    </row>
    <row r="777" spans="1:26" x14ac:dyDescent="0.25">
      <c r="A777" s="6" t="s">
        <v>992</v>
      </c>
      <c r="B777" s="6" t="s">
        <v>3860</v>
      </c>
      <c r="C777" s="6" t="s">
        <v>102</v>
      </c>
      <c r="D777" s="6" t="s">
        <v>9651</v>
      </c>
      <c r="E777" s="6" t="s">
        <v>81</v>
      </c>
      <c r="F777" s="6" t="s">
        <v>9652</v>
      </c>
      <c r="G777" s="6" t="s">
        <v>9653</v>
      </c>
      <c r="H777" s="6" t="s">
        <v>6951</v>
      </c>
      <c r="I777" s="43">
        <v>45230</v>
      </c>
      <c r="J777" s="43">
        <v>45236</v>
      </c>
      <c r="K777">
        <v>65984</v>
      </c>
      <c r="L777" s="6" t="s">
        <v>9654</v>
      </c>
      <c r="M777" s="6" t="s">
        <v>9655</v>
      </c>
      <c r="N777" s="6" t="s">
        <v>4377</v>
      </c>
      <c r="O777" s="6" t="s">
        <v>3983</v>
      </c>
      <c r="Q777" s="6" t="s">
        <v>1245</v>
      </c>
      <c r="R777" s="6" t="s">
        <v>19664</v>
      </c>
      <c r="S777" s="6" t="s">
        <v>19665</v>
      </c>
      <c r="T777" s="6" t="s">
        <v>12</v>
      </c>
      <c r="U777" s="6" t="s">
        <v>1245</v>
      </c>
      <c r="V777" s="6" t="s">
        <v>15917</v>
      </c>
      <c r="W777" s="6" t="s">
        <v>19666</v>
      </c>
      <c r="X777" s="6" t="s">
        <v>19667</v>
      </c>
      <c r="Y777" s="6" t="s">
        <v>19668</v>
      </c>
      <c r="Z777" s="6" t="s">
        <v>19669</v>
      </c>
    </row>
    <row r="778" spans="1:26" x14ac:dyDescent="0.25">
      <c r="A778" s="6" t="s">
        <v>994</v>
      </c>
      <c r="B778" s="6" t="s">
        <v>3884</v>
      </c>
      <c r="C778" s="6" t="s">
        <v>3866</v>
      </c>
      <c r="D778" s="6" t="s">
        <v>9656</v>
      </c>
      <c r="E778" s="6" t="s">
        <v>81</v>
      </c>
      <c r="F778" s="6" t="s">
        <v>7047</v>
      </c>
      <c r="G778" s="6" t="s">
        <v>7048</v>
      </c>
      <c r="H778" s="6" t="s">
        <v>6360</v>
      </c>
      <c r="I778" s="43">
        <v>45229</v>
      </c>
      <c r="J778" s="43">
        <v>45233</v>
      </c>
      <c r="K778">
        <v>1747009</v>
      </c>
      <c r="L778" s="6" t="s">
        <v>9657</v>
      </c>
      <c r="M778" s="6" t="s">
        <v>9658</v>
      </c>
      <c r="N778" s="6" t="s">
        <v>5336</v>
      </c>
      <c r="O778" s="6" t="s">
        <v>3982</v>
      </c>
      <c r="Q778" s="6" t="s">
        <v>1247</v>
      </c>
      <c r="R778" s="6" t="s">
        <v>19670</v>
      </c>
      <c r="S778" s="6" t="s">
        <v>19671</v>
      </c>
      <c r="T778" s="6" t="s">
        <v>19672</v>
      </c>
      <c r="U778" s="6" t="s">
        <v>19673</v>
      </c>
      <c r="V778" s="6" t="s">
        <v>15930</v>
      </c>
      <c r="W778" s="6" t="s">
        <v>16319</v>
      </c>
      <c r="X778" s="6" t="s">
        <v>19674</v>
      </c>
      <c r="Y778" s="6" t="s">
        <v>19675</v>
      </c>
      <c r="Z778" s="6" t="s">
        <v>19676</v>
      </c>
    </row>
    <row r="779" spans="1:26" x14ac:dyDescent="0.25">
      <c r="A779" s="6" t="s">
        <v>995</v>
      </c>
      <c r="B779" s="6" t="s">
        <v>3892</v>
      </c>
      <c r="C779" s="6" t="s">
        <v>3826</v>
      </c>
      <c r="D779" s="6" t="s">
        <v>9659</v>
      </c>
      <c r="E779" s="6" t="s">
        <v>81</v>
      </c>
      <c r="F779" s="6" t="s">
        <v>9660</v>
      </c>
      <c r="G779" s="6" t="s">
        <v>9661</v>
      </c>
      <c r="H779" s="6" t="s">
        <v>6447</v>
      </c>
      <c r="I779" s="43">
        <v>45230</v>
      </c>
      <c r="J779" s="43">
        <v>45236</v>
      </c>
      <c r="K779">
        <v>1370637</v>
      </c>
      <c r="L779" s="6" t="s">
        <v>9662</v>
      </c>
      <c r="M779" s="6" t="s">
        <v>9663</v>
      </c>
      <c r="N779" s="6" t="s">
        <v>4899</v>
      </c>
      <c r="O779" s="6" t="s">
        <v>3982</v>
      </c>
      <c r="Q779" s="6" t="s">
        <v>1249</v>
      </c>
      <c r="R779" s="6" t="s">
        <v>19677</v>
      </c>
      <c r="S779" s="6" t="s">
        <v>19678</v>
      </c>
      <c r="T779" s="6" t="s">
        <v>12</v>
      </c>
      <c r="U779" s="6" t="s">
        <v>1249</v>
      </c>
      <c r="V779" s="6" t="s">
        <v>102</v>
      </c>
      <c r="W779" s="6" t="s">
        <v>16106</v>
      </c>
      <c r="X779" s="6" t="s">
        <v>19679</v>
      </c>
      <c r="Y779" s="6" t="s">
        <v>19680</v>
      </c>
      <c r="Z779" s="6" t="s">
        <v>19681</v>
      </c>
    </row>
    <row r="780" spans="1:26" x14ac:dyDescent="0.25">
      <c r="A780" s="6" t="s">
        <v>3108</v>
      </c>
      <c r="B780" s="6" t="s">
        <v>3847</v>
      </c>
      <c r="C780" s="6" t="s">
        <v>3819</v>
      </c>
      <c r="D780" s="6" t="s">
        <v>9664</v>
      </c>
      <c r="E780" s="6" t="s">
        <v>6466</v>
      </c>
      <c r="F780" s="6" t="s">
        <v>6615</v>
      </c>
      <c r="G780" s="6" t="s">
        <v>9665</v>
      </c>
      <c r="H780" s="6" t="s">
        <v>6617</v>
      </c>
      <c r="I780" s="43">
        <v>45145</v>
      </c>
      <c r="J780" s="43"/>
      <c r="K780">
        <v>1853145</v>
      </c>
      <c r="L780" s="6" t="s">
        <v>9666</v>
      </c>
      <c r="M780" s="6" t="s">
        <v>9667</v>
      </c>
      <c r="N780" s="6" t="s">
        <v>5337</v>
      </c>
      <c r="O780" s="6" t="s">
        <v>3982</v>
      </c>
      <c r="Q780" s="6" t="s">
        <v>1251</v>
      </c>
      <c r="R780" s="6" t="s">
        <v>19682</v>
      </c>
      <c r="S780" s="6" t="s">
        <v>19683</v>
      </c>
      <c r="T780" s="6" t="s">
        <v>12</v>
      </c>
      <c r="U780" s="6" t="s">
        <v>1252</v>
      </c>
      <c r="V780" s="6" t="s">
        <v>16083</v>
      </c>
      <c r="W780" s="6" t="s">
        <v>16220</v>
      </c>
      <c r="X780" s="6" t="s">
        <v>19684</v>
      </c>
      <c r="Y780" s="6" t="s">
        <v>19685</v>
      </c>
      <c r="Z780" s="6" t="s">
        <v>19686</v>
      </c>
    </row>
    <row r="781" spans="1:26" x14ac:dyDescent="0.25">
      <c r="A781" s="6" t="s">
        <v>3110</v>
      </c>
      <c r="B781" s="6" t="s">
        <v>3877</v>
      </c>
      <c r="C781" s="6" t="s">
        <v>3823</v>
      </c>
      <c r="D781" s="6" t="s">
        <v>9668</v>
      </c>
      <c r="E781" s="6" t="s">
        <v>81</v>
      </c>
      <c r="F781" s="6" t="s">
        <v>7723</v>
      </c>
      <c r="G781" s="6" t="s">
        <v>9669</v>
      </c>
      <c r="H781" s="6" t="s">
        <v>3137</v>
      </c>
      <c r="I781" s="43">
        <v>45146</v>
      </c>
      <c r="J781" s="43"/>
      <c r="K781">
        <v>1823652</v>
      </c>
      <c r="L781" s="6" t="s">
        <v>81</v>
      </c>
      <c r="M781" s="6" t="s">
        <v>9670</v>
      </c>
      <c r="N781" s="6" t="s">
        <v>5338</v>
      </c>
      <c r="O781" s="6" t="s">
        <v>3983</v>
      </c>
      <c r="Q781" s="6" t="s">
        <v>1252</v>
      </c>
      <c r="R781" s="6" t="s">
        <v>19682</v>
      </c>
      <c r="S781" s="6" t="s">
        <v>19683</v>
      </c>
      <c r="T781" s="6" t="s">
        <v>12</v>
      </c>
      <c r="U781" s="6" t="s">
        <v>1252</v>
      </c>
      <c r="V781" s="6" t="s">
        <v>16083</v>
      </c>
      <c r="W781" s="6" t="s">
        <v>16220</v>
      </c>
      <c r="X781" s="6" t="s">
        <v>19684</v>
      </c>
      <c r="Y781" s="6" t="s">
        <v>19685</v>
      </c>
      <c r="Z781" s="6" t="s">
        <v>19686</v>
      </c>
    </row>
    <row r="782" spans="1:26" x14ac:dyDescent="0.25">
      <c r="A782" s="6" t="s">
        <v>998</v>
      </c>
      <c r="B782" s="6" t="s">
        <v>3869</v>
      </c>
      <c r="C782" s="6" t="s">
        <v>3816</v>
      </c>
      <c r="D782" s="6" t="s">
        <v>9671</v>
      </c>
      <c r="E782" s="6" t="s">
        <v>6357</v>
      </c>
      <c r="F782" s="6" t="s">
        <v>6648</v>
      </c>
      <c r="G782" s="6" t="s">
        <v>6649</v>
      </c>
      <c r="H782" s="6" t="s">
        <v>6650</v>
      </c>
      <c r="I782" s="43">
        <v>45230</v>
      </c>
      <c r="J782" s="43">
        <v>45236</v>
      </c>
      <c r="K782">
        <v>1628908</v>
      </c>
      <c r="L782" s="6" t="s">
        <v>9672</v>
      </c>
      <c r="M782" s="6" t="s">
        <v>9673</v>
      </c>
      <c r="N782" s="6" t="s">
        <v>5339</v>
      </c>
      <c r="O782" s="6" t="s">
        <v>3983</v>
      </c>
      <c r="Q782" s="6" t="s">
        <v>3208</v>
      </c>
      <c r="R782" s="6" t="s">
        <v>19687</v>
      </c>
      <c r="S782" s="6" t="s">
        <v>81</v>
      </c>
      <c r="T782" s="6" t="s">
        <v>81</v>
      </c>
      <c r="U782" s="6" t="s">
        <v>81</v>
      </c>
      <c r="V782" s="6" t="s">
        <v>16070</v>
      </c>
      <c r="W782" s="6" t="s">
        <v>16476</v>
      </c>
      <c r="X782" s="6" t="s">
        <v>19688</v>
      </c>
      <c r="Y782" s="6" t="s">
        <v>19689</v>
      </c>
      <c r="Z782" s="6" t="s">
        <v>81</v>
      </c>
    </row>
    <row r="783" spans="1:26" x14ac:dyDescent="0.25">
      <c r="A783" s="6" t="s">
        <v>1000</v>
      </c>
      <c r="B783" s="6" t="s">
        <v>3881</v>
      </c>
      <c r="C783" s="6" t="s">
        <v>3816</v>
      </c>
      <c r="D783" s="6" t="s">
        <v>9674</v>
      </c>
      <c r="E783" s="6" t="s">
        <v>81</v>
      </c>
      <c r="F783" s="6" t="s">
        <v>9675</v>
      </c>
      <c r="G783" s="6" t="s">
        <v>9676</v>
      </c>
      <c r="H783" s="6" t="s">
        <v>81</v>
      </c>
      <c r="I783" s="43"/>
      <c r="J783" s="43"/>
      <c r="K783">
        <v>1412558</v>
      </c>
      <c r="L783" s="6" t="s">
        <v>9677</v>
      </c>
      <c r="M783" s="6" t="s">
        <v>9678</v>
      </c>
      <c r="N783" s="6" t="s">
        <v>5340</v>
      </c>
      <c r="O783" s="6" t="s">
        <v>3983</v>
      </c>
      <c r="Q783" s="6" t="s">
        <v>3211</v>
      </c>
      <c r="R783" s="6" t="s">
        <v>19690</v>
      </c>
      <c r="S783" s="6" t="s">
        <v>19691</v>
      </c>
      <c r="T783" s="6" t="s">
        <v>12</v>
      </c>
      <c r="U783" s="6" t="s">
        <v>3211</v>
      </c>
      <c r="V783" s="6" t="s">
        <v>15903</v>
      </c>
      <c r="W783" s="6" t="s">
        <v>19692</v>
      </c>
      <c r="X783" s="6" t="s">
        <v>19693</v>
      </c>
      <c r="Y783" s="6" t="s">
        <v>19694</v>
      </c>
      <c r="Z783" s="6" t="s">
        <v>19695</v>
      </c>
    </row>
    <row r="784" spans="1:26" x14ac:dyDescent="0.25">
      <c r="A784" s="6" t="s">
        <v>1002</v>
      </c>
      <c r="B784" s="6" t="s">
        <v>3944</v>
      </c>
      <c r="C784" s="6" t="s">
        <v>3821</v>
      </c>
      <c r="D784" s="6" t="s">
        <v>9679</v>
      </c>
      <c r="E784" s="6" t="s">
        <v>81</v>
      </c>
      <c r="F784" s="6" t="s">
        <v>6445</v>
      </c>
      <c r="G784" s="6" t="s">
        <v>9680</v>
      </c>
      <c r="H784" s="6" t="s">
        <v>6447</v>
      </c>
      <c r="I784" s="43">
        <v>45223</v>
      </c>
      <c r="J784" s="43">
        <v>45229</v>
      </c>
      <c r="K784">
        <v>1360901</v>
      </c>
      <c r="L784" s="6" t="s">
        <v>9681</v>
      </c>
      <c r="M784" s="6" t="s">
        <v>9682</v>
      </c>
      <c r="N784" s="6" t="s">
        <v>5341</v>
      </c>
      <c r="O784" s="6" t="s">
        <v>3982</v>
      </c>
      <c r="Q784" s="6" t="s">
        <v>1253</v>
      </c>
      <c r="R784" s="6" t="s">
        <v>19696</v>
      </c>
      <c r="S784" s="6" t="s">
        <v>19697</v>
      </c>
      <c r="T784" s="6" t="s">
        <v>12</v>
      </c>
      <c r="U784" s="6" t="s">
        <v>1253</v>
      </c>
      <c r="V784" s="6" t="s">
        <v>17182</v>
      </c>
      <c r="W784" s="6" t="s">
        <v>17182</v>
      </c>
      <c r="X784" s="6" t="s">
        <v>19698</v>
      </c>
      <c r="Y784" s="6" t="s">
        <v>19699</v>
      </c>
      <c r="Z784" s="6" t="s">
        <v>19700</v>
      </c>
    </row>
    <row r="785" spans="1:26" x14ac:dyDescent="0.25">
      <c r="A785" s="6" t="s">
        <v>1004</v>
      </c>
      <c r="B785" s="6" t="s">
        <v>3860</v>
      </c>
      <c r="C785" s="6" t="s">
        <v>102</v>
      </c>
      <c r="D785" s="6" t="s">
        <v>9683</v>
      </c>
      <c r="E785" s="6" t="s">
        <v>81</v>
      </c>
      <c r="F785" s="6" t="s">
        <v>8179</v>
      </c>
      <c r="G785" s="6" t="s">
        <v>9684</v>
      </c>
      <c r="H785" s="6" t="s">
        <v>1678</v>
      </c>
      <c r="I785" s="43">
        <v>45232</v>
      </c>
      <c r="J785" s="43">
        <v>45236</v>
      </c>
      <c r="K785">
        <v>1711269</v>
      </c>
      <c r="L785" s="6" t="s">
        <v>9685</v>
      </c>
      <c r="M785" s="6" t="s">
        <v>9686</v>
      </c>
      <c r="N785" s="6" t="s">
        <v>5342</v>
      </c>
      <c r="O785" s="6" t="s">
        <v>3983</v>
      </c>
      <c r="Q785" s="6" t="s">
        <v>3214</v>
      </c>
      <c r="R785" s="6" t="s">
        <v>19701</v>
      </c>
      <c r="S785" s="6" t="s">
        <v>19702</v>
      </c>
      <c r="T785" s="6" t="s">
        <v>81</v>
      </c>
      <c r="U785" s="6" t="s">
        <v>81</v>
      </c>
      <c r="V785" s="6" t="s">
        <v>15930</v>
      </c>
      <c r="W785" s="6" t="s">
        <v>16048</v>
      </c>
      <c r="X785" s="6" t="s">
        <v>19703</v>
      </c>
      <c r="Y785" s="6" t="s">
        <v>19704</v>
      </c>
      <c r="Z785" s="6" t="s">
        <v>81</v>
      </c>
    </row>
    <row r="786" spans="1:26" x14ac:dyDescent="0.25">
      <c r="A786" s="6" t="s">
        <v>3112</v>
      </c>
      <c r="B786" s="6" t="s">
        <v>3847</v>
      </c>
      <c r="C786" s="6" t="s">
        <v>3819</v>
      </c>
      <c r="D786" s="6" t="s">
        <v>9687</v>
      </c>
      <c r="E786" s="6" t="s">
        <v>9688</v>
      </c>
      <c r="F786" s="6" t="s">
        <v>9689</v>
      </c>
      <c r="G786" s="6" t="s">
        <v>9690</v>
      </c>
      <c r="H786" s="6" t="s">
        <v>2028</v>
      </c>
      <c r="I786" s="43">
        <v>45230</v>
      </c>
      <c r="J786" s="43">
        <v>45236</v>
      </c>
      <c r="K786">
        <v>1559865</v>
      </c>
      <c r="L786" s="6" t="s">
        <v>9691</v>
      </c>
      <c r="M786" s="6" t="s">
        <v>9692</v>
      </c>
      <c r="N786" s="6" t="s">
        <v>5343</v>
      </c>
      <c r="O786" s="6" t="s">
        <v>3982</v>
      </c>
      <c r="Q786" s="6" t="s">
        <v>1255</v>
      </c>
      <c r="R786" s="6" t="s">
        <v>19705</v>
      </c>
      <c r="S786" s="6" t="s">
        <v>19706</v>
      </c>
      <c r="T786" s="6" t="s">
        <v>12</v>
      </c>
      <c r="U786" s="6" t="s">
        <v>1255</v>
      </c>
      <c r="V786" s="6" t="s">
        <v>16510</v>
      </c>
      <c r="W786" s="6" t="s">
        <v>16511</v>
      </c>
      <c r="X786" s="6" t="s">
        <v>19707</v>
      </c>
      <c r="Y786" s="6" t="s">
        <v>19708</v>
      </c>
      <c r="Z786" s="6" t="s">
        <v>19709</v>
      </c>
    </row>
    <row r="787" spans="1:26" x14ac:dyDescent="0.25">
      <c r="A787" s="6" t="s">
        <v>1005</v>
      </c>
      <c r="B787" s="6" t="s">
        <v>3841</v>
      </c>
      <c r="C787" s="6" t="s">
        <v>3816</v>
      </c>
      <c r="D787" s="6" t="s">
        <v>9693</v>
      </c>
      <c r="E787" s="6" t="s">
        <v>81</v>
      </c>
      <c r="F787" s="6" t="s">
        <v>7439</v>
      </c>
      <c r="G787" s="6" t="s">
        <v>9694</v>
      </c>
      <c r="H787" s="6" t="s">
        <v>6353</v>
      </c>
      <c r="I787" s="43">
        <v>45224</v>
      </c>
      <c r="J787" s="43">
        <v>45229</v>
      </c>
      <c r="K787">
        <v>1099800</v>
      </c>
      <c r="L787" s="6" t="s">
        <v>9695</v>
      </c>
      <c r="M787" s="6" t="s">
        <v>9696</v>
      </c>
      <c r="N787" s="6" t="s">
        <v>4802</v>
      </c>
      <c r="O787" s="6" t="s">
        <v>3983</v>
      </c>
      <c r="Q787" s="6" t="s">
        <v>1257</v>
      </c>
      <c r="R787" s="6" t="s">
        <v>1256</v>
      </c>
      <c r="S787" s="6" t="s">
        <v>19710</v>
      </c>
      <c r="T787" s="6" t="s">
        <v>12</v>
      </c>
      <c r="U787" s="6" t="s">
        <v>1257</v>
      </c>
      <c r="V787" s="6" t="s">
        <v>24</v>
      </c>
      <c r="W787" s="6" t="s">
        <v>19711</v>
      </c>
      <c r="X787" s="6" t="s">
        <v>19712</v>
      </c>
      <c r="Y787" s="6" t="s">
        <v>19713</v>
      </c>
      <c r="Z787" s="6" t="s">
        <v>19714</v>
      </c>
    </row>
    <row r="788" spans="1:26" x14ac:dyDescent="0.25">
      <c r="A788" s="6" t="s">
        <v>3113</v>
      </c>
      <c r="B788" s="6" t="s">
        <v>81</v>
      </c>
      <c r="C788" s="6" t="s">
        <v>81</v>
      </c>
      <c r="D788" s="6" t="s">
        <v>81</v>
      </c>
      <c r="E788" s="6" t="s">
        <v>81</v>
      </c>
      <c r="F788" s="6" t="s">
        <v>81</v>
      </c>
      <c r="G788" s="6" t="s">
        <v>81</v>
      </c>
      <c r="H788" s="6" t="s">
        <v>81</v>
      </c>
      <c r="I788" s="43"/>
      <c r="J788" s="43"/>
      <c r="K788">
        <v>930667</v>
      </c>
      <c r="L788" s="6" t="s">
        <v>9697</v>
      </c>
      <c r="M788" s="6" t="s">
        <v>9698</v>
      </c>
      <c r="N788" s="6" t="s">
        <v>81</v>
      </c>
      <c r="O788" s="6" t="s">
        <v>81</v>
      </c>
      <c r="Q788" s="6" t="s">
        <v>1260</v>
      </c>
      <c r="R788" s="6" t="s">
        <v>19715</v>
      </c>
      <c r="S788" s="6" t="s">
        <v>19716</v>
      </c>
      <c r="T788" s="6" t="s">
        <v>12</v>
      </c>
      <c r="U788" s="6" t="s">
        <v>1260</v>
      </c>
      <c r="V788" s="6" t="s">
        <v>16285</v>
      </c>
      <c r="W788" s="6" t="s">
        <v>17049</v>
      </c>
      <c r="X788" s="6" t="s">
        <v>19717</v>
      </c>
      <c r="Y788" s="6" t="s">
        <v>19718</v>
      </c>
      <c r="Z788" s="6" t="s">
        <v>19719</v>
      </c>
    </row>
    <row r="789" spans="1:26" x14ac:dyDescent="0.25">
      <c r="A789" s="6" t="s">
        <v>1007</v>
      </c>
      <c r="B789" s="6" t="s">
        <v>3843</v>
      </c>
      <c r="C789" s="6" t="s">
        <v>3821</v>
      </c>
      <c r="D789" s="6" t="s">
        <v>9699</v>
      </c>
      <c r="E789" s="6" t="s">
        <v>6444</v>
      </c>
      <c r="F789" s="6" t="s">
        <v>7151</v>
      </c>
      <c r="G789" s="6" t="s">
        <v>9700</v>
      </c>
      <c r="H789" s="6" t="s">
        <v>6353</v>
      </c>
      <c r="I789" s="43">
        <v>45217</v>
      </c>
      <c r="J789" s="43">
        <v>45222</v>
      </c>
      <c r="K789">
        <v>1069157</v>
      </c>
      <c r="L789" s="6" t="s">
        <v>9701</v>
      </c>
      <c r="M789" s="6" t="s">
        <v>9702</v>
      </c>
      <c r="N789" s="6" t="s">
        <v>5344</v>
      </c>
      <c r="O789" s="6" t="s">
        <v>3982</v>
      </c>
      <c r="Q789" s="6" t="s">
        <v>1261</v>
      </c>
      <c r="R789" s="6" t="s">
        <v>19720</v>
      </c>
      <c r="S789" s="6" t="s">
        <v>19721</v>
      </c>
      <c r="T789" s="6" t="s">
        <v>12</v>
      </c>
      <c r="U789" s="6" t="s">
        <v>1261</v>
      </c>
      <c r="V789" s="6" t="s">
        <v>15930</v>
      </c>
      <c r="W789" s="6" t="s">
        <v>16007</v>
      </c>
      <c r="X789" s="6" t="s">
        <v>19722</v>
      </c>
      <c r="Y789" s="6" t="s">
        <v>19723</v>
      </c>
      <c r="Z789" s="6" t="s">
        <v>19724</v>
      </c>
    </row>
    <row r="790" spans="1:26" x14ac:dyDescent="0.25">
      <c r="A790" s="6" t="s">
        <v>1008</v>
      </c>
      <c r="B790" s="6" t="s">
        <v>81</v>
      </c>
      <c r="C790" s="6" t="s">
        <v>81</v>
      </c>
      <c r="D790" s="6" t="s">
        <v>81</v>
      </c>
      <c r="E790" s="6" t="s">
        <v>81</v>
      </c>
      <c r="F790" s="6" t="s">
        <v>81</v>
      </c>
      <c r="G790" s="6" t="s">
        <v>81</v>
      </c>
      <c r="H790" s="6" t="s">
        <v>81</v>
      </c>
      <c r="I790" s="43"/>
      <c r="J790" s="43"/>
      <c r="K790">
        <v>930667</v>
      </c>
      <c r="L790" s="6" t="s">
        <v>9703</v>
      </c>
      <c r="M790" s="6" t="s">
        <v>9704</v>
      </c>
      <c r="N790" s="6" t="s">
        <v>81</v>
      </c>
      <c r="O790" s="6" t="s">
        <v>81</v>
      </c>
      <c r="Q790" s="6" t="s">
        <v>1262</v>
      </c>
      <c r="R790" s="6" t="s">
        <v>19725</v>
      </c>
      <c r="S790" s="6" t="s">
        <v>19726</v>
      </c>
      <c r="T790" s="6" t="s">
        <v>12</v>
      </c>
      <c r="U790" s="6" t="s">
        <v>1262</v>
      </c>
      <c r="V790" s="6" t="s">
        <v>16083</v>
      </c>
      <c r="W790" s="6" t="s">
        <v>19727</v>
      </c>
      <c r="X790" s="6" t="s">
        <v>19728</v>
      </c>
      <c r="Y790" s="6" t="s">
        <v>19729</v>
      </c>
      <c r="Z790" s="6" t="s">
        <v>19730</v>
      </c>
    </row>
    <row r="791" spans="1:26" x14ac:dyDescent="0.25">
      <c r="A791" s="6" t="s">
        <v>3114</v>
      </c>
      <c r="B791" s="6" t="s">
        <v>81</v>
      </c>
      <c r="C791" s="6" t="s">
        <v>81</v>
      </c>
      <c r="D791" s="6" t="s">
        <v>81</v>
      </c>
      <c r="E791" s="6" t="s">
        <v>81</v>
      </c>
      <c r="F791" s="6" t="s">
        <v>81</v>
      </c>
      <c r="G791" s="6" t="s">
        <v>81</v>
      </c>
      <c r="H791" s="6" t="s">
        <v>81</v>
      </c>
      <c r="I791" s="43"/>
      <c r="J791" s="43"/>
      <c r="K791">
        <v>930667</v>
      </c>
      <c r="L791" s="6" t="s">
        <v>9705</v>
      </c>
      <c r="M791" s="6" t="s">
        <v>9706</v>
      </c>
      <c r="N791" s="6" t="s">
        <v>81</v>
      </c>
      <c r="O791" s="6" t="s">
        <v>81</v>
      </c>
      <c r="Q791" s="6" t="s">
        <v>3216</v>
      </c>
      <c r="R791" s="6" t="s">
        <v>19731</v>
      </c>
      <c r="S791" s="6" t="s">
        <v>19732</v>
      </c>
      <c r="T791" s="6" t="s">
        <v>12</v>
      </c>
      <c r="U791" s="6" t="s">
        <v>3216</v>
      </c>
      <c r="V791" s="6" t="s">
        <v>16063</v>
      </c>
      <c r="W791" s="6" t="s">
        <v>16064</v>
      </c>
      <c r="X791" s="6" t="s">
        <v>19733</v>
      </c>
      <c r="Y791" s="6" t="s">
        <v>19734</v>
      </c>
      <c r="Z791" s="6" t="s">
        <v>19735</v>
      </c>
    </row>
    <row r="792" spans="1:26" x14ac:dyDescent="0.25">
      <c r="A792" s="6" t="s">
        <v>1009</v>
      </c>
      <c r="B792" s="6" t="s">
        <v>81</v>
      </c>
      <c r="C792" s="6" t="s">
        <v>81</v>
      </c>
      <c r="D792" s="6" t="s">
        <v>81</v>
      </c>
      <c r="E792" s="6" t="s">
        <v>81</v>
      </c>
      <c r="F792" s="6" t="s">
        <v>81</v>
      </c>
      <c r="G792" s="6" t="s">
        <v>81</v>
      </c>
      <c r="H792" s="6" t="s">
        <v>81</v>
      </c>
      <c r="I792" s="43"/>
      <c r="J792" s="43"/>
      <c r="K792">
        <v>930667</v>
      </c>
      <c r="L792" s="6" t="s">
        <v>9707</v>
      </c>
      <c r="M792" s="6" t="s">
        <v>9708</v>
      </c>
      <c r="N792" s="6" t="s">
        <v>81</v>
      </c>
      <c r="O792" s="6" t="s">
        <v>81</v>
      </c>
      <c r="Q792" s="6" t="s">
        <v>1264</v>
      </c>
      <c r="R792" s="6" t="s">
        <v>19736</v>
      </c>
      <c r="S792" s="6" t="s">
        <v>19737</v>
      </c>
      <c r="T792" s="6" t="s">
        <v>12</v>
      </c>
      <c r="U792" s="6" t="s">
        <v>1264</v>
      </c>
      <c r="V792" s="6" t="s">
        <v>16127</v>
      </c>
      <c r="W792" s="6" t="s">
        <v>16128</v>
      </c>
      <c r="X792" s="6" t="s">
        <v>19738</v>
      </c>
      <c r="Y792" s="6" t="s">
        <v>19739</v>
      </c>
      <c r="Z792" s="6" t="s">
        <v>19740</v>
      </c>
    </row>
    <row r="793" spans="1:26" x14ac:dyDescent="0.25">
      <c r="A793" s="6" t="s">
        <v>1010</v>
      </c>
      <c r="B793" s="6" t="s">
        <v>81</v>
      </c>
      <c r="C793" s="6" t="s">
        <v>81</v>
      </c>
      <c r="D793" s="6" t="s">
        <v>81</v>
      </c>
      <c r="E793" s="6" t="s">
        <v>81</v>
      </c>
      <c r="F793" s="6" t="s">
        <v>81</v>
      </c>
      <c r="G793" s="6" t="s">
        <v>81</v>
      </c>
      <c r="H793" s="6" t="s">
        <v>81</v>
      </c>
      <c r="I793" s="43"/>
      <c r="J793" s="43"/>
      <c r="K793">
        <v>930667</v>
      </c>
      <c r="L793" s="6" t="s">
        <v>9709</v>
      </c>
      <c r="M793" s="6" t="s">
        <v>9710</v>
      </c>
      <c r="N793" s="6" t="s">
        <v>81</v>
      </c>
      <c r="O793" s="6" t="s">
        <v>81</v>
      </c>
      <c r="Q793" s="6" t="s">
        <v>1267</v>
      </c>
      <c r="R793" s="6" t="s">
        <v>19741</v>
      </c>
      <c r="S793" s="6" t="s">
        <v>19742</v>
      </c>
      <c r="T793" s="6" t="s">
        <v>12</v>
      </c>
      <c r="U793" s="6" t="s">
        <v>1267</v>
      </c>
      <c r="V793" s="6" t="s">
        <v>15930</v>
      </c>
      <c r="W793" s="6" t="s">
        <v>15931</v>
      </c>
      <c r="X793" s="6" t="s">
        <v>19743</v>
      </c>
      <c r="Y793" s="6" t="s">
        <v>19744</v>
      </c>
      <c r="Z793" s="6" t="s">
        <v>19745</v>
      </c>
    </row>
    <row r="794" spans="1:26" x14ac:dyDescent="0.25">
      <c r="A794" s="6" t="s">
        <v>1012</v>
      </c>
      <c r="B794" s="6" t="s">
        <v>3815</v>
      </c>
      <c r="C794" s="6" t="s">
        <v>3816</v>
      </c>
      <c r="D794" s="6" t="s">
        <v>9711</v>
      </c>
      <c r="E794" s="6" t="s">
        <v>81</v>
      </c>
      <c r="F794" s="6" t="s">
        <v>9712</v>
      </c>
      <c r="G794" s="6" t="s">
        <v>9713</v>
      </c>
      <c r="H794" s="6" t="s">
        <v>7060</v>
      </c>
      <c r="I794" s="43">
        <v>45231</v>
      </c>
      <c r="J794" s="43">
        <v>45236</v>
      </c>
      <c r="K794">
        <v>1124140</v>
      </c>
      <c r="L794" s="6" t="s">
        <v>9714</v>
      </c>
      <c r="M794" s="6" t="s">
        <v>9715</v>
      </c>
      <c r="N794" s="6" t="s">
        <v>4444</v>
      </c>
      <c r="O794" s="6" t="s">
        <v>3983</v>
      </c>
      <c r="Q794" s="6" t="s">
        <v>6195</v>
      </c>
      <c r="R794" s="6" t="s">
        <v>19746</v>
      </c>
      <c r="S794" s="6" t="s">
        <v>19747</v>
      </c>
      <c r="T794" s="6" t="s">
        <v>12</v>
      </c>
      <c r="U794" s="6" t="s">
        <v>6195</v>
      </c>
      <c r="V794" s="6" t="s">
        <v>16785</v>
      </c>
      <c r="W794" s="6" t="s">
        <v>16786</v>
      </c>
      <c r="X794" s="6" t="s">
        <v>19748</v>
      </c>
      <c r="Y794" s="6" t="s">
        <v>19749</v>
      </c>
      <c r="Z794" s="6" t="s">
        <v>19750</v>
      </c>
    </row>
    <row r="795" spans="1:26" x14ac:dyDescent="0.25">
      <c r="A795" s="6" t="s">
        <v>1013</v>
      </c>
      <c r="B795" s="6" t="s">
        <v>3860</v>
      </c>
      <c r="C795" s="6" t="s">
        <v>102</v>
      </c>
      <c r="D795" s="6" t="s">
        <v>9716</v>
      </c>
      <c r="E795" s="6" t="s">
        <v>9717</v>
      </c>
      <c r="F795" s="6" t="s">
        <v>6557</v>
      </c>
      <c r="G795" s="6" t="s">
        <v>9718</v>
      </c>
      <c r="H795" s="6" t="s">
        <v>6408</v>
      </c>
      <c r="I795" s="43">
        <v>45231</v>
      </c>
      <c r="J795" s="43">
        <v>45236</v>
      </c>
      <c r="K795">
        <v>1109357</v>
      </c>
      <c r="L795" s="6" t="s">
        <v>9719</v>
      </c>
      <c r="M795" s="6" t="s">
        <v>9720</v>
      </c>
      <c r="N795" s="6" t="s">
        <v>4526</v>
      </c>
      <c r="O795" s="6" t="s">
        <v>3983</v>
      </c>
      <c r="Q795" s="6" t="s">
        <v>1269</v>
      </c>
      <c r="R795" s="6" t="s">
        <v>19751</v>
      </c>
      <c r="S795" s="6" t="s">
        <v>19752</v>
      </c>
      <c r="T795" s="6" t="s">
        <v>16826</v>
      </c>
      <c r="U795" s="6" t="s">
        <v>1269</v>
      </c>
      <c r="V795" s="6" t="s">
        <v>16012</v>
      </c>
      <c r="W795" s="6" t="s">
        <v>19753</v>
      </c>
      <c r="X795" s="6" t="s">
        <v>19754</v>
      </c>
      <c r="Y795" s="6" t="s">
        <v>19755</v>
      </c>
      <c r="Z795" s="6" t="s">
        <v>81</v>
      </c>
    </row>
    <row r="796" spans="1:26" x14ac:dyDescent="0.25">
      <c r="A796" s="6" t="s">
        <v>1015</v>
      </c>
      <c r="B796" s="6" t="s">
        <v>3833</v>
      </c>
      <c r="C796" s="6" t="s">
        <v>3816</v>
      </c>
      <c r="D796" s="6" t="s">
        <v>9721</v>
      </c>
      <c r="E796" s="6" t="s">
        <v>81</v>
      </c>
      <c r="F796" s="6" t="s">
        <v>9722</v>
      </c>
      <c r="G796" s="6" t="s">
        <v>9723</v>
      </c>
      <c r="H796" s="6" t="s">
        <v>6353</v>
      </c>
      <c r="I796" s="43">
        <v>45229</v>
      </c>
      <c r="J796" s="43">
        <v>45233</v>
      </c>
      <c r="K796">
        <v>939767</v>
      </c>
      <c r="L796" s="6" t="s">
        <v>9724</v>
      </c>
      <c r="M796" s="6" t="s">
        <v>9725</v>
      </c>
      <c r="N796" s="6" t="s">
        <v>4806</v>
      </c>
      <c r="O796" s="6" t="s">
        <v>3983</v>
      </c>
      <c r="Q796" s="6" t="s">
        <v>1271</v>
      </c>
      <c r="R796" s="6" t="s">
        <v>19756</v>
      </c>
      <c r="S796" s="6" t="s">
        <v>19757</v>
      </c>
      <c r="T796" s="6" t="s">
        <v>15902</v>
      </c>
      <c r="U796" s="6" t="s">
        <v>1271</v>
      </c>
      <c r="V796" s="6" t="s">
        <v>15930</v>
      </c>
      <c r="W796" s="6" t="s">
        <v>15931</v>
      </c>
      <c r="X796" s="6" t="s">
        <v>19758</v>
      </c>
      <c r="Y796" s="6" t="s">
        <v>19759</v>
      </c>
      <c r="Z796" s="6" t="s">
        <v>19760</v>
      </c>
    </row>
    <row r="797" spans="1:26" x14ac:dyDescent="0.25">
      <c r="A797" s="6" t="s">
        <v>1017</v>
      </c>
      <c r="B797" s="6" t="s">
        <v>3849</v>
      </c>
      <c r="C797" s="6" t="s">
        <v>3819</v>
      </c>
      <c r="D797" s="6" t="s">
        <v>9726</v>
      </c>
      <c r="E797" s="6" t="s">
        <v>9727</v>
      </c>
      <c r="F797" s="6" t="s">
        <v>6445</v>
      </c>
      <c r="G797" s="6" t="s">
        <v>9728</v>
      </c>
      <c r="H797" s="6" t="s">
        <v>6447</v>
      </c>
      <c r="I797" s="43">
        <v>45224</v>
      </c>
      <c r="J797" s="43">
        <v>45229</v>
      </c>
      <c r="K797">
        <v>1297989</v>
      </c>
      <c r="L797" s="6" t="s">
        <v>9729</v>
      </c>
      <c r="M797" s="6" t="s">
        <v>9730</v>
      </c>
      <c r="N797" s="6" t="s">
        <v>5345</v>
      </c>
      <c r="O797" s="6" t="s">
        <v>3982</v>
      </c>
      <c r="Q797" s="6" t="s">
        <v>1272</v>
      </c>
      <c r="R797" s="6" t="s">
        <v>19761</v>
      </c>
      <c r="S797" s="6" t="s">
        <v>18216</v>
      </c>
      <c r="T797" s="6" t="s">
        <v>81</v>
      </c>
      <c r="U797" s="6" t="s">
        <v>81</v>
      </c>
      <c r="V797" s="6" t="s">
        <v>15980</v>
      </c>
      <c r="W797" s="6" t="s">
        <v>15981</v>
      </c>
      <c r="X797" s="6" t="s">
        <v>19762</v>
      </c>
      <c r="Y797" s="6" t="s">
        <v>19763</v>
      </c>
      <c r="Z797" s="6" t="s">
        <v>81</v>
      </c>
    </row>
    <row r="798" spans="1:26" x14ac:dyDescent="0.25">
      <c r="A798" s="6" t="s">
        <v>1019</v>
      </c>
      <c r="B798" s="6" t="s">
        <v>3870</v>
      </c>
      <c r="C798" s="6" t="s">
        <v>114</v>
      </c>
      <c r="D798" s="6" t="s">
        <v>9731</v>
      </c>
      <c r="E798" s="6" t="s">
        <v>6456</v>
      </c>
      <c r="F798" s="6" t="s">
        <v>6467</v>
      </c>
      <c r="G798" s="6" t="s">
        <v>9643</v>
      </c>
      <c r="H798" s="6" t="s">
        <v>6376</v>
      </c>
      <c r="I798" s="43">
        <v>45223</v>
      </c>
      <c r="J798" s="43">
        <v>45229</v>
      </c>
      <c r="K798">
        <v>918646</v>
      </c>
      <c r="L798" s="6" t="s">
        <v>9732</v>
      </c>
      <c r="M798" s="6" t="s">
        <v>9733</v>
      </c>
      <c r="N798" s="6" t="s">
        <v>5346</v>
      </c>
      <c r="O798" s="6" t="s">
        <v>3982</v>
      </c>
      <c r="Q798" s="6" t="s">
        <v>1274</v>
      </c>
      <c r="R798" s="6" t="s">
        <v>19764</v>
      </c>
      <c r="S798" s="6" t="s">
        <v>19765</v>
      </c>
      <c r="T798" s="6" t="s">
        <v>6722</v>
      </c>
      <c r="U798" s="6" t="s">
        <v>19766</v>
      </c>
      <c r="V798" s="6" t="s">
        <v>16083</v>
      </c>
      <c r="W798" s="6" t="s">
        <v>18923</v>
      </c>
      <c r="X798" s="6" t="s">
        <v>19767</v>
      </c>
      <c r="Y798" s="6" t="s">
        <v>19768</v>
      </c>
      <c r="Z798" s="6" t="s">
        <v>19769</v>
      </c>
    </row>
    <row r="799" spans="1:26" x14ac:dyDescent="0.25">
      <c r="A799" s="6" t="s">
        <v>1020</v>
      </c>
      <c r="B799" s="6" t="s">
        <v>3933</v>
      </c>
      <c r="C799" s="6" t="s">
        <v>3823</v>
      </c>
      <c r="D799" s="6" t="s">
        <v>9734</v>
      </c>
      <c r="E799" s="6" t="s">
        <v>81</v>
      </c>
      <c r="F799" s="6" t="s">
        <v>6850</v>
      </c>
      <c r="G799" s="6" t="s">
        <v>9735</v>
      </c>
      <c r="H799" s="6" t="s">
        <v>6852</v>
      </c>
      <c r="I799" s="43">
        <v>45237</v>
      </c>
      <c r="J799" s="43"/>
      <c r="K799">
        <v>746515</v>
      </c>
      <c r="L799" s="6" t="s">
        <v>9736</v>
      </c>
      <c r="M799" s="6" t="s">
        <v>9737</v>
      </c>
      <c r="N799" s="6" t="s">
        <v>4807</v>
      </c>
      <c r="O799" s="6" t="s">
        <v>3982</v>
      </c>
      <c r="Q799" s="6" t="s">
        <v>3222</v>
      </c>
      <c r="R799" s="6" t="s">
        <v>19770</v>
      </c>
      <c r="S799" s="6" t="s">
        <v>19771</v>
      </c>
      <c r="T799" s="6" t="s">
        <v>81</v>
      </c>
      <c r="U799" s="6" t="s">
        <v>81</v>
      </c>
      <c r="V799" s="6" t="s">
        <v>16127</v>
      </c>
      <c r="W799" s="6" t="s">
        <v>16128</v>
      </c>
      <c r="X799" s="6" t="s">
        <v>19772</v>
      </c>
      <c r="Y799" s="6" t="s">
        <v>19773</v>
      </c>
      <c r="Z799" s="6" t="s">
        <v>81</v>
      </c>
    </row>
    <row r="800" spans="1:26" x14ac:dyDescent="0.25">
      <c r="A800" s="6" t="s">
        <v>1021</v>
      </c>
      <c r="B800" s="6" t="s">
        <v>3838</v>
      </c>
      <c r="C800" s="6" t="s">
        <v>3826</v>
      </c>
      <c r="D800" s="6" t="s">
        <v>9738</v>
      </c>
      <c r="E800" s="6" t="s">
        <v>81</v>
      </c>
      <c r="F800" s="6" t="s">
        <v>6850</v>
      </c>
      <c r="G800" s="6" t="s">
        <v>9739</v>
      </c>
      <c r="H800" s="6" t="s">
        <v>6852</v>
      </c>
      <c r="I800" s="43">
        <v>45231</v>
      </c>
      <c r="J800" s="43">
        <v>45236</v>
      </c>
      <c r="K800">
        <v>1324424</v>
      </c>
      <c r="L800" s="6" t="s">
        <v>9740</v>
      </c>
      <c r="M800" s="6" t="s">
        <v>9741</v>
      </c>
      <c r="N800" s="6" t="s">
        <v>5347</v>
      </c>
      <c r="O800" s="6" t="s">
        <v>3982</v>
      </c>
      <c r="Q800" s="6" t="s">
        <v>1276</v>
      </c>
      <c r="R800" s="6" t="s">
        <v>19774</v>
      </c>
      <c r="S800" s="6" t="s">
        <v>19775</v>
      </c>
      <c r="T800" s="6" t="s">
        <v>81</v>
      </c>
      <c r="U800" s="6" t="s">
        <v>81</v>
      </c>
      <c r="V800" s="6" t="s">
        <v>15917</v>
      </c>
      <c r="W800" s="6" t="s">
        <v>19776</v>
      </c>
      <c r="X800" s="6" t="s">
        <v>19777</v>
      </c>
      <c r="Y800" s="6" t="s">
        <v>19778</v>
      </c>
      <c r="Z800" s="6" t="s">
        <v>81</v>
      </c>
    </row>
    <row r="801" spans="1:26" x14ac:dyDescent="0.25">
      <c r="A801" s="6" t="s">
        <v>3115</v>
      </c>
      <c r="B801" s="6" t="s">
        <v>77</v>
      </c>
      <c r="C801" s="6" t="s">
        <v>3823</v>
      </c>
      <c r="D801" s="6" t="s">
        <v>9742</v>
      </c>
      <c r="E801" s="6" t="s">
        <v>9743</v>
      </c>
      <c r="F801" s="6" t="s">
        <v>6520</v>
      </c>
      <c r="G801" s="6" t="s">
        <v>9744</v>
      </c>
      <c r="H801" s="6" t="s">
        <v>81</v>
      </c>
      <c r="I801" s="43"/>
      <c r="J801" s="43"/>
      <c r="K801">
        <v>1376891</v>
      </c>
      <c r="L801" s="6" t="s">
        <v>9745</v>
      </c>
      <c r="M801" s="6" t="s">
        <v>9746</v>
      </c>
      <c r="N801" s="6" t="s">
        <v>5348</v>
      </c>
      <c r="O801" s="6" t="s">
        <v>3982</v>
      </c>
      <c r="Q801" s="6" t="s">
        <v>1277</v>
      </c>
      <c r="R801" s="6" t="s">
        <v>19779</v>
      </c>
      <c r="S801" s="6" t="s">
        <v>19780</v>
      </c>
      <c r="T801" s="6" t="s">
        <v>15902</v>
      </c>
      <c r="U801" s="6" t="s">
        <v>1277</v>
      </c>
      <c r="V801" s="6" t="s">
        <v>15889</v>
      </c>
      <c r="W801" s="6" t="s">
        <v>15890</v>
      </c>
      <c r="X801" s="6" t="s">
        <v>19781</v>
      </c>
      <c r="Y801" s="6" t="s">
        <v>19782</v>
      </c>
      <c r="Z801" s="6" t="s">
        <v>19783</v>
      </c>
    </row>
    <row r="802" spans="1:26" x14ac:dyDescent="0.25">
      <c r="A802" s="6" t="s">
        <v>3117</v>
      </c>
      <c r="B802" s="6" t="s">
        <v>3912</v>
      </c>
      <c r="C802" s="6" t="s">
        <v>3840</v>
      </c>
      <c r="D802" s="6" t="s">
        <v>9747</v>
      </c>
      <c r="E802" s="6" t="s">
        <v>6476</v>
      </c>
      <c r="F802" s="6" t="s">
        <v>9748</v>
      </c>
      <c r="G802" s="6" t="s">
        <v>9749</v>
      </c>
      <c r="H802" s="6" t="s">
        <v>6852</v>
      </c>
      <c r="I802" s="43">
        <v>45230</v>
      </c>
      <c r="J802" s="43">
        <v>45236</v>
      </c>
      <c r="K802">
        <v>1495932</v>
      </c>
      <c r="L802" s="6" t="s">
        <v>9750</v>
      </c>
      <c r="M802" s="6" t="s">
        <v>9751</v>
      </c>
      <c r="N802" s="6" t="s">
        <v>5349</v>
      </c>
      <c r="O802" s="6" t="s">
        <v>3982</v>
      </c>
      <c r="Q802" s="6" t="s">
        <v>1279</v>
      </c>
      <c r="R802" s="6" t="s">
        <v>19784</v>
      </c>
      <c r="S802" s="6" t="s">
        <v>19785</v>
      </c>
      <c r="T802" s="6" t="s">
        <v>12</v>
      </c>
      <c r="U802" s="6" t="s">
        <v>1279</v>
      </c>
      <c r="V802" s="6" t="s">
        <v>15930</v>
      </c>
      <c r="W802" s="6" t="s">
        <v>16319</v>
      </c>
      <c r="X802" s="6" t="s">
        <v>19786</v>
      </c>
      <c r="Y802" s="6" t="s">
        <v>19787</v>
      </c>
      <c r="Z802" s="6" t="s">
        <v>19788</v>
      </c>
    </row>
    <row r="803" spans="1:26" x14ac:dyDescent="0.25">
      <c r="A803" s="6" t="s">
        <v>1023</v>
      </c>
      <c r="B803" s="6" t="s">
        <v>3842</v>
      </c>
      <c r="C803" s="6" t="s">
        <v>3823</v>
      </c>
      <c r="D803" s="6" t="s">
        <v>8647</v>
      </c>
      <c r="E803" s="6" t="s">
        <v>81</v>
      </c>
      <c r="F803" s="6" t="s">
        <v>8648</v>
      </c>
      <c r="G803" s="6" t="s">
        <v>8649</v>
      </c>
      <c r="H803" s="6" t="s">
        <v>6353</v>
      </c>
      <c r="I803" s="43">
        <v>45224</v>
      </c>
      <c r="J803" s="43">
        <v>45229</v>
      </c>
      <c r="K803">
        <v>851520</v>
      </c>
      <c r="L803" s="6" t="s">
        <v>9752</v>
      </c>
      <c r="M803" s="6" t="s">
        <v>9753</v>
      </c>
      <c r="N803" s="6" t="s">
        <v>5350</v>
      </c>
      <c r="O803" s="6" t="s">
        <v>3984</v>
      </c>
      <c r="Q803" s="6" t="s">
        <v>1280</v>
      </c>
      <c r="R803" s="6" t="s">
        <v>19789</v>
      </c>
      <c r="S803" s="6" t="s">
        <v>19790</v>
      </c>
      <c r="T803" s="6" t="s">
        <v>15902</v>
      </c>
      <c r="U803" s="6" t="s">
        <v>1280</v>
      </c>
      <c r="V803" s="6" t="s">
        <v>16083</v>
      </c>
      <c r="W803" s="6" t="s">
        <v>16220</v>
      </c>
      <c r="X803" s="6" t="s">
        <v>19791</v>
      </c>
      <c r="Y803" s="6" t="s">
        <v>19792</v>
      </c>
      <c r="Z803" s="6" t="s">
        <v>19793</v>
      </c>
    </row>
    <row r="804" spans="1:26" x14ac:dyDescent="0.25">
      <c r="A804" s="6" t="s">
        <v>1024</v>
      </c>
      <c r="B804" s="6" t="s">
        <v>3935</v>
      </c>
      <c r="C804" s="6" t="s">
        <v>3840</v>
      </c>
      <c r="D804" s="6" t="s">
        <v>9754</v>
      </c>
      <c r="E804" s="6" t="s">
        <v>6438</v>
      </c>
      <c r="F804" s="6" t="s">
        <v>9755</v>
      </c>
      <c r="G804" s="6" t="s">
        <v>9756</v>
      </c>
      <c r="H804" s="6" t="s">
        <v>8740</v>
      </c>
      <c r="I804" s="43">
        <v>45229</v>
      </c>
      <c r="J804" s="43">
        <v>45233</v>
      </c>
      <c r="K804">
        <v>1289490</v>
      </c>
      <c r="L804" s="6" t="s">
        <v>9757</v>
      </c>
      <c r="M804" s="6" t="s">
        <v>9758</v>
      </c>
      <c r="N804" s="6" t="s">
        <v>4109</v>
      </c>
      <c r="O804" s="6" t="s">
        <v>3982</v>
      </c>
      <c r="Q804" s="6" t="s">
        <v>1282</v>
      </c>
      <c r="R804" s="6" t="s">
        <v>19794</v>
      </c>
      <c r="S804" s="6" t="s">
        <v>19795</v>
      </c>
      <c r="T804" s="6" t="s">
        <v>15902</v>
      </c>
      <c r="U804" s="6" t="s">
        <v>1282</v>
      </c>
      <c r="V804" s="6" t="s">
        <v>15930</v>
      </c>
      <c r="W804" s="6" t="s">
        <v>17011</v>
      </c>
      <c r="X804" s="6" t="s">
        <v>19796</v>
      </c>
      <c r="Y804" s="6" t="s">
        <v>19797</v>
      </c>
      <c r="Z804" s="6" t="s">
        <v>81</v>
      </c>
    </row>
    <row r="805" spans="1:26" x14ac:dyDescent="0.25">
      <c r="A805" s="6" t="s">
        <v>3119</v>
      </c>
      <c r="B805" s="6" t="s">
        <v>3818</v>
      </c>
      <c r="C805" s="6" t="s">
        <v>3819</v>
      </c>
      <c r="D805" s="6" t="s">
        <v>9759</v>
      </c>
      <c r="E805" s="6" t="s">
        <v>6438</v>
      </c>
      <c r="F805" s="6" t="s">
        <v>9760</v>
      </c>
      <c r="G805" s="6" t="s">
        <v>9761</v>
      </c>
      <c r="H805" s="6" t="s">
        <v>6388</v>
      </c>
      <c r="I805" s="43">
        <v>45224</v>
      </c>
      <c r="J805" s="43">
        <v>45229</v>
      </c>
      <c r="K805">
        <v>1078271</v>
      </c>
      <c r="L805" s="6" t="s">
        <v>9762</v>
      </c>
      <c r="M805" s="6" t="s">
        <v>9763</v>
      </c>
      <c r="N805" s="6" t="s">
        <v>4755</v>
      </c>
      <c r="O805" s="6" t="s">
        <v>3984</v>
      </c>
      <c r="Q805" s="6" t="s">
        <v>1284</v>
      </c>
      <c r="R805" s="6" t="s">
        <v>19798</v>
      </c>
      <c r="S805" s="6" t="s">
        <v>19799</v>
      </c>
      <c r="T805" s="6" t="s">
        <v>12</v>
      </c>
      <c r="U805" s="6" t="s">
        <v>1284</v>
      </c>
      <c r="V805" s="6" t="s">
        <v>16127</v>
      </c>
      <c r="W805" s="6" t="s">
        <v>16152</v>
      </c>
      <c r="X805" s="6" t="s">
        <v>19800</v>
      </c>
      <c r="Y805" s="6" t="s">
        <v>19801</v>
      </c>
      <c r="Z805" s="6" t="s">
        <v>19802</v>
      </c>
    </row>
    <row r="806" spans="1:26" x14ac:dyDescent="0.25">
      <c r="A806" s="6" t="s">
        <v>1025</v>
      </c>
      <c r="B806" s="6" t="s">
        <v>81</v>
      </c>
      <c r="C806" s="6" t="s">
        <v>81</v>
      </c>
      <c r="D806" s="6" t="s">
        <v>81</v>
      </c>
      <c r="E806" s="6" t="s">
        <v>81</v>
      </c>
      <c r="F806" s="6" t="s">
        <v>81</v>
      </c>
      <c r="G806" s="6" t="s">
        <v>81</v>
      </c>
      <c r="H806" s="6" t="s">
        <v>81</v>
      </c>
      <c r="I806" s="43"/>
      <c r="J806" s="43"/>
      <c r="K806">
        <v>930667</v>
      </c>
      <c r="L806" s="6" t="s">
        <v>9764</v>
      </c>
      <c r="M806" s="6" t="s">
        <v>9765</v>
      </c>
      <c r="N806" s="6" t="s">
        <v>81</v>
      </c>
      <c r="O806" s="6" t="s">
        <v>81</v>
      </c>
      <c r="Q806" s="6" t="s">
        <v>1286</v>
      </c>
      <c r="R806" s="6" t="s">
        <v>19803</v>
      </c>
      <c r="S806" s="6" t="s">
        <v>19804</v>
      </c>
      <c r="T806" s="6" t="s">
        <v>12</v>
      </c>
      <c r="U806" s="6" t="s">
        <v>1286</v>
      </c>
      <c r="V806" s="6" t="s">
        <v>15943</v>
      </c>
      <c r="W806" s="6" t="s">
        <v>16374</v>
      </c>
      <c r="X806" s="6" t="s">
        <v>19805</v>
      </c>
      <c r="Y806" s="6" t="s">
        <v>19806</v>
      </c>
      <c r="Z806" s="6" t="s">
        <v>19807</v>
      </c>
    </row>
    <row r="807" spans="1:26" x14ac:dyDescent="0.25">
      <c r="A807" s="6" t="s">
        <v>1026</v>
      </c>
      <c r="B807" s="6" t="s">
        <v>3910</v>
      </c>
      <c r="C807" s="6" t="s">
        <v>3826</v>
      </c>
      <c r="D807" s="6" t="s">
        <v>9766</v>
      </c>
      <c r="E807" s="6" t="s">
        <v>81</v>
      </c>
      <c r="F807" s="6" t="s">
        <v>9767</v>
      </c>
      <c r="G807" s="6" t="s">
        <v>9768</v>
      </c>
      <c r="H807" s="6" t="s">
        <v>6542</v>
      </c>
      <c r="I807" s="43">
        <v>45223</v>
      </c>
      <c r="J807" s="43">
        <v>45229</v>
      </c>
      <c r="K807">
        <v>37996</v>
      </c>
      <c r="L807" s="6" t="s">
        <v>9769</v>
      </c>
      <c r="M807" s="6" t="s">
        <v>9770</v>
      </c>
      <c r="N807" s="6" t="s">
        <v>4266</v>
      </c>
      <c r="O807" s="6" t="s">
        <v>3982</v>
      </c>
      <c r="Q807" s="6" t="s">
        <v>1288</v>
      </c>
      <c r="R807" s="6" t="s">
        <v>19808</v>
      </c>
      <c r="S807" s="6" t="s">
        <v>19809</v>
      </c>
      <c r="T807" s="6" t="s">
        <v>12</v>
      </c>
      <c r="U807" s="6" t="s">
        <v>1288</v>
      </c>
      <c r="V807" s="6" t="s">
        <v>15889</v>
      </c>
      <c r="W807" s="6" t="s">
        <v>18010</v>
      </c>
      <c r="X807" s="6" t="s">
        <v>19810</v>
      </c>
      <c r="Y807" s="6" t="s">
        <v>19811</v>
      </c>
      <c r="Z807" s="6" t="s">
        <v>19812</v>
      </c>
    </row>
    <row r="808" spans="1:26" x14ac:dyDescent="0.25">
      <c r="A808" s="6" t="s">
        <v>3120</v>
      </c>
      <c r="B808" s="6" t="s">
        <v>3837</v>
      </c>
      <c r="C808" s="6" t="s">
        <v>3823</v>
      </c>
      <c r="D808" s="6" t="s">
        <v>9771</v>
      </c>
      <c r="E808" s="6" t="s">
        <v>8126</v>
      </c>
      <c r="F808" s="6" t="s">
        <v>6418</v>
      </c>
      <c r="G808" s="6" t="s">
        <v>9772</v>
      </c>
      <c r="H808" s="6" t="s">
        <v>6420</v>
      </c>
      <c r="I808" s="43">
        <v>45147</v>
      </c>
      <c r="J808" s="43"/>
      <c r="K808">
        <v>1210677</v>
      </c>
      <c r="L808" s="6" t="s">
        <v>9773</v>
      </c>
      <c r="M808" s="6" t="s">
        <v>9774</v>
      </c>
      <c r="N808" s="6" t="s">
        <v>4543</v>
      </c>
      <c r="O808" s="6" t="s">
        <v>3982</v>
      </c>
      <c r="Q808" s="6" t="s">
        <v>1290</v>
      </c>
      <c r="R808" s="6" t="s">
        <v>19813</v>
      </c>
      <c r="S808" s="6" t="s">
        <v>19814</v>
      </c>
      <c r="T808" s="6" t="s">
        <v>15902</v>
      </c>
      <c r="U808" s="6" t="s">
        <v>1290</v>
      </c>
      <c r="V808" s="6" t="s">
        <v>17156</v>
      </c>
      <c r="W808" s="6" t="s">
        <v>19815</v>
      </c>
      <c r="X808" s="6" t="s">
        <v>19816</v>
      </c>
      <c r="Y808" s="6" t="s">
        <v>19817</v>
      </c>
      <c r="Z808" s="6" t="s">
        <v>19818</v>
      </c>
    </row>
    <row r="809" spans="1:26" x14ac:dyDescent="0.25">
      <c r="A809" s="6" t="s">
        <v>1029</v>
      </c>
      <c r="B809" s="6" t="s">
        <v>3850</v>
      </c>
      <c r="C809" s="6" t="s">
        <v>3821</v>
      </c>
      <c r="D809" s="6" t="s">
        <v>9775</v>
      </c>
      <c r="E809" s="6" t="s">
        <v>81</v>
      </c>
      <c r="F809" s="6" t="s">
        <v>9776</v>
      </c>
      <c r="G809" s="6" t="s">
        <v>9777</v>
      </c>
      <c r="H809" s="6" t="s">
        <v>6353</v>
      </c>
      <c r="I809" s="43">
        <v>45225</v>
      </c>
      <c r="J809" s="43"/>
      <c r="K809">
        <v>1472787</v>
      </c>
      <c r="L809" s="6" t="s">
        <v>9778</v>
      </c>
      <c r="M809" s="6" t="s">
        <v>9779</v>
      </c>
      <c r="N809" s="6" t="s">
        <v>4479</v>
      </c>
      <c r="O809" s="6" t="s">
        <v>3982</v>
      </c>
      <c r="Q809" s="6" t="s">
        <v>1292</v>
      </c>
      <c r="R809" s="6" t="s">
        <v>1291</v>
      </c>
      <c r="S809" s="6" t="s">
        <v>19819</v>
      </c>
      <c r="T809" s="6" t="s">
        <v>81</v>
      </c>
      <c r="U809" s="6" t="s">
        <v>81</v>
      </c>
      <c r="V809" s="6" t="s">
        <v>16063</v>
      </c>
      <c r="W809" s="6" t="s">
        <v>16064</v>
      </c>
      <c r="X809" s="6" t="s">
        <v>19820</v>
      </c>
      <c r="Y809" s="6" t="s">
        <v>19821</v>
      </c>
      <c r="Z809" s="6" t="s">
        <v>81</v>
      </c>
    </row>
    <row r="810" spans="1:26" x14ac:dyDescent="0.25">
      <c r="A810" s="6" t="s">
        <v>1030</v>
      </c>
      <c r="B810" s="6" t="s">
        <v>3865</v>
      </c>
      <c r="C810" s="6" t="s">
        <v>3866</v>
      </c>
      <c r="D810" s="6" t="s">
        <v>9780</v>
      </c>
      <c r="E810" s="6" t="s">
        <v>6654</v>
      </c>
      <c r="F810" s="6" t="s">
        <v>9229</v>
      </c>
      <c r="G810" s="6" t="s">
        <v>9781</v>
      </c>
      <c r="H810" s="6" t="s">
        <v>6376</v>
      </c>
      <c r="I810" s="43">
        <v>45236</v>
      </c>
      <c r="J810" s="43">
        <v>45240</v>
      </c>
      <c r="K810">
        <v>1539838</v>
      </c>
      <c r="L810" s="6" t="s">
        <v>9782</v>
      </c>
      <c r="M810" s="6" t="s">
        <v>9783</v>
      </c>
      <c r="N810" s="6" t="s">
        <v>4799</v>
      </c>
      <c r="O810" s="6" t="s">
        <v>3982</v>
      </c>
      <c r="Q810" s="6" t="s">
        <v>1294</v>
      </c>
      <c r="R810" s="6" t="s">
        <v>19822</v>
      </c>
      <c r="S810" s="6" t="s">
        <v>19823</v>
      </c>
      <c r="T810" s="6" t="s">
        <v>12</v>
      </c>
      <c r="U810" s="6" t="s">
        <v>1294</v>
      </c>
      <c r="V810" s="6" t="s">
        <v>16037</v>
      </c>
      <c r="W810" s="6" t="s">
        <v>19824</v>
      </c>
      <c r="X810" s="6" t="s">
        <v>19825</v>
      </c>
      <c r="Y810" s="6" t="s">
        <v>19826</v>
      </c>
      <c r="Z810" s="6" t="s">
        <v>19827</v>
      </c>
    </row>
    <row r="811" spans="1:26" x14ac:dyDescent="0.25">
      <c r="A811" s="6" t="s">
        <v>3121</v>
      </c>
      <c r="B811" s="6" t="s">
        <v>3880</v>
      </c>
      <c r="C811" s="6" t="s">
        <v>3823</v>
      </c>
      <c r="D811" s="6" t="s">
        <v>24596</v>
      </c>
      <c r="E811" s="6" t="s">
        <v>9784</v>
      </c>
      <c r="F811" s="6" t="s">
        <v>9785</v>
      </c>
      <c r="G811" s="6" t="s">
        <v>9786</v>
      </c>
      <c r="H811" s="6" t="s">
        <v>81</v>
      </c>
      <c r="I811" s="43"/>
      <c r="J811" s="43"/>
      <c r="L811" s="6" t="s">
        <v>9787</v>
      </c>
      <c r="M811" s="6" t="s">
        <v>81</v>
      </c>
      <c r="N811" s="6" t="s">
        <v>5351</v>
      </c>
      <c r="O811" s="6" t="s">
        <v>3982</v>
      </c>
      <c r="Q811" s="6" t="s">
        <v>3229</v>
      </c>
      <c r="R811" s="6" t="s">
        <v>19828</v>
      </c>
      <c r="S811" s="6" t="s">
        <v>4601</v>
      </c>
      <c r="T811" s="6" t="s">
        <v>12</v>
      </c>
      <c r="U811" s="6" t="s">
        <v>3229</v>
      </c>
      <c r="V811" s="6" t="s">
        <v>16063</v>
      </c>
      <c r="W811" s="6" t="s">
        <v>16200</v>
      </c>
      <c r="X811" s="6" t="s">
        <v>19829</v>
      </c>
      <c r="Y811" s="6" t="s">
        <v>19830</v>
      </c>
      <c r="Z811" s="6" t="s">
        <v>19831</v>
      </c>
    </row>
    <row r="812" spans="1:26" x14ac:dyDescent="0.25">
      <c r="A812" s="6" t="s">
        <v>1031</v>
      </c>
      <c r="B812" s="6" t="s">
        <v>3857</v>
      </c>
      <c r="C812" s="6" t="s">
        <v>3823</v>
      </c>
      <c r="D812" s="6" t="s">
        <v>9788</v>
      </c>
      <c r="E812" s="6" t="s">
        <v>81</v>
      </c>
      <c r="F812" s="6" t="s">
        <v>9789</v>
      </c>
      <c r="G812" s="6" t="s">
        <v>9790</v>
      </c>
      <c r="H812" s="6" t="s">
        <v>6709</v>
      </c>
      <c r="I812" s="43">
        <v>45211</v>
      </c>
      <c r="J812" s="43"/>
      <c r="K812">
        <v>815556</v>
      </c>
      <c r="L812" s="6" t="s">
        <v>9791</v>
      </c>
      <c r="M812" s="6" t="s">
        <v>9792</v>
      </c>
      <c r="N812" s="6" t="s">
        <v>4363</v>
      </c>
      <c r="O812" s="6" t="s">
        <v>3982</v>
      </c>
      <c r="Q812" s="6" t="s">
        <v>1295</v>
      </c>
      <c r="R812" s="6" t="s">
        <v>19832</v>
      </c>
      <c r="S812" s="6" t="s">
        <v>19833</v>
      </c>
      <c r="T812" s="6" t="s">
        <v>12</v>
      </c>
      <c r="U812" s="6" t="s">
        <v>1295</v>
      </c>
      <c r="V812" s="6" t="s">
        <v>16076</v>
      </c>
      <c r="W812" s="6" t="s">
        <v>18199</v>
      </c>
      <c r="X812" s="6" t="s">
        <v>19834</v>
      </c>
      <c r="Y812" s="6" t="s">
        <v>19835</v>
      </c>
      <c r="Z812" s="6" t="s">
        <v>19836</v>
      </c>
    </row>
    <row r="813" spans="1:26" x14ac:dyDescent="0.25">
      <c r="A813" s="6" t="s">
        <v>1033</v>
      </c>
      <c r="B813" s="6" t="s">
        <v>3824</v>
      </c>
      <c r="C813" s="6" t="s">
        <v>3823</v>
      </c>
      <c r="D813" s="6" t="s">
        <v>9793</v>
      </c>
      <c r="E813" s="6" t="s">
        <v>6438</v>
      </c>
      <c r="F813" s="6" t="s">
        <v>7572</v>
      </c>
      <c r="G813" s="6" t="s">
        <v>9794</v>
      </c>
      <c r="H813" s="6" t="s">
        <v>6408</v>
      </c>
      <c r="I813" s="43">
        <v>45223</v>
      </c>
      <c r="J813" s="43">
        <v>45229</v>
      </c>
      <c r="K813">
        <v>1519751</v>
      </c>
      <c r="L813" s="6" t="s">
        <v>81</v>
      </c>
      <c r="M813" s="6" t="s">
        <v>81</v>
      </c>
      <c r="N813" s="6" t="s">
        <v>5352</v>
      </c>
      <c r="O813" s="6" t="s">
        <v>3982</v>
      </c>
      <c r="Q813" s="6" t="s">
        <v>3230</v>
      </c>
      <c r="R813" s="6" t="s">
        <v>19837</v>
      </c>
      <c r="S813" s="6" t="s">
        <v>19838</v>
      </c>
      <c r="T813" s="6" t="s">
        <v>15902</v>
      </c>
      <c r="U813" s="6" t="s">
        <v>3230</v>
      </c>
      <c r="V813" s="6" t="s">
        <v>15936</v>
      </c>
      <c r="W813" s="6" t="s">
        <v>15937</v>
      </c>
      <c r="X813" s="6" t="s">
        <v>19839</v>
      </c>
      <c r="Y813" s="6" t="s">
        <v>19840</v>
      </c>
      <c r="Z813" s="6" t="s">
        <v>81</v>
      </c>
    </row>
    <row r="814" spans="1:26" x14ac:dyDescent="0.25">
      <c r="A814" s="6" t="s">
        <v>3123</v>
      </c>
      <c r="B814" s="6" t="s">
        <v>3832</v>
      </c>
      <c r="C814" s="6" t="s">
        <v>3821</v>
      </c>
      <c r="D814" s="6" t="s">
        <v>9795</v>
      </c>
      <c r="E814" s="6" t="s">
        <v>9796</v>
      </c>
      <c r="F814" s="6" t="s">
        <v>9689</v>
      </c>
      <c r="G814" s="6" t="s">
        <v>9797</v>
      </c>
      <c r="H814" s="6" t="s">
        <v>2028</v>
      </c>
      <c r="I814" s="43">
        <v>45222</v>
      </c>
      <c r="J814" s="43">
        <v>45226</v>
      </c>
      <c r="K814">
        <v>1057706</v>
      </c>
      <c r="L814" s="6" t="s">
        <v>9798</v>
      </c>
      <c r="M814" s="6" t="s">
        <v>9799</v>
      </c>
      <c r="N814" s="6" t="s">
        <v>5353</v>
      </c>
      <c r="O814" s="6" t="s">
        <v>3982</v>
      </c>
      <c r="Q814" s="6" t="s">
        <v>1297</v>
      </c>
      <c r="R814" s="6" t="s">
        <v>19841</v>
      </c>
      <c r="S814" s="6" t="s">
        <v>19842</v>
      </c>
      <c r="T814" s="6" t="s">
        <v>81</v>
      </c>
      <c r="U814" s="6" t="s">
        <v>81</v>
      </c>
      <c r="V814" s="6" t="s">
        <v>15930</v>
      </c>
      <c r="W814" s="6" t="s">
        <v>15949</v>
      </c>
      <c r="X814" s="6" t="s">
        <v>19843</v>
      </c>
      <c r="Y814" s="6" t="s">
        <v>19844</v>
      </c>
      <c r="Z814" s="6" t="s">
        <v>81</v>
      </c>
    </row>
    <row r="815" spans="1:26" x14ac:dyDescent="0.25">
      <c r="A815" s="6" t="s">
        <v>1036</v>
      </c>
      <c r="B815" s="6" t="s">
        <v>3882</v>
      </c>
      <c r="C815" s="6" t="s">
        <v>3821</v>
      </c>
      <c r="D815" s="6" t="s">
        <v>9800</v>
      </c>
      <c r="E815" s="6" t="s">
        <v>81</v>
      </c>
      <c r="F815" s="6" t="s">
        <v>6374</v>
      </c>
      <c r="G815" s="6" t="s">
        <v>9801</v>
      </c>
      <c r="H815" s="6" t="s">
        <v>6376</v>
      </c>
      <c r="I815" s="43">
        <v>45225</v>
      </c>
      <c r="J815" s="43"/>
      <c r="K815">
        <v>840489</v>
      </c>
      <c r="L815" s="6" t="s">
        <v>9802</v>
      </c>
      <c r="M815" s="6" t="s">
        <v>9803</v>
      </c>
      <c r="N815" s="6" t="s">
        <v>4744</v>
      </c>
      <c r="O815" s="6" t="s">
        <v>3982</v>
      </c>
      <c r="Q815" s="6" t="s">
        <v>1298</v>
      </c>
      <c r="R815" s="6" t="s">
        <v>19845</v>
      </c>
      <c r="S815" s="6" t="s">
        <v>19846</v>
      </c>
      <c r="T815" s="6" t="s">
        <v>15902</v>
      </c>
      <c r="U815" s="6" t="s">
        <v>1298</v>
      </c>
      <c r="V815" s="6" t="s">
        <v>15943</v>
      </c>
      <c r="W815" s="6" t="s">
        <v>16374</v>
      </c>
      <c r="X815" s="6" t="s">
        <v>19847</v>
      </c>
      <c r="Y815" s="6" t="s">
        <v>19848</v>
      </c>
      <c r="Z815" s="6" t="s">
        <v>19849</v>
      </c>
    </row>
    <row r="816" spans="1:26" x14ac:dyDescent="0.25">
      <c r="A816" s="6" t="s">
        <v>1038</v>
      </c>
      <c r="B816" s="6" t="s">
        <v>77</v>
      </c>
      <c r="C816" s="6" t="s">
        <v>3823</v>
      </c>
      <c r="D816" s="6" t="s">
        <v>9804</v>
      </c>
      <c r="E816" s="6" t="s">
        <v>7191</v>
      </c>
      <c r="F816" s="6" t="s">
        <v>8237</v>
      </c>
      <c r="G816" s="6" t="s">
        <v>9805</v>
      </c>
      <c r="H816" s="6" t="s">
        <v>8239</v>
      </c>
      <c r="I816" s="43">
        <v>45224</v>
      </c>
      <c r="J816" s="43">
        <v>45229</v>
      </c>
      <c r="K816">
        <v>887936</v>
      </c>
      <c r="L816" s="6" t="s">
        <v>9806</v>
      </c>
      <c r="M816" s="6" t="s">
        <v>9807</v>
      </c>
      <c r="N816" s="6" t="s">
        <v>4694</v>
      </c>
      <c r="O816" s="6" t="s">
        <v>3982</v>
      </c>
      <c r="Q816" s="6" t="s">
        <v>1299</v>
      </c>
      <c r="R816" s="6" t="s">
        <v>19850</v>
      </c>
      <c r="S816" s="6" t="s">
        <v>19851</v>
      </c>
      <c r="T816" s="6" t="s">
        <v>15902</v>
      </c>
      <c r="U816" s="6" t="s">
        <v>1299</v>
      </c>
      <c r="V816" s="6" t="s">
        <v>16063</v>
      </c>
      <c r="W816" s="6" t="s">
        <v>16064</v>
      </c>
      <c r="X816" s="6" t="s">
        <v>19852</v>
      </c>
      <c r="Y816" s="6" t="s">
        <v>19853</v>
      </c>
      <c r="Z816" s="6" t="s">
        <v>19854</v>
      </c>
    </row>
    <row r="817" spans="1:26" x14ac:dyDescent="0.25">
      <c r="A817" s="6" t="s">
        <v>1040</v>
      </c>
      <c r="B817" s="6" t="s">
        <v>3832</v>
      </c>
      <c r="C817" s="6" t="s">
        <v>3821</v>
      </c>
      <c r="D817" s="6" t="s">
        <v>9808</v>
      </c>
      <c r="E817" s="6" t="s">
        <v>81</v>
      </c>
      <c r="F817" s="6" t="s">
        <v>6386</v>
      </c>
      <c r="G817" s="6" t="s">
        <v>6387</v>
      </c>
      <c r="H817" s="6" t="s">
        <v>6388</v>
      </c>
      <c r="I817" s="43">
        <v>45224</v>
      </c>
      <c r="J817" s="43">
        <v>45229</v>
      </c>
      <c r="K817">
        <v>798941</v>
      </c>
      <c r="L817" s="6" t="s">
        <v>9809</v>
      </c>
      <c r="M817" s="6" t="s">
        <v>9810</v>
      </c>
      <c r="N817" s="6" t="s">
        <v>5354</v>
      </c>
      <c r="O817" s="6" t="s">
        <v>3982</v>
      </c>
      <c r="Q817" s="6" t="s">
        <v>1301</v>
      </c>
      <c r="R817" s="6" t="s">
        <v>19855</v>
      </c>
      <c r="S817" s="6" t="s">
        <v>19856</v>
      </c>
      <c r="T817" s="6" t="s">
        <v>12</v>
      </c>
      <c r="U817" s="6" t="s">
        <v>1301</v>
      </c>
      <c r="V817" s="6" t="s">
        <v>16076</v>
      </c>
      <c r="W817" s="6" t="s">
        <v>19857</v>
      </c>
      <c r="X817" s="6" t="s">
        <v>19858</v>
      </c>
      <c r="Y817" s="6" t="s">
        <v>19859</v>
      </c>
      <c r="Z817" s="6" t="s">
        <v>19860</v>
      </c>
    </row>
    <row r="818" spans="1:26" x14ac:dyDescent="0.25">
      <c r="A818" s="6" t="s">
        <v>3125</v>
      </c>
      <c r="B818" s="6" t="s">
        <v>3851</v>
      </c>
      <c r="C818" s="6" t="s">
        <v>3840</v>
      </c>
      <c r="D818" s="6" t="s">
        <v>9811</v>
      </c>
      <c r="E818" s="6" t="s">
        <v>24597</v>
      </c>
      <c r="F818" s="6" t="s">
        <v>9813</v>
      </c>
      <c r="G818" s="6" t="s">
        <v>9814</v>
      </c>
      <c r="H818" s="6" t="s">
        <v>6353</v>
      </c>
      <c r="I818" s="43">
        <v>45229</v>
      </c>
      <c r="J818" s="43">
        <v>45233</v>
      </c>
      <c r="K818">
        <v>1650132</v>
      </c>
      <c r="L818" s="6" t="s">
        <v>9815</v>
      </c>
      <c r="M818" s="6" t="s">
        <v>9816</v>
      </c>
      <c r="N818" s="6" t="s">
        <v>5355</v>
      </c>
      <c r="O818" s="6" t="s">
        <v>3982</v>
      </c>
      <c r="Q818" s="6" t="s">
        <v>3233</v>
      </c>
      <c r="R818" s="6" t="s">
        <v>19861</v>
      </c>
      <c r="S818" s="6" t="s">
        <v>19862</v>
      </c>
      <c r="T818" s="6" t="s">
        <v>12</v>
      </c>
      <c r="U818" s="6" t="s">
        <v>3233</v>
      </c>
      <c r="V818" s="6" t="s">
        <v>15930</v>
      </c>
      <c r="W818" s="6" t="s">
        <v>15931</v>
      </c>
      <c r="X818" s="6" t="s">
        <v>19863</v>
      </c>
      <c r="Y818" s="6" t="s">
        <v>19864</v>
      </c>
      <c r="Z818" s="6" t="s">
        <v>19865</v>
      </c>
    </row>
    <row r="819" spans="1:26" x14ac:dyDescent="0.25">
      <c r="A819" s="6" t="s">
        <v>1041</v>
      </c>
      <c r="B819" s="6" t="s">
        <v>3946</v>
      </c>
      <c r="C819" s="6" t="s">
        <v>114</v>
      </c>
      <c r="D819" s="6" t="s">
        <v>9817</v>
      </c>
      <c r="E819" s="6" t="s">
        <v>81</v>
      </c>
      <c r="F819" s="6" t="s">
        <v>7390</v>
      </c>
      <c r="G819" s="6" t="s">
        <v>9818</v>
      </c>
      <c r="H819" s="6" t="s">
        <v>6829</v>
      </c>
      <c r="I819" s="43">
        <v>45217</v>
      </c>
      <c r="J819" s="43">
        <v>45222</v>
      </c>
      <c r="K819">
        <v>831259</v>
      </c>
      <c r="L819" s="6" t="s">
        <v>9819</v>
      </c>
      <c r="M819" s="6" t="s">
        <v>9820</v>
      </c>
      <c r="N819" s="6" t="s">
        <v>4319</v>
      </c>
      <c r="O819" s="6" t="s">
        <v>3982</v>
      </c>
      <c r="Q819" s="6" t="s">
        <v>1305</v>
      </c>
      <c r="R819" s="6" t="s">
        <v>19866</v>
      </c>
      <c r="S819" s="6" t="s">
        <v>19867</v>
      </c>
      <c r="T819" s="6" t="s">
        <v>15902</v>
      </c>
      <c r="U819" s="6" t="s">
        <v>1305</v>
      </c>
      <c r="V819" s="6" t="s">
        <v>16063</v>
      </c>
      <c r="W819" s="6" t="s">
        <v>17388</v>
      </c>
      <c r="X819" s="6" t="s">
        <v>19868</v>
      </c>
      <c r="Y819" s="6" t="s">
        <v>19869</v>
      </c>
      <c r="Z819" s="6" t="s">
        <v>19870</v>
      </c>
    </row>
    <row r="820" spans="1:26" x14ac:dyDescent="0.25">
      <c r="A820" s="6" t="s">
        <v>1043</v>
      </c>
      <c r="B820" s="6" t="s">
        <v>81</v>
      </c>
      <c r="C820" s="6" t="s">
        <v>81</v>
      </c>
      <c r="D820" s="6" t="s">
        <v>81</v>
      </c>
      <c r="E820" s="6" t="s">
        <v>81</v>
      </c>
      <c r="F820" s="6" t="s">
        <v>81</v>
      </c>
      <c r="G820" s="6" t="s">
        <v>81</v>
      </c>
      <c r="H820" s="6" t="s">
        <v>81</v>
      </c>
      <c r="I820" s="43"/>
      <c r="J820" s="43"/>
      <c r="K820">
        <v>1329377</v>
      </c>
      <c r="L820" s="6" t="s">
        <v>9821</v>
      </c>
      <c r="M820" s="6" t="s">
        <v>9822</v>
      </c>
      <c r="N820" s="6" t="s">
        <v>81</v>
      </c>
      <c r="O820" s="6" t="s">
        <v>81</v>
      </c>
      <c r="Q820" s="6" t="s">
        <v>1307</v>
      </c>
      <c r="R820" s="6" t="s">
        <v>19871</v>
      </c>
      <c r="S820" s="6" t="s">
        <v>19872</v>
      </c>
      <c r="T820" s="6" t="s">
        <v>12</v>
      </c>
      <c r="U820" s="6" t="s">
        <v>1307</v>
      </c>
      <c r="V820" s="6" t="s">
        <v>15889</v>
      </c>
      <c r="W820" s="6" t="s">
        <v>16116</v>
      </c>
      <c r="X820" s="6" t="s">
        <v>19873</v>
      </c>
      <c r="Y820" s="6" t="s">
        <v>19874</v>
      </c>
      <c r="Z820" s="6" t="s">
        <v>19875</v>
      </c>
    </row>
    <row r="821" spans="1:26" x14ac:dyDescent="0.25">
      <c r="A821" s="6" t="s">
        <v>1044</v>
      </c>
      <c r="B821" s="6" t="s">
        <v>3928</v>
      </c>
      <c r="C821" s="6" t="s">
        <v>3821</v>
      </c>
      <c r="D821" s="6" t="s">
        <v>9823</v>
      </c>
      <c r="E821" s="6" t="s">
        <v>6444</v>
      </c>
      <c r="F821" s="6" t="s">
        <v>7788</v>
      </c>
      <c r="G821" s="6" t="s">
        <v>9824</v>
      </c>
      <c r="H821" s="6" t="s">
        <v>6703</v>
      </c>
      <c r="I821" s="43">
        <v>45189</v>
      </c>
      <c r="J821" s="43">
        <v>45194</v>
      </c>
      <c r="K821">
        <v>1013237</v>
      </c>
      <c r="L821" s="6" t="s">
        <v>9825</v>
      </c>
      <c r="M821" s="6" t="s">
        <v>9826</v>
      </c>
      <c r="N821" s="6" t="s">
        <v>5356</v>
      </c>
      <c r="O821" s="6" t="s">
        <v>3982</v>
      </c>
      <c r="Q821" s="6" t="s">
        <v>3238</v>
      </c>
      <c r="R821" s="6" t="s">
        <v>19876</v>
      </c>
      <c r="S821" s="6" t="s">
        <v>19877</v>
      </c>
      <c r="T821" s="6" t="s">
        <v>15902</v>
      </c>
      <c r="U821" s="6" t="s">
        <v>3238</v>
      </c>
      <c r="V821" s="6" t="s">
        <v>15903</v>
      </c>
      <c r="W821" s="6" t="s">
        <v>16945</v>
      </c>
      <c r="X821" s="6" t="s">
        <v>19878</v>
      </c>
      <c r="Y821" s="6" t="s">
        <v>19879</v>
      </c>
      <c r="Z821" s="6" t="s">
        <v>19880</v>
      </c>
    </row>
    <row r="822" spans="1:26" x14ac:dyDescent="0.25">
      <c r="A822" s="6" t="s">
        <v>1045</v>
      </c>
      <c r="B822" s="6" t="s">
        <v>3933</v>
      </c>
      <c r="C822" s="6" t="s">
        <v>3823</v>
      </c>
      <c r="D822" s="6" t="s">
        <v>9827</v>
      </c>
      <c r="E822" s="6" t="s">
        <v>81</v>
      </c>
      <c r="F822" s="6" t="s">
        <v>7488</v>
      </c>
      <c r="G822" s="6" t="s">
        <v>9828</v>
      </c>
      <c r="H822" s="6" t="s">
        <v>6399</v>
      </c>
      <c r="I822" s="43">
        <v>45189</v>
      </c>
      <c r="J822" s="43"/>
      <c r="K822">
        <v>1048911</v>
      </c>
      <c r="L822" s="6" t="s">
        <v>9829</v>
      </c>
      <c r="M822" s="6" t="s">
        <v>9830</v>
      </c>
      <c r="N822" s="6" t="s">
        <v>3989</v>
      </c>
      <c r="O822" s="6" t="s">
        <v>3982</v>
      </c>
      <c r="Q822" s="6" t="s">
        <v>1310</v>
      </c>
      <c r="R822" s="6" t="s">
        <v>19881</v>
      </c>
      <c r="S822" s="6" t="s">
        <v>19882</v>
      </c>
      <c r="T822" s="6" t="s">
        <v>12</v>
      </c>
      <c r="U822" s="6" t="s">
        <v>1310</v>
      </c>
      <c r="V822" s="6" t="s">
        <v>16024</v>
      </c>
      <c r="W822" s="6" t="s">
        <v>16025</v>
      </c>
      <c r="X822" s="6" t="s">
        <v>19883</v>
      </c>
      <c r="Y822" s="6" t="s">
        <v>19884</v>
      </c>
      <c r="Z822" s="6" t="s">
        <v>19885</v>
      </c>
    </row>
    <row r="823" spans="1:26" x14ac:dyDescent="0.25">
      <c r="A823" s="6" t="s">
        <v>1047</v>
      </c>
      <c r="B823" s="6" t="s">
        <v>3860</v>
      </c>
      <c r="C823" s="6" t="s">
        <v>102</v>
      </c>
      <c r="D823" s="6" t="s">
        <v>9831</v>
      </c>
      <c r="E823" s="6" t="s">
        <v>81</v>
      </c>
      <c r="F823" s="6" t="s">
        <v>9832</v>
      </c>
      <c r="G823" s="6" t="s">
        <v>9833</v>
      </c>
      <c r="H823" s="6" t="s">
        <v>6638</v>
      </c>
      <c r="I823" s="43">
        <v>45222</v>
      </c>
      <c r="J823" s="43">
        <v>45226</v>
      </c>
      <c r="K823">
        <v>1031296</v>
      </c>
      <c r="L823" s="6" t="s">
        <v>9834</v>
      </c>
      <c r="M823" s="6" t="s">
        <v>9835</v>
      </c>
      <c r="N823" s="6" t="s">
        <v>4007</v>
      </c>
      <c r="O823" s="6" t="s">
        <v>3983</v>
      </c>
      <c r="Q823" s="6" t="s">
        <v>1311</v>
      </c>
      <c r="R823" s="6" t="s">
        <v>19886</v>
      </c>
      <c r="S823" s="6" t="s">
        <v>19887</v>
      </c>
      <c r="T823" s="6" t="s">
        <v>12</v>
      </c>
      <c r="U823" s="6" t="s">
        <v>1311</v>
      </c>
      <c r="V823" s="6" t="s">
        <v>15930</v>
      </c>
      <c r="W823" s="6" t="s">
        <v>16007</v>
      </c>
      <c r="X823" s="6" t="s">
        <v>19888</v>
      </c>
      <c r="Y823" s="6" t="s">
        <v>19889</v>
      </c>
      <c r="Z823" s="6" t="s">
        <v>19890</v>
      </c>
    </row>
    <row r="824" spans="1:26" x14ac:dyDescent="0.25">
      <c r="A824" s="6" t="s">
        <v>1049</v>
      </c>
      <c r="B824" s="6" t="s">
        <v>3880</v>
      </c>
      <c r="C824" s="6" t="s">
        <v>3823</v>
      </c>
      <c r="D824" s="6" t="s">
        <v>9836</v>
      </c>
      <c r="E824" s="6" t="s">
        <v>81</v>
      </c>
      <c r="F824" s="6" t="s">
        <v>9837</v>
      </c>
      <c r="G824" s="6" t="s">
        <v>9838</v>
      </c>
      <c r="H824" s="6" t="s">
        <v>6898</v>
      </c>
      <c r="I824" s="43">
        <v>45222</v>
      </c>
      <c r="J824" s="43">
        <v>45226</v>
      </c>
      <c r="K824">
        <v>38725</v>
      </c>
      <c r="L824" s="6" t="s">
        <v>9839</v>
      </c>
      <c r="M824" s="6" t="s">
        <v>9840</v>
      </c>
      <c r="N824" s="6" t="s">
        <v>5357</v>
      </c>
      <c r="O824" s="6" t="s">
        <v>3982</v>
      </c>
      <c r="Q824" s="6" t="s">
        <v>1313</v>
      </c>
      <c r="R824" s="6" t="s">
        <v>19891</v>
      </c>
      <c r="S824" s="6" t="s">
        <v>19892</v>
      </c>
      <c r="T824" s="6" t="s">
        <v>81</v>
      </c>
      <c r="U824" s="6" t="s">
        <v>81</v>
      </c>
      <c r="V824" s="6" t="s">
        <v>15936</v>
      </c>
      <c r="W824" s="6" t="s">
        <v>16260</v>
      </c>
      <c r="X824" s="6" t="s">
        <v>19893</v>
      </c>
      <c r="Y824" s="6" t="s">
        <v>19894</v>
      </c>
      <c r="Z824" s="6" t="s">
        <v>19895</v>
      </c>
    </row>
    <row r="825" spans="1:26" x14ac:dyDescent="0.25">
      <c r="A825" s="6" t="s">
        <v>6191</v>
      </c>
      <c r="B825" s="6" t="s">
        <v>3832</v>
      </c>
      <c r="C825" s="6" t="s">
        <v>3821</v>
      </c>
      <c r="D825" s="6" t="s">
        <v>8360</v>
      </c>
      <c r="E825" s="6" t="s">
        <v>6614</v>
      </c>
      <c r="F825" s="6" t="s">
        <v>6658</v>
      </c>
      <c r="G825" s="6" t="s">
        <v>6659</v>
      </c>
      <c r="H825" s="6" t="s">
        <v>6638</v>
      </c>
      <c r="I825" s="43">
        <v>45217</v>
      </c>
      <c r="J825" s="43">
        <v>45222</v>
      </c>
      <c r="K825">
        <v>708955</v>
      </c>
      <c r="L825" s="6" t="s">
        <v>9841</v>
      </c>
      <c r="M825" s="6" t="s">
        <v>9842</v>
      </c>
      <c r="N825" s="6" t="s">
        <v>9843</v>
      </c>
      <c r="O825" s="6" t="s">
        <v>3982</v>
      </c>
      <c r="Q825" s="6" t="s">
        <v>1315</v>
      </c>
      <c r="R825" s="6" t="s">
        <v>19896</v>
      </c>
      <c r="S825" s="6" t="s">
        <v>19897</v>
      </c>
      <c r="T825" s="6" t="s">
        <v>15902</v>
      </c>
      <c r="U825" s="6" t="s">
        <v>1315</v>
      </c>
      <c r="V825" s="6" t="s">
        <v>15930</v>
      </c>
      <c r="W825" s="6" t="s">
        <v>16319</v>
      </c>
      <c r="X825" s="6" t="s">
        <v>19898</v>
      </c>
      <c r="Y825" s="6" t="s">
        <v>19899</v>
      </c>
      <c r="Z825" s="6" t="s">
        <v>19900</v>
      </c>
    </row>
    <row r="826" spans="1:26" x14ac:dyDescent="0.25">
      <c r="A826" s="6" t="s">
        <v>1051</v>
      </c>
      <c r="B826" s="6" t="s">
        <v>3832</v>
      </c>
      <c r="C826" s="6" t="s">
        <v>3821</v>
      </c>
      <c r="D826" s="6" t="s">
        <v>9844</v>
      </c>
      <c r="E826" s="6" t="s">
        <v>81</v>
      </c>
      <c r="F826" s="6" t="s">
        <v>9845</v>
      </c>
      <c r="G826" s="6" t="s">
        <v>9846</v>
      </c>
      <c r="H826" s="6" t="s">
        <v>6376</v>
      </c>
      <c r="I826" s="43">
        <v>45217</v>
      </c>
      <c r="J826" s="43">
        <v>45222</v>
      </c>
      <c r="K826">
        <v>36029</v>
      </c>
      <c r="L826" s="6" t="s">
        <v>9847</v>
      </c>
      <c r="M826" s="6" t="s">
        <v>9848</v>
      </c>
      <c r="N826" s="6" t="s">
        <v>5358</v>
      </c>
      <c r="O826" s="6" t="s">
        <v>3982</v>
      </c>
      <c r="Q826" s="6" t="s">
        <v>1316</v>
      </c>
      <c r="R826" s="6" t="s">
        <v>19901</v>
      </c>
      <c r="S826" s="6" t="s">
        <v>19902</v>
      </c>
      <c r="T826" s="6" t="s">
        <v>12</v>
      </c>
      <c r="U826" s="6" t="s">
        <v>1316</v>
      </c>
      <c r="V826" s="6" t="s">
        <v>15895</v>
      </c>
      <c r="W826" s="6" t="s">
        <v>15896</v>
      </c>
      <c r="X826" s="6" t="s">
        <v>19903</v>
      </c>
      <c r="Y826" s="6" t="s">
        <v>19904</v>
      </c>
      <c r="Z826" s="6" t="s">
        <v>19905</v>
      </c>
    </row>
    <row r="827" spans="1:26" x14ac:dyDescent="0.25">
      <c r="A827" s="6" t="s">
        <v>1052</v>
      </c>
      <c r="B827" s="6" t="s">
        <v>3847</v>
      </c>
      <c r="C827" s="6" t="s">
        <v>3819</v>
      </c>
      <c r="D827" s="6" t="s">
        <v>9849</v>
      </c>
      <c r="E827" s="6" t="s">
        <v>81</v>
      </c>
      <c r="F827" s="6" t="s">
        <v>6850</v>
      </c>
      <c r="G827" s="6" t="s">
        <v>9850</v>
      </c>
      <c r="H827" s="6" t="s">
        <v>6852</v>
      </c>
      <c r="I827" s="43">
        <v>45222</v>
      </c>
      <c r="J827" s="43">
        <v>45226</v>
      </c>
      <c r="K827">
        <v>1048695</v>
      </c>
      <c r="L827" s="6" t="s">
        <v>9851</v>
      </c>
      <c r="M827" s="6" t="s">
        <v>9852</v>
      </c>
      <c r="N827" s="6" t="s">
        <v>4353</v>
      </c>
      <c r="O827" s="6" t="s">
        <v>3982</v>
      </c>
      <c r="Q827" s="6" t="s">
        <v>1318</v>
      </c>
      <c r="R827" s="6" t="s">
        <v>19906</v>
      </c>
      <c r="S827" s="6" t="s">
        <v>19907</v>
      </c>
      <c r="T827" s="6" t="s">
        <v>12</v>
      </c>
      <c r="U827" s="6" t="s">
        <v>1318</v>
      </c>
      <c r="V827" s="6" t="s">
        <v>16083</v>
      </c>
      <c r="W827" s="6" t="s">
        <v>16220</v>
      </c>
      <c r="X827" s="6" t="s">
        <v>19908</v>
      </c>
      <c r="Y827" s="6" t="s">
        <v>19909</v>
      </c>
      <c r="Z827" s="6" t="s">
        <v>19910</v>
      </c>
    </row>
    <row r="828" spans="1:26" x14ac:dyDescent="0.25">
      <c r="A828" s="6" t="s">
        <v>3127</v>
      </c>
      <c r="B828" s="6" t="s">
        <v>3820</v>
      </c>
      <c r="C828" s="6" t="s">
        <v>3821</v>
      </c>
      <c r="D828" s="6" t="s">
        <v>9853</v>
      </c>
      <c r="E828" s="6" t="s">
        <v>8361</v>
      </c>
      <c r="F828" s="6" t="s">
        <v>9854</v>
      </c>
      <c r="G828" s="6" t="s">
        <v>9855</v>
      </c>
      <c r="H828" s="6" t="s">
        <v>6623</v>
      </c>
      <c r="I828" s="43"/>
      <c r="J828" s="43"/>
      <c r="K828">
        <v>1934850</v>
      </c>
      <c r="L828" s="6" t="s">
        <v>81</v>
      </c>
      <c r="M828" s="6" t="s">
        <v>81</v>
      </c>
      <c r="N828" s="6" t="s">
        <v>5359</v>
      </c>
      <c r="O828" s="6" t="s">
        <v>3984</v>
      </c>
      <c r="Q828" s="6" t="s">
        <v>1321</v>
      </c>
      <c r="R828" s="6" t="s">
        <v>19911</v>
      </c>
      <c r="S828" s="6" t="s">
        <v>19912</v>
      </c>
      <c r="T828" s="6" t="s">
        <v>15902</v>
      </c>
      <c r="U828" s="6" t="s">
        <v>1321</v>
      </c>
      <c r="V828" s="6" t="s">
        <v>16037</v>
      </c>
      <c r="W828" s="6" t="s">
        <v>16579</v>
      </c>
      <c r="X828" s="6" t="s">
        <v>19913</v>
      </c>
      <c r="Y828" s="6" t="s">
        <v>19914</v>
      </c>
      <c r="Z828" s="6" t="s">
        <v>81</v>
      </c>
    </row>
    <row r="829" spans="1:26" x14ac:dyDescent="0.25">
      <c r="A829" s="6" t="s">
        <v>3128</v>
      </c>
      <c r="B829" s="6" t="s">
        <v>3838</v>
      </c>
      <c r="C829" s="6" t="s">
        <v>3826</v>
      </c>
      <c r="D829" s="6" t="s">
        <v>9856</v>
      </c>
      <c r="E829" s="6" t="s">
        <v>81</v>
      </c>
      <c r="F829" s="6" t="s">
        <v>9857</v>
      </c>
      <c r="G829" s="6" t="s">
        <v>9858</v>
      </c>
      <c r="H829" s="6" t="s">
        <v>9859</v>
      </c>
      <c r="I829" s="43"/>
      <c r="J829" s="43"/>
      <c r="L829" s="6" t="s">
        <v>81</v>
      </c>
      <c r="M829" s="6" t="s">
        <v>81</v>
      </c>
      <c r="N829" s="6" t="s">
        <v>5360</v>
      </c>
      <c r="O829" s="6" t="s">
        <v>3982</v>
      </c>
      <c r="Q829" s="6" t="s">
        <v>1323</v>
      </c>
      <c r="R829" s="6" t="s">
        <v>19915</v>
      </c>
      <c r="S829" s="6" t="s">
        <v>19916</v>
      </c>
      <c r="T829" s="6" t="s">
        <v>15902</v>
      </c>
      <c r="U829" s="6" t="s">
        <v>1323</v>
      </c>
      <c r="V829" s="6" t="s">
        <v>16024</v>
      </c>
      <c r="W829" s="6" t="s">
        <v>16025</v>
      </c>
      <c r="X829" s="6" t="s">
        <v>19917</v>
      </c>
      <c r="Y829" s="6" t="s">
        <v>19918</v>
      </c>
      <c r="Z829" s="6" t="s">
        <v>19919</v>
      </c>
    </row>
    <row r="830" spans="1:26" x14ac:dyDescent="0.25">
      <c r="A830" s="6" t="s">
        <v>3130</v>
      </c>
      <c r="B830" s="6" t="s">
        <v>3832</v>
      </c>
      <c r="C830" s="6" t="s">
        <v>3821</v>
      </c>
      <c r="D830" s="6" t="s">
        <v>9860</v>
      </c>
      <c r="E830" s="6" t="s">
        <v>9727</v>
      </c>
      <c r="F830" s="6" t="s">
        <v>9861</v>
      </c>
      <c r="G830" s="6" t="s">
        <v>9862</v>
      </c>
      <c r="H830" s="6" t="s">
        <v>1260</v>
      </c>
      <c r="I830" s="43">
        <v>45225</v>
      </c>
      <c r="J830" s="43">
        <v>45229</v>
      </c>
      <c r="K830">
        <v>36377</v>
      </c>
      <c r="L830" s="6" t="s">
        <v>9863</v>
      </c>
      <c r="M830" s="6" t="s">
        <v>9864</v>
      </c>
      <c r="N830" s="6" t="s">
        <v>5361</v>
      </c>
      <c r="O830" s="6" t="s">
        <v>3982</v>
      </c>
      <c r="Q830" s="6" t="s">
        <v>1325</v>
      </c>
      <c r="R830" s="6" t="s">
        <v>19920</v>
      </c>
      <c r="S830" s="6" t="s">
        <v>19921</v>
      </c>
      <c r="T830" s="6" t="s">
        <v>15902</v>
      </c>
      <c r="U830" s="6" t="s">
        <v>1325</v>
      </c>
      <c r="V830" s="6" t="s">
        <v>16285</v>
      </c>
      <c r="W830" s="6" t="s">
        <v>16286</v>
      </c>
      <c r="X830" s="6" t="s">
        <v>19922</v>
      </c>
      <c r="Y830" s="6" t="s">
        <v>19923</v>
      </c>
      <c r="Z830" s="6" t="s">
        <v>19924</v>
      </c>
    </row>
    <row r="831" spans="1:26" x14ac:dyDescent="0.25">
      <c r="A831" s="6" t="s">
        <v>1054</v>
      </c>
      <c r="B831" s="6" t="s">
        <v>3828</v>
      </c>
      <c r="C831" s="6" t="s">
        <v>3821</v>
      </c>
      <c r="D831" s="6" t="s">
        <v>9865</v>
      </c>
      <c r="E831" s="6" t="s">
        <v>81</v>
      </c>
      <c r="F831" s="6" t="s">
        <v>6358</v>
      </c>
      <c r="G831" s="6" t="s">
        <v>9866</v>
      </c>
      <c r="H831" s="6" t="s">
        <v>6360</v>
      </c>
      <c r="I831" s="43">
        <v>45224</v>
      </c>
      <c r="J831" s="43">
        <v>45229</v>
      </c>
      <c r="K831">
        <v>1056288</v>
      </c>
      <c r="L831" s="6" t="s">
        <v>9867</v>
      </c>
      <c r="M831" s="6" t="s">
        <v>9868</v>
      </c>
      <c r="N831" s="6" t="s">
        <v>5362</v>
      </c>
      <c r="O831" s="6" t="s">
        <v>3982</v>
      </c>
      <c r="Q831" s="6" t="s">
        <v>3242</v>
      </c>
      <c r="R831" s="6" t="s">
        <v>19925</v>
      </c>
      <c r="S831" s="6" t="s">
        <v>19926</v>
      </c>
      <c r="T831" s="6" t="s">
        <v>15902</v>
      </c>
      <c r="U831" s="6" t="s">
        <v>3242</v>
      </c>
      <c r="V831" s="6" t="s">
        <v>16037</v>
      </c>
      <c r="W831" s="6" t="s">
        <v>19927</v>
      </c>
      <c r="X831" s="6" t="s">
        <v>19928</v>
      </c>
      <c r="Y831" s="6" t="s">
        <v>19929</v>
      </c>
      <c r="Z831" s="6" t="s">
        <v>81</v>
      </c>
    </row>
    <row r="832" spans="1:26" x14ac:dyDescent="0.25">
      <c r="A832" s="6" t="s">
        <v>1056</v>
      </c>
      <c r="B832" s="6" t="s">
        <v>3832</v>
      </c>
      <c r="C832" s="6" t="s">
        <v>3821</v>
      </c>
      <c r="D832" s="6" t="s">
        <v>9869</v>
      </c>
      <c r="E832" s="6" t="s">
        <v>9870</v>
      </c>
      <c r="F832" s="6" t="s">
        <v>7488</v>
      </c>
      <c r="G832" s="6" t="s">
        <v>7489</v>
      </c>
      <c r="H832" s="6" t="s">
        <v>6399</v>
      </c>
      <c r="I832" s="43">
        <v>45215</v>
      </c>
      <c r="J832" s="43">
        <v>45219</v>
      </c>
      <c r="K832">
        <v>36966</v>
      </c>
      <c r="L832" s="6" t="s">
        <v>9871</v>
      </c>
      <c r="M832" s="6" t="s">
        <v>9872</v>
      </c>
      <c r="N832" s="6" t="s">
        <v>5363</v>
      </c>
      <c r="O832" s="6" t="s">
        <v>3982</v>
      </c>
      <c r="Q832" s="6" t="s">
        <v>1329</v>
      </c>
      <c r="R832" s="6" t="s">
        <v>19930</v>
      </c>
      <c r="S832" s="6" t="s">
        <v>19931</v>
      </c>
      <c r="T832" s="6" t="s">
        <v>15902</v>
      </c>
      <c r="U832" s="6" t="s">
        <v>1329</v>
      </c>
      <c r="V832" s="6" t="s">
        <v>15930</v>
      </c>
      <c r="W832" s="6" t="s">
        <v>17011</v>
      </c>
      <c r="X832" s="6" t="s">
        <v>19932</v>
      </c>
      <c r="Y832" s="6" t="s">
        <v>19933</v>
      </c>
      <c r="Z832" s="6" t="s">
        <v>19934</v>
      </c>
    </row>
    <row r="833" spans="1:26" x14ac:dyDescent="0.25">
      <c r="A833" s="6" t="s">
        <v>6192</v>
      </c>
      <c r="B833" s="6" t="s">
        <v>3849</v>
      </c>
      <c r="C833" s="6" t="s">
        <v>3819</v>
      </c>
      <c r="D833" s="6" t="s">
        <v>9873</v>
      </c>
      <c r="E833" s="6" t="s">
        <v>81</v>
      </c>
      <c r="F833" s="6" t="s">
        <v>9874</v>
      </c>
      <c r="G833" s="6" t="s">
        <v>9875</v>
      </c>
      <c r="H833" s="6" t="s">
        <v>7060</v>
      </c>
      <c r="I833" s="43">
        <v>45224</v>
      </c>
      <c r="J833" s="43">
        <v>45229</v>
      </c>
      <c r="K833">
        <v>798354</v>
      </c>
      <c r="L833" s="6" t="s">
        <v>81</v>
      </c>
      <c r="M833" s="6" t="s">
        <v>81</v>
      </c>
      <c r="N833" s="6" t="s">
        <v>4241</v>
      </c>
      <c r="O833" s="6" t="s">
        <v>3982</v>
      </c>
      <c r="Q833" s="6" t="s">
        <v>1330</v>
      </c>
      <c r="R833" s="6" t="s">
        <v>19935</v>
      </c>
      <c r="S833" s="6" t="s">
        <v>19936</v>
      </c>
      <c r="T833" s="6" t="s">
        <v>12</v>
      </c>
      <c r="U833" s="6" t="s">
        <v>1330</v>
      </c>
      <c r="V833" s="6" t="s">
        <v>15889</v>
      </c>
      <c r="W833" s="6" t="s">
        <v>18010</v>
      </c>
      <c r="X833" s="6" t="s">
        <v>19937</v>
      </c>
      <c r="Y833" s="6" t="s">
        <v>19938</v>
      </c>
      <c r="Z833" s="6" t="s">
        <v>19939</v>
      </c>
    </row>
    <row r="834" spans="1:26" x14ac:dyDescent="0.25">
      <c r="A834" s="6" t="s">
        <v>3132</v>
      </c>
      <c r="B834" s="6" t="s">
        <v>3832</v>
      </c>
      <c r="C834" s="6" t="s">
        <v>3821</v>
      </c>
      <c r="D834" s="6" t="s">
        <v>9876</v>
      </c>
      <c r="E834" s="6" t="s">
        <v>81</v>
      </c>
      <c r="F834" s="6" t="s">
        <v>9877</v>
      </c>
      <c r="G834" s="6" t="s">
        <v>9878</v>
      </c>
      <c r="H834" s="6" t="s">
        <v>1718</v>
      </c>
      <c r="I834" s="43">
        <v>45222</v>
      </c>
      <c r="J834" s="43">
        <v>45226</v>
      </c>
      <c r="K834">
        <v>860413</v>
      </c>
      <c r="L834" s="6" t="s">
        <v>9879</v>
      </c>
      <c r="M834" s="6" t="s">
        <v>9880</v>
      </c>
      <c r="N834" s="6" t="s">
        <v>5364</v>
      </c>
      <c r="O834" s="6" t="s">
        <v>3982</v>
      </c>
      <c r="Q834" s="6" t="s">
        <v>1332</v>
      </c>
      <c r="R834" s="6" t="s">
        <v>19940</v>
      </c>
      <c r="S834" s="6" t="s">
        <v>19941</v>
      </c>
      <c r="T834" s="6" t="s">
        <v>19672</v>
      </c>
      <c r="U834" s="6" t="s">
        <v>19942</v>
      </c>
      <c r="V834" s="6" t="s">
        <v>15930</v>
      </c>
      <c r="W834" s="6" t="s">
        <v>16319</v>
      </c>
      <c r="X834" s="6" t="s">
        <v>19943</v>
      </c>
      <c r="Y834" s="6" t="s">
        <v>19944</v>
      </c>
      <c r="Z834" s="6" t="s">
        <v>19945</v>
      </c>
    </row>
    <row r="835" spans="1:26" x14ac:dyDescent="0.25">
      <c r="A835" s="6" t="s">
        <v>1057</v>
      </c>
      <c r="B835" s="6" t="s">
        <v>3858</v>
      </c>
      <c r="C835" s="6" t="s">
        <v>3819</v>
      </c>
      <c r="D835" s="6" t="s">
        <v>9881</v>
      </c>
      <c r="E835" s="6" t="s">
        <v>9882</v>
      </c>
      <c r="F835" s="6" t="s">
        <v>9883</v>
      </c>
      <c r="G835" s="6" t="s">
        <v>9884</v>
      </c>
      <c r="H835" s="6" t="s">
        <v>1718</v>
      </c>
      <c r="I835" s="43">
        <v>45237</v>
      </c>
      <c r="J835" s="43">
        <v>45243</v>
      </c>
      <c r="K835">
        <v>814547</v>
      </c>
      <c r="L835" s="6" t="s">
        <v>9885</v>
      </c>
      <c r="M835" s="6" t="s">
        <v>9886</v>
      </c>
      <c r="N835" s="6" t="s">
        <v>4707</v>
      </c>
      <c r="O835" s="6" t="s">
        <v>3982</v>
      </c>
      <c r="Q835" s="6" t="s">
        <v>3245</v>
      </c>
      <c r="R835" s="6" t="s">
        <v>19946</v>
      </c>
      <c r="S835" s="6" t="s">
        <v>19947</v>
      </c>
      <c r="T835" s="6" t="s">
        <v>15902</v>
      </c>
      <c r="U835" s="6" t="s">
        <v>3245</v>
      </c>
      <c r="V835" s="6" t="s">
        <v>15930</v>
      </c>
      <c r="W835" s="6" t="s">
        <v>16319</v>
      </c>
      <c r="X835" s="6" t="s">
        <v>19948</v>
      </c>
      <c r="Y835" s="6" t="s">
        <v>19949</v>
      </c>
      <c r="Z835" s="6" t="s">
        <v>19950</v>
      </c>
    </row>
    <row r="836" spans="1:26" x14ac:dyDescent="0.25">
      <c r="A836" s="6" t="s">
        <v>3133</v>
      </c>
      <c r="B836" s="6" t="s">
        <v>3877</v>
      </c>
      <c r="C836" s="6" t="s">
        <v>3823</v>
      </c>
      <c r="D836" s="6" t="s">
        <v>9887</v>
      </c>
      <c r="E836" s="6" t="s">
        <v>81</v>
      </c>
      <c r="F836" s="6" t="s">
        <v>9338</v>
      </c>
      <c r="G836" s="6" t="s">
        <v>9888</v>
      </c>
      <c r="H836" s="6" t="s">
        <v>9340</v>
      </c>
      <c r="I836" s="43"/>
      <c r="J836" s="43"/>
      <c r="L836" s="6" t="s">
        <v>9889</v>
      </c>
      <c r="M836" s="6" t="s">
        <v>9890</v>
      </c>
      <c r="N836" s="6" t="s">
        <v>4932</v>
      </c>
      <c r="O836" s="6" t="s">
        <v>3983</v>
      </c>
      <c r="Q836" s="6" t="s">
        <v>1334</v>
      </c>
      <c r="R836" s="6" t="s">
        <v>19951</v>
      </c>
      <c r="S836" s="6" t="s">
        <v>19952</v>
      </c>
      <c r="T836" s="6" t="s">
        <v>12</v>
      </c>
      <c r="U836" s="6" t="s">
        <v>1334</v>
      </c>
      <c r="V836" s="6" t="s">
        <v>24</v>
      </c>
      <c r="W836" s="6" t="s">
        <v>17496</v>
      </c>
      <c r="X836" s="6" t="s">
        <v>19953</v>
      </c>
      <c r="Y836" s="6" t="s">
        <v>19954</v>
      </c>
      <c r="Z836" s="6" t="s">
        <v>19955</v>
      </c>
    </row>
    <row r="837" spans="1:26" x14ac:dyDescent="0.25">
      <c r="A837" s="6" t="s">
        <v>3134</v>
      </c>
      <c r="B837" s="6" t="s">
        <v>3832</v>
      </c>
      <c r="C837" s="6" t="s">
        <v>3821</v>
      </c>
      <c r="D837" s="6" t="s">
        <v>9891</v>
      </c>
      <c r="E837" s="6" t="s">
        <v>81</v>
      </c>
      <c r="F837" s="6" t="s">
        <v>7931</v>
      </c>
      <c r="G837" s="6" t="s">
        <v>9892</v>
      </c>
      <c r="H837" s="6" t="s">
        <v>1755</v>
      </c>
      <c r="I837" s="43"/>
      <c r="J837" s="43"/>
      <c r="L837" s="6" t="s">
        <v>9893</v>
      </c>
      <c r="M837" s="6" t="s">
        <v>81</v>
      </c>
      <c r="N837" s="6" t="s">
        <v>5365</v>
      </c>
      <c r="O837" s="6" t="s">
        <v>3982</v>
      </c>
      <c r="Q837" s="6" t="s">
        <v>1335</v>
      </c>
      <c r="R837" s="6" t="s">
        <v>19956</v>
      </c>
      <c r="S837" s="6" t="s">
        <v>19957</v>
      </c>
      <c r="T837" s="6" t="s">
        <v>12</v>
      </c>
      <c r="U837" s="6" t="s">
        <v>1335</v>
      </c>
      <c r="V837" s="6" t="s">
        <v>15930</v>
      </c>
      <c r="W837" s="6" t="s">
        <v>17727</v>
      </c>
      <c r="X837" s="6" t="s">
        <v>19958</v>
      </c>
      <c r="Y837" s="6" t="s">
        <v>19959</v>
      </c>
      <c r="Z837" s="6" t="s">
        <v>19960</v>
      </c>
    </row>
    <row r="838" spans="1:26" x14ac:dyDescent="0.25">
      <c r="A838" s="6" t="s">
        <v>1058</v>
      </c>
      <c r="B838" s="6" t="s">
        <v>3849</v>
      </c>
      <c r="C838" s="6" t="s">
        <v>3819</v>
      </c>
      <c r="D838" s="6" t="s">
        <v>7782</v>
      </c>
      <c r="E838" s="6" t="s">
        <v>81</v>
      </c>
      <c r="F838" s="6" t="s">
        <v>7783</v>
      </c>
      <c r="G838" s="6" t="s">
        <v>7784</v>
      </c>
      <c r="H838" s="6" t="s">
        <v>3137</v>
      </c>
      <c r="I838" s="43">
        <v>45231</v>
      </c>
      <c r="J838" s="43">
        <v>45236</v>
      </c>
      <c r="K838">
        <v>1136893</v>
      </c>
      <c r="L838" s="6" t="s">
        <v>9894</v>
      </c>
      <c r="M838" s="6" t="s">
        <v>9895</v>
      </c>
      <c r="N838" s="6" t="s">
        <v>4067</v>
      </c>
      <c r="O838" s="6" t="s">
        <v>3982</v>
      </c>
      <c r="Q838" s="6" t="s">
        <v>3249</v>
      </c>
      <c r="R838" s="6" t="s">
        <v>19961</v>
      </c>
      <c r="S838" s="6" t="s">
        <v>19962</v>
      </c>
      <c r="T838" s="6" t="s">
        <v>15902</v>
      </c>
      <c r="U838" s="6" t="s">
        <v>3249</v>
      </c>
      <c r="V838" s="6" t="s">
        <v>16037</v>
      </c>
      <c r="W838" s="6" t="s">
        <v>16266</v>
      </c>
      <c r="X838" s="6" t="s">
        <v>19963</v>
      </c>
      <c r="Y838" s="6" t="s">
        <v>19964</v>
      </c>
      <c r="Z838" s="6" t="s">
        <v>19965</v>
      </c>
    </row>
    <row r="839" spans="1:26" x14ac:dyDescent="0.25">
      <c r="A839" s="6" t="s">
        <v>1060</v>
      </c>
      <c r="B839" s="6" t="s">
        <v>3832</v>
      </c>
      <c r="C839" s="6" t="s">
        <v>3821</v>
      </c>
      <c r="D839" s="6" t="s">
        <v>9896</v>
      </c>
      <c r="E839" s="6" t="s">
        <v>81</v>
      </c>
      <c r="F839" s="6" t="s">
        <v>6658</v>
      </c>
      <c r="G839" s="6" t="s">
        <v>9897</v>
      </c>
      <c r="H839" s="6" t="s">
        <v>6638</v>
      </c>
      <c r="I839" s="43">
        <v>45218</v>
      </c>
      <c r="J839" s="43"/>
      <c r="K839">
        <v>35527</v>
      </c>
      <c r="L839" s="6" t="s">
        <v>9898</v>
      </c>
      <c r="M839" s="6" t="s">
        <v>9899</v>
      </c>
      <c r="N839" s="6" t="s">
        <v>5366</v>
      </c>
      <c r="O839" s="6" t="s">
        <v>3982</v>
      </c>
      <c r="Q839" s="6" t="s">
        <v>1337</v>
      </c>
      <c r="R839" s="6" t="s">
        <v>19966</v>
      </c>
      <c r="S839" s="6" t="s">
        <v>19967</v>
      </c>
      <c r="T839" s="6" t="s">
        <v>7779</v>
      </c>
      <c r="U839" s="6" t="s">
        <v>1337</v>
      </c>
      <c r="V839" s="6" t="s">
        <v>15936</v>
      </c>
      <c r="W839" s="6" t="s">
        <v>17558</v>
      </c>
      <c r="X839" s="6" t="s">
        <v>19968</v>
      </c>
      <c r="Y839" s="6" t="s">
        <v>19969</v>
      </c>
      <c r="Z839" s="6" t="s">
        <v>19970</v>
      </c>
    </row>
    <row r="840" spans="1:26" x14ac:dyDescent="0.25">
      <c r="A840" s="6" t="s">
        <v>1062</v>
      </c>
      <c r="B840" s="6" t="s">
        <v>3825</v>
      </c>
      <c r="C840" s="6" t="s">
        <v>3826</v>
      </c>
      <c r="D840" s="6" t="s">
        <v>8004</v>
      </c>
      <c r="E840" s="6" t="s">
        <v>6438</v>
      </c>
      <c r="F840" s="6" t="s">
        <v>7172</v>
      </c>
      <c r="G840" s="6" t="s">
        <v>9900</v>
      </c>
      <c r="H840" s="6" t="s">
        <v>6360</v>
      </c>
      <c r="I840" s="43">
        <v>45167</v>
      </c>
      <c r="J840" s="43">
        <v>45173</v>
      </c>
      <c r="K840">
        <v>1177609</v>
      </c>
      <c r="L840" s="6" t="s">
        <v>9901</v>
      </c>
      <c r="M840" s="6" t="s">
        <v>9902</v>
      </c>
      <c r="N840" s="6" t="s">
        <v>4124</v>
      </c>
      <c r="O840" s="6" t="s">
        <v>3982</v>
      </c>
      <c r="Q840" s="6" t="s">
        <v>1339</v>
      </c>
      <c r="R840" s="6" t="s">
        <v>19971</v>
      </c>
      <c r="S840" s="6" t="s">
        <v>19972</v>
      </c>
      <c r="T840" s="6" t="s">
        <v>15902</v>
      </c>
      <c r="U840" s="6" t="s">
        <v>1339</v>
      </c>
      <c r="V840" s="6" t="s">
        <v>16037</v>
      </c>
      <c r="W840" s="6" t="s">
        <v>16616</v>
      </c>
      <c r="X840" s="6" t="s">
        <v>19973</v>
      </c>
      <c r="Y840" s="6" t="s">
        <v>19974</v>
      </c>
      <c r="Z840" s="6" t="s">
        <v>19975</v>
      </c>
    </row>
    <row r="841" spans="1:26" x14ac:dyDescent="0.25">
      <c r="A841" s="6" t="s">
        <v>1064</v>
      </c>
      <c r="B841" s="6" t="s">
        <v>3847</v>
      </c>
      <c r="C841" s="6" t="s">
        <v>3819</v>
      </c>
      <c r="D841" s="6" t="s">
        <v>9903</v>
      </c>
      <c r="E841" s="6" t="s">
        <v>6781</v>
      </c>
      <c r="F841" s="6" t="s">
        <v>8635</v>
      </c>
      <c r="G841" s="6" t="s">
        <v>8636</v>
      </c>
      <c r="H841" s="6" t="s">
        <v>6353</v>
      </c>
      <c r="I841" s="43">
        <v>45236</v>
      </c>
      <c r="J841" s="43">
        <v>45240</v>
      </c>
      <c r="K841">
        <v>1288847</v>
      </c>
      <c r="L841" s="6" t="s">
        <v>9904</v>
      </c>
      <c r="M841" s="6" t="s">
        <v>9905</v>
      </c>
      <c r="N841" s="6" t="s">
        <v>5367</v>
      </c>
      <c r="O841" s="6" t="s">
        <v>3982</v>
      </c>
      <c r="Q841" s="6" t="s">
        <v>1341</v>
      </c>
      <c r="R841" s="6" t="s">
        <v>19976</v>
      </c>
      <c r="S841" s="6" t="s">
        <v>19977</v>
      </c>
      <c r="T841" s="6" t="s">
        <v>15902</v>
      </c>
      <c r="U841" s="6" t="s">
        <v>1341</v>
      </c>
      <c r="V841" s="6" t="s">
        <v>16285</v>
      </c>
      <c r="W841" s="6" t="s">
        <v>16286</v>
      </c>
      <c r="X841" s="6" t="s">
        <v>19978</v>
      </c>
      <c r="Y841" s="6" t="s">
        <v>19979</v>
      </c>
      <c r="Z841" s="6" t="s">
        <v>19980</v>
      </c>
    </row>
    <row r="842" spans="1:26" x14ac:dyDescent="0.25">
      <c r="A842" s="6" t="s">
        <v>1066</v>
      </c>
      <c r="B842" s="6" t="s">
        <v>3842</v>
      </c>
      <c r="C842" s="6" t="s">
        <v>3823</v>
      </c>
      <c r="D842" s="6" t="s">
        <v>9906</v>
      </c>
      <c r="E842" s="6" t="s">
        <v>6466</v>
      </c>
      <c r="F842" s="6" t="s">
        <v>7065</v>
      </c>
      <c r="G842" s="6" t="s">
        <v>9907</v>
      </c>
      <c r="H842" s="6" t="s">
        <v>6376</v>
      </c>
      <c r="I842" s="43">
        <v>45223</v>
      </c>
      <c r="J842" s="43">
        <v>45229</v>
      </c>
      <c r="K842">
        <v>1035983</v>
      </c>
      <c r="L842" s="6" t="s">
        <v>9908</v>
      </c>
      <c r="M842" s="6" t="s">
        <v>9909</v>
      </c>
      <c r="N842" s="6" t="s">
        <v>4794</v>
      </c>
      <c r="O842" s="6" t="s">
        <v>3984</v>
      </c>
      <c r="Q842" s="6" t="s">
        <v>1343</v>
      </c>
      <c r="R842" s="6" t="s">
        <v>19981</v>
      </c>
      <c r="S842" s="6" t="s">
        <v>19982</v>
      </c>
      <c r="T842" s="6" t="s">
        <v>12</v>
      </c>
      <c r="U842" s="6" t="s">
        <v>1343</v>
      </c>
      <c r="V842" s="6" t="s">
        <v>102</v>
      </c>
      <c r="W842" s="6" t="s">
        <v>16106</v>
      </c>
      <c r="X842" s="6" t="s">
        <v>19983</v>
      </c>
      <c r="Y842" s="6" t="s">
        <v>19984</v>
      </c>
      <c r="Z842" s="6" t="s">
        <v>19985</v>
      </c>
    </row>
    <row r="843" spans="1:26" x14ac:dyDescent="0.25">
      <c r="A843" s="6" t="s">
        <v>1068</v>
      </c>
      <c r="B843" s="6" t="s">
        <v>3878</v>
      </c>
      <c r="C843" s="6" t="s">
        <v>3835</v>
      </c>
      <c r="D843" s="6" t="s">
        <v>9910</v>
      </c>
      <c r="E843" s="6" t="s">
        <v>8448</v>
      </c>
      <c r="F843" s="6" t="s">
        <v>7029</v>
      </c>
      <c r="G843" s="6" t="s">
        <v>9911</v>
      </c>
      <c r="H843" s="6" t="s">
        <v>3137</v>
      </c>
      <c r="I843" s="43">
        <v>45175</v>
      </c>
      <c r="J843" s="43">
        <v>45180</v>
      </c>
      <c r="K843">
        <v>69891</v>
      </c>
      <c r="L843" s="6" t="s">
        <v>9912</v>
      </c>
      <c r="M843" s="6" t="s">
        <v>9913</v>
      </c>
      <c r="N843" s="6" t="s">
        <v>5368</v>
      </c>
      <c r="O843" s="6" t="s">
        <v>3983</v>
      </c>
      <c r="Q843" s="6" t="s">
        <v>3252</v>
      </c>
      <c r="R843" s="6" t="s">
        <v>19986</v>
      </c>
      <c r="S843" s="6" t="s">
        <v>19987</v>
      </c>
      <c r="T843" s="6" t="s">
        <v>15902</v>
      </c>
      <c r="U843" s="6" t="s">
        <v>3252</v>
      </c>
      <c r="V843" s="6" t="s">
        <v>15889</v>
      </c>
      <c r="W843" s="6" t="s">
        <v>15924</v>
      </c>
      <c r="X843" s="6" t="s">
        <v>19988</v>
      </c>
      <c r="Y843" s="6" t="s">
        <v>19989</v>
      </c>
      <c r="Z843" s="6" t="s">
        <v>19990</v>
      </c>
    </row>
    <row r="844" spans="1:26" x14ac:dyDescent="0.25">
      <c r="A844" s="6" t="s">
        <v>3135</v>
      </c>
      <c r="B844" s="6" t="s">
        <v>3849</v>
      </c>
      <c r="C844" s="6" t="s">
        <v>3819</v>
      </c>
      <c r="D844" s="6" t="s">
        <v>9914</v>
      </c>
      <c r="E844" s="6" t="s">
        <v>9915</v>
      </c>
      <c r="F844" s="6" t="s">
        <v>6722</v>
      </c>
      <c r="G844" s="6" t="s">
        <v>9916</v>
      </c>
      <c r="H844" s="6" t="s">
        <v>81</v>
      </c>
      <c r="I844" s="43"/>
      <c r="J844" s="43"/>
      <c r="L844" s="6" t="s">
        <v>9917</v>
      </c>
      <c r="M844" s="6" t="s">
        <v>81</v>
      </c>
      <c r="N844" s="6" t="s">
        <v>4558</v>
      </c>
      <c r="O844" s="6" t="s">
        <v>3982</v>
      </c>
      <c r="Q844" s="6" t="s">
        <v>1345</v>
      </c>
      <c r="R844" s="6" t="s">
        <v>19991</v>
      </c>
      <c r="S844" s="6" t="s">
        <v>19992</v>
      </c>
      <c r="T844" s="6" t="s">
        <v>15902</v>
      </c>
      <c r="U844" s="6" t="s">
        <v>1345</v>
      </c>
      <c r="V844" s="6" t="s">
        <v>16037</v>
      </c>
      <c r="W844" s="6" t="s">
        <v>17212</v>
      </c>
      <c r="X844" s="6" t="s">
        <v>19993</v>
      </c>
      <c r="Y844" s="6" t="s">
        <v>19994</v>
      </c>
      <c r="Z844" s="6" t="s">
        <v>19995</v>
      </c>
    </row>
    <row r="845" spans="1:26" x14ac:dyDescent="0.25">
      <c r="A845" s="6" t="s">
        <v>3137</v>
      </c>
      <c r="B845" s="6" t="s">
        <v>3862</v>
      </c>
      <c r="C845" s="6" t="s">
        <v>3826</v>
      </c>
      <c r="D845" s="6" t="s">
        <v>7955</v>
      </c>
      <c r="E845" s="6" t="s">
        <v>81</v>
      </c>
      <c r="F845" s="6" t="s">
        <v>6445</v>
      </c>
      <c r="G845" s="6" t="s">
        <v>7814</v>
      </c>
      <c r="H845" s="6" t="s">
        <v>6447</v>
      </c>
      <c r="I845" s="43">
        <v>45161</v>
      </c>
      <c r="J845" s="43"/>
      <c r="K845">
        <v>850209</v>
      </c>
      <c r="L845" s="6" t="s">
        <v>9918</v>
      </c>
      <c r="M845" s="6" t="s">
        <v>9919</v>
      </c>
      <c r="N845" s="6" t="s">
        <v>4231</v>
      </c>
      <c r="O845" s="6" t="s">
        <v>3982</v>
      </c>
      <c r="Q845" s="6" t="s">
        <v>1348</v>
      </c>
      <c r="R845" s="6" t="s">
        <v>19996</v>
      </c>
      <c r="S845" s="6" t="s">
        <v>19997</v>
      </c>
      <c r="T845" s="6" t="s">
        <v>15902</v>
      </c>
      <c r="U845" s="6" t="s">
        <v>1348</v>
      </c>
      <c r="V845" s="6" t="s">
        <v>15930</v>
      </c>
      <c r="W845" s="6" t="s">
        <v>15987</v>
      </c>
      <c r="X845" s="6" t="s">
        <v>19998</v>
      </c>
      <c r="Y845" s="6" t="s">
        <v>19999</v>
      </c>
      <c r="Z845" s="6" t="s">
        <v>20000</v>
      </c>
    </row>
    <row r="846" spans="1:26" x14ac:dyDescent="0.25">
      <c r="A846" s="6" t="s">
        <v>1070</v>
      </c>
      <c r="B846" s="6" t="s">
        <v>3896</v>
      </c>
      <c r="C846" s="6" t="s">
        <v>3819</v>
      </c>
      <c r="D846" s="6" t="s">
        <v>9920</v>
      </c>
      <c r="E846" s="6" t="s">
        <v>81</v>
      </c>
      <c r="F846" s="6" t="s">
        <v>9015</v>
      </c>
      <c r="G846" s="6" t="s">
        <v>9921</v>
      </c>
      <c r="H846" s="6" t="s">
        <v>81</v>
      </c>
      <c r="I846" s="43">
        <v>45223</v>
      </c>
      <c r="J846" s="43">
        <v>45229</v>
      </c>
      <c r="K846">
        <v>866374</v>
      </c>
      <c r="L846" s="6" t="s">
        <v>9922</v>
      </c>
      <c r="M846" s="6" t="s">
        <v>9923</v>
      </c>
      <c r="N846" s="6" t="s">
        <v>4265</v>
      </c>
      <c r="O846" s="6" t="s">
        <v>3982</v>
      </c>
      <c r="Q846" s="6" t="s">
        <v>1349</v>
      </c>
      <c r="R846" s="6" t="s">
        <v>20001</v>
      </c>
      <c r="S846" s="6" t="s">
        <v>20002</v>
      </c>
      <c r="T846" s="6" t="s">
        <v>12</v>
      </c>
      <c r="U846" s="6" t="s">
        <v>1349</v>
      </c>
      <c r="V846" s="6" t="s">
        <v>15910</v>
      </c>
      <c r="W846" s="6" t="s">
        <v>16687</v>
      </c>
      <c r="X846" s="6" t="s">
        <v>20003</v>
      </c>
      <c r="Y846" s="6" t="s">
        <v>20004</v>
      </c>
      <c r="Z846" s="6" t="s">
        <v>20005</v>
      </c>
    </row>
    <row r="847" spans="1:26" x14ac:dyDescent="0.25">
      <c r="A847" s="6" t="s">
        <v>1072</v>
      </c>
      <c r="B847" s="6" t="s">
        <v>3898</v>
      </c>
      <c r="C847" s="6" t="s">
        <v>102</v>
      </c>
      <c r="D847" s="6" t="s">
        <v>9924</v>
      </c>
      <c r="E847" s="6" t="s">
        <v>8291</v>
      </c>
      <c r="F847" s="6" t="s">
        <v>6648</v>
      </c>
      <c r="G847" s="6" t="s">
        <v>6649</v>
      </c>
      <c r="H847" s="6" t="s">
        <v>6650</v>
      </c>
      <c r="I847" s="43">
        <v>45147</v>
      </c>
      <c r="J847" s="43"/>
      <c r="K847">
        <v>1868941</v>
      </c>
      <c r="L847" s="6" t="s">
        <v>9925</v>
      </c>
      <c r="M847" s="6" t="s">
        <v>9926</v>
      </c>
      <c r="N847" s="6" t="s">
        <v>5369</v>
      </c>
      <c r="O847" s="6" t="s">
        <v>3983</v>
      </c>
      <c r="Q847" s="6" t="s">
        <v>1350</v>
      </c>
      <c r="R847" s="6" t="s">
        <v>20006</v>
      </c>
      <c r="S847" s="6" t="s">
        <v>20007</v>
      </c>
      <c r="T847" s="6" t="s">
        <v>12</v>
      </c>
      <c r="U847" s="6" t="s">
        <v>1350</v>
      </c>
      <c r="V847" s="6" t="s">
        <v>15936</v>
      </c>
      <c r="W847" s="6" t="s">
        <v>16493</v>
      </c>
      <c r="X847" s="6" t="s">
        <v>20008</v>
      </c>
      <c r="Y847" s="6" t="s">
        <v>20009</v>
      </c>
      <c r="Z847" s="6" t="s">
        <v>20010</v>
      </c>
    </row>
    <row r="848" spans="1:26" x14ac:dyDescent="0.25">
      <c r="A848" s="6" t="s">
        <v>1074</v>
      </c>
      <c r="B848" s="6" t="s">
        <v>3876</v>
      </c>
      <c r="C848" s="6" t="s">
        <v>3835</v>
      </c>
      <c r="D848" s="6" t="s">
        <v>9927</v>
      </c>
      <c r="E848" s="6" t="s">
        <v>81</v>
      </c>
      <c r="F848" s="6" t="s">
        <v>9928</v>
      </c>
      <c r="G848" s="6" t="s">
        <v>9929</v>
      </c>
      <c r="H848" s="6" t="s">
        <v>6420</v>
      </c>
      <c r="I848" s="43">
        <v>45148</v>
      </c>
      <c r="J848" s="43"/>
      <c r="K848">
        <v>1128928</v>
      </c>
      <c r="L848" s="6" t="s">
        <v>9930</v>
      </c>
      <c r="M848" s="6" t="s">
        <v>9931</v>
      </c>
      <c r="N848" s="6" t="s">
        <v>4026</v>
      </c>
      <c r="O848" s="6" t="s">
        <v>3983</v>
      </c>
      <c r="Q848" s="6" t="s">
        <v>1354</v>
      </c>
      <c r="R848" s="6" t="s">
        <v>20011</v>
      </c>
      <c r="S848" s="6" t="s">
        <v>20012</v>
      </c>
      <c r="T848" s="6" t="s">
        <v>81</v>
      </c>
      <c r="U848" s="6" t="s">
        <v>81</v>
      </c>
      <c r="V848" s="6" t="s">
        <v>17594</v>
      </c>
      <c r="W848" s="6" t="s">
        <v>20013</v>
      </c>
      <c r="X848" s="6" t="s">
        <v>20014</v>
      </c>
      <c r="Y848" s="6" t="s">
        <v>20015</v>
      </c>
      <c r="Z848" s="6" t="s">
        <v>20016</v>
      </c>
    </row>
    <row r="849" spans="1:26" x14ac:dyDescent="0.25">
      <c r="A849" s="6" t="s">
        <v>1076</v>
      </c>
      <c r="B849" s="6" t="s">
        <v>3842</v>
      </c>
      <c r="C849" s="6" t="s">
        <v>3823</v>
      </c>
      <c r="D849" s="6" t="s">
        <v>9932</v>
      </c>
      <c r="E849" s="6" t="s">
        <v>81</v>
      </c>
      <c r="F849" s="6" t="s">
        <v>8273</v>
      </c>
      <c r="G849" s="6" t="s">
        <v>8511</v>
      </c>
      <c r="H849" s="6" t="s">
        <v>6376</v>
      </c>
      <c r="I849" s="43">
        <v>45232</v>
      </c>
      <c r="J849" s="43">
        <v>45236</v>
      </c>
      <c r="K849">
        <v>1124198</v>
      </c>
      <c r="L849" s="6" t="s">
        <v>9933</v>
      </c>
      <c r="M849" s="6" t="s">
        <v>9934</v>
      </c>
      <c r="N849" s="6" t="s">
        <v>4611</v>
      </c>
      <c r="O849" s="6" t="s">
        <v>3984</v>
      </c>
      <c r="Q849" s="6" t="s">
        <v>1356</v>
      </c>
      <c r="R849" s="6" t="s">
        <v>20017</v>
      </c>
      <c r="S849" s="6" t="s">
        <v>20018</v>
      </c>
      <c r="T849" s="6" t="s">
        <v>16826</v>
      </c>
      <c r="U849" s="6" t="s">
        <v>1356</v>
      </c>
      <c r="V849" s="6" t="s">
        <v>15980</v>
      </c>
      <c r="W849" s="6" t="s">
        <v>16053</v>
      </c>
      <c r="X849" s="6" t="s">
        <v>20019</v>
      </c>
      <c r="Y849" s="6" t="s">
        <v>20020</v>
      </c>
      <c r="Z849" s="6" t="s">
        <v>20021</v>
      </c>
    </row>
    <row r="850" spans="1:26" x14ac:dyDescent="0.25">
      <c r="A850" s="6" t="s">
        <v>1078</v>
      </c>
      <c r="B850" s="6" t="s">
        <v>3880</v>
      </c>
      <c r="C850" s="6" t="s">
        <v>3823</v>
      </c>
      <c r="D850" s="6" t="s">
        <v>9935</v>
      </c>
      <c r="E850" s="6" t="s">
        <v>7191</v>
      </c>
      <c r="F850" s="6" t="s">
        <v>8273</v>
      </c>
      <c r="G850" s="6" t="s">
        <v>8511</v>
      </c>
      <c r="H850" s="6" t="s">
        <v>6376</v>
      </c>
      <c r="I850" s="43">
        <v>45229</v>
      </c>
      <c r="J850" s="43">
        <v>45233</v>
      </c>
      <c r="K850">
        <v>30625</v>
      </c>
      <c r="L850" s="6" t="s">
        <v>9936</v>
      </c>
      <c r="M850" s="6" t="s">
        <v>9937</v>
      </c>
      <c r="N850" s="6" t="s">
        <v>4041</v>
      </c>
      <c r="O850" s="6" t="s">
        <v>3982</v>
      </c>
      <c r="Q850" s="6" t="s">
        <v>6198</v>
      </c>
      <c r="R850" s="6" t="s">
        <v>20022</v>
      </c>
      <c r="S850" s="6" t="s">
        <v>20023</v>
      </c>
      <c r="T850" s="6" t="s">
        <v>12</v>
      </c>
      <c r="U850" s="6" t="s">
        <v>6198</v>
      </c>
      <c r="V850" s="6" t="s">
        <v>15930</v>
      </c>
      <c r="W850" s="6" t="s">
        <v>15931</v>
      </c>
      <c r="X850" s="6" t="s">
        <v>20024</v>
      </c>
      <c r="Y850" s="6" t="s">
        <v>20025</v>
      </c>
      <c r="Z850" s="6" t="s">
        <v>81</v>
      </c>
    </row>
    <row r="851" spans="1:26" x14ac:dyDescent="0.25">
      <c r="A851" s="6" t="s">
        <v>1079</v>
      </c>
      <c r="B851" s="6" t="s">
        <v>3847</v>
      </c>
      <c r="C851" s="6" t="s">
        <v>3819</v>
      </c>
      <c r="D851" s="6" t="s">
        <v>9938</v>
      </c>
      <c r="E851" s="6" t="s">
        <v>8708</v>
      </c>
      <c r="F851" s="6" t="s">
        <v>6418</v>
      </c>
      <c r="G851" s="6" t="s">
        <v>6419</v>
      </c>
      <c r="H851" s="6" t="s">
        <v>6420</v>
      </c>
      <c r="I851" s="43">
        <v>45230</v>
      </c>
      <c r="J851" s="43">
        <v>45236</v>
      </c>
      <c r="K851">
        <v>1175454</v>
      </c>
      <c r="L851" s="6" t="s">
        <v>9939</v>
      </c>
      <c r="M851" s="6" t="s">
        <v>9940</v>
      </c>
      <c r="N851" s="6" t="s">
        <v>5370</v>
      </c>
      <c r="O851" s="6" t="s">
        <v>3982</v>
      </c>
      <c r="Q851" s="6" t="s">
        <v>1363</v>
      </c>
      <c r="R851" s="6" t="s">
        <v>20026</v>
      </c>
      <c r="S851" s="6" t="s">
        <v>20027</v>
      </c>
      <c r="T851" s="6" t="s">
        <v>15902</v>
      </c>
      <c r="U851" s="6" t="s">
        <v>1363</v>
      </c>
      <c r="V851" s="6" t="s">
        <v>15889</v>
      </c>
      <c r="W851" s="6" t="s">
        <v>15890</v>
      </c>
      <c r="X851" s="6" t="s">
        <v>20028</v>
      </c>
      <c r="Y851" s="6" t="s">
        <v>20029</v>
      </c>
      <c r="Z851" s="6" t="s">
        <v>20030</v>
      </c>
    </row>
    <row r="852" spans="1:26" x14ac:dyDescent="0.25">
      <c r="A852" s="6" t="s">
        <v>1081</v>
      </c>
      <c r="B852" s="6" t="s">
        <v>3847</v>
      </c>
      <c r="C852" s="6" t="s">
        <v>3819</v>
      </c>
      <c r="D852" s="6" t="s">
        <v>9941</v>
      </c>
      <c r="E852" s="6" t="s">
        <v>9942</v>
      </c>
      <c r="F852" s="6" t="s">
        <v>7013</v>
      </c>
      <c r="G852" s="6" t="s">
        <v>9943</v>
      </c>
      <c r="H852" s="6" t="s">
        <v>1601</v>
      </c>
      <c r="I852" s="43">
        <v>45238</v>
      </c>
      <c r="J852" s="43">
        <v>45243</v>
      </c>
      <c r="K852">
        <v>1580560</v>
      </c>
      <c r="L852" s="6" t="s">
        <v>9944</v>
      </c>
      <c r="M852" s="6" t="s">
        <v>9945</v>
      </c>
      <c r="N852" s="6" t="s">
        <v>5371</v>
      </c>
      <c r="O852" s="6" t="s">
        <v>3982</v>
      </c>
      <c r="Q852" s="6" t="s">
        <v>3263</v>
      </c>
      <c r="R852" s="6" t="s">
        <v>20031</v>
      </c>
      <c r="S852" s="6" t="s">
        <v>20032</v>
      </c>
      <c r="T852" s="6" t="s">
        <v>81</v>
      </c>
      <c r="U852" s="6" t="s">
        <v>81</v>
      </c>
      <c r="V852" s="6" t="s">
        <v>16037</v>
      </c>
      <c r="W852" s="6" t="s">
        <v>16038</v>
      </c>
      <c r="X852" s="6" t="s">
        <v>20033</v>
      </c>
      <c r="Y852" s="6" t="s">
        <v>20034</v>
      </c>
      <c r="Z852" s="6" t="s">
        <v>81</v>
      </c>
    </row>
    <row r="853" spans="1:26" x14ac:dyDescent="0.25">
      <c r="A853" s="6" t="s">
        <v>1082</v>
      </c>
      <c r="B853" s="6" t="s">
        <v>3930</v>
      </c>
      <c r="C853" s="6" t="s">
        <v>114</v>
      </c>
      <c r="D853" s="6" t="s">
        <v>9946</v>
      </c>
      <c r="E853" s="6" t="s">
        <v>9947</v>
      </c>
      <c r="F853" s="6" t="s">
        <v>7172</v>
      </c>
      <c r="G853" s="6" t="s">
        <v>9948</v>
      </c>
      <c r="H853" s="6" t="s">
        <v>6360</v>
      </c>
      <c r="I853" s="43">
        <v>45229</v>
      </c>
      <c r="J853" s="43">
        <v>45233</v>
      </c>
      <c r="K853">
        <v>37785</v>
      </c>
      <c r="L853" s="6" t="s">
        <v>9949</v>
      </c>
      <c r="M853" s="6" t="s">
        <v>9950</v>
      </c>
      <c r="N853" s="6" t="s">
        <v>4107</v>
      </c>
      <c r="O853" s="6" t="s">
        <v>3982</v>
      </c>
      <c r="Q853" s="6" t="s">
        <v>1365</v>
      </c>
      <c r="R853" s="6" t="s">
        <v>20035</v>
      </c>
      <c r="S853" s="6" t="s">
        <v>20036</v>
      </c>
      <c r="T853" s="6" t="s">
        <v>15902</v>
      </c>
      <c r="U853" s="6" t="s">
        <v>1365</v>
      </c>
      <c r="V853" s="6" t="s">
        <v>15936</v>
      </c>
      <c r="W853" s="6" t="s">
        <v>15937</v>
      </c>
      <c r="X853" s="6" t="s">
        <v>20037</v>
      </c>
      <c r="Y853" s="6" t="s">
        <v>20038</v>
      </c>
      <c r="Z853" s="6" t="s">
        <v>20039</v>
      </c>
    </row>
    <row r="854" spans="1:26" x14ac:dyDescent="0.25">
      <c r="A854" s="6" t="s">
        <v>1084</v>
      </c>
      <c r="B854" s="6" t="s">
        <v>3845</v>
      </c>
      <c r="C854" s="6" t="s">
        <v>3816</v>
      </c>
      <c r="D854" s="6" t="s">
        <v>9951</v>
      </c>
      <c r="E854" s="6" t="s">
        <v>81</v>
      </c>
      <c r="F854" s="6" t="s">
        <v>9952</v>
      </c>
      <c r="G854" s="6" t="s">
        <v>9953</v>
      </c>
      <c r="H854" s="6" t="s">
        <v>81</v>
      </c>
      <c r="I854" s="43"/>
      <c r="J854" s="43"/>
      <c r="K854">
        <v>1333141</v>
      </c>
      <c r="L854" s="6" t="s">
        <v>9954</v>
      </c>
      <c r="M854" s="6" t="s">
        <v>9955</v>
      </c>
      <c r="N854" s="6" t="s">
        <v>4512</v>
      </c>
      <c r="O854" s="6" t="s">
        <v>3983</v>
      </c>
      <c r="Q854" s="6" t="s">
        <v>1367</v>
      </c>
      <c r="R854" s="6" t="s">
        <v>20040</v>
      </c>
      <c r="S854" s="6" t="s">
        <v>20041</v>
      </c>
      <c r="T854" s="6" t="s">
        <v>6627</v>
      </c>
      <c r="U854" s="6" t="s">
        <v>1367</v>
      </c>
      <c r="V854" s="6" t="s">
        <v>17182</v>
      </c>
      <c r="W854" s="6" t="s">
        <v>17182</v>
      </c>
      <c r="X854" s="6" t="s">
        <v>20042</v>
      </c>
      <c r="Y854" s="6" t="s">
        <v>20043</v>
      </c>
      <c r="Z854" s="6" t="s">
        <v>20044</v>
      </c>
    </row>
    <row r="855" spans="1:26" x14ac:dyDescent="0.25">
      <c r="A855" s="6" t="s">
        <v>1086</v>
      </c>
      <c r="B855" s="6" t="s">
        <v>3896</v>
      </c>
      <c r="C855" s="6" t="s">
        <v>3819</v>
      </c>
      <c r="D855" s="6" t="s">
        <v>9956</v>
      </c>
      <c r="E855" s="6" t="s">
        <v>7706</v>
      </c>
      <c r="F855" s="6" t="s">
        <v>9957</v>
      </c>
      <c r="G855" s="6" t="s">
        <v>9958</v>
      </c>
      <c r="H855" s="6" t="s">
        <v>81</v>
      </c>
      <c r="I855" s="43">
        <v>45159</v>
      </c>
      <c r="J855" s="43"/>
      <c r="K855">
        <v>1408710</v>
      </c>
      <c r="L855" s="6" t="s">
        <v>9959</v>
      </c>
      <c r="M855" s="6" t="s">
        <v>9770</v>
      </c>
      <c r="N855" s="6" t="s">
        <v>5372</v>
      </c>
      <c r="O855" s="6" t="s">
        <v>3982</v>
      </c>
      <c r="Q855" s="6" t="s">
        <v>3266</v>
      </c>
      <c r="R855" s="6" t="s">
        <v>20045</v>
      </c>
      <c r="S855" s="6" t="s">
        <v>20046</v>
      </c>
      <c r="T855" s="6" t="s">
        <v>81</v>
      </c>
      <c r="U855" s="6" t="s">
        <v>81</v>
      </c>
      <c r="V855" s="6" t="s">
        <v>15936</v>
      </c>
      <c r="W855" s="6" t="s">
        <v>15937</v>
      </c>
      <c r="X855" s="6" t="s">
        <v>20047</v>
      </c>
      <c r="Y855" s="6" t="s">
        <v>20048</v>
      </c>
      <c r="Z855" s="6" t="s">
        <v>81</v>
      </c>
    </row>
    <row r="856" spans="1:26" x14ac:dyDescent="0.25">
      <c r="A856" s="6" t="s">
        <v>1088</v>
      </c>
      <c r="B856" s="6" t="s">
        <v>3832</v>
      </c>
      <c r="C856" s="6" t="s">
        <v>3821</v>
      </c>
      <c r="D856" s="6" t="s">
        <v>9960</v>
      </c>
      <c r="E856" s="6" t="s">
        <v>9961</v>
      </c>
      <c r="F856" s="6" t="s">
        <v>6358</v>
      </c>
      <c r="G856" s="6" t="s">
        <v>9962</v>
      </c>
      <c r="H856" s="6" t="s">
        <v>6360</v>
      </c>
      <c r="I856" s="43">
        <v>45215</v>
      </c>
      <c r="J856" s="43">
        <v>45219</v>
      </c>
      <c r="K856">
        <v>37808</v>
      </c>
      <c r="L856" s="6" t="s">
        <v>9963</v>
      </c>
      <c r="M856" s="6" t="s">
        <v>9964</v>
      </c>
      <c r="N856" s="6" t="s">
        <v>5373</v>
      </c>
      <c r="O856" s="6" t="s">
        <v>3982</v>
      </c>
      <c r="Q856" s="6" t="s">
        <v>1368</v>
      </c>
      <c r="R856" s="6" t="s">
        <v>20049</v>
      </c>
      <c r="S856" s="6" t="s">
        <v>20050</v>
      </c>
      <c r="T856" s="6" t="s">
        <v>15902</v>
      </c>
      <c r="U856" s="6" t="s">
        <v>1368</v>
      </c>
      <c r="V856" s="6" t="s">
        <v>16037</v>
      </c>
      <c r="W856" s="6" t="s">
        <v>16579</v>
      </c>
      <c r="X856" s="6" t="s">
        <v>20051</v>
      </c>
      <c r="Y856" s="6" t="s">
        <v>20052</v>
      </c>
      <c r="Z856" s="6" t="s">
        <v>20053</v>
      </c>
    </row>
    <row r="857" spans="1:26" x14ac:dyDescent="0.25">
      <c r="A857" s="6" t="s">
        <v>1090</v>
      </c>
      <c r="B857" s="6" t="s">
        <v>3947</v>
      </c>
      <c r="C857" s="6" t="s">
        <v>3826</v>
      </c>
      <c r="D857" s="6" t="s">
        <v>9965</v>
      </c>
      <c r="E857" s="6" t="s">
        <v>81</v>
      </c>
      <c r="F857" s="6" t="s">
        <v>6418</v>
      </c>
      <c r="G857" s="6" t="s">
        <v>9966</v>
      </c>
      <c r="H857" s="6" t="s">
        <v>6420</v>
      </c>
      <c r="I857" s="43">
        <v>45231</v>
      </c>
      <c r="J857" s="43">
        <v>45236</v>
      </c>
      <c r="K857">
        <v>1507079</v>
      </c>
      <c r="L857" s="6" t="s">
        <v>9967</v>
      </c>
      <c r="M857" s="6" t="s">
        <v>9968</v>
      </c>
      <c r="N857" s="6" t="s">
        <v>4301</v>
      </c>
      <c r="O857" s="6" t="s">
        <v>3982</v>
      </c>
      <c r="Q857" s="6" t="s">
        <v>3268</v>
      </c>
      <c r="R857" s="6" t="s">
        <v>20054</v>
      </c>
      <c r="S857" s="6" t="s">
        <v>20055</v>
      </c>
      <c r="T857" s="6" t="s">
        <v>15902</v>
      </c>
      <c r="U857" s="6" t="s">
        <v>3268</v>
      </c>
      <c r="V857" s="6" t="s">
        <v>15930</v>
      </c>
      <c r="W857" s="6" t="s">
        <v>16319</v>
      </c>
      <c r="X857" s="6" t="s">
        <v>20056</v>
      </c>
      <c r="Y857" s="6" t="s">
        <v>20057</v>
      </c>
      <c r="Z857" s="6" t="s">
        <v>20058</v>
      </c>
    </row>
    <row r="858" spans="1:26" x14ac:dyDescent="0.25">
      <c r="A858" s="6" t="s">
        <v>1092</v>
      </c>
      <c r="B858" s="6" t="s">
        <v>3850</v>
      </c>
      <c r="C858" s="6" t="s">
        <v>3821</v>
      </c>
      <c r="D858" s="6" t="s">
        <v>7782</v>
      </c>
      <c r="E858" s="6" t="s">
        <v>81</v>
      </c>
      <c r="F858" s="6" t="s">
        <v>7783</v>
      </c>
      <c r="G858" s="6" t="s">
        <v>7784</v>
      </c>
      <c r="H858" s="6" t="s">
        <v>3137</v>
      </c>
      <c r="I858" s="43">
        <v>45147</v>
      </c>
      <c r="J858" s="43"/>
      <c r="K858">
        <v>1331875</v>
      </c>
      <c r="L858" s="6" t="s">
        <v>9969</v>
      </c>
      <c r="M858" s="6" t="s">
        <v>9970</v>
      </c>
      <c r="N858" s="6" t="s">
        <v>4328</v>
      </c>
      <c r="O858" s="6" t="s">
        <v>3982</v>
      </c>
      <c r="Q858" s="6" t="s">
        <v>6199</v>
      </c>
      <c r="R858" s="6" t="s">
        <v>20059</v>
      </c>
      <c r="S858" s="6" t="s">
        <v>20060</v>
      </c>
      <c r="T858" s="6" t="s">
        <v>16826</v>
      </c>
      <c r="U858" s="6" t="s">
        <v>6199</v>
      </c>
      <c r="V858" s="6" t="s">
        <v>15936</v>
      </c>
      <c r="W858" s="6" t="s">
        <v>15937</v>
      </c>
      <c r="X858" s="6" t="s">
        <v>20061</v>
      </c>
      <c r="Y858" s="6" t="s">
        <v>20062</v>
      </c>
      <c r="Z858" s="6" t="s">
        <v>20063</v>
      </c>
    </row>
    <row r="859" spans="1:26" x14ac:dyDescent="0.25">
      <c r="A859" s="6" t="s">
        <v>1094</v>
      </c>
      <c r="B859" s="6" t="s">
        <v>3861</v>
      </c>
      <c r="C859" s="6" t="s">
        <v>114</v>
      </c>
      <c r="D859" s="6" t="s">
        <v>9971</v>
      </c>
      <c r="E859" s="6" t="s">
        <v>9972</v>
      </c>
      <c r="F859" s="6" t="s">
        <v>6627</v>
      </c>
      <c r="G859" s="6" t="s">
        <v>9973</v>
      </c>
      <c r="H859" s="6" t="s">
        <v>1885</v>
      </c>
      <c r="I859" s="43">
        <v>45147</v>
      </c>
      <c r="J859" s="43"/>
      <c r="K859">
        <v>1456346</v>
      </c>
      <c r="L859" s="6" t="s">
        <v>9974</v>
      </c>
      <c r="M859" s="6" t="s">
        <v>9975</v>
      </c>
      <c r="N859" s="6" t="s">
        <v>5374</v>
      </c>
      <c r="O859" s="6" t="s">
        <v>3982</v>
      </c>
      <c r="Q859" s="6" t="s">
        <v>1370</v>
      </c>
      <c r="R859" s="6" t="s">
        <v>1369</v>
      </c>
      <c r="S859" s="6" t="s">
        <v>20064</v>
      </c>
      <c r="T859" s="6" t="s">
        <v>12</v>
      </c>
      <c r="U859" s="6" t="s">
        <v>1370</v>
      </c>
      <c r="V859" s="6" t="s">
        <v>16024</v>
      </c>
      <c r="W859" s="6" t="s">
        <v>16025</v>
      </c>
      <c r="X859" s="6" t="s">
        <v>20065</v>
      </c>
      <c r="Y859" s="6" t="s">
        <v>20066</v>
      </c>
      <c r="Z859" s="6" t="s">
        <v>81</v>
      </c>
    </row>
    <row r="860" spans="1:26" x14ac:dyDescent="0.25">
      <c r="A860" s="6" t="s">
        <v>1096</v>
      </c>
      <c r="B860" s="6" t="s">
        <v>3828</v>
      </c>
      <c r="C860" s="6" t="s">
        <v>3821</v>
      </c>
      <c r="D860" s="6" t="s">
        <v>9976</v>
      </c>
      <c r="E860" s="6" t="s">
        <v>9977</v>
      </c>
      <c r="F860" s="6" t="s">
        <v>6445</v>
      </c>
      <c r="G860" s="6" t="s">
        <v>9728</v>
      </c>
      <c r="H860" s="6" t="s">
        <v>6447</v>
      </c>
      <c r="I860" s="43">
        <v>45231</v>
      </c>
      <c r="J860" s="43">
        <v>45236</v>
      </c>
      <c r="K860">
        <v>1651052</v>
      </c>
      <c r="L860" s="6" t="s">
        <v>9978</v>
      </c>
      <c r="M860" s="6" t="s">
        <v>9979</v>
      </c>
      <c r="N860" s="6" t="s">
        <v>5375</v>
      </c>
      <c r="O860" s="6" t="s">
        <v>3982</v>
      </c>
      <c r="Q860" s="6" t="s">
        <v>1372</v>
      </c>
      <c r="R860" s="6" t="s">
        <v>20067</v>
      </c>
      <c r="S860" s="6" t="s">
        <v>20068</v>
      </c>
      <c r="T860" s="6" t="s">
        <v>81</v>
      </c>
      <c r="U860" s="6" t="s">
        <v>81</v>
      </c>
      <c r="V860" s="6" t="s">
        <v>16037</v>
      </c>
      <c r="W860" s="6" t="s">
        <v>16616</v>
      </c>
      <c r="X860" s="6" t="s">
        <v>20069</v>
      </c>
      <c r="Y860" s="6" t="s">
        <v>20070</v>
      </c>
      <c r="Z860" s="6" t="s">
        <v>81</v>
      </c>
    </row>
    <row r="861" spans="1:26" x14ac:dyDescent="0.25">
      <c r="A861" s="6" t="s">
        <v>1098</v>
      </c>
      <c r="B861" s="6" t="s">
        <v>3833</v>
      </c>
      <c r="C861" s="6" t="s">
        <v>3816</v>
      </c>
      <c r="D861" s="6" t="s">
        <v>9980</v>
      </c>
      <c r="E861" s="6" t="s">
        <v>81</v>
      </c>
      <c r="F861" s="6" t="s">
        <v>7172</v>
      </c>
      <c r="G861" s="6" t="s">
        <v>9948</v>
      </c>
      <c r="H861" s="6" t="s">
        <v>6360</v>
      </c>
      <c r="I861" s="43">
        <v>45236</v>
      </c>
      <c r="J861" s="43">
        <v>45240</v>
      </c>
      <c r="K861">
        <v>1178879</v>
      </c>
      <c r="L861" s="6" t="s">
        <v>9981</v>
      </c>
      <c r="M861" s="6" t="s">
        <v>9982</v>
      </c>
      <c r="N861" s="6" t="s">
        <v>5376</v>
      </c>
      <c r="O861" s="6" t="s">
        <v>3983</v>
      </c>
      <c r="Q861" s="6" t="s">
        <v>1374</v>
      </c>
      <c r="R861" s="6" t="s">
        <v>20071</v>
      </c>
      <c r="S861" s="6" t="s">
        <v>20072</v>
      </c>
      <c r="T861" s="6" t="s">
        <v>81</v>
      </c>
      <c r="U861" s="6" t="s">
        <v>81</v>
      </c>
      <c r="V861" s="6" t="s">
        <v>16785</v>
      </c>
      <c r="W861" s="6" t="s">
        <v>16786</v>
      </c>
      <c r="X861" s="6" t="s">
        <v>20073</v>
      </c>
      <c r="Y861" s="6" t="s">
        <v>20074</v>
      </c>
      <c r="Z861" s="6" t="s">
        <v>81</v>
      </c>
    </row>
    <row r="862" spans="1:26" x14ac:dyDescent="0.25">
      <c r="A862" s="6" t="s">
        <v>3139</v>
      </c>
      <c r="B862" s="6" t="s">
        <v>3853</v>
      </c>
      <c r="C862" s="6" t="s">
        <v>3819</v>
      </c>
      <c r="D862" s="6" t="s">
        <v>9983</v>
      </c>
      <c r="E862" s="6" t="s">
        <v>81</v>
      </c>
      <c r="F862" s="6" t="s">
        <v>9984</v>
      </c>
      <c r="G862" s="6" t="s">
        <v>9985</v>
      </c>
      <c r="H862" s="6" t="s">
        <v>6353</v>
      </c>
      <c r="I862" s="43">
        <v>45223</v>
      </c>
      <c r="J862" s="43">
        <v>45229</v>
      </c>
      <c r="K862">
        <v>1039399</v>
      </c>
      <c r="L862" s="6" t="s">
        <v>9986</v>
      </c>
      <c r="M862" s="6" t="s">
        <v>9987</v>
      </c>
      <c r="N862" s="6" t="s">
        <v>5377</v>
      </c>
      <c r="O862" s="6" t="s">
        <v>3982</v>
      </c>
      <c r="Q862" s="6" t="s">
        <v>1376</v>
      </c>
      <c r="R862" s="6" t="s">
        <v>20075</v>
      </c>
      <c r="S862" s="6" t="s">
        <v>20076</v>
      </c>
      <c r="T862" s="6" t="s">
        <v>12</v>
      </c>
      <c r="U862" s="6" t="s">
        <v>1376</v>
      </c>
      <c r="V862" s="6" t="s">
        <v>16076</v>
      </c>
      <c r="W862" s="6" t="s">
        <v>16077</v>
      </c>
      <c r="X862" s="6" t="s">
        <v>20077</v>
      </c>
      <c r="Y862" s="6" t="s">
        <v>20078</v>
      </c>
      <c r="Z862" s="6" t="s">
        <v>20079</v>
      </c>
    </row>
    <row r="863" spans="1:26" x14ac:dyDescent="0.25">
      <c r="A863" s="6" t="s">
        <v>1100</v>
      </c>
      <c r="B863" s="6" t="s">
        <v>3847</v>
      </c>
      <c r="C863" s="6" t="s">
        <v>3819</v>
      </c>
      <c r="D863" s="6" t="s">
        <v>9988</v>
      </c>
      <c r="E863" s="6" t="s">
        <v>81</v>
      </c>
      <c r="F863" s="6" t="s">
        <v>7074</v>
      </c>
      <c r="G863" s="6" t="s">
        <v>9989</v>
      </c>
      <c r="H863" s="6" t="s">
        <v>6360</v>
      </c>
      <c r="I863" s="43">
        <v>45236</v>
      </c>
      <c r="J863" s="43">
        <v>45240</v>
      </c>
      <c r="K863">
        <v>1794669</v>
      </c>
      <c r="L863" s="6" t="s">
        <v>9990</v>
      </c>
      <c r="M863" s="6" t="s">
        <v>9991</v>
      </c>
      <c r="N863" s="6" t="s">
        <v>4908</v>
      </c>
      <c r="O863" s="6" t="s">
        <v>3982</v>
      </c>
      <c r="Q863" s="6" t="s">
        <v>3270</v>
      </c>
      <c r="R863" s="6" t="s">
        <v>20080</v>
      </c>
      <c r="S863" s="6" t="s">
        <v>20081</v>
      </c>
      <c r="T863" s="6" t="s">
        <v>81</v>
      </c>
      <c r="U863" s="6" t="s">
        <v>81</v>
      </c>
      <c r="V863" s="6" t="s">
        <v>16012</v>
      </c>
      <c r="W863" s="6" t="s">
        <v>20082</v>
      </c>
      <c r="X863" s="6" t="s">
        <v>20083</v>
      </c>
      <c r="Y863" s="6" t="s">
        <v>20084</v>
      </c>
      <c r="Z863" s="6" t="s">
        <v>81</v>
      </c>
    </row>
    <row r="864" spans="1:26" x14ac:dyDescent="0.25">
      <c r="A864" s="6" t="s">
        <v>1101</v>
      </c>
      <c r="B864" s="6" t="s">
        <v>3886</v>
      </c>
      <c r="C864" s="6" t="s">
        <v>3887</v>
      </c>
      <c r="D864" s="6" t="s">
        <v>9992</v>
      </c>
      <c r="E864" s="6" t="s">
        <v>81</v>
      </c>
      <c r="F864" s="6" t="s">
        <v>6445</v>
      </c>
      <c r="G864" s="6" t="s">
        <v>9993</v>
      </c>
      <c r="H864" s="6" t="s">
        <v>6447</v>
      </c>
      <c r="I864" s="43"/>
      <c r="J864" s="43"/>
      <c r="K864">
        <v>1754301</v>
      </c>
      <c r="L864" s="6" t="s">
        <v>9994</v>
      </c>
      <c r="M864" s="6" t="s">
        <v>9995</v>
      </c>
      <c r="N864" s="6" t="s">
        <v>5378</v>
      </c>
      <c r="O864" s="6" t="s">
        <v>3982</v>
      </c>
      <c r="Q864" s="6" t="s">
        <v>3272</v>
      </c>
      <c r="R864" s="6" t="s">
        <v>20085</v>
      </c>
      <c r="S864" s="6" t="s">
        <v>20086</v>
      </c>
      <c r="T864" s="6" t="s">
        <v>15902</v>
      </c>
      <c r="U864" s="6" t="s">
        <v>3272</v>
      </c>
      <c r="V864" s="6" t="s">
        <v>15936</v>
      </c>
      <c r="W864" s="6" t="s">
        <v>15937</v>
      </c>
      <c r="X864" s="6" t="s">
        <v>20087</v>
      </c>
      <c r="Y864" s="6" t="s">
        <v>20088</v>
      </c>
      <c r="Z864" s="6" t="s">
        <v>20089</v>
      </c>
    </row>
    <row r="865" spans="1:26" x14ac:dyDescent="0.25">
      <c r="A865" s="6" t="s">
        <v>1103</v>
      </c>
      <c r="B865" s="6" t="s">
        <v>3886</v>
      </c>
      <c r="C865" s="6" t="s">
        <v>3887</v>
      </c>
      <c r="D865" s="6" t="s">
        <v>9992</v>
      </c>
      <c r="E865" s="6" t="s">
        <v>81</v>
      </c>
      <c r="F865" s="6" t="s">
        <v>6445</v>
      </c>
      <c r="G865" s="6" t="s">
        <v>9993</v>
      </c>
      <c r="H865" s="6" t="s">
        <v>6447</v>
      </c>
      <c r="I865" s="43">
        <v>45229</v>
      </c>
      <c r="J865" s="43">
        <v>45233</v>
      </c>
      <c r="K865">
        <v>1754301</v>
      </c>
      <c r="L865" s="6" t="s">
        <v>9996</v>
      </c>
      <c r="M865" s="6" t="s">
        <v>9997</v>
      </c>
      <c r="N865" s="6" t="s">
        <v>5378</v>
      </c>
      <c r="O865" s="6" t="s">
        <v>3982</v>
      </c>
      <c r="Q865" s="6" t="s">
        <v>1378</v>
      </c>
      <c r="R865" s="6" t="s">
        <v>20090</v>
      </c>
      <c r="S865" s="6" t="s">
        <v>20091</v>
      </c>
      <c r="T865" s="6" t="s">
        <v>12</v>
      </c>
      <c r="U865" s="6" t="s">
        <v>1378</v>
      </c>
      <c r="V865" s="6" t="s">
        <v>16285</v>
      </c>
      <c r="W865" s="6" t="s">
        <v>16286</v>
      </c>
      <c r="X865" s="6" t="s">
        <v>20092</v>
      </c>
      <c r="Y865" s="6" t="s">
        <v>20093</v>
      </c>
      <c r="Z865" s="6" t="s">
        <v>81</v>
      </c>
    </row>
    <row r="866" spans="1:26" x14ac:dyDescent="0.25">
      <c r="A866" s="6" t="s">
        <v>1105</v>
      </c>
      <c r="B866" s="6" t="s">
        <v>3855</v>
      </c>
      <c r="C866" s="6" t="s">
        <v>3826</v>
      </c>
      <c r="D866" s="6" t="s">
        <v>9998</v>
      </c>
      <c r="E866" s="6" t="s">
        <v>6438</v>
      </c>
      <c r="F866" s="6" t="s">
        <v>6439</v>
      </c>
      <c r="G866" s="6" t="s">
        <v>6440</v>
      </c>
      <c r="H866" s="6" t="s">
        <v>6420</v>
      </c>
      <c r="I866" s="43">
        <v>45231</v>
      </c>
      <c r="J866" s="43">
        <v>45236</v>
      </c>
      <c r="K866">
        <v>1424929</v>
      </c>
      <c r="L866" s="6" t="s">
        <v>9999</v>
      </c>
      <c r="M866" s="6" t="s">
        <v>10000</v>
      </c>
      <c r="N866" s="6" t="s">
        <v>5379</v>
      </c>
      <c r="O866" s="6" t="s">
        <v>3982</v>
      </c>
      <c r="Q866" s="6" t="s">
        <v>1380</v>
      </c>
      <c r="R866" s="6" t="s">
        <v>20094</v>
      </c>
      <c r="S866" s="6" t="s">
        <v>20095</v>
      </c>
      <c r="T866" s="6" t="s">
        <v>81</v>
      </c>
      <c r="U866" s="6" t="s">
        <v>81</v>
      </c>
      <c r="V866" s="6" t="s">
        <v>16024</v>
      </c>
      <c r="W866" s="6" t="s">
        <v>16025</v>
      </c>
      <c r="X866" s="6" t="s">
        <v>20096</v>
      </c>
      <c r="Y866" s="6" t="s">
        <v>20097</v>
      </c>
      <c r="Z866" s="6" t="s">
        <v>81</v>
      </c>
    </row>
    <row r="867" spans="1:26" x14ac:dyDescent="0.25">
      <c r="A867" s="6" t="s">
        <v>3140</v>
      </c>
      <c r="B867" s="6" t="s">
        <v>3946</v>
      </c>
      <c r="C867" s="6" t="s">
        <v>114</v>
      </c>
      <c r="D867" s="6" t="s">
        <v>10001</v>
      </c>
      <c r="E867" s="6" t="s">
        <v>10002</v>
      </c>
      <c r="F867" s="6" t="s">
        <v>6423</v>
      </c>
      <c r="G867" s="6" t="s">
        <v>10003</v>
      </c>
      <c r="H867" s="6" t="s">
        <v>374</v>
      </c>
      <c r="I867" s="43">
        <v>45222</v>
      </c>
      <c r="J867" s="43">
        <v>45226</v>
      </c>
      <c r="L867" s="6" t="s">
        <v>10004</v>
      </c>
      <c r="M867" s="6" t="s">
        <v>10005</v>
      </c>
      <c r="N867" s="6" t="s">
        <v>5380</v>
      </c>
      <c r="O867" s="6" t="s">
        <v>3982</v>
      </c>
      <c r="Q867" s="6" t="s">
        <v>15792</v>
      </c>
      <c r="R867" s="6" t="s">
        <v>20098</v>
      </c>
      <c r="S867" s="6" t="s">
        <v>20099</v>
      </c>
      <c r="T867" s="6" t="s">
        <v>12</v>
      </c>
      <c r="U867" s="6" t="s">
        <v>15792</v>
      </c>
      <c r="V867" s="6" t="s">
        <v>15903</v>
      </c>
      <c r="W867" s="6" t="s">
        <v>17485</v>
      </c>
      <c r="X867" s="6" t="s">
        <v>20100</v>
      </c>
      <c r="Y867" s="6" t="s">
        <v>20101</v>
      </c>
      <c r="Z867" s="6" t="s">
        <v>81</v>
      </c>
    </row>
    <row r="868" spans="1:26" x14ac:dyDescent="0.25">
      <c r="A868" s="6" t="s">
        <v>1107</v>
      </c>
      <c r="B868" s="6" t="s">
        <v>3935</v>
      </c>
      <c r="C868" s="6" t="s">
        <v>3840</v>
      </c>
      <c r="D868" s="6" t="s">
        <v>10006</v>
      </c>
      <c r="E868" s="6" t="s">
        <v>10007</v>
      </c>
      <c r="F868" s="6" t="s">
        <v>6557</v>
      </c>
      <c r="G868" s="6" t="s">
        <v>10008</v>
      </c>
      <c r="H868" s="6" t="s">
        <v>6408</v>
      </c>
      <c r="I868" s="43">
        <v>45216</v>
      </c>
      <c r="J868" s="43">
        <v>45222</v>
      </c>
      <c r="K868">
        <v>921825</v>
      </c>
      <c r="L868" s="6" t="s">
        <v>10009</v>
      </c>
      <c r="M868" s="6" t="s">
        <v>10010</v>
      </c>
      <c r="N868" s="6" t="s">
        <v>5381</v>
      </c>
      <c r="O868" s="6" t="s">
        <v>3982</v>
      </c>
      <c r="Q868" s="6" t="s">
        <v>3274</v>
      </c>
      <c r="R868" s="6" t="s">
        <v>20102</v>
      </c>
      <c r="S868" s="6" t="s">
        <v>20103</v>
      </c>
      <c r="T868" s="6" t="s">
        <v>15902</v>
      </c>
      <c r="U868" s="6" t="s">
        <v>3274</v>
      </c>
      <c r="V868" s="6" t="s">
        <v>16024</v>
      </c>
      <c r="W868" s="6" t="s">
        <v>16025</v>
      </c>
      <c r="X868" s="6" t="s">
        <v>20104</v>
      </c>
      <c r="Y868" s="6" t="s">
        <v>20105</v>
      </c>
      <c r="Z868" s="6" t="s">
        <v>81</v>
      </c>
    </row>
    <row r="869" spans="1:26" x14ac:dyDescent="0.25">
      <c r="A869" s="6" t="s">
        <v>3141</v>
      </c>
      <c r="B869" s="6" t="s">
        <v>3867</v>
      </c>
      <c r="C869" s="6" t="s">
        <v>3821</v>
      </c>
      <c r="D869" s="6" t="s">
        <v>10011</v>
      </c>
      <c r="E869" s="6" t="s">
        <v>6614</v>
      </c>
      <c r="F869" s="6" t="s">
        <v>6627</v>
      </c>
      <c r="G869" s="6" t="s">
        <v>10012</v>
      </c>
      <c r="H869" s="6" t="s">
        <v>1885</v>
      </c>
      <c r="I869" s="43">
        <v>45231</v>
      </c>
      <c r="J869" s="43">
        <v>45236</v>
      </c>
      <c r="K869">
        <v>915191</v>
      </c>
      <c r="L869" s="6" t="s">
        <v>81</v>
      </c>
      <c r="M869" s="6" t="s">
        <v>10013</v>
      </c>
      <c r="N869" s="6" t="s">
        <v>5382</v>
      </c>
      <c r="O869" s="6" t="s">
        <v>3982</v>
      </c>
      <c r="Q869" s="6" t="s">
        <v>1381</v>
      </c>
      <c r="R869" s="6" t="s">
        <v>20106</v>
      </c>
      <c r="S869" s="6" t="s">
        <v>20107</v>
      </c>
      <c r="T869" s="6" t="s">
        <v>15902</v>
      </c>
      <c r="U869" s="6" t="s">
        <v>1381</v>
      </c>
      <c r="V869" s="6" t="s">
        <v>15889</v>
      </c>
      <c r="W869" s="6" t="s">
        <v>16116</v>
      </c>
      <c r="X869" s="6" t="s">
        <v>20108</v>
      </c>
      <c r="Y869" s="6" t="s">
        <v>20109</v>
      </c>
      <c r="Z869" s="6" t="s">
        <v>20110</v>
      </c>
    </row>
    <row r="870" spans="1:26" x14ac:dyDescent="0.25">
      <c r="A870" s="6" t="s">
        <v>1109</v>
      </c>
      <c r="B870" s="6" t="s">
        <v>3944</v>
      </c>
      <c r="C870" s="6" t="s">
        <v>3821</v>
      </c>
      <c r="D870" s="6" t="s">
        <v>10014</v>
      </c>
      <c r="E870" s="6" t="s">
        <v>10015</v>
      </c>
      <c r="F870" s="6" t="s">
        <v>10016</v>
      </c>
      <c r="G870" s="6" t="s">
        <v>10017</v>
      </c>
      <c r="H870" s="6" t="s">
        <v>81</v>
      </c>
      <c r="I870" s="43"/>
      <c r="J870" s="43"/>
      <c r="K870">
        <v>924805</v>
      </c>
      <c r="L870" s="6" t="s">
        <v>10018</v>
      </c>
      <c r="M870" s="6" t="s">
        <v>10019</v>
      </c>
      <c r="N870" s="6" t="s">
        <v>5383</v>
      </c>
      <c r="O870" s="6" t="s">
        <v>3982</v>
      </c>
      <c r="Q870" s="6" t="s">
        <v>1383</v>
      </c>
      <c r="R870" s="6" t="s">
        <v>20111</v>
      </c>
      <c r="S870" s="6" t="s">
        <v>20112</v>
      </c>
      <c r="T870" s="6" t="s">
        <v>15902</v>
      </c>
      <c r="U870" s="6" t="s">
        <v>1383</v>
      </c>
      <c r="V870" s="6" t="s">
        <v>16024</v>
      </c>
      <c r="W870" s="6" t="s">
        <v>16025</v>
      </c>
      <c r="X870" s="6" t="s">
        <v>20113</v>
      </c>
      <c r="Y870" s="6" t="s">
        <v>20114</v>
      </c>
      <c r="Z870" s="6" t="s">
        <v>20115</v>
      </c>
    </row>
    <row r="871" spans="1:26" x14ac:dyDescent="0.25">
      <c r="A871" s="6" t="s">
        <v>1111</v>
      </c>
      <c r="B871" s="6" t="s">
        <v>3884</v>
      </c>
      <c r="C871" s="6" t="s">
        <v>3866</v>
      </c>
      <c r="D871" s="6" t="s">
        <v>10020</v>
      </c>
      <c r="E871" s="6" t="s">
        <v>10021</v>
      </c>
      <c r="F871" s="6" t="s">
        <v>10022</v>
      </c>
      <c r="G871" s="6" t="s">
        <v>10023</v>
      </c>
      <c r="H871" s="6" t="s">
        <v>81</v>
      </c>
      <c r="I871" s="43"/>
      <c r="J871" s="43"/>
      <c r="K871">
        <v>913290</v>
      </c>
      <c r="L871" s="6" t="s">
        <v>10024</v>
      </c>
      <c r="M871" s="6" t="s">
        <v>10025</v>
      </c>
      <c r="N871" s="6" t="s">
        <v>5384</v>
      </c>
      <c r="O871" s="6" t="s">
        <v>3982</v>
      </c>
      <c r="Q871" s="6" t="s">
        <v>1384</v>
      </c>
      <c r="R871" s="6" t="s">
        <v>20116</v>
      </c>
      <c r="S871" s="6" t="s">
        <v>20117</v>
      </c>
      <c r="T871" s="6" t="s">
        <v>12</v>
      </c>
      <c r="U871" s="6" t="s">
        <v>1384</v>
      </c>
      <c r="V871" s="6" t="s">
        <v>16063</v>
      </c>
      <c r="W871" s="6" t="s">
        <v>17431</v>
      </c>
      <c r="X871" s="6" t="s">
        <v>20118</v>
      </c>
      <c r="Y871" s="6" t="s">
        <v>20119</v>
      </c>
      <c r="Z871" s="6" t="s">
        <v>20120</v>
      </c>
    </row>
    <row r="872" spans="1:26" x14ac:dyDescent="0.25">
      <c r="A872" s="6" t="s">
        <v>3143</v>
      </c>
      <c r="B872" s="6" t="s">
        <v>3858</v>
      </c>
      <c r="C872" s="6" t="s">
        <v>3819</v>
      </c>
      <c r="D872" s="6" t="s">
        <v>10026</v>
      </c>
      <c r="E872" s="6" t="s">
        <v>81</v>
      </c>
      <c r="F872" s="6" t="s">
        <v>10027</v>
      </c>
      <c r="G872" s="6" t="s">
        <v>10028</v>
      </c>
      <c r="H872" s="6" t="s">
        <v>6353</v>
      </c>
      <c r="I872" s="43">
        <v>45230</v>
      </c>
      <c r="J872" s="43">
        <v>45236</v>
      </c>
      <c r="K872">
        <v>1800667</v>
      </c>
      <c r="L872" s="6" t="s">
        <v>10029</v>
      </c>
      <c r="M872" s="6" t="s">
        <v>10030</v>
      </c>
      <c r="N872" s="6" t="s">
        <v>5385</v>
      </c>
      <c r="O872" s="6" t="s">
        <v>3982</v>
      </c>
      <c r="Q872" s="6" t="s">
        <v>15794</v>
      </c>
      <c r="R872" s="6" t="s">
        <v>20121</v>
      </c>
      <c r="S872" s="6" t="s">
        <v>20122</v>
      </c>
      <c r="T872" s="6" t="s">
        <v>12</v>
      </c>
      <c r="U872" s="6" t="s">
        <v>15794</v>
      </c>
      <c r="V872" s="6" t="s">
        <v>16037</v>
      </c>
      <c r="W872" s="6" t="s">
        <v>16616</v>
      </c>
      <c r="X872" s="6" t="s">
        <v>20123</v>
      </c>
      <c r="Y872" s="6" t="s">
        <v>20124</v>
      </c>
      <c r="Z872" s="6" t="s">
        <v>81</v>
      </c>
    </row>
    <row r="873" spans="1:26" x14ac:dyDescent="0.25">
      <c r="A873" s="6" t="s">
        <v>1113</v>
      </c>
      <c r="B873" s="6" t="s">
        <v>3876</v>
      </c>
      <c r="C873" s="6" t="s">
        <v>3835</v>
      </c>
      <c r="D873" s="6" t="s">
        <v>10031</v>
      </c>
      <c r="E873" s="6" t="s">
        <v>10032</v>
      </c>
      <c r="F873" s="6" t="s">
        <v>9096</v>
      </c>
      <c r="G873" s="6" t="s">
        <v>9097</v>
      </c>
      <c r="H873" s="6" t="s">
        <v>6569</v>
      </c>
      <c r="I873" s="43">
        <v>45229</v>
      </c>
      <c r="J873" s="43">
        <v>45233</v>
      </c>
      <c r="K873">
        <v>1611647</v>
      </c>
      <c r="L873" s="6" t="s">
        <v>10033</v>
      </c>
      <c r="M873" s="6" t="s">
        <v>10034</v>
      </c>
      <c r="N873" s="6" t="s">
        <v>4428</v>
      </c>
      <c r="O873" s="6" t="s">
        <v>3983</v>
      </c>
      <c r="Q873" s="6" t="s">
        <v>1386</v>
      </c>
      <c r="R873" s="6" t="s">
        <v>20125</v>
      </c>
      <c r="S873" s="6" t="s">
        <v>20126</v>
      </c>
      <c r="T873" s="6" t="s">
        <v>15902</v>
      </c>
      <c r="U873" s="6" t="s">
        <v>1386</v>
      </c>
      <c r="V873" s="6" t="s">
        <v>15936</v>
      </c>
      <c r="W873" s="6" t="s">
        <v>15937</v>
      </c>
      <c r="X873" s="6" t="s">
        <v>20127</v>
      </c>
      <c r="Y873" s="6" t="s">
        <v>20128</v>
      </c>
      <c r="Z873" s="6" t="s">
        <v>20129</v>
      </c>
    </row>
    <row r="874" spans="1:26" x14ac:dyDescent="0.25">
      <c r="A874" s="6" t="s">
        <v>1115</v>
      </c>
      <c r="B874" s="6" t="s">
        <v>3858</v>
      </c>
      <c r="C874" s="6" t="s">
        <v>3819</v>
      </c>
      <c r="D874" s="6" t="s">
        <v>10035</v>
      </c>
      <c r="E874" s="6" t="s">
        <v>10036</v>
      </c>
      <c r="F874" s="6" t="s">
        <v>7673</v>
      </c>
      <c r="G874" s="6" t="s">
        <v>7674</v>
      </c>
      <c r="H874" s="6" t="s">
        <v>6353</v>
      </c>
      <c r="I874" s="43">
        <v>45229</v>
      </c>
      <c r="J874" s="43">
        <v>45233</v>
      </c>
      <c r="K874">
        <v>1544522</v>
      </c>
      <c r="L874" s="6" t="s">
        <v>10037</v>
      </c>
      <c r="M874" s="6" t="s">
        <v>10038</v>
      </c>
      <c r="N874" s="6" t="s">
        <v>5386</v>
      </c>
      <c r="O874" s="6" t="s">
        <v>3982</v>
      </c>
      <c r="Q874" s="6" t="s">
        <v>3277</v>
      </c>
      <c r="R874" s="6" t="s">
        <v>20130</v>
      </c>
      <c r="S874" s="6" t="s">
        <v>20131</v>
      </c>
      <c r="T874" s="6" t="s">
        <v>15902</v>
      </c>
      <c r="U874" s="6" t="s">
        <v>3277</v>
      </c>
      <c r="V874" s="6" t="s">
        <v>17182</v>
      </c>
      <c r="W874" s="6" t="s">
        <v>17182</v>
      </c>
      <c r="X874" s="6" t="s">
        <v>20132</v>
      </c>
      <c r="Y874" s="6" t="s">
        <v>20133</v>
      </c>
      <c r="Z874" s="6" t="s">
        <v>20134</v>
      </c>
    </row>
    <row r="875" spans="1:26" x14ac:dyDescent="0.25">
      <c r="A875" s="6" t="s">
        <v>1117</v>
      </c>
      <c r="B875" s="6" t="s">
        <v>3851</v>
      </c>
      <c r="C875" s="6" t="s">
        <v>3840</v>
      </c>
      <c r="D875" s="6" t="s">
        <v>9598</v>
      </c>
      <c r="E875" s="6" t="s">
        <v>8126</v>
      </c>
      <c r="F875" s="6" t="s">
        <v>9599</v>
      </c>
      <c r="G875" s="6" t="s">
        <v>10039</v>
      </c>
      <c r="H875" s="6" t="s">
        <v>6594</v>
      </c>
      <c r="I875" s="43"/>
      <c r="J875" s="43"/>
      <c r="K875">
        <v>34903</v>
      </c>
      <c r="L875" s="6" t="s">
        <v>10040</v>
      </c>
      <c r="M875" s="6" t="s">
        <v>10041</v>
      </c>
      <c r="N875" s="6" t="s">
        <v>5387</v>
      </c>
      <c r="O875" s="6" t="s">
        <v>3982</v>
      </c>
      <c r="Q875" s="6" t="s">
        <v>1388</v>
      </c>
      <c r="R875" s="6" t="s">
        <v>1387</v>
      </c>
      <c r="S875" s="6" t="s">
        <v>20135</v>
      </c>
      <c r="T875" s="6" t="s">
        <v>12</v>
      </c>
      <c r="U875" s="6" t="s">
        <v>1388</v>
      </c>
      <c r="V875" s="6" t="s">
        <v>16037</v>
      </c>
      <c r="W875" s="6" t="s">
        <v>16616</v>
      </c>
      <c r="X875" s="6" t="s">
        <v>20136</v>
      </c>
      <c r="Y875" s="6" t="s">
        <v>20137</v>
      </c>
      <c r="Z875" s="6" t="s">
        <v>81</v>
      </c>
    </row>
    <row r="876" spans="1:26" x14ac:dyDescent="0.25">
      <c r="A876" s="6" t="s">
        <v>1119</v>
      </c>
      <c r="B876" s="6" t="s">
        <v>3828</v>
      </c>
      <c r="C876" s="6" t="s">
        <v>3821</v>
      </c>
      <c r="D876" s="6" t="s">
        <v>10042</v>
      </c>
      <c r="E876" s="6" t="s">
        <v>81</v>
      </c>
      <c r="F876" s="6" t="s">
        <v>7172</v>
      </c>
      <c r="G876" s="6" t="s">
        <v>10043</v>
      </c>
      <c r="H876" s="6" t="s">
        <v>6360</v>
      </c>
      <c r="I876" s="43">
        <v>45236</v>
      </c>
      <c r="J876" s="43">
        <v>45240</v>
      </c>
      <c r="K876">
        <v>1422183</v>
      </c>
      <c r="L876" s="6" t="s">
        <v>10044</v>
      </c>
      <c r="M876" s="6" t="s">
        <v>10045</v>
      </c>
      <c r="N876" s="6" t="s">
        <v>5388</v>
      </c>
      <c r="O876" s="6" t="s">
        <v>3982</v>
      </c>
      <c r="Q876" s="6" t="s">
        <v>1389</v>
      </c>
      <c r="R876" s="6" t="s">
        <v>20138</v>
      </c>
      <c r="S876" s="6" t="s">
        <v>20139</v>
      </c>
      <c r="T876" s="6" t="s">
        <v>12</v>
      </c>
      <c r="U876" s="6" t="s">
        <v>1389</v>
      </c>
      <c r="V876" s="6" t="s">
        <v>16752</v>
      </c>
      <c r="W876" s="6" t="s">
        <v>19524</v>
      </c>
      <c r="X876" s="6" t="s">
        <v>20140</v>
      </c>
      <c r="Y876" s="6" t="s">
        <v>20141</v>
      </c>
      <c r="Z876" s="6" t="s">
        <v>20142</v>
      </c>
    </row>
    <row r="877" spans="1:26" x14ac:dyDescent="0.25">
      <c r="A877" s="6" t="s">
        <v>1120</v>
      </c>
      <c r="B877" s="6" t="s">
        <v>265</v>
      </c>
      <c r="C877" s="6" t="s">
        <v>3819</v>
      </c>
      <c r="D877" s="6" t="s">
        <v>10046</v>
      </c>
      <c r="E877" s="6" t="s">
        <v>8291</v>
      </c>
      <c r="F877" s="6" t="s">
        <v>6827</v>
      </c>
      <c r="G877" s="6" t="s">
        <v>8901</v>
      </c>
      <c r="H877" s="6" t="s">
        <v>6829</v>
      </c>
      <c r="I877" s="43">
        <v>45224</v>
      </c>
      <c r="J877" s="43">
        <v>45229</v>
      </c>
      <c r="K877">
        <v>1274494</v>
      </c>
      <c r="L877" s="6" t="s">
        <v>10047</v>
      </c>
      <c r="M877" s="6" t="s">
        <v>10048</v>
      </c>
      <c r="N877" s="6" t="s">
        <v>5389</v>
      </c>
      <c r="O877" s="6" t="s">
        <v>3982</v>
      </c>
      <c r="Q877" s="6" t="s">
        <v>1392</v>
      </c>
      <c r="R877" s="6" t="s">
        <v>20143</v>
      </c>
      <c r="S877" s="6" t="s">
        <v>20144</v>
      </c>
      <c r="T877" s="6" t="s">
        <v>15902</v>
      </c>
      <c r="U877" s="6" t="s">
        <v>1392</v>
      </c>
      <c r="V877" s="6" t="s">
        <v>15936</v>
      </c>
      <c r="W877" s="6" t="s">
        <v>17588</v>
      </c>
      <c r="X877" s="6" t="s">
        <v>20145</v>
      </c>
      <c r="Y877" s="6" t="s">
        <v>20146</v>
      </c>
      <c r="Z877" s="6" t="s">
        <v>20147</v>
      </c>
    </row>
    <row r="878" spans="1:26" x14ac:dyDescent="0.25">
      <c r="A878" s="6" t="s">
        <v>3145</v>
      </c>
      <c r="B878" s="6" t="s">
        <v>3858</v>
      </c>
      <c r="C878" s="6" t="s">
        <v>3819</v>
      </c>
      <c r="D878" s="6" t="s">
        <v>10049</v>
      </c>
      <c r="E878" s="6" t="s">
        <v>6438</v>
      </c>
      <c r="F878" s="6" t="s">
        <v>6451</v>
      </c>
      <c r="G878" s="6" t="s">
        <v>7203</v>
      </c>
      <c r="H878" s="6" t="s">
        <v>6353</v>
      </c>
      <c r="I878" s="43">
        <v>45230</v>
      </c>
      <c r="J878" s="43">
        <v>45236</v>
      </c>
      <c r="K878">
        <v>1517413</v>
      </c>
      <c r="L878" s="6" t="s">
        <v>10050</v>
      </c>
      <c r="M878" s="6" t="s">
        <v>10051</v>
      </c>
      <c r="N878" s="6" t="s">
        <v>5390</v>
      </c>
      <c r="O878" s="6" t="s">
        <v>3982</v>
      </c>
      <c r="Q878" s="6" t="s">
        <v>1393</v>
      </c>
      <c r="R878" s="6" t="s">
        <v>20148</v>
      </c>
      <c r="S878" s="6" t="s">
        <v>20149</v>
      </c>
      <c r="T878" s="6" t="s">
        <v>12</v>
      </c>
      <c r="U878" s="6" t="s">
        <v>1393</v>
      </c>
      <c r="V878" s="6" t="s">
        <v>16037</v>
      </c>
      <c r="W878" s="6" t="s">
        <v>19927</v>
      </c>
      <c r="X878" s="6" t="s">
        <v>20150</v>
      </c>
      <c r="Y878" s="6" t="s">
        <v>20151</v>
      </c>
      <c r="Z878" s="6" t="s">
        <v>20152</v>
      </c>
    </row>
    <row r="879" spans="1:26" x14ac:dyDescent="0.25">
      <c r="A879" s="6" t="s">
        <v>3146</v>
      </c>
      <c r="B879" s="6" t="s">
        <v>3845</v>
      </c>
      <c r="C879" s="6" t="s">
        <v>3816</v>
      </c>
      <c r="D879" s="6" t="s">
        <v>10052</v>
      </c>
      <c r="E879" s="6" t="s">
        <v>81</v>
      </c>
      <c r="F879" s="6" t="s">
        <v>10053</v>
      </c>
      <c r="G879" s="6" t="s">
        <v>9953</v>
      </c>
      <c r="H879" s="6" t="s">
        <v>81</v>
      </c>
      <c r="I879" s="43"/>
      <c r="J879" s="43"/>
      <c r="L879" s="6" t="s">
        <v>10054</v>
      </c>
      <c r="M879" s="6" t="s">
        <v>81</v>
      </c>
      <c r="N879" s="6" t="s">
        <v>5391</v>
      </c>
      <c r="O879" s="6" t="s">
        <v>3983</v>
      </c>
      <c r="Q879" s="6" t="s">
        <v>1396</v>
      </c>
      <c r="R879" s="6" t="s">
        <v>20153</v>
      </c>
      <c r="S879" s="6" t="s">
        <v>20154</v>
      </c>
      <c r="T879" s="6" t="s">
        <v>15902</v>
      </c>
      <c r="U879" s="6" t="s">
        <v>1396</v>
      </c>
      <c r="V879" s="6" t="s">
        <v>16070</v>
      </c>
      <c r="W879" s="6" t="s">
        <v>16071</v>
      </c>
      <c r="X879" s="6" t="s">
        <v>20155</v>
      </c>
      <c r="Y879" s="6" t="s">
        <v>20156</v>
      </c>
      <c r="Z879" s="6" t="s">
        <v>20157</v>
      </c>
    </row>
    <row r="880" spans="1:26" x14ac:dyDescent="0.25">
      <c r="A880" s="6" t="s">
        <v>1122</v>
      </c>
      <c r="B880" s="6" t="s">
        <v>3950</v>
      </c>
      <c r="C880" s="6" t="s">
        <v>3823</v>
      </c>
      <c r="D880" s="6" t="s">
        <v>10055</v>
      </c>
      <c r="E880" s="6" t="s">
        <v>8523</v>
      </c>
      <c r="F880" s="6" t="s">
        <v>10056</v>
      </c>
      <c r="G880" s="6" t="s">
        <v>10057</v>
      </c>
      <c r="H880" s="6" t="s">
        <v>6408</v>
      </c>
      <c r="I880" s="43">
        <v>45231</v>
      </c>
      <c r="J880" s="43">
        <v>45236</v>
      </c>
      <c r="K880">
        <v>277509</v>
      </c>
      <c r="L880" s="6" t="s">
        <v>10058</v>
      </c>
      <c r="M880" s="6" t="s">
        <v>10059</v>
      </c>
      <c r="N880" s="6" t="s">
        <v>4651</v>
      </c>
      <c r="O880" s="6" t="s">
        <v>3982</v>
      </c>
      <c r="Q880" s="6" t="s">
        <v>1399</v>
      </c>
      <c r="R880" s="6" t="s">
        <v>20158</v>
      </c>
      <c r="S880" s="6" t="s">
        <v>20159</v>
      </c>
      <c r="T880" s="6" t="s">
        <v>81</v>
      </c>
      <c r="U880" s="6" t="s">
        <v>81</v>
      </c>
      <c r="V880" s="6" t="s">
        <v>15980</v>
      </c>
      <c r="W880" s="6" t="s">
        <v>16053</v>
      </c>
      <c r="X880" s="6" t="s">
        <v>20160</v>
      </c>
      <c r="Y880" s="6" t="s">
        <v>20161</v>
      </c>
      <c r="Z880" s="6" t="s">
        <v>81</v>
      </c>
    </row>
    <row r="881" spans="1:26" x14ac:dyDescent="0.25">
      <c r="A881" s="6" t="s">
        <v>1124</v>
      </c>
      <c r="B881" s="6" t="s">
        <v>3912</v>
      </c>
      <c r="C881" s="6" t="s">
        <v>3840</v>
      </c>
      <c r="D881" s="6" t="s">
        <v>10060</v>
      </c>
      <c r="E881" s="6" t="s">
        <v>8291</v>
      </c>
      <c r="F881" s="6" t="s">
        <v>6627</v>
      </c>
      <c r="G881" s="6" t="s">
        <v>10061</v>
      </c>
      <c r="H881" s="6" t="s">
        <v>1885</v>
      </c>
      <c r="I881" s="43">
        <v>45223</v>
      </c>
      <c r="J881" s="43">
        <v>45229</v>
      </c>
      <c r="K881">
        <v>1637810</v>
      </c>
      <c r="L881" s="6" t="s">
        <v>10062</v>
      </c>
      <c r="M881" s="6" t="s">
        <v>10063</v>
      </c>
      <c r="N881" s="6" t="s">
        <v>5392</v>
      </c>
      <c r="O881" s="6" t="s">
        <v>3982</v>
      </c>
      <c r="Q881" s="6" t="s">
        <v>1401</v>
      </c>
      <c r="R881" s="6" t="s">
        <v>20162</v>
      </c>
      <c r="S881" s="6" t="s">
        <v>20163</v>
      </c>
      <c r="T881" s="6" t="s">
        <v>12</v>
      </c>
      <c r="U881" s="6" t="s">
        <v>1401</v>
      </c>
      <c r="V881" s="6" t="s">
        <v>16037</v>
      </c>
      <c r="W881" s="6" t="s">
        <v>16579</v>
      </c>
      <c r="X881" s="6" t="s">
        <v>20164</v>
      </c>
      <c r="Y881" s="6" t="s">
        <v>20165</v>
      </c>
      <c r="Z881" s="6" t="s">
        <v>20166</v>
      </c>
    </row>
    <row r="882" spans="1:26" x14ac:dyDescent="0.25">
      <c r="A882" s="6" t="s">
        <v>3148</v>
      </c>
      <c r="B882" s="6" t="s">
        <v>3863</v>
      </c>
      <c r="C882" s="6" t="s">
        <v>3823</v>
      </c>
      <c r="D882" s="6" t="s">
        <v>10064</v>
      </c>
      <c r="E882" s="6" t="s">
        <v>9037</v>
      </c>
      <c r="F882" s="6" t="s">
        <v>6445</v>
      </c>
      <c r="G882" s="6" t="s">
        <v>10065</v>
      </c>
      <c r="H882" s="6" t="s">
        <v>6447</v>
      </c>
      <c r="I882" s="43">
        <v>45224</v>
      </c>
      <c r="J882" s="43">
        <v>45229</v>
      </c>
      <c r="K882">
        <v>1590364</v>
      </c>
      <c r="L882" s="6" t="s">
        <v>10066</v>
      </c>
      <c r="M882" s="6" t="s">
        <v>10067</v>
      </c>
      <c r="N882" s="6" t="s">
        <v>5393</v>
      </c>
      <c r="O882" s="6" t="s">
        <v>3982</v>
      </c>
      <c r="Q882" s="6" t="s">
        <v>1402</v>
      </c>
      <c r="R882" s="6" t="s">
        <v>20167</v>
      </c>
      <c r="S882" s="6" t="s">
        <v>20168</v>
      </c>
      <c r="T882" s="6" t="s">
        <v>12</v>
      </c>
      <c r="U882" s="6" t="s">
        <v>1402</v>
      </c>
      <c r="V882" s="6" t="s">
        <v>15910</v>
      </c>
      <c r="W882" s="6" t="s">
        <v>16687</v>
      </c>
      <c r="X882" s="6" t="s">
        <v>20169</v>
      </c>
      <c r="Y882" s="6" t="s">
        <v>20170</v>
      </c>
      <c r="Z882" s="6" t="s">
        <v>20171</v>
      </c>
    </row>
    <row r="883" spans="1:26" x14ac:dyDescent="0.25">
      <c r="A883" s="6" t="s">
        <v>3150</v>
      </c>
      <c r="B883" s="6" t="s">
        <v>3892</v>
      </c>
      <c r="C883" s="6" t="s">
        <v>3826</v>
      </c>
      <c r="D883" s="6" t="s">
        <v>10068</v>
      </c>
      <c r="E883" s="6" t="s">
        <v>10069</v>
      </c>
      <c r="F883" s="6" t="s">
        <v>7215</v>
      </c>
      <c r="G883" s="6" t="s">
        <v>10070</v>
      </c>
      <c r="H883" s="6" t="s">
        <v>81</v>
      </c>
      <c r="I883" s="43">
        <v>45155</v>
      </c>
      <c r="J883" s="43"/>
      <c r="K883">
        <v>1740915</v>
      </c>
      <c r="L883" s="6" t="s">
        <v>10071</v>
      </c>
      <c r="M883" s="6" t="s">
        <v>10072</v>
      </c>
      <c r="N883" s="6" t="s">
        <v>5394</v>
      </c>
      <c r="O883" s="6" t="s">
        <v>3982</v>
      </c>
      <c r="Q883" s="6" t="s">
        <v>1404</v>
      </c>
      <c r="R883" s="6" t="s">
        <v>20172</v>
      </c>
      <c r="S883" s="6" t="s">
        <v>20173</v>
      </c>
      <c r="T883" s="6" t="s">
        <v>15902</v>
      </c>
      <c r="U883" s="6" t="s">
        <v>1404</v>
      </c>
      <c r="V883" s="6" t="s">
        <v>15889</v>
      </c>
      <c r="W883" s="6" t="s">
        <v>15924</v>
      </c>
      <c r="X883" s="6" t="s">
        <v>20174</v>
      </c>
      <c r="Y883" s="6" t="s">
        <v>20175</v>
      </c>
      <c r="Z883" s="6" t="s">
        <v>20176</v>
      </c>
    </row>
    <row r="884" spans="1:26" x14ac:dyDescent="0.25">
      <c r="A884" s="6" t="s">
        <v>3152</v>
      </c>
      <c r="B884" s="6" t="s">
        <v>3914</v>
      </c>
      <c r="C884" s="6" t="s">
        <v>3826</v>
      </c>
      <c r="D884" s="6" t="s">
        <v>10073</v>
      </c>
      <c r="E884" s="6" t="s">
        <v>81</v>
      </c>
      <c r="F884" s="6" t="s">
        <v>7488</v>
      </c>
      <c r="G884" s="6" t="s">
        <v>10074</v>
      </c>
      <c r="H884" s="6" t="s">
        <v>6399</v>
      </c>
      <c r="I884" s="43">
        <v>45231</v>
      </c>
      <c r="J884" s="43">
        <v>45236</v>
      </c>
      <c r="K884">
        <v>1727263</v>
      </c>
      <c r="L884" s="6" t="s">
        <v>10075</v>
      </c>
      <c r="M884" s="6" t="s">
        <v>10076</v>
      </c>
      <c r="N884" s="6" t="s">
        <v>4719</v>
      </c>
      <c r="O884" s="6" t="s">
        <v>3982</v>
      </c>
      <c r="Q884" s="6" t="s">
        <v>1406</v>
      </c>
      <c r="R884" s="6" t="s">
        <v>20177</v>
      </c>
      <c r="S884" s="6" t="s">
        <v>20178</v>
      </c>
      <c r="T884" s="6" t="s">
        <v>12</v>
      </c>
      <c r="U884" s="6" t="s">
        <v>1406</v>
      </c>
      <c r="V884" s="6" t="s">
        <v>15903</v>
      </c>
      <c r="W884" s="6" t="s">
        <v>20179</v>
      </c>
      <c r="X884" s="6" t="s">
        <v>20180</v>
      </c>
      <c r="Y884" s="6" t="s">
        <v>20181</v>
      </c>
      <c r="Z884" s="6" t="s">
        <v>20182</v>
      </c>
    </row>
    <row r="885" spans="1:26" x14ac:dyDescent="0.25">
      <c r="A885" s="6" t="s">
        <v>1126</v>
      </c>
      <c r="B885" s="6" t="s">
        <v>3919</v>
      </c>
      <c r="C885" s="6" t="s">
        <v>3866</v>
      </c>
      <c r="D885" s="6" t="s">
        <v>10077</v>
      </c>
      <c r="E885" s="6" t="s">
        <v>10078</v>
      </c>
      <c r="F885" s="6" t="s">
        <v>7830</v>
      </c>
      <c r="G885" s="6" t="s">
        <v>10079</v>
      </c>
      <c r="H885" s="6" t="s">
        <v>81</v>
      </c>
      <c r="I885" s="43">
        <v>45223</v>
      </c>
      <c r="J885" s="43">
        <v>45229</v>
      </c>
      <c r="K885">
        <v>1681459</v>
      </c>
      <c r="L885" s="6" t="s">
        <v>10080</v>
      </c>
      <c r="M885" s="6" t="s">
        <v>10081</v>
      </c>
      <c r="N885" s="6" t="s">
        <v>4572</v>
      </c>
      <c r="O885" s="6" t="s">
        <v>3982</v>
      </c>
      <c r="Q885" s="6" t="s">
        <v>1408</v>
      </c>
      <c r="R885" s="6" t="s">
        <v>20183</v>
      </c>
      <c r="S885" s="6" t="s">
        <v>20184</v>
      </c>
      <c r="T885" s="6" t="s">
        <v>12</v>
      </c>
      <c r="U885" s="6" t="s">
        <v>1408</v>
      </c>
      <c r="V885" s="6" t="s">
        <v>16063</v>
      </c>
      <c r="W885" s="6" t="s">
        <v>16064</v>
      </c>
      <c r="X885" s="6" t="s">
        <v>20185</v>
      </c>
      <c r="Y885" s="6" t="s">
        <v>20186</v>
      </c>
      <c r="Z885" s="6" t="s">
        <v>20187</v>
      </c>
    </row>
    <row r="886" spans="1:26" x14ac:dyDescent="0.25">
      <c r="A886" s="6" t="s">
        <v>1127</v>
      </c>
      <c r="B886" s="6" t="s">
        <v>3847</v>
      </c>
      <c r="C886" s="6" t="s">
        <v>3819</v>
      </c>
      <c r="D886" s="6" t="s">
        <v>10082</v>
      </c>
      <c r="E886" s="6" t="s">
        <v>81</v>
      </c>
      <c r="F886" s="6" t="s">
        <v>10027</v>
      </c>
      <c r="G886" s="6" t="s">
        <v>10083</v>
      </c>
      <c r="H886" s="6" t="s">
        <v>6353</v>
      </c>
      <c r="I886" s="43">
        <v>45230</v>
      </c>
      <c r="J886" s="43">
        <v>45236</v>
      </c>
      <c r="K886">
        <v>1262039</v>
      </c>
      <c r="L886" s="6" t="s">
        <v>10084</v>
      </c>
      <c r="M886" s="6" t="s">
        <v>10085</v>
      </c>
      <c r="N886" s="6" t="s">
        <v>4684</v>
      </c>
      <c r="O886" s="6" t="s">
        <v>3982</v>
      </c>
      <c r="Q886" s="6" t="s">
        <v>1410</v>
      </c>
      <c r="R886" s="6" t="s">
        <v>20188</v>
      </c>
      <c r="S886" s="6" t="s">
        <v>20189</v>
      </c>
      <c r="T886" s="6" t="s">
        <v>15902</v>
      </c>
      <c r="U886" s="6" t="s">
        <v>1410</v>
      </c>
      <c r="V886" s="6" t="s">
        <v>16285</v>
      </c>
      <c r="W886" s="6" t="s">
        <v>16286</v>
      </c>
      <c r="X886" s="6" t="s">
        <v>20190</v>
      </c>
      <c r="Y886" s="6" t="s">
        <v>20191</v>
      </c>
      <c r="Z886" s="6" t="s">
        <v>81</v>
      </c>
    </row>
    <row r="887" spans="1:26" x14ac:dyDescent="0.25">
      <c r="A887" s="6" t="s">
        <v>15784</v>
      </c>
      <c r="B887" s="6" t="s">
        <v>3833</v>
      </c>
      <c r="C887" s="6" t="s">
        <v>3816</v>
      </c>
      <c r="D887" s="6" t="s">
        <v>24598</v>
      </c>
      <c r="E887" s="6" t="s">
        <v>81</v>
      </c>
      <c r="F887" s="6" t="s">
        <v>11064</v>
      </c>
      <c r="G887" s="6" t="s">
        <v>24599</v>
      </c>
      <c r="H887" s="6" t="s">
        <v>6388</v>
      </c>
      <c r="I887" s="43"/>
      <c r="J887" s="43"/>
      <c r="L887" s="6" t="s">
        <v>81</v>
      </c>
      <c r="M887" s="6" t="s">
        <v>81</v>
      </c>
      <c r="N887" s="6" t="s">
        <v>81</v>
      </c>
      <c r="O887" s="6" t="s">
        <v>3983</v>
      </c>
      <c r="Q887" s="6" t="s">
        <v>1411</v>
      </c>
      <c r="R887" s="6" t="s">
        <v>20192</v>
      </c>
      <c r="S887" s="6" t="s">
        <v>20193</v>
      </c>
      <c r="T887" s="6" t="s">
        <v>81</v>
      </c>
      <c r="U887" s="6" t="s">
        <v>81</v>
      </c>
      <c r="V887" s="6" t="s">
        <v>15943</v>
      </c>
      <c r="W887" s="6" t="s">
        <v>16374</v>
      </c>
      <c r="X887" s="6" t="s">
        <v>20194</v>
      </c>
      <c r="Y887" s="6" t="s">
        <v>20195</v>
      </c>
      <c r="Z887" s="6" t="s">
        <v>81</v>
      </c>
    </row>
    <row r="888" spans="1:26" x14ac:dyDescent="0.25">
      <c r="A888" s="6" t="s">
        <v>1129</v>
      </c>
      <c r="B888" s="6" t="s">
        <v>3860</v>
      </c>
      <c r="C888" s="6" t="s">
        <v>102</v>
      </c>
      <c r="D888" s="6" t="s">
        <v>10086</v>
      </c>
      <c r="E888" s="6" t="s">
        <v>10087</v>
      </c>
      <c r="F888" s="6" t="s">
        <v>10088</v>
      </c>
      <c r="G888" s="6" t="s">
        <v>10089</v>
      </c>
      <c r="H888" s="6" t="s">
        <v>10090</v>
      </c>
      <c r="I888" s="43">
        <v>45225</v>
      </c>
      <c r="J888" s="43">
        <v>45229</v>
      </c>
      <c r="K888">
        <v>1666175</v>
      </c>
      <c r="L888" s="6" t="s">
        <v>10091</v>
      </c>
      <c r="M888" s="6" t="s">
        <v>10092</v>
      </c>
      <c r="N888" s="6" t="s">
        <v>4929</v>
      </c>
      <c r="O888" s="6" t="s">
        <v>3983</v>
      </c>
      <c r="Q888" s="6" t="s">
        <v>1412</v>
      </c>
      <c r="R888" s="6" t="s">
        <v>20196</v>
      </c>
      <c r="S888" s="6" t="s">
        <v>20197</v>
      </c>
      <c r="T888" s="6" t="s">
        <v>12</v>
      </c>
      <c r="U888" s="6" t="s">
        <v>1412</v>
      </c>
      <c r="V888" s="6" t="s">
        <v>16037</v>
      </c>
      <c r="W888" s="6" t="s">
        <v>17212</v>
      </c>
      <c r="X888" s="6" t="s">
        <v>20198</v>
      </c>
      <c r="Y888" s="6" t="s">
        <v>20199</v>
      </c>
      <c r="Z888" s="6" t="s">
        <v>20200</v>
      </c>
    </row>
    <row r="889" spans="1:26" x14ac:dyDescent="0.25">
      <c r="A889" s="6" t="s">
        <v>1130</v>
      </c>
      <c r="B889" s="6" t="s">
        <v>3920</v>
      </c>
      <c r="C889" s="6" t="s">
        <v>3819</v>
      </c>
      <c r="D889" s="6" t="s">
        <v>10093</v>
      </c>
      <c r="E889" s="6" t="s">
        <v>81</v>
      </c>
      <c r="F889" s="6" t="s">
        <v>10094</v>
      </c>
      <c r="G889" s="6" t="s">
        <v>10095</v>
      </c>
      <c r="H889" s="6" t="s">
        <v>6852</v>
      </c>
      <c r="I889" s="43">
        <v>45223</v>
      </c>
      <c r="J889" s="43">
        <v>45229</v>
      </c>
      <c r="K889">
        <v>1659166</v>
      </c>
      <c r="L889" s="6" t="s">
        <v>10096</v>
      </c>
      <c r="M889" s="6" t="s">
        <v>10097</v>
      </c>
      <c r="N889" s="6" t="s">
        <v>4024</v>
      </c>
      <c r="O889" s="6" t="s">
        <v>3982</v>
      </c>
      <c r="Q889" s="6" t="s">
        <v>1414</v>
      </c>
      <c r="R889" s="6" t="s">
        <v>20201</v>
      </c>
      <c r="S889" s="6" t="s">
        <v>20202</v>
      </c>
      <c r="T889" s="6" t="s">
        <v>15902</v>
      </c>
      <c r="U889" s="6" t="s">
        <v>1414</v>
      </c>
      <c r="V889" s="6" t="s">
        <v>15936</v>
      </c>
      <c r="W889" s="6" t="s">
        <v>15937</v>
      </c>
      <c r="X889" s="6" t="s">
        <v>20203</v>
      </c>
      <c r="Y889" s="6" t="s">
        <v>20204</v>
      </c>
      <c r="Z889" s="6" t="s">
        <v>81</v>
      </c>
    </row>
    <row r="890" spans="1:26" x14ac:dyDescent="0.25">
      <c r="A890" s="6" t="s">
        <v>3153</v>
      </c>
      <c r="B890" s="6" t="s">
        <v>3910</v>
      </c>
      <c r="C890" s="6" t="s">
        <v>3826</v>
      </c>
      <c r="D890" s="6" t="s">
        <v>10098</v>
      </c>
      <c r="E890" s="6" t="s">
        <v>10099</v>
      </c>
      <c r="F890" s="6" t="s">
        <v>6722</v>
      </c>
      <c r="G890" s="6" t="s">
        <v>10100</v>
      </c>
      <c r="H890" s="6" t="s">
        <v>81</v>
      </c>
      <c r="I890" s="43"/>
      <c r="J890" s="43"/>
      <c r="L890" s="6" t="s">
        <v>10101</v>
      </c>
      <c r="M890" s="6" t="s">
        <v>10102</v>
      </c>
      <c r="N890" s="6" t="s">
        <v>5395</v>
      </c>
      <c r="O890" s="6" t="s">
        <v>3982</v>
      </c>
      <c r="Q890" s="6" t="s">
        <v>3281</v>
      </c>
      <c r="R890" s="6" t="s">
        <v>20205</v>
      </c>
      <c r="S890" s="6" t="s">
        <v>20206</v>
      </c>
      <c r="T890" s="6" t="s">
        <v>12</v>
      </c>
      <c r="U890" s="6" t="s">
        <v>3281</v>
      </c>
      <c r="V890" s="6" t="s">
        <v>16070</v>
      </c>
      <c r="W890" s="6" t="s">
        <v>16071</v>
      </c>
      <c r="X890" s="6" t="s">
        <v>20207</v>
      </c>
      <c r="Y890" s="6" t="s">
        <v>20208</v>
      </c>
      <c r="Z890" s="6" t="s">
        <v>20209</v>
      </c>
    </row>
    <row r="891" spans="1:26" x14ac:dyDescent="0.25">
      <c r="A891" s="6" t="s">
        <v>3154</v>
      </c>
      <c r="B891" s="6" t="s">
        <v>745</v>
      </c>
      <c r="C891" s="6" t="s">
        <v>3823</v>
      </c>
      <c r="D891" s="6" t="s">
        <v>10103</v>
      </c>
      <c r="E891" s="6" t="s">
        <v>9118</v>
      </c>
      <c r="F891" s="6" t="s">
        <v>6722</v>
      </c>
      <c r="G891" s="6" t="s">
        <v>10104</v>
      </c>
      <c r="H891" s="6" t="s">
        <v>81</v>
      </c>
      <c r="I891" s="43"/>
      <c r="J891" s="43"/>
      <c r="L891" s="6" t="s">
        <v>10105</v>
      </c>
      <c r="M891" s="6" t="s">
        <v>10106</v>
      </c>
      <c r="N891" s="6" t="s">
        <v>5396</v>
      </c>
      <c r="O891" s="6" t="s">
        <v>3984</v>
      </c>
      <c r="Q891" s="6" t="s">
        <v>1416</v>
      </c>
      <c r="R891" s="6" t="s">
        <v>20210</v>
      </c>
      <c r="S891" s="6" t="s">
        <v>20211</v>
      </c>
      <c r="T891" s="6" t="s">
        <v>15902</v>
      </c>
      <c r="U891" s="6" t="s">
        <v>1416</v>
      </c>
      <c r="V891" s="6" t="s">
        <v>15889</v>
      </c>
      <c r="W891" s="6" t="s">
        <v>15890</v>
      </c>
      <c r="X891" s="6" t="s">
        <v>20212</v>
      </c>
      <c r="Y891" s="6" t="s">
        <v>20213</v>
      </c>
      <c r="Z891" s="6" t="s">
        <v>20214</v>
      </c>
    </row>
    <row r="892" spans="1:26" x14ac:dyDescent="0.25">
      <c r="A892" s="6" t="s">
        <v>1132</v>
      </c>
      <c r="B892" s="6" t="s">
        <v>3873</v>
      </c>
      <c r="C892" s="6" t="s">
        <v>114</v>
      </c>
      <c r="D892" s="6" t="s">
        <v>10107</v>
      </c>
      <c r="E892" s="6" t="s">
        <v>10108</v>
      </c>
      <c r="F892" s="6" t="s">
        <v>9370</v>
      </c>
      <c r="G892" s="6" t="s">
        <v>10109</v>
      </c>
      <c r="H892" s="6" t="s">
        <v>6709</v>
      </c>
      <c r="I892" s="43">
        <v>45188</v>
      </c>
      <c r="J892" s="43">
        <v>45194</v>
      </c>
      <c r="K892">
        <v>39368</v>
      </c>
      <c r="L892" s="6" t="s">
        <v>10110</v>
      </c>
      <c r="M892" s="6" t="s">
        <v>10111</v>
      </c>
      <c r="N892" s="6" t="s">
        <v>4814</v>
      </c>
      <c r="O892" s="6" t="s">
        <v>3982</v>
      </c>
      <c r="Q892" s="6" t="s">
        <v>1417</v>
      </c>
      <c r="R892" s="6" t="s">
        <v>20215</v>
      </c>
      <c r="S892" s="6" t="s">
        <v>20216</v>
      </c>
      <c r="T892" s="6" t="s">
        <v>12</v>
      </c>
      <c r="U892" s="6" t="s">
        <v>1417</v>
      </c>
      <c r="V892" s="6" t="s">
        <v>15910</v>
      </c>
      <c r="W892" s="6" t="s">
        <v>16687</v>
      </c>
      <c r="X892" s="6" t="s">
        <v>20217</v>
      </c>
      <c r="Y892" s="6" t="s">
        <v>20218</v>
      </c>
      <c r="Z892" s="6" t="s">
        <v>20219</v>
      </c>
    </row>
    <row r="893" spans="1:26" x14ac:dyDescent="0.25">
      <c r="A893" s="6" t="s">
        <v>3156</v>
      </c>
      <c r="B893" s="6" t="s">
        <v>3832</v>
      </c>
      <c r="C893" s="6" t="s">
        <v>3821</v>
      </c>
      <c r="D893" s="6" t="s">
        <v>10112</v>
      </c>
      <c r="E893" s="6" t="s">
        <v>10113</v>
      </c>
      <c r="F893" s="6" t="s">
        <v>7416</v>
      </c>
      <c r="G893" s="6" t="s">
        <v>10114</v>
      </c>
      <c r="H893" s="6" t="s">
        <v>6360</v>
      </c>
      <c r="I893" s="43">
        <v>45215</v>
      </c>
      <c r="J893" s="43">
        <v>45219</v>
      </c>
      <c r="K893">
        <v>700564</v>
      </c>
      <c r="L893" s="6" t="s">
        <v>10115</v>
      </c>
      <c r="M893" s="6" t="s">
        <v>10116</v>
      </c>
      <c r="N893" s="6" t="s">
        <v>5397</v>
      </c>
      <c r="O893" s="6" t="s">
        <v>3982</v>
      </c>
      <c r="Q893" s="6" t="s">
        <v>1418</v>
      </c>
      <c r="R893" s="6" t="s">
        <v>20220</v>
      </c>
      <c r="S893" s="6" t="s">
        <v>20221</v>
      </c>
      <c r="T893" s="6" t="s">
        <v>12</v>
      </c>
      <c r="U893" s="6" t="s">
        <v>1418</v>
      </c>
      <c r="V893" s="6" t="s">
        <v>15910</v>
      </c>
      <c r="W893" s="6" t="s">
        <v>16687</v>
      </c>
      <c r="X893" s="6" t="s">
        <v>20222</v>
      </c>
      <c r="Y893" s="6" t="s">
        <v>20223</v>
      </c>
      <c r="Z893" s="6" t="s">
        <v>20224</v>
      </c>
    </row>
    <row r="894" spans="1:26" x14ac:dyDescent="0.25">
      <c r="A894" s="6" t="s">
        <v>3157</v>
      </c>
      <c r="B894" s="6" t="s">
        <v>3895</v>
      </c>
      <c r="C894" s="6" t="s">
        <v>3826</v>
      </c>
      <c r="D894" s="6" t="s">
        <v>10117</v>
      </c>
      <c r="E894" s="6" t="s">
        <v>81</v>
      </c>
      <c r="F894" s="6" t="s">
        <v>10118</v>
      </c>
      <c r="G894" s="6" t="s">
        <v>10119</v>
      </c>
      <c r="H894" s="6" t="s">
        <v>6638</v>
      </c>
      <c r="I894" s="43">
        <v>45230</v>
      </c>
      <c r="J894" s="43">
        <v>45236</v>
      </c>
      <c r="K894">
        <v>811532</v>
      </c>
      <c r="L894" s="6" t="s">
        <v>10120</v>
      </c>
      <c r="M894" s="6" t="s">
        <v>10121</v>
      </c>
      <c r="N894" s="6" t="s">
        <v>4673</v>
      </c>
      <c r="O894" s="6" t="s">
        <v>3982</v>
      </c>
      <c r="Q894" s="6" t="s">
        <v>1420</v>
      </c>
      <c r="R894" s="6" t="s">
        <v>20225</v>
      </c>
      <c r="S894" s="6" t="s">
        <v>20226</v>
      </c>
      <c r="T894" s="6" t="s">
        <v>12</v>
      </c>
      <c r="U894" s="6" t="s">
        <v>1420</v>
      </c>
      <c r="V894" s="6" t="s">
        <v>15930</v>
      </c>
      <c r="W894" s="6" t="s">
        <v>15931</v>
      </c>
      <c r="X894" s="6" t="s">
        <v>20227</v>
      </c>
      <c r="Y894" s="6" t="s">
        <v>20228</v>
      </c>
      <c r="Z894" s="6" t="s">
        <v>20229</v>
      </c>
    </row>
    <row r="895" spans="1:26" x14ac:dyDescent="0.25">
      <c r="A895" s="6" t="s">
        <v>1134</v>
      </c>
      <c r="B895" s="6" t="s">
        <v>3944</v>
      </c>
      <c r="C895" s="6" t="s">
        <v>3821</v>
      </c>
      <c r="D895" s="6" t="s">
        <v>10122</v>
      </c>
      <c r="E895" s="6" t="s">
        <v>24600</v>
      </c>
      <c r="F895" s="6" t="s">
        <v>24601</v>
      </c>
      <c r="G895" s="6" t="s">
        <v>81</v>
      </c>
      <c r="H895" s="6" t="s">
        <v>81</v>
      </c>
      <c r="I895" s="43">
        <v>45166</v>
      </c>
      <c r="J895" s="43">
        <v>45170</v>
      </c>
      <c r="K895">
        <v>1754581</v>
      </c>
      <c r="L895" s="6" t="s">
        <v>10123</v>
      </c>
      <c r="M895" s="6" t="s">
        <v>10124</v>
      </c>
      <c r="N895" s="6" t="s">
        <v>5398</v>
      </c>
      <c r="O895" s="6" t="s">
        <v>3982</v>
      </c>
      <c r="Q895" s="6" t="s">
        <v>1430</v>
      </c>
      <c r="R895" s="6" t="s">
        <v>20230</v>
      </c>
      <c r="S895" s="6" t="s">
        <v>20231</v>
      </c>
      <c r="T895" s="6" t="s">
        <v>6722</v>
      </c>
      <c r="U895" s="6" t="s">
        <v>20232</v>
      </c>
      <c r="V895" s="6" t="s">
        <v>16063</v>
      </c>
      <c r="W895" s="6" t="s">
        <v>16200</v>
      </c>
      <c r="X895" s="6" t="s">
        <v>20233</v>
      </c>
      <c r="Y895" s="6" t="s">
        <v>20234</v>
      </c>
      <c r="Z895" s="6" t="s">
        <v>20235</v>
      </c>
    </row>
    <row r="896" spans="1:26" x14ac:dyDescent="0.25">
      <c r="A896" s="6" t="s">
        <v>3158</v>
      </c>
      <c r="B896" s="6" t="s">
        <v>3886</v>
      </c>
      <c r="C896" s="6" t="s">
        <v>3887</v>
      </c>
      <c r="D896" s="6" t="s">
        <v>7569</v>
      </c>
      <c r="E896" s="6" t="s">
        <v>81</v>
      </c>
      <c r="F896" s="6" t="s">
        <v>7570</v>
      </c>
      <c r="G896" s="6" t="s">
        <v>7187</v>
      </c>
      <c r="H896" s="6" t="s">
        <v>6617</v>
      </c>
      <c r="I896" s="43"/>
      <c r="J896" s="43"/>
      <c r="K896">
        <v>1560385</v>
      </c>
      <c r="L896" s="6" t="s">
        <v>81</v>
      </c>
      <c r="M896" s="6" t="s">
        <v>10125</v>
      </c>
      <c r="N896" s="6" t="s">
        <v>5073</v>
      </c>
      <c r="O896" s="6" t="s">
        <v>3982</v>
      </c>
      <c r="Q896" s="6" t="s">
        <v>1432</v>
      </c>
      <c r="R896" s="6" t="s">
        <v>20236</v>
      </c>
      <c r="S896" s="6" t="s">
        <v>81</v>
      </c>
      <c r="T896" s="6" t="s">
        <v>81</v>
      </c>
      <c r="U896" s="6" t="s">
        <v>81</v>
      </c>
      <c r="V896" s="6" t="s">
        <v>16037</v>
      </c>
      <c r="W896" s="6" t="s">
        <v>16038</v>
      </c>
      <c r="X896" s="6" t="s">
        <v>20237</v>
      </c>
      <c r="Y896" s="6" t="s">
        <v>20238</v>
      </c>
      <c r="Z896" s="6" t="s">
        <v>81</v>
      </c>
    </row>
    <row r="897" spans="1:26" x14ac:dyDescent="0.25">
      <c r="A897" s="6" t="s">
        <v>3160</v>
      </c>
      <c r="B897" s="6" t="s">
        <v>3933</v>
      </c>
      <c r="C897" s="6" t="s">
        <v>3823</v>
      </c>
      <c r="D897" s="6" t="s">
        <v>10126</v>
      </c>
      <c r="E897" s="6" t="s">
        <v>10127</v>
      </c>
      <c r="F897" s="6" t="s">
        <v>10128</v>
      </c>
      <c r="G897" s="6" t="s">
        <v>10129</v>
      </c>
      <c r="H897" s="6" t="s">
        <v>6399</v>
      </c>
      <c r="I897" s="43">
        <v>45223</v>
      </c>
      <c r="J897" s="43">
        <v>45229</v>
      </c>
      <c r="K897">
        <v>912728</v>
      </c>
      <c r="L897" s="6" t="s">
        <v>10130</v>
      </c>
      <c r="M897" s="6" t="s">
        <v>10131</v>
      </c>
      <c r="N897" s="6" t="s">
        <v>5399</v>
      </c>
      <c r="O897" s="6" t="s">
        <v>3982</v>
      </c>
      <c r="Q897" s="6" t="s">
        <v>3286</v>
      </c>
      <c r="R897" s="6" t="s">
        <v>20239</v>
      </c>
      <c r="S897" s="6" t="s">
        <v>20240</v>
      </c>
      <c r="T897" s="6" t="s">
        <v>81</v>
      </c>
      <c r="U897" s="6" t="s">
        <v>81</v>
      </c>
      <c r="V897" s="6" t="s">
        <v>16024</v>
      </c>
      <c r="W897" s="6" t="s">
        <v>16025</v>
      </c>
      <c r="X897" s="6" t="s">
        <v>20241</v>
      </c>
      <c r="Y897" s="6" t="s">
        <v>20242</v>
      </c>
      <c r="Z897" s="6" t="s">
        <v>81</v>
      </c>
    </row>
    <row r="898" spans="1:26" x14ac:dyDescent="0.25">
      <c r="A898" s="6" t="s">
        <v>1135</v>
      </c>
      <c r="B898" s="6" t="s">
        <v>81</v>
      </c>
      <c r="C898" s="6" t="s">
        <v>81</v>
      </c>
      <c r="D898" s="6" t="s">
        <v>81</v>
      </c>
      <c r="E898" s="6" t="s">
        <v>81</v>
      </c>
      <c r="F898" s="6" t="s">
        <v>81</v>
      </c>
      <c r="G898" s="6" t="s">
        <v>81</v>
      </c>
      <c r="H898" s="6" t="s">
        <v>81</v>
      </c>
      <c r="I898" s="43"/>
      <c r="J898" s="43"/>
      <c r="K898">
        <v>1100663</v>
      </c>
      <c r="L898" s="6" t="s">
        <v>10132</v>
      </c>
      <c r="M898" s="6" t="s">
        <v>10133</v>
      </c>
      <c r="N898" s="6" t="s">
        <v>81</v>
      </c>
      <c r="O898" s="6" t="s">
        <v>81</v>
      </c>
      <c r="Q898" s="6" t="s">
        <v>1434</v>
      </c>
      <c r="R898" s="6" t="s">
        <v>20243</v>
      </c>
      <c r="S898" s="6" t="s">
        <v>81</v>
      </c>
      <c r="T898" s="6" t="s">
        <v>15902</v>
      </c>
      <c r="U898" s="6" t="s">
        <v>1434</v>
      </c>
      <c r="V898" s="6" t="s">
        <v>15936</v>
      </c>
      <c r="W898" s="6" t="s">
        <v>15937</v>
      </c>
      <c r="X898" s="6" t="s">
        <v>20244</v>
      </c>
      <c r="Y898" s="6" t="s">
        <v>20245</v>
      </c>
      <c r="Z898" s="6" t="s">
        <v>20246</v>
      </c>
    </row>
    <row r="899" spans="1:26" x14ac:dyDescent="0.25">
      <c r="A899" s="6" t="s">
        <v>1137</v>
      </c>
      <c r="B899" s="6" t="s">
        <v>3891</v>
      </c>
      <c r="C899" s="6" t="s">
        <v>3887</v>
      </c>
      <c r="D899" s="6" t="s">
        <v>10134</v>
      </c>
      <c r="E899" s="6" t="s">
        <v>81</v>
      </c>
      <c r="F899" s="6" t="s">
        <v>7788</v>
      </c>
      <c r="G899" s="6" t="s">
        <v>10135</v>
      </c>
      <c r="H899" s="6" t="s">
        <v>6703</v>
      </c>
      <c r="I899" s="43">
        <v>45230</v>
      </c>
      <c r="J899" s="43">
        <v>45236</v>
      </c>
      <c r="K899">
        <v>20520</v>
      </c>
      <c r="L899" s="6" t="s">
        <v>10136</v>
      </c>
      <c r="M899" s="6" t="s">
        <v>10137</v>
      </c>
      <c r="N899" s="6" t="s">
        <v>4809</v>
      </c>
      <c r="O899" s="6" t="s">
        <v>3982</v>
      </c>
      <c r="Q899" s="6" t="s">
        <v>1435</v>
      </c>
      <c r="R899" s="6" t="s">
        <v>20247</v>
      </c>
      <c r="S899" s="6" t="s">
        <v>20248</v>
      </c>
      <c r="T899" s="6" t="s">
        <v>15902</v>
      </c>
      <c r="U899" s="6" t="s">
        <v>1435</v>
      </c>
      <c r="V899" s="6" t="s">
        <v>15903</v>
      </c>
      <c r="W899" s="6" t="s">
        <v>16945</v>
      </c>
      <c r="X899" s="6" t="s">
        <v>20249</v>
      </c>
      <c r="Y899" s="6" t="s">
        <v>20250</v>
      </c>
      <c r="Z899" s="6" t="s">
        <v>20251</v>
      </c>
    </row>
    <row r="900" spans="1:26" x14ac:dyDescent="0.25">
      <c r="A900" s="6" t="s">
        <v>1140</v>
      </c>
      <c r="B900" s="6" t="s">
        <v>3849</v>
      </c>
      <c r="C900" s="6" t="s">
        <v>3819</v>
      </c>
      <c r="D900" s="6" t="s">
        <v>10138</v>
      </c>
      <c r="E900" s="6" t="s">
        <v>10139</v>
      </c>
      <c r="F900" s="6" t="s">
        <v>6698</v>
      </c>
      <c r="G900" s="6" t="s">
        <v>7679</v>
      </c>
      <c r="H900" s="6" t="s">
        <v>81</v>
      </c>
      <c r="I900" s="43">
        <v>45147</v>
      </c>
      <c r="J900" s="43"/>
      <c r="K900">
        <v>1398659</v>
      </c>
      <c r="L900" s="6" t="s">
        <v>10140</v>
      </c>
      <c r="M900" s="6" t="s">
        <v>10141</v>
      </c>
      <c r="N900" s="6" t="s">
        <v>5400</v>
      </c>
      <c r="O900" s="6" t="s">
        <v>3982</v>
      </c>
      <c r="Q900" s="6" t="s">
        <v>1438</v>
      </c>
      <c r="R900" s="6" t="s">
        <v>20252</v>
      </c>
      <c r="S900" s="6" t="s">
        <v>20253</v>
      </c>
      <c r="T900" s="6" t="s">
        <v>12</v>
      </c>
      <c r="U900" s="6" t="s">
        <v>1438</v>
      </c>
      <c r="V900" s="6" t="s">
        <v>15889</v>
      </c>
      <c r="W900" s="6" t="s">
        <v>16116</v>
      </c>
      <c r="X900" s="6" t="s">
        <v>20254</v>
      </c>
      <c r="Y900" s="6" t="s">
        <v>20255</v>
      </c>
      <c r="Z900" s="6" t="s">
        <v>20256</v>
      </c>
    </row>
    <row r="901" spans="1:26" x14ac:dyDescent="0.25">
      <c r="A901" s="6" t="s">
        <v>1141</v>
      </c>
      <c r="B901" s="6" t="s">
        <v>3863</v>
      </c>
      <c r="C901" s="6" t="s">
        <v>3823</v>
      </c>
      <c r="D901" s="6" t="s">
        <v>10142</v>
      </c>
      <c r="E901" s="6" t="s">
        <v>81</v>
      </c>
      <c r="F901" s="6" t="s">
        <v>6557</v>
      </c>
      <c r="G901" s="6" t="s">
        <v>10143</v>
      </c>
      <c r="H901" s="6" t="s">
        <v>6408</v>
      </c>
      <c r="I901" s="43">
        <v>45222</v>
      </c>
      <c r="J901" s="43">
        <v>45226</v>
      </c>
      <c r="K901">
        <v>40211</v>
      </c>
      <c r="L901" s="6" t="s">
        <v>10144</v>
      </c>
      <c r="M901" s="6" t="s">
        <v>10145</v>
      </c>
      <c r="N901" s="6" t="s">
        <v>4607</v>
      </c>
      <c r="O901" s="6" t="s">
        <v>3982</v>
      </c>
      <c r="Q901" s="6" t="s">
        <v>3288</v>
      </c>
      <c r="R901" s="6" t="s">
        <v>20257</v>
      </c>
      <c r="S901" s="6" t="s">
        <v>20258</v>
      </c>
      <c r="T901" s="6" t="s">
        <v>15902</v>
      </c>
      <c r="U901" s="6" t="s">
        <v>3288</v>
      </c>
      <c r="V901" s="6" t="s">
        <v>15903</v>
      </c>
      <c r="W901" s="6" t="s">
        <v>15904</v>
      </c>
      <c r="X901" s="6" t="s">
        <v>20259</v>
      </c>
      <c r="Y901" s="6" t="s">
        <v>20260</v>
      </c>
      <c r="Z901" s="6" t="s">
        <v>20261</v>
      </c>
    </row>
    <row r="902" spans="1:26" x14ac:dyDescent="0.25">
      <c r="A902" s="6" t="s">
        <v>1143</v>
      </c>
      <c r="B902" s="6" t="s">
        <v>3832</v>
      </c>
      <c r="C902" s="6" t="s">
        <v>3821</v>
      </c>
      <c r="D902" s="6" t="s">
        <v>10146</v>
      </c>
      <c r="E902" s="6" t="s">
        <v>81</v>
      </c>
      <c r="F902" s="6" t="s">
        <v>10147</v>
      </c>
      <c r="G902" s="6" t="s">
        <v>10148</v>
      </c>
      <c r="H902" s="6" t="s">
        <v>1718</v>
      </c>
      <c r="I902" s="43">
        <v>45217</v>
      </c>
      <c r="J902" s="43">
        <v>45222</v>
      </c>
      <c r="K902">
        <v>868671</v>
      </c>
      <c r="L902" s="6" t="s">
        <v>10149</v>
      </c>
      <c r="M902" s="6" t="s">
        <v>10150</v>
      </c>
      <c r="N902" s="6" t="s">
        <v>5401</v>
      </c>
      <c r="O902" s="6" t="s">
        <v>3982</v>
      </c>
      <c r="Q902" s="6" t="s">
        <v>1441</v>
      </c>
      <c r="R902" s="6" t="s">
        <v>20262</v>
      </c>
      <c r="S902" s="6" t="s">
        <v>20263</v>
      </c>
      <c r="T902" s="6" t="s">
        <v>12</v>
      </c>
      <c r="U902" s="6" t="s">
        <v>1441</v>
      </c>
      <c r="V902" s="6" t="s">
        <v>15910</v>
      </c>
      <c r="W902" s="6" t="s">
        <v>16031</v>
      </c>
      <c r="X902" s="6" t="s">
        <v>20264</v>
      </c>
      <c r="Y902" s="6" t="s">
        <v>20265</v>
      </c>
      <c r="Z902" s="6" t="s">
        <v>20266</v>
      </c>
    </row>
    <row r="903" spans="1:26" x14ac:dyDescent="0.25">
      <c r="A903" s="6" t="s">
        <v>3162</v>
      </c>
      <c r="B903" s="6" t="s">
        <v>3828</v>
      </c>
      <c r="C903" s="6" t="s">
        <v>3821</v>
      </c>
      <c r="D903" s="6" t="s">
        <v>10151</v>
      </c>
      <c r="E903" s="6" t="s">
        <v>10152</v>
      </c>
      <c r="F903" s="6" t="s">
        <v>6557</v>
      </c>
      <c r="G903" s="6" t="s">
        <v>8519</v>
      </c>
      <c r="H903" s="6" t="s">
        <v>6408</v>
      </c>
      <c r="I903" s="43">
        <v>45146</v>
      </c>
      <c r="J903" s="43"/>
      <c r="K903">
        <v>1476765</v>
      </c>
      <c r="L903" s="6" t="s">
        <v>10153</v>
      </c>
      <c r="M903" s="6" t="s">
        <v>10154</v>
      </c>
      <c r="N903" s="6" t="s">
        <v>5402</v>
      </c>
      <c r="O903" s="6" t="s">
        <v>3982</v>
      </c>
      <c r="Q903" s="6" t="s">
        <v>1443</v>
      </c>
      <c r="R903" s="6" t="s">
        <v>20267</v>
      </c>
      <c r="S903" s="6" t="s">
        <v>17397</v>
      </c>
      <c r="T903" s="6" t="s">
        <v>12</v>
      </c>
      <c r="U903" s="6" t="s">
        <v>1443</v>
      </c>
      <c r="V903" s="6" t="s">
        <v>15943</v>
      </c>
      <c r="W903" s="6" t="s">
        <v>16741</v>
      </c>
      <c r="X903" s="6" t="s">
        <v>20268</v>
      </c>
      <c r="Y903" s="6" t="s">
        <v>20269</v>
      </c>
      <c r="Z903" s="6" t="s">
        <v>20270</v>
      </c>
    </row>
    <row r="904" spans="1:26" x14ac:dyDescent="0.25">
      <c r="A904" s="6" t="s">
        <v>3163</v>
      </c>
      <c r="B904" s="6" t="s">
        <v>3884</v>
      </c>
      <c r="C904" s="6" t="s">
        <v>3866</v>
      </c>
      <c r="D904" s="6" t="s">
        <v>10155</v>
      </c>
      <c r="E904" s="6" t="s">
        <v>6746</v>
      </c>
      <c r="F904" s="6" t="s">
        <v>6655</v>
      </c>
      <c r="G904" s="6" t="s">
        <v>10156</v>
      </c>
      <c r="H904" s="6" t="s">
        <v>31</v>
      </c>
      <c r="I904" s="43">
        <v>45229</v>
      </c>
      <c r="J904" s="43">
        <v>45233</v>
      </c>
      <c r="L904" s="6" t="s">
        <v>81</v>
      </c>
      <c r="M904" s="6" t="s">
        <v>81</v>
      </c>
      <c r="N904" s="6" t="s">
        <v>5403</v>
      </c>
      <c r="O904" s="6" t="s">
        <v>3982</v>
      </c>
      <c r="Q904" s="6" t="s">
        <v>1445</v>
      </c>
      <c r="R904" s="6" t="s">
        <v>20271</v>
      </c>
      <c r="S904" s="6" t="s">
        <v>20272</v>
      </c>
      <c r="T904" s="6" t="s">
        <v>81</v>
      </c>
      <c r="U904" s="6" t="s">
        <v>81</v>
      </c>
      <c r="V904" s="6" t="s">
        <v>15917</v>
      </c>
      <c r="W904" s="6" t="s">
        <v>16452</v>
      </c>
      <c r="X904" s="6" t="s">
        <v>20273</v>
      </c>
      <c r="Y904" s="6" t="s">
        <v>20274</v>
      </c>
      <c r="Z904" s="6" t="s">
        <v>81</v>
      </c>
    </row>
    <row r="905" spans="1:26" x14ac:dyDescent="0.25">
      <c r="A905" s="6" t="s">
        <v>1145</v>
      </c>
      <c r="B905" s="6" t="s">
        <v>3858</v>
      </c>
      <c r="C905" s="6" t="s">
        <v>3819</v>
      </c>
      <c r="D905" s="6" t="s">
        <v>10157</v>
      </c>
      <c r="E905" s="6" t="s">
        <v>7282</v>
      </c>
      <c r="F905" s="6" t="s">
        <v>6445</v>
      </c>
      <c r="G905" s="6" t="s">
        <v>8587</v>
      </c>
      <c r="H905" s="6" t="s">
        <v>6447</v>
      </c>
      <c r="I905" s="43"/>
      <c r="J905" s="43"/>
      <c r="K905">
        <v>1820872</v>
      </c>
      <c r="L905" s="6" t="s">
        <v>81</v>
      </c>
      <c r="M905" s="6" t="s">
        <v>10158</v>
      </c>
      <c r="N905" s="6" t="s">
        <v>5404</v>
      </c>
      <c r="O905" s="6" t="s">
        <v>3982</v>
      </c>
      <c r="Q905" s="6" t="s">
        <v>1447</v>
      </c>
      <c r="R905" s="6" t="s">
        <v>20275</v>
      </c>
      <c r="S905" s="6" t="s">
        <v>20276</v>
      </c>
      <c r="T905" s="6" t="s">
        <v>12</v>
      </c>
      <c r="U905" s="6" t="s">
        <v>1447</v>
      </c>
      <c r="V905" s="6" t="s">
        <v>15930</v>
      </c>
      <c r="W905" s="6" t="s">
        <v>17011</v>
      </c>
      <c r="X905" s="6" t="s">
        <v>20277</v>
      </c>
      <c r="Y905" s="6" t="s">
        <v>20278</v>
      </c>
      <c r="Z905" s="6" t="s">
        <v>20279</v>
      </c>
    </row>
    <row r="906" spans="1:26" x14ac:dyDescent="0.25">
      <c r="A906" s="6" t="s">
        <v>1146</v>
      </c>
      <c r="B906" s="6" t="s">
        <v>3877</v>
      </c>
      <c r="C906" s="6" t="s">
        <v>3823</v>
      </c>
      <c r="D906" s="6" t="s">
        <v>10159</v>
      </c>
      <c r="E906" s="6" t="s">
        <v>81</v>
      </c>
      <c r="F906" s="6" t="s">
        <v>8096</v>
      </c>
      <c r="G906" s="6" t="s">
        <v>8097</v>
      </c>
      <c r="H906" s="6" t="s">
        <v>6650</v>
      </c>
      <c r="I906" s="43">
        <v>45223</v>
      </c>
      <c r="J906" s="43">
        <v>45229</v>
      </c>
      <c r="K906">
        <v>40533</v>
      </c>
      <c r="L906" s="6" t="s">
        <v>10160</v>
      </c>
      <c r="M906" s="6" t="s">
        <v>10161</v>
      </c>
      <c r="N906" s="6" t="s">
        <v>4465</v>
      </c>
      <c r="O906" s="6" t="s">
        <v>3983</v>
      </c>
      <c r="Q906" s="6" t="s">
        <v>1449</v>
      </c>
      <c r="R906" s="6" t="s">
        <v>20280</v>
      </c>
      <c r="S906" s="6" t="s">
        <v>20281</v>
      </c>
      <c r="T906" s="6" t="s">
        <v>81</v>
      </c>
      <c r="U906" s="6" t="s">
        <v>81</v>
      </c>
      <c r="V906" s="6" t="s">
        <v>15930</v>
      </c>
      <c r="W906" s="6" t="s">
        <v>15987</v>
      </c>
      <c r="X906" s="6" t="s">
        <v>20282</v>
      </c>
      <c r="Y906" s="6" t="s">
        <v>20283</v>
      </c>
      <c r="Z906" s="6" t="s">
        <v>81</v>
      </c>
    </row>
    <row r="907" spans="1:26" x14ac:dyDescent="0.25">
      <c r="A907" s="6" t="s">
        <v>1148</v>
      </c>
      <c r="B907" s="6" t="s">
        <v>3847</v>
      </c>
      <c r="C907" s="6" t="s">
        <v>3819</v>
      </c>
      <c r="D907" s="6" t="s">
        <v>10162</v>
      </c>
      <c r="E907" s="6" t="s">
        <v>81</v>
      </c>
      <c r="F907" s="6" t="s">
        <v>6827</v>
      </c>
      <c r="G907" s="6" t="s">
        <v>6984</v>
      </c>
      <c r="H907" s="6" t="s">
        <v>6829</v>
      </c>
      <c r="I907" s="43">
        <v>45231</v>
      </c>
      <c r="J907" s="43">
        <v>45236</v>
      </c>
      <c r="K907">
        <v>1609711</v>
      </c>
      <c r="L907" s="6" t="s">
        <v>10163</v>
      </c>
      <c r="M907" s="6" t="s">
        <v>10164</v>
      </c>
      <c r="N907" s="6" t="s">
        <v>5405</v>
      </c>
      <c r="O907" s="6" t="s">
        <v>3982</v>
      </c>
      <c r="Q907" s="6" t="s">
        <v>1451</v>
      </c>
      <c r="R907" s="6" t="s">
        <v>20284</v>
      </c>
      <c r="S907" s="6" t="s">
        <v>20285</v>
      </c>
      <c r="T907" s="6" t="s">
        <v>81</v>
      </c>
      <c r="U907" s="6" t="s">
        <v>81</v>
      </c>
      <c r="V907" s="6" t="s">
        <v>17182</v>
      </c>
      <c r="W907" s="6" t="s">
        <v>17182</v>
      </c>
      <c r="X907" s="6" t="s">
        <v>20286</v>
      </c>
      <c r="Y907" s="6" t="s">
        <v>20287</v>
      </c>
      <c r="Z907" s="6" t="s">
        <v>81</v>
      </c>
    </row>
    <row r="908" spans="1:26" x14ac:dyDescent="0.25">
      <c r="A908" s="6" t="s">
        <v>3165</v>
      </c>
      <c r="B908" s="6" t="s">
        <v>3869</v>
      </c>
      <c r="C908" s="6" t="s">
        <v>3816</v>
      </c>
      <c r="D908" s="6" t="s">
        <v>10165</v>
      </c>
      <c r="E908" s="6" t="s">
        <v>10166</v>
      </c>
      <c r="F908" s="6" t="s">
        <v>7326</v>
      </c>
      <c r="G908" s="6" t="s">
        <v>7327</v>
      </c>
      <c r="H908" s="6" t="s">
        <v>6353</v>
      </c>
      <c r="I908" s="43">
        <v>45147</v>
      </c>
      <c r="J908" s="43"/>
      <c r="K908">
        <v>1809519</v>
      </c>
      <c r="L908" s="6" t="s">
        <v>10167</v>
      </c>
      <c r="M908" s="6" t="s">
        <v>10168</v>
      </c>
      <c r="N908" s="6" t="s">
        <v>5406</v>
      </c>
      <c r="O908" s="6" t="s">
        <v>3983</v>
      </c>
      <c r="Q908" s="6" t="s">
        <v>3292</v>
      </c>
      <c r="R908" s="6" t="s">
        <v>20288</v>
      </c>
      <c r="S908" s="6" t="s">
        <v>20289</v>
      </c>
      <c r="T908" s="6" t="s">
        <v>15902</v>
      </c>
      <c r="U908" s="6" t="s">
        <v>3292</v>
      </c>
      <c r="V908" s="6" t="s">
        <v>16076</v>
      </c>
      <c r="W908" s="6" t="s">
        <v>19096</v>
      </c>
      <c r="X908" s="6" t="s">
        <v>20290</v>
      </c>
      <c r="Y908" s="6" t="s">
        <v>20291</v>
      </c>
      <c r="Z908" s="6" t="s">
        <v>20292</v>
      </c>
    </row>
    <row r="909" spans="1:26" x14ac:dyDescent="0.25">
      <c r="A909" s="6" t="s">
        <v>3167</v>
      </c>
      <c r="B909" s="6" t="s">
        <v>3849</v>
      </c>
      <c r="C909" s="6" t="s">
        <v>3819</v>
      </c>
      <c r="D909" s="6" t="s">
        <v>10169</v>
      </c>
      <c r="E909" s="6" t="s">
        <v>10170</v>
      </c>
      <c r="F909" s="6" t="s">
        <v>7279</v>
      </c>
      <c r="G909" s="6" t="s">
        <v>10171</v>
      </c>
      <c r="H909" s="6" t="s">
        <v>81</v>
      </c>
      <c r="I909" s="43">
        <v>45160</v>
      </c>
      <c r="J909" s="43"/>
      <c r="K909">
        <v>1526125</v>
      </c>
      <c r="L909" s="6" t="s">
        <v>10172</v>
      </c>
      <c r="M909" s="6" t="s">
        <v>10173</v>
      </c>
      <c r="N909" s="6" t="s">
        <v>5407</v>
      </c>
      <c r="O909" s="6" t="s">
        <v>3982</v>
      </c>
      <c r="Q909" s="6" t="s">
        <v>1452</v>
      </c>
      <c r="R909" s="6" t="s">
        <v>20293</v>
      </c>
      <c r="S909" s="6" t="s">
        <v>20294</v>
      </c>
      <c r="T909" s="6" t="s">
        <v>15902</v>
      </c>
      <c r="U909" s="6" t="s">
        <v>1452</v>
      </c>
      <c r="V909" s="6" t="s">
        <v>16037</v>
      </c>
      <c r="W909" s="6" t="s">
        <v>16616</v>
      </c>
      <c r="X909" s="6" t="s">
        <v>20295</v>
      </c>
      <c r="Y909" s="6" t="s">
        <v>20296</v>
      </c>
      <c r="Z909" s="6" t="s">
        <v>20297</v>
      </c>
    </row>
    <row r="910" spans="1:26" x14ac:dyDescent="0.25">
      <c r="A910" s="6" t="s">
        <v>1150</v>
      </c>
      <c r="B910" s="6" t="s">
        <v>3880</v>
      </c>
      <c r="C910" s="6" t="s">
        <v>3823</v>
      </c>
      <c r="D910" s="6" t="s">
        <v>10174</v>
      </c>
      <c r="E910" s="6" t="s">
        <v>81</v>
      </c>
      <c r="F910" s="6" t="s">
        <v>7013</v>
      </c>
      <c r="G910" s="6" t="s">
        <v>9170</v>
      </c>
      <c r="H910" s="6" t="s">
        <v>1601</v>
      </c>
      <c r="I910" s="43">
        <v>45222</v>
      </c>
      <c r="J910" s="43">
        <v>45226</v>
      </c>
      <c r="K910">
        <v>40545</v>
      </c>
      <c r="L910" s="6" t="s">
        <v>10175</v>
      </c>
      <c r="M910" s="6" t="s">
        <v>10176</v>
      </c>
      <c r="N910" s="6" t="s">
        <v>4154</v>
      </c>
      <c r="O910" s="6" t="s">
        <v>3982</v>
      </c>
      <c r="Q910" s="6" t="s">
        <v>1454</v>
      </c>
      <c r="R910" s="6" t="s">
        <v>20298</v>
      </c>
      <c r="S910" s="6" t="s">
        <v>4532</v>
      </c>
      <c r="T910" s="6" t="s">
        <v>12</v>
      </c>
      <c r="U910" s="6" t="s">
        <v>1454</v>
      </c>
      <c r="V910" s="6" t="s">
        <v>16063</v>
      </c>
      <c r="W910" s="6" t="s">
        <v>17431</v>
      </c>
      <c r="X910" s="6" t="s">
        <v>20299</v>
      </c>
      <c r="Y910" s="6" t="s">
        <v>20300</v>
      </c>
      <c r="Z910" s="6" t="s">
        <v>20301</v>
      </c>
    </row>
    <row r="911" spans="1:26" x14ac:dyDescent="0.25">
      <c r="A911" s="6" t="s">
        <v>3168</v>
      </c>
      <c r="B911" s="6" t="s">
        <v>3900</v>
      </c>
      <c r="C911" s="6" t="s">
        <v>3840</v>
      </c>
      <c r="D911" s="6" t="s">
        <v>10177</v>
      </c>
      <c r="E911" s="6" t="s">
        <v>81</v>
      </c>
      <c r="F911" s="6" t="s">
        <v>6742</v>
      </c>
      <c r="G911" s="6" t="s">
        <v>10178</v>
      </c>
      <c r="H911" s="6" t="s">
        <v>81</v>
      </c>
      <c r="I911" s="43"/>
      <c r="J911" s="43"/>
      <c r="L911" s="6" t="s">
        <v>81</v>
      </c>
      <c r="M911" s="6" t="s">
        <v>81</v>
      </c>
      <c r="N911" s="6" t="s">
        <v>5408</v>
      </c>
      <c r="O911" s="6" t="s">
        <v>3982</v>
      </c>
      <c r="Q911" s="6" t="s">
        <v>1455</v>
      </c>
      <c r="R911" s="6" t="s">
        <v>20302</v>
      </c>
      <c r="S911" s="6" t="s">
        <v>20303</v>
      </c>
      <c r="T911" s="6" t="s">
        <v>12</v>
      </c>
      <c r="U911" s="6" t="s">
        <v>1455</v>
      </c>
      <c r="V911" s="6" t="s">
        <v>15936</v>
      </c>
      <c r="W911" s="6" t="s">
        <v>15937</v>
      </c>
      <c r="X911" s="6" t="s">
        <v>20304</v>
      </c>
      <c r="Y911" s="6" t="s">
        <v>20305</v>
      </c>
      <c r="Z911" s="6" t="s">
        <v>20306</v>
      </c>
    </row>
    <row r="912" spans="1:26" x14ac:dyDescent="0.25">
      <c r="A912" s="6" t="s">
        <v>3170</v>
      </c>
      <c r="B912" s="6" t="s">
        <v>3885</v>
      </c>
      <c r="C912" s="6" t="s">
        <v>3826</v>
      </c>
      <c r="D912" s="6" t="s">
        <v>10179</v>
      </c>
      <c r="E912" s="6" t="s">
        <v>81</v>
      </c>
      <c r="F912" s="6" t="s">
        <v>10180</v>
      </c>
      <c r="G912" s="6" t="s">
        <v>10181</v>
      </c>
      <c r="H912" s="6" t="s">
        <v>6638</v>
      </c>
      <c r="I912" s="43">
        <v>45168</v>
      </c>
      <c r="J912" s="43"/>
      <c r="K912">
        <v>43920</v>
      </c>
      <c r="L912" s="6" t="s">
        <v>10182</v>
      </c>
      <c r="M912" s="6" t="s">
        <v>10183</v>
      </c>
      <c r="N912" s="6" t="s">
        <v>4108</v>
      </c>
      <c r="O912" s="6" t="s">
        <v>3983</v>
      </c>
      <c r="Q912" s="6" t="s">
        <v>1457</v>
      </c>
      <c r="R912" s="6" t="s">
        <v>20307</v>
      </c>
      <c r="S912" s="6" t="s">
        <v>20308</v>
      </c>
      <c r="T912" s="6" t="s">
        <v>12</v>
      </c>
      <c r="U912" s="6" t="s">
        <v>1457</v>
      </c>
      <c r="V912" s="6" t="s">
        <v>15889</v>
      </c>
      <c r="W912" s="6" t="s">
        <v>18010</v>
      </c>
      <c r="X912" s="6" t="s">
        <v>20309</v>
      </c>
      <c r="Y912" s="6" t="s">
        <v>20310</v>
      </c>
      <c r="Z912" s="6" t="s">
        <v>20311</v>
      </c>
    </row>
    <row r="913" spans="1:26" x14ac:dyDescent="0.25">
      <c r="A913" s="6" t="s">
        <v>1152</v>
      </c>
      <c r="B913" s="6" t="s">
        <v>3885</v>
      </c>
      <c r="C913" s="6" t="s">
        <v>3826</v>
      </c>
      <c r="D913" s="6" t="s">
        <v>10179</v>
      </c>
      <c r="E913" s="6" t="s">
        <v>81</v>
      </c>
      <c r="F913" s="6" t="s">
        <v>10180</v>
      </c>
      <c r="G913" s="6" t="s">
        <v>10181</v>
      </c>
      <c r="H913" s="6" t="s">
        <v>6638</v>
      </c>
      <c r="I913" s="43"/>
      <c r="J913" s="43"/>
      <c r="L913" s="6" t="s">
        <v>81</v>
      </c>
      <c r="M913" s="6" t="s">
        <v>81</v>
      </c>
      <c r="N913" s="6" t="s">
        <v>4108</v>
      </c>
      <c r="O913" s="6" t="s">
        <v>3983</v>
      </c>
      <c r="Q913" s="6" t="s">
        <v>1459</v>
      </c>
      <c r="R913" s="6" t="s">
        <v>1458</v>
      </c>
      <c r="S913" s="6" t="s">
        <v>20312</v>
      </c>
      <c r="T913" s="6" t="s">
        <v>81</v>
      </c>
      <c r="U913" s="6" t="s">
        <v>81</v>
      </c>
      <c r="V913" s="6" t="s">
        <v>16083</v>
      </c>
      <c r="W913" s="6" t="s">
        <v>16220</v>
      </c>
      <c r="X913" s="6" t="s">
        <v>20313</v>
      </c>
      <c r="Y913" s="6" t="s">
        <v>20314</v>
      </c>
      <c r="Z913" s="6" t="s">
        <v>81</v>
      </c>
    </row>
    <row r="914" spans="1:26" x14ac:dyDescent="0.25">
      <c r="A914" s="6" t="s">
        <v>1153</v>
      </c>
      <c r="B914" s="6" t="s">
        <v>3869</v>
      </c>
      <c r="C914" s="6" t="s">
        <v>3816</v>
      </c>
      <c r="D914" s="6" t="s">
        <v>10184</v>
      </c>
      <c r="E914" s="6" t="s">
        <v>81</v>
      </c>
      <c r="F914" s="6" t="s">
        <v>6557</v>
      </c>
      <c r="G914" s="6" t="s">
        <v>10185</v>
      </c>
      <c r="H914" s="6" t="s">
        <v>6408</v>
      </c>
      <c r="I914" s="43"/>
      <c r="J914" s="43"/>
      <c r="K914">
        <v>1932393</v>
      </c>
      <c r="L914" s="6" t="s">
        <v>81</v>
      </c>
      <c r="M914" s="6" t="s">
        <v>81</v>
      </c>
      <c r="N914" s="6" t="s">
        <v>5409</v>
      </c>
      <c r="O914" s="6" t="s">
        <v>3983</v>
      </c>
      <c r="Q914" s="6" t="s">
        <v>3296</v>
      </c>
      <c r="R914" s="6" t="s">
        <v>20315</v>
      </c>
      <c r="S914" s="6" t="s">
        <v>20316</v>
      </c>
      <c r="T914" s="6" t="s">
        <v>12</v>
      </c>
      <c r="U914" s="6" t="s">
        <v>3296</v>
      </c>
      <c r="V914" s="6" t="s">
        <v>16063</v>
      </c>
      <c r="W914" s="6" t="s">
        <v>17146</v>
      </c>
      <c r="X914" s="6" t="s">
        <v>20317</v>
      </c>
      <c r="Y914" s="6" t="s">
        <v>20318</v>
      </c>
      <c r="Z914" s="6" t="s">
        <v>20319</v>
      </c>
    </row>
    <row r="915" spans="1:26" x14ac:dyDescent="0.25">
      <c r="A915" s="6" t="s">
        <v>3171</v>
      </c>
      <c r="B915" s="6" t="s">
        <v>3910</v>
      </c>
      <c r="C915" s="6" t="s">
        <v>3826</v>
      </c>
      <c r="D915" s="6" t="s">
        <v>10186</v>
      </c>
      <c r="E915" s="6" t="s">
        <v>10187</v>
      </c>
      <c r="F915" s="6" t="s">
        <v>8141</v>
      </c>
      <c r="G915" s="6" t="s">
        <v>81</v>
      </c>
      <c r="H915" s="6" t="s">
        <v>81</v>
      </c>
      <c r="I915" s="43"/>
      <c r="J915" s="43"/>
      <c r="L915" s="6" t="s">
        <v>10188</v>
      </c>
      <c r="M915" s="6" t="s">
        <v>10189</v>
      </c>
      <c r="N915" s="6" t="s">
        <v>5410</v>
      </c>
      <c r="O915" s="6" t="s">
        <v>3982</v>
      </c>
      <c r="Q915" s="6" t="s">
        <v>1460</v>
      </c>
      <c r="R915" s="6" t="s">
        <v>20320</v>
      </c>
      <c r="S915" s="6" t="s">
        <v>20321</v>
      </c>
      <c r="T915" s="6" t="s">
        <v>12</v>
      </c>
      <c r="U915" s="6" t="s">
        <v>1460</v>
      </c>
      <c r="V915" s="6" t="s">
        <v>15930</v>
      </c>
      <c r="W915" s="6" t="s">
        <v>16319</v>
      </c>
      <c r="X915" s="6" t="s">
        <v>20322</v>
      </c>
      <c r="Y915" s="6" t="s">
        <v>20323</v>
      </c>
      <c r="Z915" s="6" t="s">
        <v>20324</v>
      </c>
    </row>
    <row r="916" spans="1:26" x14ac:dyDescent="0.25">
      <c r="A916" s="6" t="s">
        <v>1155</v>
      </c>
      <c r="B916" s="6" t="s">
        <v>3847</v>
      </c>
      <c r="C916" s="6" t="s">
        <v>3819</v>
      </c>
      <c r="D916" s="6" t="s">
        <v>10190</v>
      </c>
      <c r="E916" s="6" t="s">
        <v>6492</v>
      </c>
      <c r="F916" s="6" t="s">
        <v>6827</v>
      </c>
      <c r="G916" s="6" t="s">
        <v>8901</v>
      </c>
      <c r="H916" s="6" t="s">
        <v>6829</v>
      </c>
      <c r="I916" s="43">
        <v>45236</v>
      </c>
      <c r="J916" s="43">
        <v>45240</v>
      </c>
      <c r="K916">
        <v>849399</v>
      </c>
      <c r="L916" s="6" t="s">
        <v>81</v>
      </c>
      <c r="M916" s="6" t="s">
        <v>81</v>
      </c>
      <c r="N916" s="6" t="s">
        <v>5411</v>
      </c>
      <c r="O916" s="6" t="s">
        <v>3982</v>
      </c>
      <c r="Q916" s="6" t="s">
        <v>3302</v>
      </c>
      <c r="R916" s="6" t="s">
        <v>20325</v>
      </c>
      <c r="S916" s="6" t="s">
        <v>20326</v>
      </c>
      <c r="T916" s="6" t="s">
        <v>12</v>
      </c>
      <c r="U916" s="6" t="s">
        <v>3302</v>
      </c>
      <c r="V916" s="6" t="s">
        <v>15917</v>
      </c>
      <c r="W916" s="6" t="s">
        <v>16134</v>
      </c>
      <c r="X916" s="6" t="s">
        <v>20327</v>
      </c>
      <c r="Y916" s="6" t="s">
        <v>20328</v>
      </c>
      <c r="Z916" s="6" t="s">
        <v>20329</v>
      </c>
    </row>
    <row r="917" spans="1:26" x14ac:dyDescent="0.25">
      <c r="A917" s="6" t="s">
        <v>6194</v>
      </c>
      <c r="B917" s="6" t="s">
        <v>745</v>
      </c>
      <c r="C917" s="6" t="s">
        <v>3823</v>
      </c>
      <c r="D917" s="6" t="s">
        <v>10191</v>
      </c>
      <c r="E917" s="6" t="s">
        <v>10192</v>
      </c>
      <c r="F917" s="6" t="s">
        <v>6445</v>
      </c>
      <c r="G917" s="6" t="s">
        <v>7108</v>
      </c>
      <c r="H917" s="6" t="s">
        <v>6447</v>
      </c>
      <c r="I917" s="43">
        <v>45140</v>
      </c>
      <c r="J917" s="43"/>
      <c r="K917">
        <v>50725</v>
      </c>
      <c r="L917" s="6" t="s">
        <v>10193</v>
      </c>
      <c r="M917" s="6" t="s">
        <v>10194</v>
      </c>
      <c r="N917" s="6" t="s">
        <v>10195</v>
      </c>
      <c r="O917" s="6" t="s">
        <v>3984</v>
      </c>
      <c r="Q917" s="6" t="s">
        <v>3304</v>
      </c>
      <c r="R917" s="6" t="s">
        <v>20330</v>
      </c>
      <c r="S917" s="6" t="s">
        <v>81</v>
      </c>
      <c r="T917" s="6" t="s">
        <v>12</v>
      </c>
      <c r="U917" s="6" t="s">
        <v>3304</v>
      </c>
      <c r="V917" s="6" t="s">
        <v>15930</v>
      </c>
      <c r="W917" s="6" t="s">
        <v>16007</v>
      </c>
      <c r="X917" s="6" t="s">
        <v>20331</v>
      </c>
      <c r="Y917" s="6" t="s">
        <v>20332</v>
      </c>
      <c r="Z917" s="6" t="s">
        <v>81</v>
      </c>
    </row>
    <row r="918" spans="1:26" x14ac:dyDescent="0.25">
      <c r="A918" s="6" t="s">
        <v>1157</v>
      </c>
      <c r="B918" s="6" t="s">
        <v>3861</v>
      </c>
      <c r="C918" s="6" t="s">
        <v>114</v>
      </c>
      <c r="D918" s="6" t="s">
        <v>10196</v>
      </c>
      <c r="E918" s="6" t="s">
        <v>10197</v>
      </c>
      <c r="F918" s="6" t="s">
        <v>10198</v>
      </c>
      <c r="G918" s="6" t="s">
        <v>10199</v>
      </c>
      <c r="H918" s="6" t="s">
        <v>81</v>
      </c>
      <c r="I918" s="43"/>
      <c r="J918" s="43"/>
      <c r="K918">
        <v>1172724</v>
      </c>
      <c r="L918" s="6" t="s">
        <v>10200</v>
      </c>
      <c r="M918" s="6" t="s">
        <v>10201</v>
      </c>
      <c r="N918" s="6" t="s">
        <v>5412</v>
      </c>
      <c r="O918" s="6" t="s">
        <v>3982</v>
      </c>
      <c r="Q918" s="6" t="s">
        <v>1461</v>
      </c>
      <c r="R918" s="6" t="s">
        <v>20333</v>
      </c>
      <c r="S918" s="6" t="s">
        <v>20334</v>
      </c>
      <c r="T918" s="6" t="s">
        <v>12</v>
      </c>
      <c r="U918" s="6" t="s">
        <v>1461</v>
      </c>
      <c r="V918" s="6" t="s">
        <v>16076</v>
      </c>
      <c r="W918" s="6" t="s">
        <v>16077</v>
      </c>
      <c r="X918" s="6" t="s">
        <v>20335</v>
      </c>
      <c r="Y918" s="6" t="s">
        <v>20336</v>
      </c>
      <c r="Z918" s="6" t="s">
        <v>20337</v>
      </c>
    </row>
    <row r="919" spans="1:26" x14ac:dyDescent="0.25">
      <c r="A919" s="6" t="s">
        <v>1159</v>
      </c>
      <c r="B919" s="6" t="s">
        <v>2661</v>
      </c>
      <c r="C919" s="6" t="s">
        <v>3823</v>
      </c>
      <c r="D919" s="6" t="s">
        <v>10202</v>
      </c>
      <c r="E919" s="6" t="s">
        <v>6357</v>
      </c>
      <c r="F919" s="6" t="s">
        <v>7802</v>
      </c>
      <c r="G919" s="6" t="s">
        <v>10203</v>
      </c>
      <c r="H919" s="6" t="s">
        <v>1885</v>
      </c>
      <c r="I919" s="43">
        <v>45230</v>
      </c>
      <c r="J919" s="43">
        <v>45236</v>
      </c>
      <c r="K919">
        <v>1780232</v>
      </c>
      <c r="L919" s="6" t="s">
        <v>10204</v>
      </c>
      <c r="M919" s="6" t="s">
        <v>10205</v>
      </c>
      <c r="N919" s="6" t="s">
        <v>4487</v>
      </c>
      <c r="O919" s="6" t="s">
        <v>3982</v>
      </c>
      <c r="Q919" s="6" t="s">
        <v>3306</v>
      </c>
      <c r="R919" s="6" t="s">
        <v>20338</v>
      </c>
      <c r="S919" s="6" t="s">
        <v>20339</v>
      </c>
      <c r="T919" s="6" t="s">
        <v>12</v>
      </c>
      <c r="U919" s="6" t="s">
        <v>3306</v>
      </c>
      <c r="V919" s="6" t="s">
        <v>15910</v>
      </c>
      <c r="W919" s="6" t="s">
        <v>16031</v>
      </c>
      <c r="X919" s="6" t="s">
        <v>20340</v>
      </c>
      <c r="Y919" s="6" t="s">
        <v>20341</v>
      </c>
      <c r="Z919" s="6" t="s">
        <v>20342</v>
      </c>
    </row>
    <row r="920" spans="1:26" x14ac:dyDescent="0.25">
      <c r="A920" s="6" t="s">
        <v>1161</v>
      </c>
      <c r="B920" s="6" t="s">
        <v>3853</v>
      </c>
      <c r="C920" s="6" t="s">
        <v>3819</v>
      </c>
      <c r="D920" s="6" t="s">
        <v>10206</v>
      </c>
      <c r="E920" s="6" t="s">
        <v>81</v>
      </c>
      <c r="F920" s="6" t="s">
        <v>10207</v>
      </c>
      <c r="G920" s="6" t="s">
        <v>10208</v>
      </c>
      <c r="H920" s="6" t="s">
        <v>6447</v>
      </c>
      <c r="I920" s="43">
        <v>45146</v>
      </c>
      <c r="J920" s="43"/>
      <c r="K920">
        <v>1709048</v>
      </c>
      <c r="L920" s="6" t="s">
        <v>10209</v>
      </c>
      <c r="M920" s="6" t="s">
        <v>10210</v>
      </c>
      <c r="N920" s="6" t="s">
        <v>4599</v>
      </c>
      <c r="O920" s="6" t="s">
        <v>3982</v>
      </c>
      <c r="Q920" s="6" t="s">
        <v>1465</v>
      </c>
      <c r="R920" s="6" t="s">
        <v>1464</v>
      </c>
      <c r="S920" s="6" t="s">
        <v>20343</v>
      </c>
      <c r="T920" s="6" t="s">
        <v>12</v>
      </c>
      <c r="U920" s="6" t="s">
        <v>1465</v>
      </c>
      <c r="V920" s="6" t="s">
        <v>24</v>
      </c>
      <c r="W920" s="6" t="s">
        <v>17496</v>
      </c>
      <c r="X920" s="6" t="s">
        <v>20344</v>
      </c>
      <c r="Y920" s="6" t="s">
        <v>20345</v>
      </c>
      <c r="Z920" s="6" t="s">
        <v>20346</v>
      </c>
    </row>
    <row r="921" spans="1:26" x14ac:dyDescent="0.25">
      <c r="A921" s="6" t="s">
        <v>1163</v>
      </c>
      <c r="B921" s="6" t="s">
        <v>3894</v>
      </c>
      <c r="C921" s="6" t="s">
        <v>114</v>
      </c>
      <c r="D921" s="6" t="s">
        <v>10211</v>
      </c>
      <c r="E921" s="6" t="s">
        <v>10212</v>
      </c>
      <c r="F921" s="6" t="s">
        <v>6432</v>
      </c>
      <c r="G921" s="6" t="s">
        <v>9590</v>
      </c>
      <c r="H921" s="6" t="s">
        <v>6434</v>
      </c>
      <c r="I921" s="43"/>
      <c r="J921" s="43"/>
      <c r="K921">
        <v>1073404</v>
      </c>
      <c r="L921" s="6" t="s">
        <v>10213</v>
      </c>
      <c r="M921" s="6" t="s">
        <v>10214</v>
      </c>
      <c r="N921" s="6" t="s">
        <v>5413</v>
      </c>
      <c r="O921" s="6" t="s">
        <v>3982</v>
      </c>
      <c r="Q921" s="6" t="s">
        <v>1466</v>
      </c>
      <c r="R921" s="6" t="s">
        <v>20347</v>
      </c>
      <c r="S921" s="6" t="s">
        <v>20348</v>
      </c>
      <c r="T921" s="6" t="s">
        <v>12</v>
      </c>
      <c r="U921" s="6" t="s">
        <v>1466</v>
      </c>
      <c r="V921" s="6" t="s">
        <v>24</v>
      </c>
      <c r="W921" s="6" t="s">
        <v>18499</v>
      </c>
      <c r="X921" s="6" t="s">
        <v>20349</v>
      </c>
      <c r="Y921" s="6" t="s">
        <v>20350</v>
      </c>
      <c r="Z921" s="6" t="s">
        <v>20351</v>
      </c>
    </row>
    <row r="922" spans="1:26" x14ac:dyDescent="0.25">
      <c r="A922" s="6" t="s">
        <v>1165</v>
      </c>
      <c r="B922" s="6" t="s">
        <v>3880</v>
      </c>
      <c r="C922" s="6" t="s">
        <v>3823</v>
      </c>
      <c r="D922" s="6" t="s">
        <v>10215</v>
      </c>
      <c r="E922" s="6" t="s">
        <v>81</v>
      </c>
      <c r="F922" s="6" t="s">
        <v>6992</v>
      </c>
      <c r="G922" s="6" t="s">
        <v>10216</v>
      </c>
      <c r="H922" s="6" t="s">
        <v>6709</v>
      </c>
      <c r="I922" s="43">
        <v>45223</v>
      </c>
      <c r="J922" s="43">
        <v>45229</v>
      </c>
      <c r="K922">
        <v>42888</v>
      </c>
      <c r="L922" s="6" t="s">
        <v>10217</v>
      </c>
      <c r="M922" s="6" t="s">
        <v>10218</v>
      </c>
      <c r="N922" s="6" t="s">
        <v>4709</v>
      </c>
      <c r="O922" s="6" t="s">
        <v>3982</v>
      </c>
      <c r="Q922" s="6" t="s">
        <v>3310</v>
      </c>
      <c r="R922" s="6" t="s">
        <v>3309</v>
      </c>
      <c r="S922" s="6" t="s">
        <v>20352</v>
      </c>
      <c r="T922" s="6" t="s">
        <v>12</v>
      </c>
      <c r="U922" s="6" t="s">
        <v>3310</v>
      </c>
      <c r="V922" s="6" t="s">
        <v>16037</v>
      </c>
      <c r="W922" s="6" t="s">
        <v>16616</v>
      </c>
      <c r="X922" s="6" t="s">
        <v>20353</v>
      </c>
      <c r="Y922" s="6" t="s">
        <v>20354</v>
      </c>
      <c r="Z922" s="6" t="s">
        <v>81</v>
      </c>
    </row>
    <row r="923" spans="1:26" x14ac:dyDescent="0.25">
      <c r="A923" s="6" t="s">
        <v>3173</v>
      </c>
      <c r="B923" s="6" t="s">
        <v>3815</v>
      </c>
      <c r="C923" s="6" t="s">
        <v>3816</v>
      </c>
      <c r="D923" s="6" t="s">
        <v>10219</v>
      </c>
      <c r="E923" s="6" t="s">
        <v>81</v>
      </c>
      <c r="F923" s="6" t="s">
        <v>7112</v>
      </c>
      <c r="G923" s="6" t="s">
        <v>7113</v>
      </c>
      <c r="H923" s="6" t="s">
        <v>6353</v>
      </c>
      <c r="I923" s="43">
        <v>45231</v>
      </c>
      <c r="J923" s="43">
        <v>45236</v>
      </c>
      <c r="K923">
        <v>1576280</v>
      </c>
      <c r="L923" s="6" t="s">
        <v>10220</v>
      </c>
      <c r="M923" s="6" t="s">
        <v>10221</v>
      </c>
      <c r="N923" s="6" t="s">
        <v>4812</v>
      </c>
      <c r="O923" s="6" t="s">
        <v>3983</v>
      </c>
      <c r="Q923" s="6" t="s">
        <v>6203</v>
      </c>
      <c r="R923" s="6" t="s">
        <v>20355</v>
      </c>
      <c r="S923" s="6" t="s">
        <v>20356</v>
      </c>
      <c r="T923" s="6" t="s">
        <v>81</v>
      </c>
      <c r="U923" s="6" t="s">
        <v>81</v>
      </c>
      <c r="V923" s="6" t="s">
        <v>15936</v>
      </c>
      <c r="W923" s="6" t="s">
        <v>15937</v>
      </c>
      <c r="X923" s="6" t="s">
        <v>20357</v>
      </c>
      <c r="Y923" s="6" t="s">
        <v>20358</v>
      </c>
      <c r="Z923" s="6" t="s">
        <v>81</v>
      </c>
    </row>
    <row r="924" spans="1:26" x14ac:dyDescent="0.25">
      <c r="A924" s="6" t="s">
        <v>3175</v>
      </c>
      <c r="B924" s="6" t="s">
        <v>3937</v>
      </c>
      <c r="C924" s="6" t="s">
        <v>3835</v>
      </c>
      <c r="D924" s="6" t="s">
        <v>10222</v>
      </c>
      <c r="E924" s="6" t="s">
        <v>10223</v>
      </c>
      <c r="F924" s="6" t="s">
        <v>6648</v>
      </c>
      <c r="G924" s="6" t="s">
        <v>10224</v>
      </c>
      <c r="H924" s="6" t="s">
        <v>6650</v>
      </c>
      <c r="I924" s="43">
        <v>45230</v>
      </c>
      <c r="J924" s="43">
        <v>45236</v>
      </c>
      <c r="K924">
        <v>104889</v>
      </c>
      <c r="L924" s="6" t="s">
        <v>10225</v>
      </c>
      <c r="M924" s="6" t="s">
        <v>10226</v>
      </c>
      <c r="N924" s="6" t="s">
        <v>4143</v>
      </c>
      <c r="O924" s="6" t="s">
        <v>3983</v>
      </c>
      <c r="Q924" s="6" t="s">
        <v>1467</v>
      </c>
      <c r="R924" s="6" t="s">
        <v>20359</v>
      </c>
      <c r="S924" s="6" t="s">
        <v>20360</v>
      </c>
      <c r="T924" s="6" t="s">
        <v>15902</v>
      </c>
      <c r="U924" s="6" t="s">
        <v>1467</v>
      </c>
      <c r="V924" s="6" t="s">
        <v>15962</v>
      </c>
      <c r="W924" s="6" t="s">
        <v>15963</v>
      </c>
      <c r="X924" s="6" t="s">
        <v>20361</v>
      </c>
      <c r="Y924" s="6" t="s">
        <v>20362</v>
      </c>
      <c r="Z924" s="6" t="s">
        <v>20363</v>
      </c>
    </row>
    <row r="925" spans="1:26" x14ac:dyDescent="0.25">
      <c r="A925" s="6" t="s">
        <v>1167</v>
      </c>
      <c r="B925" s="6" t="s">
        <v>3849</v>
      </c>
      <c r="C925" s="6" t="s">
        <v>3819</v>
      </c>
      <c r="D925" s="6" t="s">
        <v>10227</v>
      </c>
      <c r="E925" s="6" t="s">
        <v>7644</v>
      </c>
      <c r="F925" s="6" t="s">
        <v>7842</v>
      </c>
      <c r="G925" s="6" t="s">
        <v>10228</v>
      </c>
      <c r="H925" s="6" t="s">
        <v>6480</v>
      </c>
      <c r="I925" s="43">
        <v>45238</v>
      </c>
      <c r="J925" s="43"/>
      <c r="K925">
        <v>1061574</v>
      </c>
      <c r="L925" s="6" t="s">
        <v>10229</v>
      </c>
      <c r="M925" s="6" t="s">
        <v>10230</v>
      </c>
      <c r="N925" s="6" t="s">
        <v>5414</v>
      </c>
      <c r="O925" s="6" t="s">
        <v>3982</v>
      </c>
      <c r="Q925" s="6" t="s">
        <v>1469</v>
      </c>
      <c r="R925" s="6" t="s">
        <v>20364</v>
      </c>
      <c r="S925" s="6" t="s">
        <v>20365</v>
      </c>
      <c r="T925" s="6" t="s">
        <v>20366</v>
      </c>
      <c r="U925" s="6" t="s">
        <v>20367</v>
      </c>
      <c r="V925" s="6" t="s">
        <v>102</v>
      </c>
      <c r="W925" s="6" t="s">
        <v>16106</v>
      </c>
      <c r="X925" s="6" t="s">
        <v>20368</v>
      </c>
      <c r="Y925" s="6" t="s">
        <v>20369</v>
      </c>
      <c r="Z925" s="6" t="s">
        <v>20370</v>
      </c>
    </row>
    <row r="926" spans="1:26" x14ac:dyDescent="0.25">
      <c r="A926" s="6" t="s">
        <v>1169</v>
      </c>
      <c r="B926" s="6" t="s">
        <v>3922</v>
      </c>
      <c r="C926" s="6" t="s">
        <v>3826</v>
      </c>
      <c r="D926" s="6" t="s">
        <v>10231</v>
      </c>
      <c r="E926" s="6" t="s">
        <v>10232</v>
      </c>
      <c r="F926" s="6" t="s">
        <v>7842</v>
      </c>
      <c r="G926" s="6" t="s">
        <v>10233</v>
      </c>
      <c r="H926" s="6" t="s">
        <v>6480</v>
      </c>
      <c r="I926" s="43">
        <v>45231</v>
      </c>
      <c r="J926" s="43">
        <v>45236</v>
      </c>
      <c r="K926">
        <v>1061894</v>
      </c>
      <c r="L926" s="6" t="s">
        <v>10234</v>
      </c>
      <c r="M926" s="6" t="s">
        <v>10235</v>
      </c>
      <c r="N926" s="6" t="s">
        <v>4155</v>
      </c>
      <c r="O926" s="6" t="s">
        <v>3982</v>
      </c>
      <c r="Q926" s="6" t="s">
        <v>1471</v>
      </c>
      <c r="R926" s="6" t="s">
        <v>20371</v>
      </c>
      <c r="S926" s="6" t="s">
        <v>20372</v>
      </c>
      <c r="T926" s="6" t="s">
        <v>12</v>
      </c>
      <c r="U926" s="6" t="s">
        <v>1471</v>
      </c>
      <c r="V926" s="6" t="s">
        <v>15903</v>
      </c>
      <c r="W926" s="6" t="s">
        <v>20373</v>
      </c>
      <c r="X926" s="6" t="s">
        <v>20374</v>
      </c>
      <c r="Y926" s="6" t="s">
        <v>20375</v>
      </c>
      <c r="Z926" s="6" t="s">
        <v>20376</v>
      </c>
    </row>
    <row r="927" spans="1:26" x14ac:dyDescent="0.25">
      <c r="A927" s="6" t="s">
        <v>1170</v>
      </c>
      <c r="B927" s="6" t="s">
        <v>3830</v>
      </c>
      <c r="C927" s="6" t="s">
        <v>3816</v>
      </c>
      <c r="D927" s="6" t="s">
        <v>10236</v>
      </c>
      <c r="E927" s="6" t="s">
        <v>81</v>
      </c>
      <c r="F927" s="6" t="s">
        <v>10237</v>
      </c>
      <c r="G927" s="6" t="s">
        <v>10238</v>
      </c>
      <c r="H927" s="6" t="s">
        <v>6353</v>
      </c>
      <c r="I927" s="43">
        <v>45224</v>
      </c>
      <c r="J927" s="43">
        <v>45229</v>
      </c>
      <c r="K927">
        <v>882095</v>
      </c>
      <c r="L927" s="6" t="s">
        <v>10239</v>
      </c>
      <c r="M927" s="6" t="s">
        <v>10240</v>
      </c>
      <c r="N927" s="6" t="s">
        <v>4737</v>
      </c>
      <c r="O927" s="6" t="s">
        <v>3983</v>
      </c>
      <c r="Q927" s="6" t="s">
        <v>1472</v>
      </c>
      <c r="R927" s="6" t="s">
        <v>20377</v>
      </c>
      <c r="S927" s="6" t="s">
        <v>20378</v>
      </c>
      <c r="T927" s="6" t="s">
        <v>12</v>
      </c>
      <c r="U927" s="6" t="s">
        <v>1472</v>
      </c>
      <c r="V927" s="6" t="s">
        <v>15930</v>
      </c>
      <c r="W927" s="6" t="s">
        <v>16319</v>
      </c>
      <c r="X927" s="6" t="s">
        <v>20379</v>
      </c>
      <c r="Y927" s="6" t="s">
        <v>20380</v>
      </c>
      <c r="Z927" s="6" t="s">
        <v>20381</v>
      </c>
    </row>
    <row r="928" spans="1:26" x14ac:dyDescent="0.25">
      <c r="A928" s="6" t="s">
        <v>1171</v>
      </c>
      <c r="B928" s="6" t="s">
        <v>3876</v>
      </c>
      <c r="C928" s="6" t="s">
        <v>3835</v>
      </c>
      <c r="D928" s="6" t="s">
        <v>10241</v>
      </c>
      <c r="E928" s="6" t="s">
        <v>81</v>
      </c>
      <c r="F928" s="6" t="s">
        <v>6992</v>
      </c>
      <c r="G928" s="6" t="s">
        <v>10242</v>
      </c>
      <c r="H928" s="6" t="s">
        <v>6709</v>
      </c>
      <c r="I928" s="43">
        <v>45188</v>
      </c>
      <c r="J928" s="43">
        <v>45194</v>
      </c>
      <c r="K928">
        <v>40704</v>
      </c>
      <c r="L928" s="6" t="s">
        <v>10243</v>
      </c>
      <c r="M928" s="6" t="s">
        <v>10244</v>
      </c>
      <c r="N928" s="6" t="s">
        <v>4437</v>
      </c>
      <c r="O928" s="6" t="s">
        <v>3983</v>
      </c>
      <c r="Q928" s="6" t="s">
        <v>1473</v>
      </c>
      <c r="R928" s="6" t="s">
        <v>20382</v>
      </c>
      <c r="S928" s="6" t="s">
        <v>20383</v>
      </c>
      <c r="T928" s="6" t="s">
        <v>12</v>
      </c>
      <c r="U928" s="6" t="s">
        <v>1473</v>
      </c>
      <c r="V928" s="6" t="s">
        <v>15889</v>
      </c>
      <c r="W928" s="6" t="s">
        <v>15890</v>
      </c>
      <c r="X928" s="6" t="s">
        <v>20384</v>
      </c>
      <c r="Y928" s="6" t="s">
        <v>20385</v>
      </c>
      <c r="Z928" s="6" t="s">
        <v>20386</v>
      </c>
    </row>
    <row r="929" spans="1:26" x14ac:dyDescent="0.25">
      <c r="A929" s="6" t="s">
        <v>3177</v>
      </c>
      <c r="B929" s="6" t="s">
        <v>3841</v>
      </c>
      <c r="C929" s="6" t="s">
        <v>3816</v>
      </c>
      <c r="D929" s="6" t="s">
        <v>10245</v>
      </c>
      <c r="E929" s="6" t="s">
        <v>81</v>
      </c>
      <c r="F929" s="6" t="s">
        <v>10246</v>
      </c>
      <c r="G929" s="6" t="s">
        <v>10247</v>
      </c>
      <c r="H929" s="6" t="s">
        <v>6353</v>
      </c>
      <c r="I929" s="43">
        <v>45230</v>
      </c>
      <c r="J929" s="43">
        <v>45236</v>
      </c>
      <c r="K929">
        <v>1192448</v>
      </c>
      <c r="L929" s="6" t="s">
        <v>10248</v>
      </c>
      <c r="M929" s="6" t="s">
        <v>10249</v>
      </c>
      <c r="N929" s="6" t="s">
        <v>5415</v>
      </c>
      <c r="O929" s="6" t="s">
        <v>3983</v>
      </c>
      <c r="Q929" s="6" t="s">
        <v>3313</v>
      </c>
      <c r="R929" s="6" t="s">
        <v>20387</v>
      </c>
      <c r="S929" s="6" t="s">
        <v>20388</v>
      </c>
      <c r="T929" s="6" t="s">
        <v>81</v>
      </c>
      <c r="U929" s="6" t="s">
        <v>81</v>
      </c>
      <c r="V929" s="6" t="s">
        <v>15980</v>
      </c>
      <c r="W929" s="6" t="s">
        <v>16053</v>
      </c>
      <c r="X929" s="6" t="s">
        <v>20389</v>
      </c>
      <c r="Y929" s="6" t="s">
        <v>20390</v>
      </c>
      <c r="Z929" s="6" t="s">
        <v>81</v>
      </c>
    </row>
    <row r="930" spans="1:26" x14ac:dyDescent="0.25">
      <c r="A930" s="6" t="s">
        <v>1172</v>
      </c>
      <c r="B930" s="6" t="s">
        <v>3820</v>
      </c>
      <c r="C930" s="6" t="s">
        <v>3821</v>
      </c>
      <c r="D930" s="6" t="s">
        <v>10250</v>
      </c>
      <c r="E930" s="6" t="s">
        <v>81</v>
      </c>
      <c r="F930" s="6" t="s">
        <v>10251</v>
      </c>
      <c r="G930" s="6" t="s">
        <v>10252</v>
      </c>
      <c r="H930" s="6" t="s">
        <v>6376</v>
      </c>
      <c r="I930" s="43">
        <v>45223</v>
      </c>
      <c r="J930" s="43">
        <v>45229</v>
      </c>
      <c r="K930">
        <v>320335</v>
      </c>
      <c r="L930" s="6" t="s">
        <v>10253</v>
      </c>
      <c r="M930" s="6" t="s">
        <v>10254</v>
      </c>
      <c r="N930" s="6" t="s">
        <v>5416</v>
      </c>
      <c r="O930" s="6" t="s">
        <v>3984</v>
      </c>
      <c r="Q930" s="6" t="s">
        <v>1476</v>
      </c>
      <c r="R930" s="6" t="s">
        <v>20391</v>
      </c>
      <c r="S930" s="6" t="s">
        <v>20392</v>
      </c>
      <c r="T930" s="6" t="s">
        <v>6627</v>
      </c>
      <c r="U930" s="6" t="s">
        <v>1461</v>
      </c>
      <c r="V930" s="6" t="s">
        <v>16127</v>
      </c>
      <c r="W930" s="6" t="s">
        <v>16128</v>
      </c>
      <c r="X930" s="6" t="s">
        <v>20393</v>
      </c>
      <c r="Y930" s="6" t="s">
        <v>20394</v>
      </c>
      <c r="Z930" s="6" t="s">
        <v>20395</v>
      </c>
    </row>
    <row r="931" spans="1:26" x14ac:dyDescent="0.25">
      <c r="A931" s="6" t="s">
        <v>3178</v>
      </c>
      <c r="B931" s="6" t="s">
        <v>3876</v>
      </c>
      <c r="C931" s="6" t="s">
        <v>3835</v>
      </c>
      <c r="D931" s="6" t="s">
        <v>10255</v>
      </c>
      <c r="E931" s="6" t="s">
        <v>10256</v>
      </c>
      <c r="F931" s="6" t="s">
        <v>10257</v>
      </c>
      <c r="G931" s="6" t="s">
        <v>10258</v>
      </c>
      <c r="H931" s="6" t="s">
        <v>81</v>
      </c>
      <c r="I931" s="43"/>
      <c r="J931" s="43"/>
      <c r="L931" s="6" t="s">
        <v>10259</v>
      </c>
      <c r="M931" s="6" t="s">
        <v>10260</v>
      </c>
      <c r="N931" s="6" t="s">
        <v>5417</v>
      </c>
      <c r="O931" s="6" t="s">
        <v>3983</v>
      </c>
      <c r="Q931" s="6" t="s">
        <v>1477</v>
      </c>
      <c r="R931" s="6" t="s">
        <v>20396</v>
      </c>
      <c r="S931" s="6" t="s">
        <v>20397</v>
      </c>
      <c r="T931" s="6" t="s">
        <v>15902</v>
      </c>
      <c r="U931" s="6" t="s">
        <v>1477</v>
      </c>
      <c r="V931" s="6" t="s">
        <v>16076</v>
      </c>
      <c r="W931" s="6" t="s">
        <v>17360</v>
      </c>
      <c r="X931" s="6" t="s">
        <v>20398</v>
      </c>
      <c r="Y931" s="6" t="s">
        <v>20399</v>
      </c>
      <c r="Z931" s="6" t="s">
        <v>20400</v>
      </c>
    </row>
    <row r="932" spans="1:26" x14ac:dyDescent="0.25">
      <c r="A932" s="6" t="s">
        <v>1174</v>
      </c>
      <c r="B932" s="6" t="s">
        <v>3892</v>
      </c>
      <c r="C932" s="6" t="s">
        <v>3826</v>
      </c>
      <c r="D932" s="6" t="s">
        <v>10261</v>
      </c>
      <c r="E932" s="6" t="s">
        <v>81</v>
      </c>
      <c r="F932" s="6" t="s">
        <v>8953</v>
      </c>
      <c r="G932" s="6" t="s">
        <v>10262</v>
      </c>
      <c r="H932" s="6" t="s">
        <v>81</v>
      </c>
      <c r="I932" s="43">
        <v>45146</v>
      </c>
      <c r="J932" s="43"/>
      <c r="K932">
        <v>1835963</v>
      </c>
      <c r="L932" s="6" t="s">
        <v>10263</v>
      </c>
      <c r="M932" s="6" t="s">
        <v>10264</v>
      </c>
      <c r="N932" s="6" t="s">
        <v>5418</v>
      </c>
      <c r="O932" s="6" t="s">
        <v>3982</v>
      </c>
      <c r="Q932" s="6" t="s">
        <v>1478</v>
      </c>
      <c r="R932" s="6" t="s">
        <v>20401</v>
      </c>
      <c r="S932" s="6" t="s">
        <v>20402</v>
      </c>
      <c r="T932" s="6" t="s">
        <v>12</v>
      </c>
      <c r="U932" s="6" t="s">
        <v>1478</v>
      </c>
      <c r="V932" s="6" t="s">
        <v>16063</v>
      </c>
      <c r="W932" s="6" t="s">
        <v>16064</v>
      </c>
      <c r="X932" s="6" t="s">
        <v>20403</v>
      </c>
      <c r="Y932" s="6" t="s">
        <v>20404</v>
      </c>
      <c r="Z932" s="6" t="s">
        <v>20405</v>
      </c>
    </row>
    <row r="933" spans="1:26" x14ac:dyDescent="0.25">
      <c r="A933" s="6" t="s">
        <v>1175</v>
      </c>
      <c r="B933" s="6" t="s">
        <v>81</v>
      </c>
      <c r="C933" s="6" t="s">
        <v>81</v>
      </c>
      <c r="D933" s="6" t="s">
        <v>81</v>
      </c>
      <c r="E933" s="6" t="s">
        <v>81</v>
      </c>
      <c r="F933" s="6" t="s">
        <v>81</v>
      </c>
      <c r="G933" s="6" t="s">
        <v>81</v>
      </c>
      <c r="H933" s="6" t="s">
        <v>81</v>
      </c>
      <c r="I933" s="43"/>
      <c r="J933" s="43"/>
      <c r="K933">
        <v>1222333</v>
      </c>
      <c r="L933" s="6" t="s">
        <v>10265</v>
      </c>
      <c r="M933" s="6" t="s">
        <v>10266</v>
      </c>
      <c r="N933" s="6" t="s">
        <v>81</v>
      </c>
      <c r="O933" s="6" t="s">
        <v>81</v>
      </c>
      <c r="Q933" s="6" t="s">
        <v>1480</v>
      </c>
      <c r="R933" s="6" t="s">
        <v>20406</v>
      </c>
      <c r="S933" s="6" t="s">
        <v>20407</v>
      </c>
      <c r="T933" s="6" t="s">
        <v>12</v>
      </c>
      <c r="U933" s="6" t="s">
        <v>1480</v>
      </c>
      <c r="V933" s="6" t="s">
        <v>15930</v>
      </c>
      <c r="W933" s="6" t="s">
        <v>15931</v>
      </c>
      <c r="X933" s="6" t="s">
        <v>20408</v>
      </c>
      <c r="Y933" s="6" t="s">
        <v>20409</v>
      </c>
      <c r="Z933" s="6" t="s">
        <v>20410</v>
      </c>
    </row>
    <row r="934" spans="1:26" x14ac:dyDescent="0.25">
      <c r="A934" s="6" t="s">
        <v>3179</v>
      </c>
      <c r="B934" s="6" t="s">
        <v>3916</v>
      </c>
      <c r="C934" s="6" t="s">
        <v>114</v>
      </c>
      <c r="D934" s="6" t="s">
        <v>10267</v>
      </c>
      <c r="E934" s="6" t="s">
        <v>81</v>
      </c>
      <c r="F934" s="6" t="s">
        <v>10268</v>
      </c>
      <c r="G934" s="6" t="s">
        <v>10269</v>
      </c>
      <c r="H934" s="6" t="s">
        <v>81</v>
      </c>
      <c r="I934" s="43"/>
      <c r="J934" s="43"/>
      <c r="K934">
        <v>1524684</v>
      </c>
      <c r="L934" s="6" t="s">
        <v>81</v>
      </c>
      <c r="M934" s="6" t="s">
        <v>10270</v>
      </c>
      <c r="N934" s="6" t="s">
        <v>5419</v>
      </c>
      <c r="O934" s="6" t="s">
        <v>3982</v>
      </c>
      <c r="Q934" s="6" t="s">
        <v>1481</v>
      </c>
      <c r="R934" s="6" t="s">
        <v>20411</v>
      </c>
      <c r="S934" s="6" t="s">
        <v>20412</v>
      </c>
      <c r="T934" s="6" t="s">
        <v>15902</v>
      </c>
      <c r="U934" s="6" t="s">
        <v>1481</v>
      </c>
      <c r="V934" s="6" t="s">
        <v>15910</v>
      </c>
      <c r="W934" s="6" t="s">
        <v>17354</v>
      </c>
      <c r="X934" s="6" t="s">
        <v>20413</v>
      </c>
      <c r="Y934" s="6" t="s">
        <v>20414</v>
      </c>
      <c r="Z934" s="6" t="s">
        <v>20415</v>
      </c>
    </row>
    <row r="935" spans="1:26" x14ac:dyDescent="0.25">
      <c r="A935" s="6" t="s">
        <v>1177</v>
      </c>
      <c r="B935" s="6" t="s">
        <v>3849</v>
      </c>
      <c r="C935" s="6" t="s">
        <v>3819</v>
      </c>
      <c r="D935" s="6" t="s">
        <v>10272</v>
      </c>
      <c r="E935" s="6" t="s">
        <v>81</v>
      </c>
      <c r="F935" s="6" t="s">
        <v>6925</v>
      </c>
      <c r="G935" s="6" t="s">
        <v>10273</v>
      </c>
      <c r="H935" s="6" t="s">
        <v>81</v>
      </c>
      <c r="I935" s="43">
        <v>45154</v>
      </c>
      <c r="J935" s="43">
        <v>45159</v>
      </c>
      <c r="K935">
        <v>1557860</v>
      </c>
      <c r="L935" s="6" t="s">
        <v>10274</v>
      </c>
      <c r="M935" s="6" t="s">
        <v>10275</v>
      </c>
      <c r="N935" s="6" t="s">
        <v>5420</v>
      </c>
      <c r="O935" s="6" t="s">
        <v>3982</v>
      </c>
      <c r="Q935" s="6" t="s">
        <v>1483</v>
      </c>
      <c r="R935" s="6" t="s">
        <v>20416</v>
      </c>
      <c r="S935" s="6" t="s">
        <v>20417</v>
      </c>
      <c r="T935" s="6" t="s">
        <v>15902</v>
      </c>
      <c r="U935" s="6" t="s">
        <v>1483</v>
      </c>
      <c r="V935" s="6" t="s">
        <v>15889</v>
      </c>
      <c r="W935" s="6" t="s">
        <v>16116</v>
      </c>
      <c r="X935" s="6" t="s">
        <v>20418</v>
      </c>
      <c r="Y935" s="6" t="s">
        <v>20419</v>
      </c>
      <c r="Z935" s="6" t="s">
        <v>81</v>
      </c>
    </row>
    <row r="936" spans="1:26" x14ac:dyDescent="0.25">
      <c r="A936" s="6" t="s">
        <v>3180</v>
      </c>
      <c r="B936" s="6" t="s">
        <v>3923</v>
      </c>
      <c r="C936" s="6" t="s">
        <v>3866</v>
      </c>
      <c r="D936" s="6" t="s">
        <v>10276</v>
      </c>
      <c r="E936" s="6" t="s">
        <v>81</v>
      </c>
      <c r="F936" s="6" t="s">
        <v>10277</v>
      </c>
      <c r="G936" s="6" t="s">
        <v>10278</v>
      </c>
      <c r="H936" s="6" t="s">
        <v>81</v>
      </c>
      <c r="I936" s="43"/>
      <c r="J936" s="43"/>
      <c r="K936">
        <v>1385535</v>
      </c>
      <c r="L936" s="6" t="s">
        <v>10279</v>
      </c>
      <c r="M936" s="6" t="s">
        <v>10280</v>
      </c>
      <c r="N936" s="6" t="s">
        <v>5421</v>
      </c>
      <c r="O936" s="6" t="s">
        <v>3982</v>
      </c>
      <c r="Q936" s="6" t="s">
        <v>1484</v>
      </c>
      <c r="R936" s="6" t="s">
        <v>20420</v>
      </c>
      <c r="S936" s="6" t="s">
        <v>20421</v>
      </c>
      <c r="T936" s="6" t="s">
        <v>81</v>
      </c>
      <c r="U936" s="6" t="s">
        <v>81</v>
      </c>
      <c r="V936" s="6" t="s">
        <v>16752</v>
      </c>
      <c r="W936" s="6" t="s">
        <v>16753</v>
      </c>
      <c r="X936" s="6" t="s">
        <v>81</v>
      </c>
      <c r="Y936" s="6" t="s">
        <v>20422</v>
      </c>
      <c r="Z936" s="6" t="s">
        <v>81</v>
      </c>
    </row>
    <row r="937" spans="1:26" x14ac:dyDescent="0.25">
      <c r="A937" s="6" t="s">
        <v>3182</v>
      </c>
      <c r="B937" s="6" t="s">
        <v>3833</v>
      </c>
      <c r="C937" s="6" t="s">
        <v>3816</v>
      </c>
      <c r="D937" s="6" t="s">
        <v>10281</v>
      </c>
      <c r="E937" s="6" t="s">
        <v>81</v>
      </c>
      <c r="F937" s="6" t="s">
        <v>10282</v>
      </c>
      <c r="G937" s="6" t="s">
        <v>10283</v>
      </c>
      <c r="H937" s="6" t="s">
        <v>81</v>
      </c>
      <c r="I937" s="43"/>
      <c r="J937" s="43"/>
      <c r="K937">
        <v>1421876</v>
      </c>
      <c r="L937" s="6" t="s">
        <v>10284</v>
      </c>
      <c r="M937" s="6" t="s">
        <v>10285</v>
      </c>
      <c r="N937" s="6" t="s">
        <v>5422</v>
      </c>
      <c r="O937" s="6" t="s">
        <v>3983</v>
      </c>
      <c r="Q937" s="6" t="s">
        <v>1485</v>
      </c>
      <c r="R937" s="6" t="s">
        <v>20423</v>
      </c>
      <c r="S937" s="6" t="s">
        <v>20424</v>
      </c>
      <c r="T937" s="6" t="s">
        <v>12</v>
      </c>
      <c r="U937" s="6" t="s">
        <v>1485</v>
      </c>
      <c r="V937" s="6" t="s">
        <v>15903</v>
      </c>
      <c r="W937" s="6" t="s">
        <v>16348</v>
      </c>
      <c r="X937" s="6" t="s">
        <v>20425</v>
      </c>
      <c r="Y937" s="6" t="s">
        <v>20426</v>
      </c>
      <c r="Z937" s="6" t="s">
        <v>20427</v>
      </c>
    </row>
    <row r="938" spans="1:26" x14ac:dyDescent="0.25">
      <c r="A938" s="6" t="s">
        <v>1180</v>
      </c>
      <c r="B938" s="6" t="s">
        <v>3890</v>
      </c>
      <c r="C938" s="6" t="s">
        <v>3840</v>
      </c>
      <c r="D938" s="6" t="s">
        <v>10286</v>
      </c>
      <c r="E938" s="6" t="s">
        <v>8126</v>
      </c>
      <c r="F938" s="6" t="s">
        <v>10287</v>
      </c>
      <c r="G938" s="6" t="s">
        <v>10288</v>
      </c>
      <c r="H938" s="6" t="s">
        <v>6360</v>
      </c>
      <c r="I938" s="43">
        <v>45224</v>
      </c>
      <c r="J938" s="43">
        <v>45229</v>
      </c>
      <c r="K938">
        <v>1575965</v>
      </c>
      <c r="L938" s="6" t="s">
        <v>10289</v>
      </c>
      <c r="M938" s="6" t="s">
        <v>10290</v>
      </c>
      <c r="N938" s="6" t="s">
        <v>4068</v>
      </c>
      <c r="O938" s="6" t="s">
        <v>3982</v>
      </c>
      <c r="Q938" s="6" t="s">
        <v>3321</v>
      </c>
      <c r="R938" s="6" t="s">
        <v>20428</v>
      </c>
      <c r="S938" s="6" t="s">
        <v>20429</v>
      </c>
      <c r="T938" s="6" t="s">
        <v>12</v>
      </c>
      <c r="U938" s="6" t="s">
        <v>3321</v>
      </c>
      <c r="V938" s="6" t="s">
        <v>15930</v>
      </c>
      <c r="W938" s="6" t="s">
        <v>16007</v>
      </c>
      <c r="X938" s="6" t="s">
        <v>20430</v>
      </c>
      <c r="Y938" s="6" t="s">
        <v>20431</v>
      </c>
      <c r="Z938" s="6" t="s">
        <v>20432</v>
      </c>
    </row>
    <row r="939" spans="1:26" x14ac:dyDescent="0.25">
      <c r="A939" s="6" t="s">
        <v>1182</v>
      </c>
      <c r="B939" s="6" t="s">
        <v>3896</v>
      </c>
      <c r="C939" s="6" t="s">
        <v>3819</v>
      </c>
      <c r="D939" s="6" t="s">
        <v>10291</v>
      </c>
      <c r="E939" s="6" t="s">
        <v>81</v>
      </c>
      <c r="F939" s="6" t="s">
        <v>1181</v>
      </c>
      <c r="G939" s="6" t="s">
        <v>10292</v>
      </c>
      <c r="H939" s="6" t="s">
        <v>6447</v>
      </c>
      <c r="I939" s="43">
        <v>45222</v>
      </c>
      <c r="J939" s="43">
        <v>45226</v>
      </c>
      <c r="K939">
        <v>24741</v>
      </c>
      <c r="L939" s="6" t="s">
        <v>10293</v>
      </c>
      <c r="M939" s="6" t="s">
        <v>10294</v>
      </c>
      <c r="N939" s="6" t="s">
        <v>4114</v>
      </c>
      <c r="O939" s="6" t="s">
        <v>3982</v>
      </c>
      <c r="Q939" s="6" t="s">
        <v>3323</v>
      </c>
      <c r="R939" s="6" t="s">
        <v>20433</v>
      </c>
      <c r="S939" s="6" t="s">
        <v>20434</v>
      </c>
      <c r="T939" s="6" t="s">
        <v>12</v>
      </c>
      <c r="U939" s="6" t="s">
        <v>3323</v>
      </c>
      <c r="V939" s="6" t="s">
        <v>15910</v>
      </c>
      <c r="W939" s="6" t="s">
        <v>16170</v>
      </c>
      <c r="X939" s="6" t="s">
        <v>20435</v>
      </c>
      <c r="Y939" s="6" t="s">
        <v>20436</v>
      </c>
      <c r="Z939" s="6" t="s">
        <v>20437</v>
      </c>
    </row>
    <row r="940" spans="1:26" x14ac:dyDescent="0.25">
      <c r="A940" s="6" t="s">
        <v>1183</v>
      </c>
      <c r="B940" s="6" t="s">
        <v>3910</v>
      </c>
      <c r="C940" s="6" t="s">
        <v>3826</v>
      </c>
      <c r="D940" s="6" t="s">
        <v>10295</v>
      </c>
      <c r="E940" s="6" t="s">
        <v>81</v>
      </c>
      <c r="F940" s="6" t="s">
        <v>6872</v>
      </c>
      <c r="G940" s="6" t="s">
        <v>10296</v>
      </c>
      <c r="H940" s="6" t="s">
        <v>6542</v>
      </c>
      <c r="I940" s="43">
        <v>45223</v>
      </c>
      <c r="J940" s="43"/>
      <c r="K940">
        <v>1467858</v>
      </c>
      <c r="L940" s="6" t="s">
        <v>10297</v>
      </c>
      <c r="M940" s="6" t="s">
        <v>10298</v>
      </c>
      <c r="N940" s="6" t="s">
        <v>4496</v>
      </c>
      <c r="O940" s="6" t="s">
        <v>3982</v>
      </c>
      <c r="Q940" s="6" t="s">
        <v>1486</v>
      </c>
      <c r="R940" s="6" t="s">
        <v>20438</v>
      </c>
      <c r="S940" s="6" t="s">
        <v>20439</v>
      </c>
      <c r="T940" s="6" t="s">
        <v>12</v>
      </c>
      <c r="U940" s="6" t="s">
        <v>1486</v>
      </c>
      <c r="V940" s="6" t="s">
        <v>15917</v>
      </c>
      <c r="W940" s="6" t="s">
        <v>15968</v>
      </c>
      <c r="X940" s="6" t="s">
        <v>20440</v>
      </c>
      <c r="Y940" s="6" t="s">
        <v>20441</v>
      </c>
      <c r="Z940" s="6" t="s">
        <v>20442</v>
      </c>
    </row>
    <row r="941" spans="1:26" x14ac:dyDescent="0.25">
      <c r="A941" s="6" t="s">
        <v>1185</v>
      </c>
      <c r="B941" s="6" t="s">
        <v>3833</v>
      </c>
      <c r="C941" s="6" t="s">
        <v>3816</v>
      </c>
      <c r="D941" s="6" t="s">
        <v>10299</v>
      </c>
      <c r="E941" s="6" t="s">
        <v>81</v>
      </c>
      <c r="F941" s="6" t="s">
        <v>6979</v>
      </c>
      <c r="G941" s="6" t="s">
        <v>10300</v>
      </c>
      <c r="H941" s="6" t="s">
        <v>81</v>
      </c>
      <c r="I941" s="43"/>
      <c r="J941" s="43"/>
      <c r="K941">
        <v>1434265</v>
      </c>
      <c r="L941" s="6" t="s">
        <v>10301</v>
      </c>
      <c r="M941" s="6" t="s">
        <v>10302</v>
      </c>
      <c r="N941" s="6" t="s">
        <v>5423</v>
      </c>
      <c r="O941" s="6" t="s">
        <v>3983</v>
      </c>
      <c r="Q941" s="6" t="s">
        <v>6204</v>
      </c>
      <c r="R941" s="6" t="s">
        <v>2760</v>
      </c>
      <c r="S941" s="6" t="s">
        <v>81</v>
      </c>
      <c r="T941" s="6" t="s">
        <v>81</v>
      </c>
      <c r="U941" s="6" t="s">
        <v>81</v>
      </c>
      <c r="V941" s="6" t="s">
        <v>16127</v>
      </c>
      <c r="W941" s="6" t="s">
        <v>20443</v>
      </c>
      <c r="X941" s="6" t="s">
        <v>20444</v>
      </c>
      <c r="Y941" s="6" t="s">
        <v>20445</v>
      </c>
      <c r="Z941" s="6" t="s">
        <v>81</v>
      </c>
    </row>
    <row r="942" spans="1:26" x14ac:dyDescent="0.25">
      <c r="A942" s="6" t="s">
        <v>1187</v>
      </c>
      <c r="B942" s="6" t="s">
        <v>3825</v>
      </c>
      <c r="C942" s="6" t="s">
        <v>3826</v>
      </c>
      <c r="D942" s="6" t="s">
        <v>10303</v>
      </c>
      <c r="E942" s="6" t="s">
        <v>81</v>
      </c>
      <c r="F942" s="6" t="s">
        <v>10304</v>
      </c>
      <c r="G942" s="6" t="s">
        <v>10305</v>
      </c>
      <c r="H942" s="6" t="s">
        <v>6376</v>
      </c>
      <c r="I942" s="43">
        <v>45174</v>
      </c>
      <c r="J942" s="43">
        <v>45180</v>
      </c>
      <c r="K942">
        <v>1326380</v>
      </c>
      <c r="L942" s="6" t="s">
        <v>10306</v>
      </c>
      <c r="M942" s="6" t="s">
        <v>10307</v>
      </c>
      <c r="N942" s="6" t="s">
        <v>4130</v>
      </c>
      <c r="O942" s="6" t="s">
        <v>3982</v>
      </c>
      <c r="Q942" s="6" t="s">
        <v>1488</v>
      </c>
      <c r="R942" s="6" t="s">
        <v>20446</v>
      </c>
      <c r="S942" s="6" t="s">
        <v>20447</v>
      </c>
      <c r="T942" s="6" t="s">
        <v>12</v>
      </c>
      <c r="U942" s="6" t="s">
        <v>1488</v>
      </c>
      <c r="V942" s="6" t="s">
        <v>15930</v>
      </c>
      <c r="W942" s="6" t="s">
        <v>16007</v>
      </c>
      <c r="X942" s="6" t="s">
        <v>20448</v>
      </c>
      <c r="Y942" s="6" t="s">
        <v>20449</v>
      </c>
      <c r="Z942" s="6" t="s">
        <v>20450</v>
      </c>
    </row>
    <row r="943" spans="1:26" x14ac:dyDescent="0.25">
      <c r="A943" s="6" t="s">
        <v>1189</v>
      </c>
      <c r="B943" s="6" t="s">
        <v>3841</v>
      </c>
      <c r="C943" s="6" t="s">
        <v>3816</v>
      </c>
      <c r="D943" s="6" t="s">
        <v>10308</v>
      </c>
      <c r="E943" s="6" t="s">
        <v>81</v>
      </c>
      <c r="F943" s="6" t="s">
        <v>10309</v>
      </c>
      <c r="G943" s="6" t="s">
        <v>10310</v>
      </c>
      <c r="H943" s="6" t="s">
        <v>6360</v>
      </c>
      <c r="I943" s="43">
        <v>45236</v>
      </c>
      <c r="J943" s="43">
        <v>45240</v>
      </c>
      <c r="K943">
        <v>1237831</v>
      </c>
      <c r="L943" s="6" t="s">
        <v>10311</v>
      </c>
      <c r="M943" s="6" t="s">
        <v>10312</v>
      </c>
      <c r="N943" s="6" t="s">
        <v>5424</v>
      </c>
      <c r="O943" s="6" t="s">
        <v>3983</v>
      </c>
      <c r="Q943" s="6" t="s">
        <v>1490</v>
      </c>
      <c r="R943" s="6" t="s">
        <v>20451</v>
      </c>
      <c r="S943" s="6" t="s">
        <v>20452</v>
      </c>
      <c r="T943" s="6" t="s">
        <v>81</v>
      </c>
      <c r="U943" s="6" t="s">
        <v>81</v>
      </c>
      <c r="V943" s="6" t="s">
        <v>16127</v>
      </c>
      <c r="W943" s="6" t="s">
        <v>16152</v>
      </c>
      <c r="X943" s="6" t="s">
        <v>20453</v>
      </c>
      <c r="Y943" s="6" t="s">
        <v>20454</v>
      </c>
      <c r="Z943" s="6" t="s">
        <v>81</v>
      </c>
    </row>
    <row r="944" spans="1:26" x14ac:dyDescent="0.25">
      <c r="A944" s="6" t="s">
        <v>3183</v>
      </c>
      <c r="B944" s="6" t="s">
        <v>3824</v>
      </c>
      <c r="C944" s="6" t="s">
        <v>3823</v>
      </c>
      <c r="D944" s="6" t="s">
        <v>10313</v>
      </c>
      <c r="E944" s="6" t="s">
        <v>6614</v>
      </c>
      <c r="F944" s="6" t="s">
        <v>10314</v>
      </c>
      <c r="G944" s="6" t="s">
        <v>10315</v>
      </c>
      <c r="H944" s="6" t="s">
        <v>6420</v>
      </c>
      <c r="I944" s="43">
        <v>45168</v>
      </c>
      <c r="J944" s="43">
        <v>45173</v>
      </c>
      <c r="K944">
        <v>1600438</v>
      </c>
      <c r="L944" s="6" t="s">
        <v>10316</v>
      </c>
      <c r="M944" s="6" t="s">
        <v>10317</v>
      </c>
      <c r="N944" s="6" t="s">
        <v>4213</v>
      </c>
      <c r="O944" s="6" t="s">
        <v>3982</v>
      </c>
      <c r="Q944" s="6" t="s">
        <v>1492</v>
      </c>
      <c r="R944" s="6" t="s">
        <v>20455</v>
      </c>
      <c r="S944" s="6" t="s">
        <v>20456</v>
      </c>
      <c r="T944" s="6" t="s">
        <v>12</v>
      </c>
      <c r="U944" s="6" t="s">
        <v>1492</v>
      </c>
      <c r="V944" s="6" t="s">
        <v>15903</v>
      </c>
      <c r="W944" s="6" t="s">
        <v>16548</v>
      </c>
      <c r="X944" s="6" t="s">
        <v>20457</v>
      </c>
      <c r="Y944" s="6" t="s">
        <v>20458</v>
      </c>
      <c r="Z944" s="6" t="s">
        <v>20459</v>
      </c>
    </row>
    <row r="945" spans="1:26" x14ac:dyDescent="0.25">
      <c r="A945" s="6" t="s">
        <v>3184</v>
      </c>
      <c r="B945" s="6" t="s">
        <v>3841</v>
      </c>
      <c r="C945" s="6" t="s">
        <v>3816</v>
      </c>
      <c r="D945" s="6" t="s">
        <v>10318</v>
      </c>
      <c r="E945" s="6" t="s">
        <v>10319</v>
      </c>
      <c r="F945" s="6" t="s">
        <v>10320</v>
      </c>
      <c r="G945" s="6" t="s">
        <v>10321</v>
      </c>
      <c r="H945" s="6" t="s">
        <v>81</v>
      </c>
      <c r="I945" s="43"/>
      <c r="J945" s="43"/>
      <c r="L945" s="6" t="s">
        <v>10322</v>
      </c>
      <c r="M945" s="6" t="s">
        <v>81</v>
      </c>
      <c r="N945" s="6" t="s">
        <v>5425</v>
      </c>
      <c r="O945" s="6" t="s">
        <v>3983</v>
      </c>
      <c r="Q945" s="6" t="s">
        <v>1493</v>
      </c>
      <c r="R945" s="6" t="s">
        <v>20460</v>
      </c>
      <c r="S945" s="6" t="s">
        <v>20461</v>
      </c>
      <c r="T945" s="6" t="s">
        <v>12</v>
      </c>
      <c r="U945" s="6" t="s">
        <v>1493</v>
      </c>
      <c r="V945" s="6" t="s">
        <v>16076</v>
      </c>
      <c r="W945" s="6" t="s">
        <v>19415</v>
      </c>
      <c r="X945" s="6" t="s">
        <v>20462</v>
      </c>
      <c r="Y945" s="6" t="s">
        <v>20463</v>
      </c>
      <c r="Z945" s="6" t="s">
        <v>20464</v>
      </c>
    </row>
    <row r="946" spans="1:26" x14ac:dyDescent="0.25">
      <c r="A946" s="6" t="s">
        <v>3185</v>
      </c>
      <c r="B946" s="6" t="s">
        <v>3841</v>
      </c>
      <c r="C946" s="6" t="s">
        <v>3816</v>
      </c>
      <c r="D946" s="6" t="s">
        <v>10323</v>
      </c>
      <c r="E946" s="6" t="s">
        <v>81</v>
      </c>
      <c r="F946" s="6" t="s">
        <v>10324</v>
      </c>
      <c r="G946" s="6" t="s">
        <v>10325</v>
      </c>
      <c r="H946" s="6" t="s">
        <v>81</v>
      </c>
      <c r="I946" s="43"/>
      <c r="J946" s="43"/>
      <c r="L946" s="6" t="s">
        <v>10326</v>
      </c>
      <c r="M946" s="6" t="s">
        <v>81</v>
      </c>
      <c r="N946" s="6" t="s">
        <v>5426</v>
      </c>
      <c r="O946" s="6" t="s">
        <v>3983</v>
      </c>
      <c r="Q946" s="6" t="s">
        <v>3327</v>
      </c>
      <c r="R946" s="6" t="s">
        <v>20465</v>
      </c>
      <c r="S946" s="6" t="s">
        <v>20466</v>
      </c>
      <c r="T946" s="6" t="s">
        <v>81</v>
      </c>
      <c r="U946" s="6" t="s">
        <v>81</v>
      </c>
      <c r="V946" s="6" t="s">
        <v>16127</v>
      </c>
      <c r="W946" s="6" t="s">
        <v>16152</v>
      </c>
      <c r="X946" s="6" t="s">
        <v>20467</v>
      </c>
      <c r="Y946" s="6" t="s">
        <v>20468</v>
      </c>
      <c r="Z946" s="6" t="s">
        <v>81</v>
      </c>
    </row>
    <row r="947" spans="1:26" x14ac:dyDescent="0.25">
      <c r="A947" s="6" t="s">
        <v>1190</v>
      </c>
      <c r="B947" s="6" t="s">
        <v>3880</v>
      </c>
      <c r="C947" s="6" t="s">
        <v>3823</v>
      </c>
      <c r="D947" s="6" t="s">
        <v>10327</v>
      </c>
      <c r="E947" s="6" t="s">
        <v>81</v>
      </c>
      <c r="F947" s="6" t="s">
        <v>10328</v>
      </c>
      <c r="G947" s="6" t="s">
        <v>10329</v>
      </c>
      <c r="H947" s="6" t="s">
        <v>7060</v>
      </c>
      <c r="I947" s="43">
        <v>45216</v>
      </c>
      <c r="J947" s="43">
        <v>45222</v>
      </c>
      <c r="K947">
        <v>1474735</v>
      </c>
      <c r="L947" s="6" t="s">
        <v>10330</v>
      </c>
      <c r="M947" s="6" t="s">
        <v>10331</v>
      </c>
      <c r="N947" s="6" t="s">
        <v>4330</v>
      </c>
      <c r="O947" s="6" t="s">
        <v>3982</v>
      </c>
      <c r="Q947" s="6" t="s">
        <v>1494</v>
      </c>
      <c r="R947" s="6" t="s">
        <v>20469</v>
      </c>
      <c r="S947" s="6" t="s">
        <v>20470</v>
      </c>
      <c r="T947" s="6" t="s">
        <v>12</v>
      </c>
      <c r="U947" s="6" t="s">
        <v>1494</v>
      </c>
      <c r="V947" s="6" t="s">
        <v>15917</v>
      </c>
      <c r="W947" s="6" t="s">
        <v>16018</v>
      </c>
      <c r="X947" s="6" t="s">
        <v>20471</v>
      </c>
      <c r="Y947" s="6" t="s">
        <v>20472</v>
      </c>
      <c r="Z947" s="6" t="s">
        <v>20473</v>
      </c>
    </row>
    <row r="948" spans="1:26" x14ac:dyDescent="0.25">
      <c r="A948" s="6" t="s">
        <v>1192</v>
      </c>
      <c r="B948" s="6" t="s">
        <v>3855</v>
      </c>
      <c r="C948" s="6" t="s">
        <v>3826</v>
      </c>
      <c r="D948" s="6" t="s">
        <v>10332</v>
      </c>
      <c r="E948" s="6" t="s">
        <v>81</v>
      </c>
      <c r="F948" s="6" t="s">
        <v>10333</v>
      </c>
      <c r="G948" s="6" t="s">
        <v>10334</v>
      </c>
      <c r="H948" s="6" t="s">
        <v>6542</v>
      </c>
      <c r="I948" s="43">
        <v>45225</v>
      </c>
      <c r="J948" s="43">
        <v>45229</v>
      </c>
      <c r="K948">
        <v>355811</v>
      </c>
      <c r="L948" s="6" t="s">
        <v>10335</v>
      </c>
      <c r="M948" s="6" t="s">
        <v>10336</v>
      </c>
      <c r="N948" s="6" t="s">
        <v>4563</v>
      </c>
      <c r="O948" s="6" t="s">
        <v>3982</v>
      </c>
      <c r="Q948" s="6" t="s">
        <v>1496</v>
      </c>
      <c r="R948" s="6" t="s">
        <v>20474</v>
      </c>
      <c r="S948" s="6" t="s">
        <v>20475</v>
      </c>
      <c r="T948" s="6" t="s">
        <v>12</v>
      </c>
      <c r="U948" s="6" t="s">
        <v>1496</v>
      </c>
      <c r="V948" s="6" t="s">
        <v>16063</v>
      </c>
      <c r="W948" s="6" t="s">
        <v>16064</v>
      </c>
      <c r="X948" s="6" t="s">
        <v>20476</v>
      </c>
      <c r="Y948" s="6" t="s">
        <v>20477</v>
      </c>
      <c r="Z948" s="6" t="s">
        <v>20478</v>
      </c>
    </row>
    <row r="949" spans="1:26" x14ac:dyDescent="0.25">
      <c r="A949" s="6" t="s">
        <v>3187</v>
      </c>
      <c r="B949" s="6" t="s">
        <v>3820</v>
      </c>
      <c r="C949" s="6" t="s">
        <v>3821</v>
      </c>
      <c r="D949" s="6" t="s">
        <v>10337</v>
      </c>
      <c r="E949" s="6" t="s">
        <v>81</v>
      </c>
      <c r="F949" s="6" t="s">
        <v>7092</v>
      </c>
      <c r="G949" s="6" t="s">
        <v>10338</v>
      </c>
      <c r="H949" s="6" t="s">
        <v>6650</v>
      </c>
      <c r="I949" s="43">
        <v>45147</v>
      </c>
      <c r="J949" s="43"/>
      <c r="K949">
        <v>1276520</v>
      </c>
      <c r="L949" s="6" t="s">
        <v>10339</v>
      </c>
      <c r="M949" s="6" t="s">
        <v>10340</v>
      </c>
      <c r="N949" s="6" t="s">
        <v>5427</v>
      </c>
      <c r="O949" s="6" t="s">
        <v>3984</v>
      </c>
      <c r="Q949" s="6" t="s">
        <v>1498</v>
      </c>
      <c r="R949" s="6" t="s">
        <v>1497</v>
      </c>
      <c r="S949" s="6" t="s">
        <v>20479</v>
      </c>
      <c r="T949" s="6" t="s">
        <v>12</v>
      </c>
      <c r="U949" s="6" t="s">
        <v>1498</v>
      </c>
      <c r="V949" s="6" t="s">
        <v>16063</v>
      </c>
      <c r="W949" s="6" t="s">
        <v>16064</v>
      </c>
      <c r="X949" s="6" t="s">
        <v>20480</v>
      </c>
      <c r="Y949" s="6" t="s">
        <v>20481</v>
      </c>
      <c r="Z949" s="6" t="s">
        <v>20482</v>
      </c>
    </row>
    <row r="950" spans="1:26" x14ac:dyDescent="0.25">
      <c r="A950" s="6" t="s">
        <v>3189</v>
      </c>
      <c r="B950" s="6" t="s">
        <v>3846</v>
      </c>
      <c r="C950" s="6" t="s">
        <v>3835</v>
      </c>
      <c r="D950" s="6" t="s">
        <v>10341</v>
      </c>
      <c r="E950" s="6" t="s">
        <v>81</v>
      </c>
      <c r="F950" s="6" t="s">
        <v>10342</v>
      </c>
      <c r="G950" s="6" t="s">
        <v>10343</v>
      </c>
      <c r="H950" s="6" t="s">
        <v>6353</v>
      </c>
      <c r="I950" s="43">
        <v>45236</v>
      </c>
      <c r="J950" s="43">
        <v>45240</v>
      </c>
      <c r="K950">
        <v>1771515</v>
      </c>
      <c r="L950" s="6" t="s">
        <v>10344</v>
      </c>
      <c r="M950" s="6" t="s">
        <v>10345</v>
      </c>
      <c r="N950" s="6" t="s">
        <v>5428</v>
      </c>
      <c r="O950" s="6" t="s">
        <v>3983</v>
      </c>
      <c r="Q950" s="6" t="s">
        <v>1500</v>
      </c>
      <c r="R950" s="6" t="s">
        <v>20483</v>
      </c>
      <c r="S950" s="6" t="s">
        <v>20484</v>
      </c>
      <c r="T950" s="6" t="s">
        <v>15902</v>
      </c>
      <c r="U950" s="6" t="s">
        <v>1500</v>
      </c>
      <c r="V950" s="6" t="s">
        <v>15936</v>
      </c>
      <c r="W950" s="6" t="s">
        <v>15937</v>
      </c>
      <c r="X950" s="6" t="s">
        <v>20485</v>
      </c>
      <c r="Y950" s="6" t="s">
        <v>20486</v>
      </c>
      <c r="Z950" s="6" t="s">
        <v>81</v>
      </c>
    </row>
    <row r="951" spans="1:26" x14ac:dyDescent="0.25">
      <c r="A951" s="6" t="s">
        <v>1194</v>
      </c>
      <c r="B951" s="6" t="s">
        <v>3861</v>
      </c>
      <c r="C951" s="6" t="s">
        <v>114</v>
      </c>
      <c r="D951" s="6" t="s">
        <v>10346</v>
      </c>
      <c r="E951" s="6" t="s">
        <v>10347</v>
      </c>
      <c r="F951" s="6" t="s">
        <v>6627</v>
      </c>
      <c r="G951" s="6" t="s">
        <v>10348</v>
      </c>
      <c r="H951" s="6" t="s">
        <v>1885</v>
      </c>
      <c r="I951" s="43">
        <v>45231</v>
      </c>
      <c r="J951" s="43">
        <v>45236</v>
      </c>
      <c r="K951">
        <v>756894</v>
      </c>
      <c r="L951" s="6" t="s">
        <v>10349</v>
      </c>
      <c r="M951" s="6" t="s">
        <v>10350</v>
      </c>
      <c r="N951" s="6" t="s">
        <v>4918</v>
      </c>
      <c r="O951" s="6" t="s">
        <v>3982</v>
      </c>
      <c r="Q951" s="6" t="s">
        <v>3332</v>
      </c>
      <c r="R951" s="6" t="s">
        <v>20487</v>
      </c>
      <c r="S951" s="6" t="s">
        <v>20488</v>
      </c>
      <c r="T951" s="6" t="s">
        <v>15902</v>
      </c>
      <c r="U951" s="6" t="s">
        <v>3332</v>
      </c>
      <c r="V951" s="6" t="s">
        <v>15936</v>
      </c>
      <c r="W951" s="6" t="s">
        <v>15937</v>
      </c>
      <c r="X951" s="6" t="s">
        <v>20489</v>
      </c>
      <c r="Y951" s="6" t="s">
        <v>20490</v>
      </c>
      <c r="Z951" s="6" t="s">
        <v>81</v>
      </c>
    </row>
    <row r="952" spans="1:26" x14ac:dyDescent="0.25">
      <c r="A952" s="6" t="s">
        <v>1196</v>
      </c>
      <c r="B952" s="6" t="s">
        <v>3895</v>
      </c>
      <c r="C952" s="6" t="s">
        <v>3826</v>
      </c>
      <c r="D952" s="6" t="s">
        <v>10351</v>
      </c>
      <c r="E952" s="6" t="s">
        <v>81</v>
      </c>
      <c r="F952" s="6" t="s">
        <v>10352</v>
      </c>
      <c r="G952" s="6" t="s">
        <v>10353</v>
      </c>
      <c r="H952" s="6" t="s">
        <v>1601</v>
      </c>
      <c r="I952" s="43">
        <v>45231</v>
      </c>
      <c r="J952" s="43">
        <v>45236</v>
      </c>
      <c r="K952">
        <v>1672013</v>
      </c>
      <c r="L952" s="6" t="s">
        <v>10354</v>
      </c>
      <c r="M952" s="6" t="s">
        <v>10355</v>
      </c>
      <c r="N952" s="6" t="s">
        <v>4620</v>
      </c>
      <c r="O952" s="6" t="s">
        <v>3982</v>
      </c>
      <c r="Q952" s="6" t="s">
        <v>3334</v>
      </c>
      <c r="R952" s="6" t="s">
        <v>20491</v>
      </c>
      <c r="S952" s="6" t="s">
        <v>20492</v>
      </c>
      <c r="T952" s="6" t="s">
        <v>12</v>
      </c>
      <c r="U952" s="6" t="s">
        <v>3334</v>
      </c>
      <c r="V952" s="6" t="s">
        <v>15917</v>
      </c>
      <c r="W952" s="6" t="s">
        <v>3941</v>
      </c>
      <c r="X952" s="6" t="s">
        <v>20493</v>
      </c>
      <c r="Y952" s="6" t="s">
        <v>20494</v>
      </c>
      <c r="Z952" s="6" t="s">
        <v>20495</v>
      </c>
    </row>
    <row r="953" spans="1:26" x14ac:dyDescent="0.25">
      <c r="A953" s="6" t="s">
        <v>1197</v>
      </c>
      <c r="B953" s="6" t="s">
        <v>3906</v>
      </c>
      <c r="C953" s="6" t="s">
        <v>3887</v>
      </c>
      <c r="D953" s="6" t="s">
        <v>10356</v>
      </c>
      <c r="E953" s="6" t="s">
        <v>81</v>
      </c>
      <c r="F953" s="6" t="s">
        <v>8318</v>
      </c>
      <c r="G953" s="6" t="s">
        <v>10357</v>
      </c>
      <c r="H953" s="6" t="s">
        <v>6353</v>
      </c>
      <c r="I953" s="43">
        <v>45222</v>
      </c>
      <c r="J953" s="43">
        <v>45226</v>
      </c>
      <c r="K953">
        <v>1652044</v>
      </c>
      <c r="L953" s="6" t="s">
        <v>10358</v>
      </c>
      <c r="M953" s="6" t="s">
        <v>10359</v>
      </c>
      <c r="N953" s="6" t="s">
        <v>4767</v>
      </c>
      <c r="O953" s="6" t="s">
        <v>3982</v>
      </c>
      <c r="Q953" s="6" t="s">
        <v>1501</v>
      </c>
      <c r="R953" s="6" t="s">
        <v>20496</v>
      </c>
      <c r="S953" s="6" t="s">
        <v>20497</v>
      </c>
      <c r="T953" s="6" t="s">
        <v>20366</v>
      </c>
      <c r="U953" s="6" t="s">
        <v>20498</v>
      </c>
      <c r="V953" s="6" t="s">
        <v>16024</v>
      </c>
      <c r="W953" s="6" t="s">
        <v>17491</v>
      </c>
      <c r="X953" s="6" t="s">
        <v>20499</v>
      </c>
      <c r="Y953" s="6" t="s">
        <v>20500</v>
      </c>
      <c r="Z953" s="6" t="s">
        <v>20501</v>
      </c>
    </row>
    <row r="954" spans="1:26" x14ac:dyDescent="0.25">
      <c r="A954" s="6" t="s">
        <v>1198</v>
      </c>
      <c r="B954" s="6" t="s">
        <v>3906</v>
      </c>
      <c r="C954" s="6" t="s">
        <v>3887</v>
      </c>
      <c r="D954" s="6" t="s">
        <v>10356</v>
      </c>
      <c r="E954" s="6" t="s">
        <v>81</v>
      </c>
      <c r="F954" s="6" t="s">
        <v>8318</v>
      </c>
      <c r="G954" s="6" t="s">
        <v>10357</v>
      </c>
      <c r="H954" s="6" t="s">
        <v>6353</v>
      </c>
      <c r="I954" s="43">
        <v>45222</v>
      </c>
      <c r="J954" s="43">
        <v>45226</v>
      </c>
      <c r="K954">
        <v>1652044</v>
      </c>
      <c r="L954" s="6" t="s">
        <v>10360</v>
      </c>
      <c r="M954" s="6" t="s">
        <v>10361</v>
      </c>
      <c r="N954" s="6" t="s">
        <v>4767</v>
      </c>
      <c r="O954" s="6" t="s">
        <v>3982</v>
      </c>
      <c r="Q954" s="6" t="s">
        <v>3336</v>
      </c>
      <c r="R954" s="6" t="s">
        <v>20502</v>
      </c>
      <c r="S954" s="6" t="s">
        <v>20503</v>
      </c>
      <c r="T954" s="6" t="s">
        <v>12</v>
      </c>
      <c r="U954" s="6" t="s">
        <v>3336</v>
      </c>
      <c r="V954" s="6" t="s">
        <v>3922</v>
      </c>
      <c r="W954" s="6" t="s">
        <v>17845</v>
      </c>
      <c r="X954" s="6" t="s">
        <v>20504</v>
      </c>
      <c r="Y954" s="6" t="s">
        <v>20505</v>
      </c>
      <c r="Z954" s="6" t="s">
        <v>20506</v>
      </c>
    </row>
    <row r="955" spans="1:26" x14ac:dyDescent="0.25">
      <c r="A955" s="6" t="s">
        <v>1199</v>
      </c>
      <c r="B955" s="6" t="s">
        <v>3825</v>
      </c>
      <c r="C955" s="6" t="s">
        <v>3826</v>
      </c>
      <c r="D955" s="6" t="s">
        <v>10362</v>
      </c>
      <c r="E955" s="6" t="s">
        <v>81</v>
      </c>
      <c r="F955" s="6" t="s">
        <v>6418</v>
      </c>
      <c r="G955" s="6" t="s">
        <v>9966</v>
      </c>
      <c r="H955" s="6" t="s">
        <v>6420</v>
      </c>
      <c r="I955" s="43">
        <v>45217</v>
      </c>
      <c r="J955" s="43">
        <v>45222</v>
      </c>
      <c r="K955">
        <v>40987</v>
      </c>
      <c r="L955" s="6" t="s">
        <v>10363</v>
      </c>
      <c r="M955" s="6" t="s">
        <v>10364</v>
      </c>
      <c r="N955" s="6" t="s">
        <v>4533</v>
      </c>
      <c r="O955" s="6" t="s">
        <v>3982</v>
      </c>
      <c r="Q955" s="6" t="s">
        <v>15796</v>
      </c>
      <c r="R955" s="6" t="s">
        <v>20507</v>
      </c>
      <c r="S955" s="6" t="s">
        <v>20508</v>
      </c>
      <c r="T955" s="6" t="s">
        <v>15902</v>
      </c>
      <c r="U955" s="6" t="s">
        <v>15796</v>
      </c>
      <c r="V955" s="6" t="s">
        <v>16083</v>
      </c>
      <c r="W955" s="6" t="s">
        <v>16220</v>
      </c>
      <c r="X955" s="6" t="s">
        <v>20509</v>
      </c>
      <c r="Y955" s="6" t="s">
        <v>20510</v>
      </c>
      <c r="Z955" s="6" t="s">
        <v>20511</v>
      </c>
    </row>
    <row r="956" spans="1:26" x14ac:dyDescent="0.25">
      <c r="A956" s="6" t="s">
        <v>3190</v>
      </c>
      <c r="B956" s="6" t="s">
        <v>3832</v>
      </c>
      <c r="C956" s="6" t="s">
        <v>3821</v>
      </c>
      <c r="D956" s="6" t="s">
        <v>10365</v>
      </c>
      <c r="E956" s="6" t="s">
        <v>10366</v>
      </c>
      <c r="F956" s="6" t="s">
        <v>7019</v>
      </c>
      <c r="G956" s="6" t="s">
        <v>10367</v>
      </c>
      <c r="H956" s="6" t="s">
        <v>7021</v>
      </c>
      <c r="I956" s="43"/>
      <c r="J956" s="43"/>
      <c r="L956" s="6" t="s">
        <v>81</v>
      </c>
      <c r="M956" s="6" t="s">
        <v>81</v>
      </c>
      <c r="N956" s="6" t="s">
        <v>5429</v>
      </c>
      <c r="O956" s="6" t="s">
        <v>3982</v>
      </c>
      <c r="Q956" s="6" t="s">
        <v>1503</v>
      </c>
      <c r="R956" s="6" t="s">
        <v>1502</v>
      </c>
      <c r="S956" s="6" t="s">
        <v>81</v>
      </c>
      <c r="T956" s="6" t="s">
        <v>81</v>
      </c>
      <c r="U956" s="6" t="s">
        <v>81</v>
      </c>
      <c r="V956" s="6" t="s">
        <v>15936</v>
      </c>
      <c r="W956" s="6" t="s">
        <v>15937</v>
      </c>
      <c r="X956" s="6" t="s">
        <v>20512</v>
      </c>
      <c r="Y956" s="6" t="s">
        <v>20513</v>
      </c>
      <c r="Z956" s="6" t="s">
        <v>81</v>
      </c>
    </row>
    <row r="957" spans="1:26" x14ac:dyDescent="0.25">
      <c r="A957" s="6" t="s">
        <v>1202</v>
      </c>
      <c r="B957" s="6" t="s">
        <v>3836</v>
      </c>
      <c r="C957" s="6" t="s">
        <v>3826</v>
      </c>
      <c r="D957" s="6" t="s">
        <v>10368</v>
      </c>
      <c r="E957" s="6" t="s">
        <v>6357</v>
      </c>
      <c r="F957" s="6" t="s">
        <v>7065</v>
      </c>
      <c r="G957" s="6" t="s">
        <v>8848</v>
      </c>
      <c r="H957" s="6" t="s">
        <v>6376</v>
      </c>
      <c r="I957" s="43">
        <v>45223</v>
      </c>
      <c r="J957" s="43">
        <v>45229</v>
      </c>
      <c r="K957">
        <v>1031203</v>
      </c>
      <c r="L957" s="6" t="s">
        <v>10369</v>
      </c>
      <c r="M957" s="6" t="s">
        <v>10370</v>
      </c>
      <c r="N957" s="6" t="s">
        <v>4238</v>
      </c>
      <c r="O957" s="6" t="s">
        <v>3982</v>
      </c>
      <c r="Q957" s="6" t="s">
        <v>3339</v>
      </c>
      <c r="R957" s="6" t="s">
        <v>20514</v>
      </c>
      <c r="S957" s="6" t="s">
        <v>20515</v>
      </c>
      <c r="T957" s="6" t="s">
        <v>12</v>
      </c>
      <c r="U957" s="6" t="s">
        <v>3339</v>
      </c>
      <c r="V957" s="6" t="s">
        <v>16063</v>
      </c>
      <c r="W957" s="6" t="s">
        <v>17431</v>
      </c>
      <c r="X957" s="6" t="s">
        <v>20516</v>
      </c>
      <c r="Y957" s="6" t="s">
        <v>20517</v>
      </c>
      <c r="Z957" s="6" t="s">
        <v>20518</v>
      </c>
    </row>
    <row r="958" spans="1:26" x14ac:dyDescent="0.25">
      <c r="A958" s="6" t="s">
        <v>1204</v>
      </c>
      <c r="B958" s="6" t="s">
        <v>3885</v>
      </c>
      <c r="C958" s="6" t="s">
        <v>3826</v>
      </c>
      <c r="D958" s="6" t="s">
        <v>10371</v>
      </c>
      <c r="E958" s="6" t="s">
        <v>6885</v>
      </c>
      <c r="F958" s="6" t="s">
        <v>6418</v>
      </c>
      <c r="G958" s="6" t="s">
        <v>9772</v>
      </c>
      <c r="H958" s="6" t="s">
        <v>6420</v>
      </c>
      <c r="I958" s="43">
        <v>45222</v>
      </c>
      <c r="J958" s="43">
        <v>45226</v>
      </c>
      <c r="K958">
        <v>1408075</v>
      </c>
      <c r="L958" s="6" t="s">
        <v>10372</v>
      </c>
      <c r="M958" s="6" t="s">
        <v>10373</v>
      </c>
      <c r="N958" s="6" t="s">
        <v>4207</v>
      </c>
      <c r="O958" s="6" t="s">
        <v>3983</v>
      </c>
      <c r="Q958" s="6" t="s">
        <v>1505</v>
      </c>
      <c r="R958" s="6" t="s">
        <v>20519</v>
      </c>
      <c r="S958" s="6" t="s">
        <v>20520</v>
      </c>
      <c r="T958" s="6" t="s">
        <v>12</v>
      </c>
      <c r="U958" s="6" t="s">
        <v>1505</v>
      </c>
      <c r="V958" s="6" t="s">
        <v>17182</v>
      </c>
      <c r="W958" s="6" t="s">
        <v>17182</v>
      </c>
      <c r="X958" s="6" t="s">
        <v>20521</v>
      </c>
      <c r="Y958" s="6" t="s">
        <v>20522</v>
      </c>
      <c r="Z958" s="6" t="s">
        <v>20523</v>
      </c>
    </row>
    <row r="959" spans="1:26" x14ac:dyDescent="0.25">
      <c r="A959" s="6" t="s">
        <v>1205</v>
      </c>
      <c r="B959" s="6" t="s">
        <v>3837</v>
      </c>
      <c r="C959" s="6" t="s">
        <v>3823</v>
      </c>
      <c r="D959" s="6" t="s">
        <v>10374</v>
      </c>
      <c r="E959" s="6" t="s">
        <v>81</v>
      </c>
      <c r="F959" s="6" t="s">
        <v>6418</v>
      </c>
      <c r="G959" s="6" t="s">
        <v>8753</v>
      </c>
      <c r="H959" s="6" t="s">
        <v>6420</v>
      </c>
      <c r="I959" s="43">
        <v>45229</v>
      </c>
      <c r="J959" s="43">
        <v>45233</v>
      </c>
      <c r="K959">
        <v>1123360</v>
      </c>
      <c r="L959" s="6" t="s">
        <v>10375</v>
      </c>
      <c r="M959" s="6" t="s">
        <v>10376</v>
      </c>
      <c r="N959" s="6" t="s">
        <v>5430</v>
      </c>
      <c r="O959" s="6" t="s">
        <v>3982</v>
      </c>
      <c r="Q959" s="6" t="s">
        <v>1506</v>
      </c>
      <c r="R959" s="6" t="s">
        <v>20524</v>
      </c>
      <c r="S959" s="6" t="s">
        <v>20525</v>
      </c>
      <c r="T959" s="6" t="s">
        <v>12</v>
      </c>
      <c r="U959" s="6" t="s">
        <v>1506</v>
      </c>
      <c r="V959" s="6" t="s">
        <v>15930</v>
      </c>
      <c r="W959" s="6" t="s">
        <v>16007</v>
      </c>
      <c r="X959" s="6" t="s">
        <v>20526</v>
      </c>
      <c r="Y959" s="6" t="s">
        <v>20527</v>
      </c>
      <c r="Z959" s="6" t="s">
        <v>20528</v>
      </c>
    </row>
    <row r="960" spans="1:26" x14ac:dyDescent="0.25">
      <c r="A960" s="6" t="s">
        <v>3191</v>
      </c>
      <c r="B960" s="6" t="s">
        <v>745</v>
      </c>
      <c r="C960" s="6" t="s">
        <v>3823</v>
      </c>
      <c r="D960" s="6" t="s">
        <v>10377</v>
      </c>
      <c r="E960" s="6" t="s">
        <v>10378</v>
      </c>
      <c r="F960" s="6" t="s">
        <v>7019</v>
      </c>
      <c r="G960" s="6" t="s">
        <v>7020</v>
      </c>
      <c r="H960" s="6" t="s">
        <v>7021</v>
      </c>
      <c r="I960" s="43"/>
      <c r="J960" s="43"/>
      <c r="L960" s="6" t="s">
        <v>81</v>
      </c>
      <c r="M960" s="6" t="s">
        <v>81</v>
      </c>
      <c r="N960" s="6" t="s">
        <v>5431</v>
      </c>
      <c r="O960" s="6" t="s">
        <v>3984</v>
      </c>
      <c r="Q960" s="6" t="s">
        <v>1508</v>
      </c>
      <c r="R960" s="6" t="s">
        <v>20529</v>
      </c>
      <c r="S960" s="6" t="s">
        <v>20530</v>
      </c>
      <c r="T960" s="6" t="s">
        <v>81</v>
      </c>
      <c r="U960" s="6" t="s">
        <v>81</v>
      </c>
      <c r="V960" s="6" t="s">
        <v>16127</v>
      </c>
      <c r="W960" s="6" t="s">
        <v>20443</v>
      </c>
      <c r="X960" s="6" t="s">
        <v>20531</v>
      </c>
      <c r="Y960" s="6" t="s">
        <v>20532</v>
      </c>
      <c r="Z960" s="6" t="s">
        <v>81</v>
      </c>
    </row>
    <row r="961" spans="1:26" x14ac:dyDescent="0.25">
      <c r="A961" s="6" t="s">
        <v>1207</v>
      </c>
      <c r="B961" s="6" t="s">
        <v>3862</v>
      </c>
      <c r="C961" s="6" t="s">
        <v>3826</v>
      </c>
      <c r="D961" s="6" t="s">
        <v>10379</v>
      </c>
      <c r="E961" s="6" t="s">
        <v>81</v>
      </c>
      <c r="F961" s="6" t="s">
        <v>6451</v>
      </c>
      <c r="G961" s="6" t="s">
        <v>6582</v>
      </c>
      <c r="H961" s="6" t="s">
        <v>6353</v>
      </c>
      <c r="I961" s="43">
        <v>45162</v>
      </c>
      <c r="J961" s="43"/>
      <c r="K961">
        <v>39911</v>
      </c>
      <c r="L961" s="6" t="s">
        <v>10380</v>
      </c>
      <c r="M961" s="6" t="s">
        <v>10381</v>
      </c>
      <c r="N961" s="6" t="s">
        <v>4482</v>
      </c>
      <c r="O961" s="6" t="s">
        <v>3982</v>
      </c>
      <c r="Q961" s="6" t="s">
        <v>1510</v>
      </c>
      <c r="R961" s="6" t="s">
        <v>20533</v>
      </c>
      <c r="S961" s="6" t="s">
        <v>20534</v>
      </c>
      <c r="T961" s="6" t="s">
        <v>12</v>
      </c>
      <c r="U961" s="6" t="s">
        <v>1510</v>
      </c>
      <c r="V961" s="6" t="s">
        <v>15917</v>
      </c>
      <c r="W961" s="6" t="s">
        <v>15968</v>
      </c>
      <c r="X961" s="6" t="s">
        <v>20535</v>
      </c>
      <c r="Y961" s="6" t="s">
        <v>20536</v>
      </c>
      <c r="Z961" s="6" t="s">
        <v>20537</v>
      </c>
    </row>
    <row r="962" spans="1:26" x14ac:dyDescent="0.25">
      <c r="A962" s="6" t="s">
        <v>1209</v>
      </c>
      <c r="B962" s="6" t="s">
        <v>3858</v>
      </c>
      <c r="C962" s="6" t="s">
        <v>3819</v>
      </c>
      <c r="D962" s="6" t="s">
        <v>10382</v>
      </c>
      <c r="E962" s="6" t="s">
        <v>10383</v>
      </c>
      <c r="F962" s="6" t="s">
        <v>9015</v>
      </c>
      <c r="G962" s="6" t="s">
        <v>10384</v>
      </c>
      <c r="H962" s="6" t="s">
        <v>81</v>
      </c>
      <c r="I962" s="43"/>
      <c r="J962" s="43"/>
      <c r="K962">
        <v>1855612</v>
      </c>
      <c r="L962" s="6" t="s">
        <v>10385</v>
      </c>
      <c r="M962" s="6" t="s">
        <v>10386</v>
      </c>
      <c r="N962" s="6" t="s">
        <v>5432</v>
      </c>
      <c r="O962" s="6" t="s">
        <v>3982</v>
      </c>
      <c r="Q962" s="6" t="s">
        <v>1512</v>
      </c>
      <c r="R962" s="6" t="s">
        <v>20538</v>
      </c>
      <c r="S962" s="6" t="s">
        <v>20539</v>
      </c>
      <c r="T962" s="6" t="s">
        <v>15902</v>
      </c>
      <c r="U962" s="6" t="s">
        <v>1512</v>
      </c>
      <c r="V962" s="6" t="s">
        <v>16063</v>
      </c>
      <c r="W962" s="6" t="s">
        <v>16064</v>
      </c>
      <c r="X962" s="6" t="s">
        <v>20540</v>
      </c>
      <c r="Y962" s="6" t="s">
        <v>20541</v>
      </c>
      <c r="Z962" s="6" t="s">
        <v>20542</v>
      </c>
    </row>
    <row r="963" spans="1:26" x14ac:dyDescent="0.25">
      <c r="A963" s="6" t="s">
        <v>3193</v>
      </c>
      <c r="B963" s="6" t="s">
        <v>3918</v>
      </c>
      <c r="C963" s="6" t="s">
        <v>3826</v>
      </c>
      <c r="D963" s="6" t="s">
        <v>10387</v>
      </c>
      <c r="E963" s="6" t="s">
        <v>6466</v>
      </c>
      <c r="F963" s="6" t="s">
        <v>9068</v>
      </c>
      <c r="G963" s="6" t="s">
        <v>10388</v>
      </c>
      <c r="H963" s="6" t="s">
        <v>6376</v>
      </c>
      <c r="I963" s="43">
        <v>45230</v>
      </c>
      <c r="J963" s="43">
        <v>45236</v>
      </c>
      <c r="K963">
        <v>1373670</v>
      </c>
      <c r="L963" s="6" t="s">
        <v>10389</v>
      </c>
      <c r="M963" s="6" t="s">
        <v>10390</v>
      </c>
      <c r="N963" s="6" t="s">
        <v>4811</v>
      </c>
      <c r="O963" s="6" t="s">
        <v>3982</v>
      </c>
      <c r="Q963" s="6" t="s">
        <v>1514</v>
      </c>
      <c r="R963" s="6" t="s">
        <v>20543</v>
      </c>
      <c r="S963" s="6" t="s">
        <v>20544</v>
      </c>
      <c r="T963" s="6" t="s">
        <v>15902</v>
      </c>
      <c r="U963" s="6" t="s">
        <v>1514</v>
      </c>
      <c r="V963" s="6" t="s">
        <v>16076</v>
      </c>
      <c r="W963" s="6" t="s">
        <v>19415</v>
      </c>
      <c r="X963" s="6" t="s">
        <v>20545</v>
      </c>
      <c r="Y963" s="6" t="s">
        <v>20546</v>
      </c>
      <c r="Z963" s="6" t="s">
        <v>20547</v>
      </c>
    </row>
    <row r="964" spans="1:26" x14ac:dyDescent="0.25">
      <c r="A964" s="6" t="s">
        <v>1211</v>
      </c>
      <c r="B964" s="6" t="s">
        <v>3830</v>
      </c>
      <c r="C964" s="6" t="s">
        <v>3816</v>
      </c>
      <c r="D964" s="6" t="s">
        <v>10391</v>
      </c>
      <c r="E964" s="6" t="s">
        <v>10392</v>
      </c>
      <c r="F964" s="6" t="s">
        <v>10393</v>
      </c>
      <c r="G964" s="6" t="s">
        <v>10394</v>
      </c>
      <c r="H964" s="6" t="s">
        <v>81</v>
      </c>
      <c r="I964" s="43"/>
      <c r="J964" s="43"/>
      <c r="K964">
        <v>1438569</v>
      </c>
      <c r="L964" s="6" t="s">
        <v>10395</v>
      </c>
      <c r="M964" s="6" t="s">
        <v>10396</v>
      </c>
      <c r="N964" s="6" t="s">
        <v>5433</v>
      </c>
      <c r="O964" s="6" t="s">
        <v>3983</v>
      </c>
      <c r="Q964" s="6" t="s">
        <v>15798</v>
      </c>
      <c r="R964" s="6" t="s">
        <v>20548</v>
      </c>
      <c r="S964" s="6" t="s">
        <v>20549</v>
      </c>
      <c r="T964" s="6" t="s">
        <v>15902</v>
      </c>
      <c r="U964" s="6" t="s">
        <v>15798</v>
      </c>
      <c r="V964" s="6" t="s">
        <v>18549</v>
      </c>
      <c r="W964" s="6" t="s">
        <v>19394</v>
      </c>
      <c r="X964" s="6" t="s">
        <v>20550</v>
      </c>
      <c r="Y964" s="6" t="s">
        <v>20551</v>
      </c>
      <c r="Z964" s="6" t="s">
        <v>20552</v>
      </c>
    </row>
    <row r="965" spans="1:26" x14ac:dyDescent="0.25">
      <c r="A965" s="6" t="s">
        <v>1212</v>
      </c>
      <c r="B965" s="6" t="s">
        <v>3920</v>
      </c>
      <c r="C965" s="6" t="s">
        <v>3819</v>
      </c>
      <c r="D965" s="6" t="s">
        <v>10397</v>
      </c>
      <c r="E965" s="6" t="s">
        <v>81</v>
      </c>
      <c r="F965" s="6" t="s">
        <v>10398</v>
      </c>
      <c r="G965" s="6" t="s">
        <v>10399</v>
      </c>
      <c r="H965" s="6" t="s">
        <v>81</v>
      </c>
      <c r="I965" s="43">
        <v>45223</v>
      </c>
      <c r="J965" s="43">
        <v>45229</v>
      </c>
      <c r="K965">
        <v>1121788</v>
      </c>
      <c r="L965" s="6" t="s">
        <v>10400</v>
      </c>
      <c r="M965" s="6" t="s">
        <v>10401</v>
      </c>
      <c r="N965" s="6" t="s">
        <v>4544</v>
      </c>
      <c r="O965" s="6" t="s">
        <v>3982</v>
      </c>
      <c r="Q965" s="6" t="s">
        <v>1516</v>
      </c>
      <c r="R965" s="6" t="s">
        <v>20553</v>
      </c>
      <c r="S965" s="6" t="s">
        <v>20554</v>
      </c>
      <c r="T965" s="6" t="s">
        <v>81</v>
      </c>
      <c r="U965" s="6" t="s">
        <v>81</v>
      </c>
      <c r="V965" s="6" t="s">
        <v>15930</v>
      </c>
      <c r="W965" s="6" t="s">
        <v>15931</v>
      </c>
      <c r="X965" s="6" t="s">
        <v>20555</v>
      </c>
      <c r="Y965" s="6" t="s">
        <v>20556</v>
      </c>
      <c r="Z965" s="6" t="s">
        <v>81</v>
      </c>
    </row>
    <row r="966" spans="1:26" x14ac:dyDescent="0.25">
      <c r="A966" s="6" t="s">
        <v>1214</v>
      </c>
      <c r="B966" s="6" t="s">
        <v>3935</v>
      </c>
      <c r="C966" s="6" t="s">
        <v>3840</v>
      </c>
      <c r="D966" s="6" t="s">
        <v>10402</v>
      </c>
      <c r="E966" s="6" t="s">
        <v>24602</v>
      </c>
      <c r="F966" s="6" t="s">
        <v>6627</v>
      </c>
      <c r="G966" s="6" t="s">
        <v>10403</v>
      </c>
      <c r="H966" s="6" t="s">
        <v>1885</v>
      </c>
      <c r="I966" s="43">
        <v>45147</v>
      </c>
      <c r="J966" s="43"/>
      <c r="L966" s="6" t="s">
        <v>81</v>
      </c>
      <c r="M966" s="6" t="s">
        <v>81</v>
      </c>
      <c r="N966" s="6" t="s">
        <v>5434</v>
      </c>
      <c r="O966" s="6" t="s">
        <v>3982</v>
      </c>
      <c r="Q966" s="6" t="s">
        <v>3343</v>
      </c>
      <c r="R966" s="6" t="s">
        <v>20557</v>
      </c>
      <c r="S966" s="6" t="s">
        <v>20558</v>
      </c>
      <c r="T966" s="6" t="s">
        <v>15902</v>
      </c>
      <c r="U966" s="6" t="s">
        <v>3343</v>
      </c>
      <c r="V966" s="6" t="s">
        <v>16083</v>
      </c>
      <c r="W966" s="6" t="s">
        <v>16084</v>
      </c>
      <c r="X966" s="6" t="s">
        <v>20559</v>
      </c>
      <c r="Y966" s="6" t="s">
        <v>20560</v>
      </c>
      <c r="Z966" s="6" t="s">
        <v>81</v>
      </c>
    </row>
    <row r="967" spans="1:26" x14ac:dyDescent="0.25">
      <c r="A967" s="6" t="s">
        <v>3194</v>
      </c>
      <c r="B967" s="6" t="s">
        <v>3870</v>
      </c>
      <c r="C967" s="6" t="s">
        <v>114</v>
      </c>
      <c r="D967" s="6" t="s">
        <v>10404</v>
      </c>
      <c r="E967" s="6" t="s">
        <v>10405</v>
      </c>
      <c r="F967" s="6" t="s">
        <v>10406</v>
      </c>
      <c r="G967" s="6" t="s">
        <v>10407</v>
      </c>
      <c r="H967" s="6" t="s">
        <v>81</v>
      </c>
      <c r="I967" s="43"/>
      <c r="J967" s="43"/>
      <c r="L967" s="6" t="s">
        <v>81</v>
      </c>
      <c r="M967" s="6" t="s">
        <v>81</v>
      </c>
      <c r="N967" s="6" t="s">
        <v>5435</v>
      </c>
      <c r="O967" s="6" t="s">
        <v>3982</v>
      </c>
      <c r="Q967" s="6" t="s">
        <v>1518</v>
      </c>
      <c r="R967" s="6" t="s">
        <v>20561</v>
      </c>
      <c r="S967" s="6" t="s">
        <v>20562</v>
      </c>
      <c r="T967" s="6" t="s">
        <v>15902</v>
      </c>
      <c r="U967" s="6" t="s">
        <v>1518</v>
      </c>
      <c r="V967" s="6" t="s">
        <v>16024</v>
      </c>
      <c r="W967" s="6" t="s">
        <v>16933</v>
      </c>
      <c r="X967" s="6" t="s">
        <v>20563</v>
      </c>
      <c r="Y967" s="6" t="s">
        <v>20564</v>
      </c>
      <c r="Z967" s="6" t="s">
        <v>81</v>
      </c>
    </row>
    <row r="968" spans="1:26" x14ac:dyDescent="0.25">
      <c r="A968" s="6" t="s">
        <v>1215</v>
      </c>
      <c r="B968" s="6" t="s">
        <v>3944</v>
      </c>
      <c r="C968" s="6" t="s">
        <v>3821</v>
      </c>
      <c r="D968" s="6" t="s">
        <v>10408</v>
      </c>
      <c r="E968" s="6" t="s">
        <v>81</v>
      </c>
      <c r="F968" s="6" t="s">
        <v>6445</v>
      </c>
      <c r="G968" s="6" t="s">
        <v>10409</v>
      </c>
      <c r="H968" s="6" t="s">
        <v>6447</v>
      </c>
      <c r="I968" s="43">
        <v>45215</v>
      </c>
      <c r="J968" s="43">
        <v>45219</v>
      </c>
      <c r="K968">
        <v>886982</v>
      </c>
      <c r="L968" s="6" t="s">
        <v>10410</v>
      </c>
      <c r="M968" s="6" t="s">
        <v>10411</v>
      </c>
      <c r="N968" s="6" t="s">
        <v>4670</v>
      </c>
      <c r="O968" s="6" t="s">
        <v>3982</v>
      </c>
      <c r="Q968" s="6" t="s">
        <v>1519</v>
      </c>
      <c r="R968" s="6" t="s">
        <v>20561</v>
      </c>
      <c r="S968" s="6" t="s">
        <v>20562</v>
      </c>
      <c r="T968" s="6" t="s">
        <v>15902</v>
      </c>
      <c r="U968" s="6" t="s">
        <v>1518</v>
      </c>
      <c r="V968" s="6" t="s">
        <v>16024</v>
      </c>
      <c r="W968" s="6" t="s">
        <v>16933</v>
      </c>
      <c r="X968" s="6" t="s">
        <v>20563</v>
      </c>
      <c r="Y968" s="6" t="s">
        <v>20564</v>
      </c>
      <c r="Z968" s="6" t="s">
        <v>81</v>
      </c>
    </row>
    <row r="969" spans="1:26" x14ac:dyDescent="0.25">
      <c r="A969" s="6" t="s">
        <v>15788</v>
      </c>
      <c r="B969" s="6" t="s">
        <v>3891</v>
      </c>
      <c r="C969" s="6" t="s">
        <v>3887</v>
      </c>
      <c r="D969" s="6" t="s">
        <v>24603</v>
      </c>
      <c r="E969" s="6" t="s">
        <v>81</v>
      </c>
      <c r="F969" s="6" t="s">
        <v>13232</v>
      </c>
      <c r="G969" s="6" t="s">
        <v>24604</v>
      </c>
      <c r="H969" s="6" t="s">
        <v>6951</v>
      </c>
      <c r="I969" s="43">
        <v>45231</v>
      </c>
      <c r="J969" s="43">
        <v>45236</v>
      </c>
      <c r="L969" s="6" t="s">
        <v>81</v>
      </c>
      <c r="M969" s="6" t="s">
        <v>81</v>
      </c>
      <c r="N969" s="6" t="s">
        <v>24605</v>
      </c>
      <c r="O969" s="6" t="s">
        <v>3982</v>
      </c>
      <c r="Q969" s="6" t="s">
        <v>3345</v>
      </c>
      <c r="R969" s="6" t="s">
        <v>20565</v>
      </c>
      <c r="S969" s="6" t="s">
        <v>20566</v>
      </c>
      <c r="T969" s="6" t="s">
        <v>12</v>
      </c>
      <c r="U969" s="6" t="s">
        <v>3345</v>
      </c>
      <c r="V969" s="6" t="s">
        <v>16127</v>
      </c>
      <c r="W969" s="6" t="s">
        <v>16152</v>
      </c>
      <c r="X969" s="6" t="s">
        <v>20567</v>
      </c>
      <c r="Y969" s="6" t="s">
        <v>20568</v>
      </c>
      <c r="Z969" s="6" t="s">
        <v>20569</v>
      </c>
    </row>
    <row r="970" spans="1:26" x14ac:dyDescent="0.25">
      <c r="A970" s="6" t="s">
        <v>1217</v>
      </c>
      <c r="B970" s="6" t="s">
        <v>3830</v>
      </c>
      <c r="C970" s="6" t="s">
        <v>3816</v>
      </c>
      <c r="D970" s="6" t="s">
        <v>10413</v>
      </c>
      <c r="E970" s="6" t="s">
        <v>10414</v>
      </c>
      <c r="F970" s="6" t="s">
        <v>7467</v>
      </c>
      <c r="G970" s="6" t="s">
        <v>10415</v>
      </c>
      <c r="H970" s="6" t="s">
        <v>81</v>
      </c>
      <c r="I970" s="43"/>
      <c r="J970" s="43"/>
      <c r="K970">
        <v>1131399</v>
      </c>
      <c r="L970" s="6" t="s">
        <v>81</v>
      </c>
      <c r="M970" s="6" t="s">
        <v>10416</v>
      </c>
      <c r="N970" s="6" t="s">
        <v>4205</v>
      </c>
      <c r="O970" s="6" t="s">
        <v>3983</v>
      </c>
      <c r="Q970" s="6" t="s">
        <v>1521</v>
      </c>
      <c r="R970" s="6" t="s">
        <v>20570</v>
      </c>
      <c r="S970" s="6" t="s">
        <v>20571</v>
      </c>
      <c r="T970" s="6" t="s">
        <v>81</v>
      </c>
      <c r="U970" s="6" t="s">
        <v>81</v>
      </c>
      <c r="V970" s="6" t="s">
        <v>16024</v>
      </c>
      <c r="W970" s="6" t="s">
        <v>17334</v>
      </c>
      <c r="X970" s="6" t="s">
        <v>20572</v>
      </c>
      <c r="Y970" s="6" t="s">
        <v>20573</v>
      </c>
      <c r="Z970" s="6" t="s">
        <v>81</v>
      </c>
    </row>
    <row r="971" spans="1:26" x14ac:dyDescent="0.25">
      <c r="A971" s="6" t="s">
        <v>1219</v>
      </c>
      <c r="B971" s="6" t="s">
        <v>3855</v>
      </c>
      <c r="C971" s="6" t="s">
        <v>3826</v>
      </c>
      <c r="D971" s="6" t="s">
        <v>10417</v>
      </c>
      <c r="E971" s="6" t="s">
        <v>81</v>
      </c>
      <c r="F971" s="6" t="s">
        <v>9832</v>
      </c>
      <c r="G971" s="6" t="s">
        <v>10418</v>
      </c>
      <c r="H971" s="6" t="s">
        <v>6638</v>
      </c>
      <c r="I971" s="43">
        <v>45229</v>
      </c>
      <c r="J971" s="43">
        <v>45233</v>
      </c>
      <c r="K971">
        <v>42582</v>
      </c>
      <c r="L971" s="6" t="s">
        <v>10419</v>
      </c>
      <c r="M971" s="6" t="s">
        <v>10420</v>
      </c>
      <c r="N971" s="6" t="s">
        <v>4616</v>
      </c>
      <c r="O971" s="6" t="s">
        <v>3982</v>
      </c>
      <c r="Q971" s="6" t="s">
        <v>1522</v>
      </c>
      <c r="R971" s="6" t="s">
        <v>20570</v>
      </c>
      <c r="S971" s="6" t="s">
        <v>20571</v>
      </c>
      <c r="T971" s="6" t="s">
        <v>81</v>
      </c>
      <c r="U971" s="6" t="s">
        <v>81</v>
      </c>
      <c r="V971" s="6" t="s">
        <v>16024</v>
      </c>
      <c r="W971" s="6" t="s">
        <v>17334</v>
      </c>
      <c r="X971" s="6" t="s">
        <v>20572</v>
      </c>
      <c r="Y971" s="6" t="s">
        <v>20573</v>
      </c>
      <c r="Z971" s="6" t="s">
        <v>81</v>
      </c>
    </row>
    <row r="972" spans="1:26" x14ac:dyDescent="0.25">
      <c r="A972" s="6" t="s">
        <v>1222</v>
      </c>
      <c r="B972" s="6" t="s">
        <v>3880</v>
      </c>
      <c r="C972" s="6" t="s">
        <v>3823</v>
      </c>
      <c r="D972" s="6" t="s">
        <v>10421</v>
      </c>
      <c r="E972" s="6" t="s">
        <v>81</v>
      </c>
      <c r="F972" s="6" t="s">
        <v>6615</v>
      </c>
      <c r="G972" s="6" t="s">
        <v>6616</v>
      </c>
      <c r="H972" s="6" t="s">
        <v>6617</v>
      </c>
      <c r="I972" s="43">
        <v>45232</v>
      </c>
      <c r="J972" s="43">
        <v>45236</v>
      </c>
      <c r="K972">
        <v>1718512</v>
      </c>
      <c r="L972" s="6" t="s">
        <v>10422</v>
      </c>
      <c r="M972" s="6" t="s">
        <v>10423</v>
      </c>
      <c r="N972" s="6" t="s">
        <v>4034</v>
      </c>
      <c r="O972" s="6" t="s">
        <v>3982</v>
      </c>
      <c r="Q972" s="6" t="s">
        <v>1523</v>
      </c>
      <c r="R972" s="6" t="s">
        <v>20570</v>
      </c>
      <c r="S972" s="6" t="s">
        <v>20571</v>
      </c>
      <c r="T972" s="6" t="s">
        <v>81</v>
      </c>
      <c r="U972" s="6" t="s">
        <v>81</v>
      </c>
      <c r="V972" s="6" t="s">
        <v>16024</v>
      </c>
      <c r="W972" s="6" t="s">
        <v>17334</v>
      </c>
      <c r="X972" s="6" t="s">
        <v>20572</v>
      </c>
      <c r="Y972" s="6" t="s">
        <v>20573</v>
      </c>
      <c r="Z972" s="6" t="s">
        <v>81</v>
      </c>
    </row>
    <row r="973" spans="1:26" x14ac:dyDescent="0.25">
      <c r="A973" s="6" t="s">
        <v>1224</v>
      </c>
      <c r="B973" s="6" t="s">
        <v>3858</v>
      </c>
      <c r="C973" s="6" t="s">
        <v>3819</v>
      </c>
      <c r="D973" s="6" t="s">
        <v>10424</v>
      </c>
      <c r="E973" s="6" t="s">
        <v>6781</v>
      </c>
      <c r="F973" s="6" t="s">
        <v>6451</v>
      </c>
      <c r="G973" s="6" t="s">
        <v>10425</v>
      </c>
      <c r="H973" s="6" t="s">
        <v>6353</v>
      </c>
      <c r="I973" s="43">
        <v>45174</v>
      </c>
      <c r="J973" s="43"/>
      <c r="K973">
        <v>1653482</v>
      </c>
      <c r="L973" s="6" t="s">
        <v>10426</v>
      </c>
      <c r="M973" s="6" t="s">
        <v>10427</v>
      </c>
      <c r="N973" s="6" t="s">
        <v>5436</v>
      </c>
      <c r="O973" s="6" t="s">
        <v>3982</v>
      </c>
      <c r="Q973" s="6" t="s">
        <v>1525</v>
      </c>
      <c r="R973" s="6" t="s">
        <v>20574</v>
      </c>
      <c r="S973" s="6" t="s">
        <v>20575</v>
      </c>
      <c r="T973" s="6" t="s">
        <v>15902</v>
      </c>
      <c r="U973" s="6" t="s">
        <v>1525</v>
      </c>
      <c r="V973" s="6" t="s">
        <v>16083</v>
      </c>
      <c r="W973" s="6" t="s">
        <v>18923</v>
      </c>
      <c r="X973" s="6" t="s">
        <v>20576</v>
      </c>
      <c r="Y973" s="6" t="s">
        <v>20577</v>
      </c>
      <c r="Z973" s="6" t="s">
        <v>81</v>
      </c>
    </row>
    <row r="974" spans="1:26" x14ac:dyDescent="0.25">
      <c r="A974" s="6" t="s">
        <v>1226</v>
      </c>
      <c r="B974" s="6" t="s">
        <v>3880</v>
      </c>
      <c r="C974" s="6" t="s">
        <v>3823</v>
      </c>
      <c r="D974" s="6" t="s">
        <v>10428</v>
      </c>
      <c r="E974" s="6" t="s">
        <v>6885</v>
      </c>
      <c r="F974" s="6" t="s">
        <v>10429</v>
      </c>
      <c r="G974" s="6" t="s">
        <v>10430</v>
      </c>
      <c r="H974" s="6" t="s">
        <v>6420</v>
      </c>
      <c r="I974" s="43">
        <v>45225</v>
      </c>
      <c r="J974" s="43">
        <v>45229</v>
      </c>
      <c r="K974">
        <v>892553</v>
      </c>
      <c r="L974" s="6" t="s">
        <v>10431</v>
      </c>
      <c r="M974" s="6" t="s">
        <v>10432</v>
      </c>
      <c r="N974" s="6" t="s">
        <v>4228</v>
      </c>
      <c r="O974" s="6" t="s">
        <v>3982</v>
      </c>
      <c r="Q974" s="6" t="s">
        <v>3346</v>
      </c>
      <c r="R974" s="6" t="s">
        <v>2759</v>
      </c>
      <c r="S974" s="6" t="s">
        <v>20578</v>
      </c>
      <c r="T974" s="6" t="s">
        <v>12</v>
      </c>
      <c r="U974" s="6" t="s">
        <v>3346</v>
      </c>
      <c r="V974" s="6" t="s">
        <v>16083</v>
      </c>
      <c r="W974" s="6" t="s">
        <v>16084</v>
      </c>
      <c r="X974" s="6" t="s">
        <v>20579</v>
      </c>
      <c r="Y974" s="6" t="s">
        <v>20580</v>
      </c>
      <c r="Z974" s="6" t="s">
        <v>20581</v>
      </c>
    </row>
    <row r="975" spans="1:26" x14ac:dyDescent="0.25">
      <c r="A975" s="6" t="s">
        <v>3195</v>
      </c>
      <c r="B975" s="6" t="s">
        <v>3873</v>
      </c>
      <c r="C975" s="6" t="s">
        <v>114</v>
      </c>
      <c r="D975" s="6" t="s">
        <v>10433</v>
      </c>
      <c r="E975" s="6" t="s">
        <v>81</v>
      </c>
      <c r="F975" s="6" t="s">
        <v>6802</v>
      </c>
      <c r="G975" s="6" t="s">
        <v>6804</v>
      </c>
      <c r="H975" s="6" t="s">
        <v>81</v>
      </c>
      <c r="I975" s="43"/>
      <c r="J975" s="43"/>
      <c r="L975" s="6" t="s">
        <v>10434</v>
      </c>
      <c r="M975" s="6" t="s">
        <v>81</v>
      </c>
      <c r="N975" s="6" t="s">
        <v>5437</v>
      </c>
      <c r="O975" s="6" t="s">
        <v>3982</v>
      </c>
      <c r="Q975" s="6" t="s">
        <v>1526</v>
      </c>
      <c r="R975" s="6" t="s">
        <v>20582</v>
      </c>
      <c r="S975" s="6" t="s">
        <v>20583</v>
      </c>
      <c r="T975" s="6" t="s">
        <v>12</v>
      </c>
      <c r="U975" s="6" t="s">
        <v>1526</v>
      </c>
      <c r="V975" s="6" t="s">
        <v>16037</v>
      </c>
      <c r="W975" s="6" t="s">
        <v>16616</v>
      </c>
      <c r="X975" s="6" t="s">
        <v>20584</v>
      </c>
      <c r="Y975" s="6" t="s">
        <v>20585</v>
      </c>
      <c r="Z975" s="6" t="s">
        <v>20586</v>
      </c>
    </row>
    <row r="976" spans="1:26" x14ac:dyDescent="0.25">
      <c r="A976" s="6" t="s">
        <v>1228</v>
      </c>
      <c r="B976" s="6" t="s">
        <v>3858</v>
      </c>
      <c r="C976" s="6" t="s">
        <v>3819</v>
      </c>
      <c r="D976" s="6" t="s">
        <v>10435</v>
      </c>
      <c r="E976" s="6" t="s">
        <v>6466</v>
      </c>
      <c r="F976" s="6" t="s">
        <v>7673</v>
      </c>
      <c r="G976" s="6" t="s">
        <v>7674</v>
      </c>
      <c r="H976" s="6" t="s">
        <v>6353</v>
      </c>
      <c r="I976" s="43">
        <v>45173</v>
      </c>
      <c r="J976" s="43">
        <v>45177</v>
      </c>
      <c r="K976">
        <v>1528396</v>
      </c>
      <c r="L976" s="6" t="s">
        <v>10436</v>
      </c>
      <c r="M976" s="6" t="s">
        <v>10437</v>
      </c>
      <c r="N976" s="6" t="s">
        <v>5438</v>
      </c>
      <c r="O976" s="6" t="s">
        <v>3982</v>
      </c>
      <c r="Q976" s="6" t="s">
        <v>1528</v>
      </c>
      <c r="R976" s="6" t="s">
        <v>20587</v>
      </c>
      <c r="S976" s="6" t="s">
        <v>20588</v>
      </c>
      <c r="T976" s="6" t="s">
        <v>12</v>
      </c>
      <c r="U976" s="6" t="s">
        <v>1528</v>
      </c>
      <c r="V976" s="6" t="s">
        <v>16083</v>
      </c>
      <c r="W976" s="6" t="s">
        <v>16084</v>
      </c>
      <c r="X976" s="6" t="s">
        <v>20589</v>
      </c>
      <c r="Y976" s="6" t="s">
        <v>20590</v>
      </c>
      <c r="Z976" s="6" t="s">
        <v>20591</v>
      </c>
    </row>
    <row r="977" spans="1:26" x14ac:dyDescent="0.25">
      <c r="A977" s="6" t="s">
        <v>1229</v>
      </c>
      <c r="B977" s="6" t="s">
        <v>3857</v>
      </c>
      <c r="C977" s="6" t="s">
        <v>3823</v>
      </c>
      <c r="D977" s="6" t="s">
        <v>10438</v>
      </c>
      <c r="E977" s="6" t="s">
        <v>81</v>
      </c>
      <c r="F977" s="6" t="s">
        <v>10439</v>
      </c>
      <c r="G977" s="6" t="s">
        <v>10440</v>
      </c>
      <c r="H977" s="6" t="s">
        <v>6408</v>
      </c>
      <c r="I977" s="43">
        <v>45225</v>
      </c>
      <c r="J977" s="43"/>
      <c r="K977">
        <v>277135</v>
      </c>
      <c r="L977" s="6" t="s">
        <v>10441</v>
      </c>
      <c r="M977" s="6" t="s">
        <v>10442</v>
      </c>
      <c r="N977" s="6" t="s">
        <v>4810</v>
      </c>
      <c r="O977" s="6" t="s">
        <v>3982</v>
      </c>
      <c r="Q977" s="6" t="s">
        <v>1530</v>
      </c>
      <c r="R977" s="6" t="s">
        <v>20592</v>
      </c>
      <c r="S977" s="6" t="s">
        <v>20593</v>
      </c>
      <c r="T977" s="6" t="s">
        <v>15902</v>
      </c>
      <c r="U977" s="6" t="s">
        <v>1530</v>
      </c>
      <c r="V977" s="6" t="s">
        <v>15910</v>
      </c>
      <c r="W977" s="6" t="s">
        <v>16687</v>
      </c>
      <c r="X977" s="6" t="s">
        <v>20594</v>
      </c>
      <c r="Y977" s="6" t="s">
        <v>20595</v>
      </c>
      <c r="Z977" s="6" t="s">
        <v>20596</v>
      </c>
    </row>
    <row r="978" spans="1:26" x14ac:dyDescent="0.25">
      <c r="A978" s="6" t="s">
        <v>1232</v>
      </c>
      <c r="B978" s="6" t="s">
        <v>3933</v>
      </c>
      <c r="C978" s="6" t="s">
        <v>3823</v>
      </c>
      <c r="D978" s="6" t="s">
        <v>10443</v>
      </c>
      <c r="E978" s="6" t="s">
        <v>81</v>
      </c>
      <c r="F978" s="6" t="s">
        <v>10444</v>
      </c>
      <c r="G978" s="6" t="s">
        <v>10445</v>
      </c>
      <c r="H978" s="6" t="s">
        <v>6703</v>
      </c>
      <c r="I978" s="43">
        <v>45238</v>
      </c>
      <c r="J978" s="43">
        <v>45242</v>
      </c>
      <c r="K978">
        <v>1852244</v>
      </c>
      <c r="L978" s="6" t="s">
        <v>10446</v>
      </c>
      <c r="M978" s="6" t="s">
        <v>10447</v>
      </c>
      <c r="N978" s="6" t="s">
        <v>4813</v>
      </c>
      <c r="O978" s="6" t="s">
        <v>3982</v>
      </c>
      <c r="Q978" s="6" t="s">
        <v>1533</v>
      </c>
      <c r="R978" s="6" t="s">
        <v>20597</v>
      </c>
      <c r="S978" s="6" t="s">
        <v>20598</v>
      </c>
      <c r="T978" s="6" t="s">
        <v>12</v>
      </c>
      <c r="U978" s="6" t="s">
        <v>1533</v>
      </c>
      <c r="V978" s="6" t="s">
        <v>20599</v>
      </c>
      <c r="W978" s="6" t="s">
        <v>20600</v>
      </c>
      <c r="X978" s="6" t="s">
        <v>20601</v>
      </c>
      <c r="Y978" s="6" t="s">
        <v>20602</v>
      </c>
      <c r="Z978" s="6" t="s">
        <v>20603</v>
      </c>
    </row>
    <row r="979" spans="1:26" x14ac:dyDescent="0.25">
      <c r="A979" s="6" t="s">
        <v>1234</v>
      </c>
      <c r="B979" s="6" t="s">
        <v>3905</v>
      </c>
      <c r="C979" s="6" t="s">
        <v>3826</v>
      </c>
      <c r="D979" s="6" t="s">
        <v>10448</v>
      </c>
      <c r="E979" s="6" t="s">
        <v>8435</v>
      </c>
      <c r="F979" s="6" t="s">
        <v>6557</v>
      </c>
      <c r="G979" s="6" t="s">
        <v>8519</v>
      </c>
      <c r="H979" s="6" t="s">
        <v>6408</v>
      </c>
      <c r="I979" s="43">
        <v>45231</v>
      </c>
      <c r="J979" s="43">
        <v>45236</v>
      </c>
      <c r="K979">
        <v>1468174</v>
      </c>
      <c r="L979" s="6" t="s">
        <v>10449</v>
      </c>
      <c r="M979" s="6" t="s">
        <v>10450</v>
      </c>
      <c r="N979" s="6" t="s">
        <v>4740</v>
      </c>
      <c r="O979" s="6" t="s">
        <v>3982</v>
      </c>
      <c r="Q979" s="6" t="s">
        <v>1536</v>
      </c>
      <c r="R979" s="6" t="s">
        <v>20604</v>
      </c>
      <c r="S979" s="6" t="s">
        <v>20605</v>
      </c>
      <c r="T979" s="6" t="s">
        <v>81</v>
      </c>
      <c r="U979" s="6" t="s">
        <v>81</v>
      </c>
      <c r="V979" s="6" t="s">
        <v>16037</v>
      </c>
      <c r="W979" s="6" t="s">
        <v>16579</v>
      </c>
      <c r="X979" s="6" t="s">
        <v>20606</v>
      </c>
      <c r="Y979" s="6" t="s">
        <v>20607</v>
      </c>
      <c r="Z979" s="6" t="s">
        <v>81</v>
      </c>
    </row>
    <row r="980" spans="1:26" x14ac:dyDescent="0.25">
      <c r="A980" s="6" t="s">
        <v>1236</v>
      </c>
      <c r="B980" s="6" t="s">
        <v>3879</v>
      </c>
      <c r="C980" s="6" t="s">
        <v>3816</v>
      </c>
      <c r="D980" s="6" t="s">
        <v>10451</v>
      </c>
      <c r="E980" s="6" t="s">
        <v>81</v>
      </c>
      <c r="F980" s="6" t="s">
        <v>7013</v>
      </c>
      <c r="G980" s="6" t="s">
        <v>9357</v>
      </c>
      <c r="H980" s="6" t="s">
        <v>1601</v>
      </c>
      <c r="I980" s="43">
        <v>45236</v>
      </c>
      <c r="J980" s="43">
        <v>45240</v>
      </c>
      <c r="K980">
        <v>313143</v>
      </c>
      <c r="L980" s="6" t="s">
        <v>10452</v>
      </c>
      <c r="M980" s="6" t="s">
        <v>10453</v>
      </c>
      <c r="N980" s="6" t="s">
        <v>5439</v>
      </c>
      <c r="O980" s="6" t="s">
        <v>3983</v>
      </c>
      <c r="Q980" s="6" t="s">
        <v>1538</v>
      </c>
      <c r="R980" s="6" t="s">
        <v>20608</v>
      </c>
      <c r="S980" s="6" t="s">
        <v>20609</v>
      </c>
      <c r="T980" s="6" t="s">
        <v>12</v>
      </c>
      <c r="U980" s="6" t="s">
        <v>1538</v>
      </c>
      <c r="V980" s="6" t="s">
        <v>24</v>
      </c>
      <c r="W980" s="6" t="s">
        <v>17496</v>
      </c>
      <c r="X980" s="6" t="s">
        <v>20610</v>
      </c>
      <c r="Y980" s="6" t="s">
        <v>20611</v>
      </c>
      <c r="Z980" s="6" t="s">
        <v>20612</v>
      </c>
    </row>
    <row r="981" spans="1:26" x14ac:dyDescent="0.25">
      <c r="A981" s="6" t="s">
        <v>1237</v>
      </c>
      <c r="B981" s="6" t="s">
        <v>3919</v>
      </c>
      <c r="C981" s="6" t="s">
        <v>3866</v>
      </c>
      <c r="D981" s="6" t="s">
        <v>10454</v>
      </c>
      <c r="E981" s="6" t="s">
        <v>81</v>
      </c>
      <c r="F981" s="6" t="s">
        <v>7065</v>
      </c>
      <c r="G981" s="6" t="s">
        <v>10455</v>
      </c>
      <c r="H981" s="6" t="s">
        <v>6376</v>
      </c>
      <c r="I981" s="43">
        <v>45222</v>
      </c>
      <c r="J981" s="43">
        <v>45226</v>
      </c>
      <c r="K981">
        <v>45012</v>
      </c>
      <c r="L981" s="6" t="s">
        <v>10456</v>
      </c>
      <c r="M981" s="6" t="s">
        <v>10457</v>
      </c>
      <c r="N981" s="6" t="s">
        <v>4393</v>
      </c>
      <c r="O981" s="6" t="s">
        <v>3982</v>
      </c>
      <c r="Q981" s="6" t="s">
        <v>1539</v>
      </c>
      <c r="R981" s="6" t="s">
        <v>20608</v>
      </c>
      <c r="S981" s="6" t="s">
        <v>20609</v>
      </c>
      <c r="T981" s="6" t="s">
        <v>12</v>
      </c>
      <c r="U981" s="6" t="s">
        <v>1538</v>
      </c>
      <c r="V981" s="6" t="s">
        <v>24</v>
      </c>
      <c r="W981" s="6" t="s">
        <v>17496</v>
      </c>
      <c r="X981" s="6" t="s">
        <v>20610</v>
      </c>
      <c r="Y981" s="6" t="s">
        <v>20611</v>
      </c>
      <c r="Z981" s="6" t="s">
        <v>20612</v>
      </c>
    </row>
    <row r="982" spans="1:26" x14ac:dyDescent="0.25">
      <c r="A982" s="6" t="s">
        <v>1239</v>
      </c>
      <c r="B982" s="6" t="s">
        <v>3833</v>
      </c>
      <c r="C982" s="6" t="s">
        <v>3816</v>
      </c>
      <c r="D982" s="6" t="s">
        <v>10458</v>
      </c>
      <c r="E982" s="6" t="s">
        <v>81</v>
      </c>
      <c r="F982" s="6" t="s">
        <v>6472</v>
      </c>
      <c r="G982" s="6" t="s">
        <v>6473</v>
      </c>
      <c r="H982" s="6" t="s">
        <v>6353</v>
      </c>
      <c r="I982" s="43">
        <v>45236</v>
      </c>
      <c r="J982" s="43">
        <v>45240</v>
      </c>
      <c r="K982">
        <v>1159036</v>
      </c>
      <c r="L982" s="6" t="s">
        <v>10459</v>
      </c>
      <c r="M982" s="6" t="s">
        <v>10460</v>
      </c>
      <c r="N982" s="6" t="s">
        <v>4634</v>
      </c>
      <c r="O982" s="6" t="s">
        <v>3983</v>
      </c>
      <c r="Q982" s="6" t="s">
        <v>1541</v>
      </c>
      <c r="R982" s="6" t="s">
        <v>20613</v>
      </c>
      <c r="S982" s="6" t="s">
        <v>20614</v>
      </c>
      <c r="T982" s="6" t="s">
        <v>12</v>
      </c>
      <c r="U982" s="6" t="s">
        <v>1541</v>
      </c>
      <c r="V982" s="6" t="s">
        <v>3922</v>
      </c>
      <c r="W982" s="6" t="s">
        <v>17845</v>
      </c>
      <c r="X982" s="6" t="s">
        <v>20615</v>
      </c>
      <c r="Y982" s="6" t="s">
        <v>20616</v>
      </c>
      <c r="Z982" s="6" t="s">
        <v>20617</v>
      </c>
    </row>
    <row r="983" spans="1:26" x14ac:dyDescent="0.25">
      <c r="A983" s="6" t="s">
        <v>1240</v>
      </c>
      <c r="B983" s="6" t="s">
        <v>3895</v>
      </c>
      <c r="C983" s="6" t="s">
        <v>3826</v>
      </c>
      <c r="D983" s="6" t="s">
        <v>10461</v>
      </c>
      <c r="E983" s="6" t="s">
        <v>81</v>
      </c>
      <c r="F983" s="6" t="s">
        <v>10462</v>
      </c>
      <c r="G983" s="6" t="s">
        <v>10463</v>
      </c>
      <c r="H983" s="6" t="s">
        <v>8314</v>
      </c>
      <c r="I983" s="43">
        <v>45215</v>
      </c>
      <c r="J983" s="43">
        <v>45219</v>
      </c>
      <c r="K983">
        <v>46080</v>
      </c>
      <c r="L983" s="6" t="s">
        <v>10464</v>
      </c>
      <c r="M983" s="6" t="s">
        <v>10465</v>
      </c>
      <c r="N983" s="6" t="s">
        <v>5440</v>
      </c>
      <c r="O983" s="6" t="s">
        <v>3982</v>
      </c>
      <c r="Q983" s="6" t="s">
        <v>1543</v>
      </c>
      <c r="R983" s="6" t="s">
        <v>20618</v>
      </c>
      <c r="S983" s="6" t="s">
        <v>20619</v>
      </c>
      <c r="T983" s="6" t="s">
        <v>15902</v>
      </c>
      <c r="U983" s="6" t="s">
        <v>1543</v>
      </c>
      <c r="V983" s="6" t="s">
        <v>16012</v>
      </c>
      <c r="W983" s="6" t="s">
        <v>16013</v>
      </c>
      <c r="X983" s="6" t="s">
        <v>20620</v>
      </c>
      <c r="Y983" s="6" t="s">
        <v>20621</v>
      </c>
      <c r="Z983" s="6" t="s">
        <v>81</v>
      </c>
    </row>
    <row r="984" spans="1:26" x14ac:dyDescent="0.25">
      <c r="A984" s="6" t="s">
        <v>3197</v>
      </c>
      <c r="B984" s="6" t="s">
        <v>3890</v>
      </c>
      <c r="C984" s="6" t="s">
        <v>3840</v>
      </c>
      <c r="D984" s="6" t="s">
        <v>10466</v>
      </c>
      <c r="E984" s="6" t="s">
        <v>8126</v>
      </c>
      <c r="F984" s="6" t="s">
        <v>10467</v>
      </c>
      <c r="G984" s="6" t="s">
        <v>10468</v>
      </c>
      <c r="H984" s="6" t="s">
        <v>6594</v>
      </c>
      <c r="I984" s="43">
        <v>45231</v>
      </c>
      <c r="J984" s="43">
        <v>45236</v>
      </c>
      <c r="K984">
        <v>1561894</v>
      </c>
      <c r="L984" s="6" t="s">
        <v>10469</v>
      </c>
      <c r="M984" s="6" t="s">
        <v>10470</v>
      </c>
      <c r="N984" s="6" t="s">
        <v>5441</v>
      </c>
      <c r="O984" s="6" t="s">
        <v>3982</v>
      </c>
      <c r="Q984" s="6" t="s">
        <v>1545</v>
      </c>
      <c r="R984" s="6" t="s">
        <v>20622</v>
      </c>
      <c r="S984" s="6" t="s">
        <v>20623</v>
      </c>
      <c r="T984" s="6" t="s">
        <v>15902</v>
      </c>
      <c r="U984" s="6" t="s">
        <v>1545</v>
      </c>
      <c r="V984" s="6" t="s">
        <v>16070</v>
      </c>
      <c r="W984" s="6" t="s">
        <v>17297</v>
      </c>
      <c r="X984" s="6" t="s">
        <v>20624</v>
      </c>
      <c r="Y984" s="6" t="s">
        <v>20625</v>
      </c>
      <c r="Z984" s="6" t="s">
        <v>20626</v>
      </c>
    </row>
    <row r="985" spans="1:26" x14ac:dyDescent="0.25">
      <c r="A985" s="6" t="s">
        <v>3198</v>
      </c>
      <c r="B985" s="6" t="s">
        <v>3856</v>
      </c>
      <c r="C985" s="6" t="s">
        <v>3823</v>
      </c>
      <c r="D985" s="6" t="s">
        <v>10471</v>
      </c>
      <c r="E985" s="6" t="s">
        <v>10472</v>
      </c>
      <c r="F985" s="6" t="s">
        <v>7215</v>
      </c>
      <c r="G985" s="6" t="s">
        <v>10473</v>
      </c>
      <c r="H985" s="6" t="s">
        <v>81</v>
      </c>
      <c r="I985" s="43"/>
      <c r="J985" s="43"/>
      <c r="L985" s="6" t="s">
        <v>81</v>
      </c>
      <c r="M985" s="6" t="s">
        <v>81</v>
      </c>
      <c r="N985" s="6" t="s">
        <v>5442</v>
      </c>
      <c r="O985" s="6" t="s">
        <v>3982</v>
      </c>
      <c r="Q985" s="6" t="s">
        <v>3350</v>
      </c>
      <c r="R985" s="6" t="s">
        <v>20627</v>
      </c>
      <c r="S985" s="6" t="s">
        <v>20628</v>
      </c>
      <c r="T985" s="6" t="s">
        <v>15902</v>
      </c>
      <c r="U985" s="6" t="s">
        <v>3350</v>
      </c>
      <c r="V985" s="6" t="s">
        <v>24</v>
      </c>
      <c r="W985" s="6" t="s">
        <v>17496</v>
      </c>
      <c r="X985" s="6" t="s">
        <v>20629</v>
      </c>
      <c r="Y985" s="6" t="s">
        <v>20630</v>
      </c>
      <c r="Z985" s="6" t="s">
        <v>20631</v>
      </c>
    </row>
    <row r="986" spans="1:26" x14ac:dyDescent="0.25">
      <c r="A986" s="6" t="s">
        <v>3200</v>
      </c>
      <c r="B986" s="6" t="s">
        <v>3829</v>
      </c>
      <c r="C986" s="6" t="s">
        <v>3823</v>
      </c>
      <c r="D986" s="6" t="s">
        <v>10474</v>
      </c>
      <c r="E986" s="6" t="s">
        <v>6466</v>
      </c>
      <c r="F986" s="6" t="s">
        <v>6797</v>
      </c>
      <c r="G986" s="6" t="s">
        <v>9192</v>
      </c>
      <c r="H986" s="6" t="s">
        <v>6388</v>
      </c>
      <c r="I986" s="43">
        <v>45229</v>
      </c>
      <c r="J986" s="43">
        <v>45233</v>
      </c>
      <c r="K986">
        <v>1834622</v>
      </c>
      <c r="L986" s="6" t="s">
        <v>10475</v>
      </c>
      <c r="M986" s="6" t="s">
        <v>10476</v>
      </c>
      <c r="N986" s="6" t="s">
        <v>5443</v>
      </c>
      <c r="O986" s="6" t="s">
        <v>3984</v>
      </c>
      <c r="Q986" s="6" t="s">
        <v>1546</v>
      </c>
      <c r="R986" s="6" t="s">
        <v>20632</v>
      </c>
      <c r="S986" s="6" t="s">
        <v>20633</v>
      </c>
      <c r="T986" s="6" t="s">
        <v>12</v>
      </c>
      <c r="U986" s="6" t="s">
        <v>1546</v>
      </c>
      <c r="V986" s="6" t="s">
        <v>16012</v>
      </c>
      <c r="W986" s="6" t="s">
        <v>18291</v>
      </c>
      <c r="X986" s="6" t="s">
        <v>20634</v>
      </c>
      <c r="Y986" s="6" t="s">
        <v>20635</v>
      </c>
      <c r="Z986" s="6" t="s">
        <v>20636</v>
      </c>
    </row>
    <row r="987" spans="1:26" x14ac:dyDescent="0.25">
      <c r="A987" s="6" t="s">
        <v>1241</v>
      </c>
      <c r="B987" s="6" t="s">
        <v>3832</v>
      </c>
      <c r="C987" s="6" t="s">
        <v>3821</v>
      </c>
      <c r="D987" s="6" t="s">
        <v>10477</v>
      </c>
      <c r="E987" s="6" t="s">
        <v>10478</v>
      </c>
      <c r="F987" s="6" t="s">
        <v>6636</v>
      </c>
      <c r="G987" s="6" t="s">
        <v>10479</v>
      </c>
      <c r="H987" s="6" t="s">
        <v>6638</v>
      </c>
      <c r="I987" s="43">
        <v>45219</v>
      </c>
      <c r="J987" s="43"/>
      <c r="K987">
        <v>49196</v>
      </c>
      <c r="L987" s="6" t="s">
        <v>10480</v>
      </c>
      <c r="M987" s="6" t="s">
        <v>10481</v>
      </c>
      <c r="N987" s="6" t="s">
        <v>5444</v>
      </c>
      <c r="O987" s="6" t="s">
        <v>3982</v>
      </c>
      <c r="Q987" s="6" t="s">
        <v>1547</v>
      </c>
      <c r="R987" s="6" t="s">
        <v>20637</v>
      </c>
      <c r="S987" s="6" t="s">
        <v>20638</v>
      </c>
      <c r="T987" s="6" t="s">
        <v>12</v>
      </c>
      <c r="U987" s="6" t="s">
        <v>1547</v>
      </c>
      <c r="V987" s="6" t="s">
        <v>15889</v>
      </c>
      <c r="W987" s="6" t="s">
        <v>15890</v>
      </c>
      <c r="X987" s="6" t="s">
        <v>20639</v>
      </c>
      <c r="Y987" s="6" t="s">
        <v>20640</v>
      </c>
      <c r="Z987" s="6" t="s">
        <v>20641</v>
      </c>
    </row>
    <row r="988" spans="1:26" x14ac:dyDescent="0.25">
      <c r="A988" s="6" t="s">
        <v>3201</v>
      </c>
      <c r="B988" s="6" t="s">
        <v>3865</v>
      </c>
      <c r="C988" s="6" t="s">
        <v>3866</v>
      </c>
      <c r="D988" s="6" t="s">
        <v>10482</v>
      </c>
      <c r="E988" s="6" t="s">
        <v>81</v>
      </c>
      <c r="F988" s="6" t="s">
        <v>7215</v>
      </c>
      <c r="G988" s="6" t="s">
        <v>10483</v>
      </c>
      <c r="H988" s="6" t="s">
        <v>81</v>
      </c>
      <c r="I988" s="43"/>
      <c r="J988" s="43"/>
      <c r="L988" s="6" t="s">
        <v>81</v>
      </c>
      <c r="M988" s="6" t="s">
        <v>81</v>
      </c>
      <c r="N988" s="6" t="s">
        <v>5445</v>
      </c>
      <c r="O988" s="6" t="s">
        <v>3982</v>
      </c>
      <c r="Q988" s="6" t="s">
        <v>1549</v>
      </c>
      <c r="R988" s="6" t="s">
        <v>20642</v>
      </c>
      <c r="S988" s="6" t="s">
        <v>20643</v>
      </c>
      <c r="T988" s="6" t="s">
        <v>81</v>
      </c>
      <c r="U988" s="6" t="s">
        <v>81</v>
      </c>
      <c r="V988" s="6" t="s">
        <v>15943</v>
      </c>
      <c r="W988" s="6" t="s">
        <v>17917</v>
      </c>
      <c r="X988" s="6" t="s">
        <v>20644</v>
      </c>
      <c r="Y988" s="6" t="s">
        <v>20645</v>
      </c>
      <c r="Z988" s="6" t="s">
        <v>81</v>
      </c>
    </row>
    <row r="989" spans="1:26" x14ac:dyDescent="0.25">
      <c r="A989" s="6" t="s">
        <v>1242</v>
      </c>
      <c r="B989" s="6" t="s">
        <v>3845</v>
      </c>
      <c r="C989" s="6" t="s">
        <v>3816</v>
      </c>
      <c r="D989" s="6" t="s">
        <v>10484</v>
      </c>
      <c r="E989" s="6" t="s">
        <v>81</v>
      </c>
      <c r="F989" s="6" t="s">
        <v>6397</v>
      </c>
      <c r="G989" s="6" t="s">
        <v>6398</v>
      </c>
      <c r="H989" s="6" t="s">
        <v>6399</v>
      </c>
      <c r="I989" s="43">
        <v>45218</v>
      </c>
      <c r="J989" s="43">
        <v>45222</v>
      </c>
      <c r="K989">
        <v>860730</v>
      </c>
      <c r="L989" s="6" t="s">
        <v>10485</v>
      </c>
      <c r="M989" s="6" t="s">
        <v>10486</v>
      </c>
      <c r="N989" s="6" t="s">
        <v>4758</v>
      </c>
      <c r="O989" s="6" t="s">
        <v>3983</v>
      </c>
      <c r="Q989" s="6" t="s">
        <v>1551</v>
      </c>
      <c r="R989" s="6" t="s">
        <v>20646</v>
      </c>
      <c r="S989" s="6" t="s">
        <v>20647</v>
      </c>
      <c r="T989" s="6" t="s">
        <v>12</v>
      </c>
      <c r="U989" s="6" t="s">
        <v>1551</v>
      </c>
      <c r="V989" s="6" t="s">
        <v>15910</v>
      </c>
      <c r="W989" s="6" t="s">
        <v>15911</v>
      </c>
      <c r="X989" s="6" t="s">
        <v>20648</v>
      </c>
      <c r="Y989" s="6" t="s">
        <v>20649</v>
      </c>
      <c r="Z989" s="6" t="s">
        <v>20650</v>
      </c>
    </row>
    <row r="990" spans="1:26" x14ac:dyDescent="0.25">
      <c r="A990" s="6" t="s">
        <v>15790</v>
      </c>
      <c r="B990" s="6" t="s">
        <v>3889</v>
      </c>
      <c r="C990" s="6" t="s">
        <v>114</v>
      </c>
      <c r="D990" s="6" t="s">
        <v>24606</v>
      </c>
      <c r="E990" s="6" t="s">
        <v>81</v>
      </c>
      <c r="F990" s="6" t="s">
        <v>24607</v>
      </c>
      <c r="G990" s="6" t="s">
        <v>24608</v>
      </c>
      <c r="H990" s="6" t="s">
        <v>161</v>
      </c>
      <c r="I990" s="43">
        <v>45230</v>
      </c>
      <c r="J990" s="43">
        <v>45236</v>
      </c>
      <c r="L990" s="6" t="s">
        <v>81</v>
      </c>
      <c r="M990" s="6" t="s">
        <v>81</v>
      </c>
      <c r="N990" s="6" t="s">
        <v>24609</v>
      </c>
      <c r="O990" s="6" t="s">
        <v>3982</v>
      </c>
      <c r="Q990" s="6" t="s">
        <v>1554</v>
      </c>
      <c r="R990" s="6" t="s">
        <v>20651</v>
      </c>
      <c r="S990" s="6" t="s">
        <v>20652</v>
      </c>
      <c r="T990" s="6" t="s">
        <v>15902</v>
      </c>
      <c r="U990" s="6" t="s">
        <v>1554</v>
      </c>
      <c r="V990" s="6" t="s">
        <v>15889</v>
      </c>
      <c r="W990" s="6" t="s">
        <v>15924</v>
      </c>
      <c r="X990" s="6" t="s">
        <v>20653</v>
      </c>
      <c r="Y990" s="6" t="s">
        <v>20654</v>
      </c>
      <c r="Z990" s="6" t="s">
        <v>20655</v>
      </c>
    </row>
    <row r="991" spans="1:26" x14ac:dyDescent="0.25">
      <c r="A991" s="6" t="s">
        <v>3204</v>
      </c>
      <c r="B991" s="6" t="s">
        <v>3881</v>
      </c>
      <c r="C991" s="6" t="s">
        <v>3816</v>
      </c>
      <c r="D991" s="6" t="s">
        <v>8471</v>
      </c>
      <c r="E991" s="6" t="s">
        <v>10487</v>
      </c>
      <c r="F991" s="6" t="s">
        <v>6370</v>
      </c>
      <c r="G991" s="6" t="s">
        <v>81</v>
      </c>
      <c r="H991" s="6" t="s">
        <v>81</v>
      </c>
      <c r="I991" s="43"/>
      <c r="J991" s="43"/>
      <c r="K991">
        <v>1648257</v>
      </c>
      <c r="L991" s="6" t="s">
        <v>10488</v>
      </c>
      <c r="M991" s="6" t="s">
        <v>10489</v>
      </c>
      <c r="N991" s="6" t="s">
        <v>5446</v>
      </c>
      <c r="O991" s="6" t="s">
        <v>3983</v>
      </c>
      <c r="Q991" s="6" t="s">
        <v>3353</v>
      </c>
      <c r="R991" s="6" t="s">
        <v>20656</v>
      </c>
      <c r="S991" s="6" t="s">
        <v>20657</v>
      </c>
      <c r="T991" s="6" t="s">
        <v>15902</v>
      </c>
      <c r="U991" s="6" t="s">
        <v>3353</v>
      </c>
      <c r="V991" s="6" t="s">
        <v>16285</v>
      </c>
      <c r="W991" s="6" t="s">
        <v>16286</v>
      </c>
      <c r="X991" s="6" t="s">
        <v>20658</v>
      </c>
      <c r="Y991" s="6" t="s">
        <v>20659</v>
      </c>
      <c r="Z991" s="6" t="s">
        <v>20660</v>
      </c>
    </row>
    <row r="992" spans="1:26" x14ac:dyDescent="0.25">
      <c r="A992" s="6" t="s">
        <v>24610</v>
      </c>
      <c r="B992" s="6" t="s">
        <v>3870</v>
      </c>
      <c r="C992" s="6" t="s">
        <v>114</v>
      </c>
      <c r="D992" s="6" t="s">
        <v>24611</v>
      </c>
      <c r="E992" s="6" t="s">
        <v>81</v>
      </c>
      <c r="F992" s="6" t="s">
        <v>8784</v>
      </c>
      <c r="G992" s="6" t="s">
        <v>8785</v>
      </c>
      <c r="H992" s="6" t="s">
        <v>81</v>
      </c>
      <c r="I992" s="43"/>
      <c r="J992" s="43"/>
      <c r="L992" s="6" t="s">
        <v>81</v>
      </c>
      <c r="M992" s="6" t="s">
        <v>81</v>
      </c>
      <c r="N992" s="6" t="s">
        <v>24612</v>
      </c>
      <c r="O992" s="6" t="s">
        <v>3982</v>
      </c>
      <c r="Q992" s="6" t="s">
        <v>1555</v>
      </c>
      <c r="R992" s="6" t="s">
        <v>20661</v>
      </c>
      <c r="S992" s="6" t="s">
        <v>20662</v>
      </c>
      <c r="T992" s="6" t="s">
        <v>15902</v>
      </c>
      <c r="U992" s="6" t="s">
        <v>1555</v>
      </c>
      <c r="V992" s="6" t="s">
        <v>15943</v>
      </c>
      <c r="W992" s="6" t="s">
        <v>17917</v>
      </c>
      <c r="X992" s="6" t="s">
        <v>20663</v>
      </c>
      <c r="Y992" s="6" t="s">
        <v>20664</v>
      </c>
      <c r="Z992" s="6" t="s">
        <v>20665</v>
      </c>
    </row>
    <row r="993" spans="1:26" x14ac:dyDescent="0.25">
      <c r="A993" s="6" t="s">
        <v>1244</v>
      </c>
      <c r="B993" s="6" t="s">
        <v>3847</v>
      </c>
      <c r="C993" s="6" t="s">
        <v>3819</v>
      </c>
      <c r="D993" s="6" t="s">
        <v>10490</v>
      </c>
      <c r="E993" s="6" t="s">
        <v>7191</v>
      </c>
      <c r="F993" s="6" t="s">
        <v>6451</v>
      </c>
      <c r="G993" s="6" t="s">
        <v>6582</v>
      </c>
      <c r="H993" s="6" t="s">
        <v>6353</v>
      </c>
      <c r="I993" s="43">
        <v>45169</v>
      </c>
      <c r="J993" s="43"/>
      <c r="K993">
        <v>1720671</v>
      </c>
      <c r="L993" s="6" t="s">
        <v>10491</v>
      </c>
      <c r="M993" s="6" t="s">
        <v>10492</v>
      </c>
      <c r="N993" s="6" t="s">
        <v>5447</v>
      </c>
      <c r="O993" s="6" t="s">
        <v>3982</v>
      </c>
      <c r="Q993" s="6" t="s">
        <v>1556</v>
      </c>
      <c r="R993" s="6" t="s">
        <v>20666</v>
      </c>
      <c r="S993" s="6" t="s">
        <v>20667</v>
      </c>
      <c r="T993" s="6" t="s">
        <v>12</v>
      </c>
      <c r="U993" s="6" t="s">
        <v>1556</v>
      </c>
      <c r="V993" s="6" t="s">
        <v>15936</v>
      </c>
      <c r="W993" s="6" t="s">
        <v>15937</v>
      </c>
      <c r="X993" s="6" t="s">
        <v>20668</v>
      </c>
      <c r="Y993" s="6" t="s">
        <v>20669</v>
      </c>
      <c r="Z993" s="6" t="s">
        <v>20670</v>
      </c>
    </row>
    <row r="994" spans="1:26" x14ac:dyDescent="0.25">
      <c r="A994" s="6" t="s">
        <v>1245</v>
      </c>
      <c r="B994" s="6" t="s">
        <v>3947</v>
      </c>
      <c r="C994" s="6" t="s">
        <v>3826</v>
      </c>
      <c r="D994" s="6" t="s">
        <v>10493</v>
      </c>
      <c r="E994" s="6" t="s">
        <v>81</v>
      </c>
      <c r="F994" s="6" t="s">
        <v>6418</v>
      </c>
      <c r="G994" s="6" t="s">
        <v>9966</v>
      </c>
      <c r="H994" s="6" t="s">
        <v>6420</v>
      </c>
      <c r="I994" s="43">
        <v>45153</v>
      </c>
      <c r="J994" s="43"/>
      <c r="K994">
        <v>354950</v>
      </c>
      <c r="L994" s="6" t="s">
        <v>10494</v>
      </c>
      <c r="M994" s="6" t="s">
        <v>10495</v>
      </c>
      <c r="N994" s="6" t="s">
        <v>4152</v>
      </c>
      <c r="O994" s="6" t="s">
        <v>3982</v>
      </c>
      <c r="Q994" s="6" t="s">
        <v>1557</v>
      </c>
      <c r="R994" s="6" t="s">
        <v>20671</v>
      </c>
      <c r="S994" s="6" t="s">
        <v>20672</v>
      </c>
      <c r="T994" s="6" t="s">
        <v>12</v>
      </c>
      <c r="U994" s="6" t="s">
        <v>1557</v>
      </c>
      <c r="V994" s="6" t="s">
        <v>16083</v>
      </c>
      <c r="W994" s="6" t="s">
        <v>16220</v>
      </c>
      <c r="X994" s="6" t="s">
        <v>20673</v>
      </c>
      <c r="Y994" s="6" t="s">
        <v>20674</v>
      </c>
      <c r="Z994" s="6" t="s">
        <v>20675</v>
      </c>
    </row>
    <row r="995" spans="1:26" x14ac:dyDescent="0.25">
      <c r="A995" s="6" t="s">
        <v>1247</v>
      </c>
      <c r="B995" s="6" t="s">
        <v>3832</v>
      </c>
      <c r="C995" s="6" t="s">
        <v>3821</v>
      </c>
      <c r="D995" s="6" t="s">
        <v>10496</v>
      </c>
      <c r="E995" s="6" t="s">
        <v>10497</v>
      </c>
      <c r="F995" s="6" t="s">
        <v>10406</v>
      </c>
      <c r="G995" s="6" t="s">
        <v>10498</v>
      </c>
      <c r="H995" s="6" t="s">
        <v>81</v>
      </c>
      <c r="I995" s="43"/>
      <c r="J995" s="43"/>
      <c r="K995">
        <v>1144967</v>
      </c>
      <c r="L995" s="6" t="s">
        <v>10499</v>
      </c>
      <c r="M995" s="6" t="s">
        <v>10500</v>
      </c>
      <c r="N995" s="6" t="s">
        <v>5448</v>
      </c>
      <c r="O995" s="6" t="s">
        <v>3982</v>
      </c>
      <c r="Q995" s="6" t="s">
        <v>1558</v>
      </c>
      <c r="R995" s="6" t="s">
        <v>20676</v>
      </c>
      <c r="S995" s="6" t="s">
        <v>20677</v>
      </c>
      <c r="T995" s="6" t="s">
        <v>12</v>
      </c>
      <c r="U995" s="6" t="s">
        <v>1558</v>
      </c>
      <c r="V995" s="6" t="s">
        <v>15930</v>
      </c>
      <c r="W995" s="6" t="s">
        <v>16007</v>
      </c>
      <c r="X995" s="6" t="s">
        <v>20678</v>
      </c>
      <c r="Y995" s="6" t="s">
        <v>20679</v>
      </c>
      <c r="Z995" s="6" t="s">
        <v>20680</v>
      </c>
    </row>
    <row r="996" spans="1:26" x14ac:dyDescent="0.25">
      <c r="A996" s="6" t="s">
        <v>3205</v>
      </c>
      <c r="B996" s="6" t="s">
        <v>3870</v>
      </c>
      <c r="C996" s="6" t="s">
        <v>114</v>
      </c>
      <c r="D996" s="6" t="s">
        <v>10501</v>
      </c>
      <c r="E996" s="6" t="s">
        <v>81</v>
      </c>
      <c r="F996" s="6" t="s">
        <v>10502</v>
      </c>
      <c r="G996" s="6" t="s">
        <v>10503</v>
      </c>
      <c r="H996" s="6" t="s">
        <v>81</v>
      </c>
      <c r="I996" s="43"/>
      <c r="J996" s="43"/>
      <c r="L996" s="6" t="s">
        <v>10504</v>
      </c>
      <c r="M996" s="6" t="s">
        <v>10505</v>
      </c>
      <c r="N996" s="6" t="s">
        <v>5449</v>
      </c>
      <c r="O996" s="6" t="s">
        <v>3982</v>
      </c>
      <c r="Q996" s="6" t="s">
        <v>1560</v>
      </c>
      <c r="R996" s="6" t="s">
        <v>20681</v>
      </c>
      <c r="S996" s="6" t="s">
        <v>20682</v>
      </c>
      <c r="T996" s="6" t="s">
        <v>17927</v>
      </c>
      <c r="U996" s="6" t="s">
        <v>1560</v>
      </c>
      <c r="V996" s="6" t="s">
        <v>16127</v>
      </c>
      <c r="W996" s="6" t="s">
        <v>16482</v>
      </c>
      <c r="X996" s="6" t="s">
        <v>17928</v>
      </c>
      <c r="Y996" s="6" t="s">
        <v>20683</v>
      </c>
      <c r="Z996" s="6" t="s">
        <v>20684</v>
      </c>
    </row>
    <row r="997" spans="1:26" x14ac:dyDescent="0.25">
      <c r="A997" s="6" t="s">
        <v>1249</v>
      </c>
      <c r="B997" s="6" t="s">
        <v>3860</v>
      </c>
      <c r="C997" s="6" t="s">
        <v>102</v>
      </c>
      <c r="D997" s="6" t="s">
        <v>10506</v>
      </c>
      <c r="E997" s="6" t="s">
        <v>9283</v>
      </c>
      <c r="F997" s="6" t="s">
        <v>9861</v>
      </c>
      <c r="G997" s="6" t="s">
        <v>9862</v>
      </c>
      <c r="H997" s="6" t="s">
        <v>1260</v>
      </c>
      <c r="I997" s="43">
        <v>45236</v>
      </c>
      <c r="J997" s="43">
        <v>45240</v>
      </c>
      <c r="K997">
        <v>354707</v>
      </c>
      <c r="L997" s="6" t="s">
        <v>10507</v>
      </c>
      <c r="M997" s="6" t="s">
        <v>10508</v>
      </c>
      <c r="N997" s="6" t="s">
        <v>5450</v>
      </c>
      <c r="O997" s="6" t="s">
        <v>3983</v>
      </c>
      <c r="Q997" s="6" t="s">
        <v>1561</v>
      </c>
      <c r="R997" s="6" t="s">
        <v>20685</v>
      </c>
      <c r="S997" s="6" t="s">
        <v>20686</v>
      </c>
      <c r="T997" s="6" t="s">
        <v>15902</v>
      </c>
      <c r="U997" s="6" t="s">
        <v>1561</v>
      </c>
      <c r="V997" s="6" t="s">
        <v>102</v>
      </c>
      <c r="W997" s="6" t="s">
        <v>16106</v>
      </c>
      <c r="X997" s="6" t="s">
        <v>20687</v>
      </c>
      <c r="Y997" s="6" t="s">
        <v>20688</v>
      </c>
      <c r="Z997" s="6" t="s">
        <v>20689</v>
      </c>
    </row>
    <row r="998" spans="1:26" x14ac:dyDescent="0.25">
      <c r="A998" s="6" t="s">
        <v>3206</v>
      </c>
      <c r="B998" s="6" t="s">
        <v>3931</v>
      </c>
      <c r="C998" s="6" t="s">
        <v>3835</v>
      </c>
      <c r="D998" s="6" t="s">
        <v>10509</v>
      </c>
      <c r="E998" s="6" t="s">
        <v>10510</v>
      </c>
      <c r="F998" s="6" t="s">
        <v>7044</v>
      </c>
      <c r="G998" s="6" t="s">
        <v>10511</v>
      </c>
      <c r="H998" s="6" t="s">
        <v>81</v>
      </c>
      <c r="I998" s="43"/>
      <c r="J998" s="43"/>
      <c r="L998" s="6" t="s">
        <v>10512</v>
      </c>
      <c r="M998" s="6" t="s">
        <v>10513</v>
      </c>
      <c r="N998" s="6" t="s">
        <v>5451</v>
      </c>
      <c r="O998" s="6" t="s">
        <v>3982</v>
      </c>
      <c r="Q998" s="6" t="s">
        <v>1563</v>
      </c>
      <c r="R998" s="6" t="s">
        <v>20690</v>
      </c>
      <c r="S998" s="6" t="s">
        <v>20691</v>
      </c>
      <c r="T998" s="6" t="s">
        <v>15902</v>
      </c>
      <c r="U998" s="6" t="s">
        <v>1563</v>
      </c>
      <c r="V998" s="6" t="s">
        <v>15936</v>
      </c>
      <c r="W998" s="6" t="s">
        <v>15937</v>
      </c>
      <c r="X998" s="6" t="s">
        <v>20692</v>
      </c>
      <c r="Y998" s="6" t="s">
        <v>20693</v>
      </c>
      <c r="Z998" s="6" t="s">
        <v>81</v>
      </c>
    </row>
    <row r="999" spans="1:26" x14ac:dyDescent="0.25">
      <c r="A999" s="6" t="s">
        <v>1251</v>
      </c>
      <c r="B999" s="6" t="s">
        <v>3877</v>
      </c>
      <c r="C999" s="6" t="s">
        <v>3823</v>
      </c>
      <c r="D999" s="6" t="s">
        <v>10514</v>
      </c>
      <c r="E999" s="6" t="s">
        <v>81</v>
      </c>
      <c r="F999" s="6" t="s">
        <v>10515</v>
      </c>
      <c r="G999" s="6" t="s">
        <v>10516</v>
      </c>
      <c r="H999" s="6" t="s">
        <v>3137</v>
      </c>
      <c r="I999" s="43">
        <v>45166</v>
      </c>
      <c r="J999" s="43">
        <v>45170</v>
      </c>
      <c r="K999">
        <v>46619</v>
      </c>
      <c r="L999" s="6" t="s">
        <v>10517</v>
      </c>
      <c r="M999" s="6" t="s">
        <v>10518</v>
      </c>
      <c r="N999" s="6" t="s">
        <v>4681</v>
      </c>
      <c r="O999" s="6" t="s">
        <v>3983</v>
      </c>
      <c r="Q999" s="6" t="s">
        <v>1565</v>
      </c>
      <c r="R999" s="6" t="s">
        <v>20694</v>
      </c>
      <c r="S999" s="6" t="s">
        <v>20695</v>
      </c>
      <c r="T999" s="6" t="s">
        <v>15902</v>
      </c>
      <c r="U999" s="6" t="s">
        <v>1565</v>
      </c>
      <c r="V999" s="6" t="s">
        <v>17594</v>
      </c>
      <c r="W999" s="6" t="s">
        <v>18320</v>
      </c>
      <c r="X999" s="6" t="s">
        <v>20696</v>
      </c>
      <c r="Y999" s="6" t="s">
        <v>20697</v>
      </c>
      <c r="Z999" s="6" t="s">
        <v>20698</v>
      </c>
    </row>
    <row r="1000" spans="1:26" x14ac:dyDescent="0.25">
      <c r="A1000" s="6" t="s">
        <v>1252</v>
      </c>
      <c r="B1000" s="6" t="s">
        <v>3877</v>
      </c>
      <c r="C1000" s="6" t="s">
        <v>3823</v>
      </c>
      <c r="D1000" s="6" t="s">
        <v>10514</v>
      </c>
      <c r="E1000" s="6" t="s">
        <v>81</v>
      </c>
      <c r="F1000" s="6" t="s">
        <v>10515</v>
      </c>
      <c r="G1000" s="6" t="s">
        <v>10516</v>
      </c>
      <c r="H1000" s="6" t="s">
        <v>3137</v>
      </c>
      <c r="I1000" s="43"/>
      <c r="J1000" s="43"/>
      <c r="L1000" s="6" t="s">
        <v>81</v>
      </c>
      <c r="M1000" s="6" t="s">
        <v>81</v>
      </c>
      <c r="N1000" s="6" t="s">
        <v>4681</v>
      </c>
      <c r="O1000" s="6" t="s">
        <v>3983</v>
      </c>
      <c r="Q1000" s="6" t="s">
        <v>1567</v>
      </c>
      <c r="R1000" s="6" t="s">
        <v>20699</v>
      </c>
      <c r="S1000" s="6" t="s">
        <v>20700</v>
      </c>
      <c r="T1000" s="6" t="s">
        <v>81</v>
      </c>
      <c r="U1000" s="6" t="s">
        <v>81</v>
      </c>
      <c r="V1000" s="6" t="s">
        <v>16037</v>
      </c>
      <c r="W1000" s="6" t="s">
        <v>16616</v>
      </c>
      <c r="X1000" s="6" t="s">
        <v>20701</v>
      </c>
      <c r="Y1000" s="6" t="s">
        <v>20702</v>
      </c>
      <c r="Z1000" s="6" t="s">
        <v>81</v>
      </c>
    </row>
    <row r="1001" spans="1:26" x14ac:dyDescent="0.25">
      <c r="A1001" s="6" t="s">
        <v>3208</v>
      </c>
      <c r="B1001" s="6" t="s">
        <v>3931</v>
      </c>
      <c r="C1001" s="6" t="s">
        <v>3835</v>
      </c>
      <c r="D1001" s="6" t="s">
        <v>10519</v>
      </c>
      <c r="E1001" s="6" t="s">
        <v>81</v>
      </c>
      <c r="F1001" s="6" t="s">
        <v>10520</v>
      </c>
      <c r="G1001" s="6" t="s">
        <v>10521</v>
      </c>
      <c r="H1001" s="6" t="s">
        <v>6376</v>
      </c>
      <c r="I1001" s="43">
        <v>45202</v>
      </c>
      <c r="J1001" s="43">
        <v>45208</v>
      </c>
      <c r="K1001">
        <v>916789</v>
      </c>
      <c r="L1001" s="6" t="s">
        <v>10522</v>
      </c>
      <c r="M1001" s="6" t="s">
        <v>10523</v>
      </c>
      <c r="N1001" s="6" t="s">
        <v>5452</v>
      </c>
      <c r="O1001" s="6" t="s">
        <v>3982</v>
      </c>
      <c r="Q1001" s="6" t="s">
        <v>1570</v>
      </c>
      <c r="R1001" s="6" t="s">
        <v>20703</v>
      </c>
      <c r="S1001" s="6" t="s">
        <v>20704</v>
      </c>
      <c r="T1001" s="6" t="s">
        <v>15902</v>
      </c>
      <c r="U1001" s="6" t="s">
        <v>1570</v>
      </c>
      <c r="V1001" s="6" t="s">
        <v>18549</v>
      </c>
      <c r="W1001" s="6" t="s">
        <v>20705</v>
      </c>
      <c r="X1001" s="6" t="s">
        <v>20706</v>
      </c>
      <c r="Y1001" s="6" t="s">
        <v>20707</v>
      </c>
      <c r="Z1001" s="6" t="s">
        <v>20708</v>
      </c>
    </row>
    <row r="1002" spans="1:26" x14ac:dyDescent="0.25">
      <c r="A1002" s="6" t="s">
        <v>3209</v>
      </c>
      <c r="B1002" s="6" t="s">
        <v>3931</v>
      </c>
      <c r="C1002" s="6" t="s">
        <v>3835</v>
      </c>
      <c r="D1002" s="6" t="s">
        <v>10524</v>
      </c>
      <c r="E1002" s="6" t="s">
        <v>81</v>
      </c>
      <c r="F1002" s="6" t="s">
        <v>10525</v>
      </c>
      <c r="G1002" s="6" t="s">
        <v>10526</v>
      </c>
      <c r="H1002" s="6" t="s">
        <v>81</v>
      </c>
      <c r="I1002" s="43"/>
      <c r="J1002" s="43"/>
      <c r="L1002" s="6" t="s">
        <v>10527</v>
      </c>
      <c r="M1002" s="6" t="s">
        <v>81</v>
      </c>
      <c r="N1002" s="6" t="s">
        <v>4895</v>
      </c>
      <c r="O1002" s="6" t="s">
        <v>3982</v>
      </c>
      <c r="Q1002" s="6" t="s">
        <v>1571</v>
      </c>
      <c r="R1002" s="6" t="s">
        <v>20709</v>
      </c>
      <c r="S1002" s="6" t="s">
        <v>20710</v>
      </c>
      <c r="T1002" s="6" t="s">
        <v>12</v>
      </c>
      <c r="U1002" s="6" t="s">
        <v>1571</v>
      </c>
      <c r="V1002" s="6" t="s">
        <v>15917</v>
      </c>
      <c r="W1002" s="6" t="s">
        <v>19666</v>
      </c>
      <c r="X1002" s="6" t="s">
        <v>20711</v>
      </c>
      <c r="Y1002" s="6" t="s">
        <v>20712</v>
      </c>
      <c r="Z1002" s="6" t="s">
        <v>20713</v>
      </c>
    </row>
    <row r="1003" spans="1:26" x14ac:dyDescent="0.25">
      <c r="A1003" s="6" t="s">
        <v>3211</v>
      </c>
      <c r="B1003" s="6" t="s">
        <v>3884</v>
      </c>
      <c r="C1003" s="6" t="s">
        <v>3866</v>
      </c>
      <c r="D1003" s="6" t="s">
        <v>9121</v>
      </c>
      <c r="E1003" s="6" t="s">
        <v>6591</v>
      </c>
      <c r="F1003" s="6" t="s">
        <v>6467</v>
      </c>
      <c r="G1003" s="6" t="s">
        <v>10528</v>
      </c>
      <c r="H1003" s="6" t="s">
        <v>6376</v>
      </c>
      <c r="I1003" s="43">
        <v>45236</v>
      </c>
      <c r="J1003" s="43">
        <v>45240</v>
      </c>
      <c r="K1003">
        <v>1283140</v>
      </c>
      <c r="L1003" s="6" t="s">
        <v>10529</v>
      </c>
      <c r="M1003" s="6" t="s">
        <v>10530</v>
      </c>
      <c r="N1003" s="6" t="s">
        <v>5453</v>
      </c>
      <c r="O1003" s="6" t="s">
        <v>3982</v>
      </c>
      <c r="Q1003" s="6" t="s">
        <v>1573</v>
      </c>
      <c r="R1003" s="6" t="s">
        <v>20714</v>
      </c>
      <c r="S1003" s="6" t="s">
        <v>20715</v>
      </c>
      <c r="T1003" s="6" t="s">
        <v>20366</v>
      </c>
      <c r="U1003" s="6" t="s">
        <v>20716</v>
      </c>
      <c r="V1003" s="6" t="s">
        <v>15889</v>
      </c>
      <c r="W1003" s="6" t="s">
        <v>16116</v>
      </c>
      <c r="X1003" s="6" t="s">
        <v>20717</v>
      </c>
      <c r="Y1003" s="6" t="s">
        <v>20718</v>
      </c>
      <c r="Z1003" s="6" t="s">
        <v>20719</v>
      </c>
    </row>
    <row r="1004" spans="1:26" x14ac:dyDescent="0.25">
      <c r="A1004" s="6" t="s">
        <v>1253</v>
      </c>
      <c r="B1004" s="6" t="s">
        <v>3865</v>
      </c>
      <c r="C1004" s="6" t="s">
        <v>3866</v>
      </c>
      <c r="D1004" s="6" t="s">
        <v>10531</v>
      </c>
      <c r="E1004" s="6" t="s">
        <v>10532</v>
      </c>
      <c r="F1004" s="6" t="s">
        <v>6445</v>
      </c>
      <c r="G1004" s="6" t="s">
        <v>9993</v>
      </c>
      <c r="H1004" s="6" t="s">
        <v>6447</v>
      </c>
      <c r="I1004" s="43">
        <v>45223</v>
      </c>
      <c r="J1004" s="43">
        <v>45229</v>
      </c>
      <c r="K1004">
        <v>4447</v>
      </c>
      <c r="L1004" s="6" t="s">
        <v>10533</v>
      </c>
      <c r="M1004" s="6" t="s">
        <v>10534</v>
      </c>
      <c r="N1004" s="6" t="s">
        <v>4669</v>
      </c>
      <c r="O1004" s="6" t="s">
        <v>3982</v>
      </c>
      <c r="Q1004" s="6" t="s">
        <v>1575</v>
      </c>
      <c r="R1004" s="6" t="s">
        <v>20720</v>
      </c>
      <c r="S1004" s="6" t="s">
        <v>20721</v>
      </c>
      <c r="T1004" s="6" t="s">
        <v>15902</v>
      </c>
      <c r="U1004" s="6" t="s">
        <v>1575</v>
      </c>
      <c r="V1004" s="6" t="s">
        <v>15930</v>
      </c>
      <c r="W1004" s="6" t="s">
        <v>17011</v>
      </c>
      <c r="X1004" s="6" t="s">
        <v>20722</v>
      </c>
      <c r="Y1004" s="6" t="s">
        <v>20723</v>
      </c>
      <c r="Z1004" s="6" t="s">
        <v>20724</v>
      </c>
    </row>
    <row r="1005" spans="1:26" x14ac:dyDescent="0.25">
      <c r="A1005" s="6" t="s">
        <v>3212</v>
      </c>
      <c r="B1005" s="6" t="s">
        <v>3938</v>
      </c>
      <c r="C1005" s="6" t="s">
        <v>102</v>
      </c>
      <c r="D1005" s="6" t="s">
        <v>8471</v>
      </c>
      <c r="E1005" s="6" t="s">
        <v>10535</v>
      </c>
      <c r="F1005" s="6" t="s">
        <v>6370</v>
      </c>
      <c r="G1005" s="6" t="s">
        <v>81</v>
      </c>
      <c r="H1005" s="6" t="s">
        <v>81</v>
      </c>
      <c r="I1005" s="43"/>
      <c r="J1005" s="43"/>
      <c r="L1005" s="6" t="s">
        <v>10536</v>
      </c>
      <c r="M1005" s="6" t="s">
        <v>81</v>
      </c>
      <c r="N1005" s="6" t="s">
        <v>5454</v>
      </c>
      <c r="O1005" s="6" t="s">
        <v>3983</v>
      </c>
      <c r="Q1005" s="6" t="s">
        <v>1579</v>
      </c>
      <c r="R1005" s="6" t="s">
        <v>20725</v>
      </c>
      <c r="S1005" s="6" t="s">
        <v>20726</v>
      </c>
      <c r="T1005" s="6" t="s">
        <v>15902</v>
      </c>
      <c r="U1005" s="6" t="s">
        <v>1579</v>
      </c>
      <c r="V1005" s="6" t="s">
        <v>15889</v>
      </c>
      <c r="W1005" s="6" t="s">
        <v>16116</v>
      </c>
      <c r="X1005" s="6" t="s">
        <v>20727</v>
      </c>
      <c r="Y1005" s="6" t="s">
        <v>20728</v>
      </c>
      <c r="Z1005" s="6" t="s">
        <v>20729</v>
      </c>
    </row>
    <row r="1006" spans="1:26" x14ac:dyDescent="0.25">
      <c r="A1006" s="6" t="s">
        <v>3214</v>
      </c>
      <c r="B1006" s="6" t="s">
        <v>3867</v>
      </c>
      <c r="C1006" s="6" t="s">
        <v>3821</v>
      </c>
      <c r="D1006" s="6" t="s">
        <v>10537</v>
      </c>
      <c r="E1006" s="6" t="s">
        <v>81</v>
      </c>
      <c r="F1006" s="6" t="s">
        <v>10538</v>
      </c>
      <c r="G1006" s="6" t="s">
        <v>10539</v>
      </c>
      <c r="H1006" s="6" t="s">
        <v>6542</v>
      </c>
      <c r="I1006" s="43">
        <v>45146</v>
      </c>
      <c r="J1006" s="43"/>
      <c r="K1006">
        <v>1840776</v>
      </c>
      <c r="L1006" s="6" t="s">
        <v>10540</v>
      </c>
      <c r="M1006" s="6" t="s">
        <v>10541</v>
      </c>
      <c r="N1006" s="6" t="s">
        <v>5455</v>
      </c>
      <c r="O1006" s="6" t="s">
        <v>3982</v>
      </c>
      <c r="Q1006" s="6" t="s">
        <v>1581</v>
      </c>
      <c r="R1006" s="6" t="s">
        <v>20730</v>
      </c>
      <c r="S1006" s="6" t="s">
        <v>20731</v>
      </c>
      <c r="T1006" s="6" t="s">
        <v>15902</v>
      </c>
      <c r="U1006" s="6" t="s">
        <v>1581</v>
      </c>
      <c r="V1006" s="6" t="s">
        <v>15889</v>
      </c>
      <c r="W1006" s="6" t="s">
        <v>16116</v>
      </c>
      <c r="X1006" s="6" t="s">
        <v>20732</v>
      </c>
      <c r="Y1006" s="6" t="s">
        <v>20733</v>
      </c>
      <c r="Z1006" s="6" t="s">
        <v>20734</v>
      </c>
    </row>
    <row r="1007" spans="1:26" x14ac:dyDescent="0.25">
      <c r="A1007" s="6" t="s">
        <v>1255</v>
      </c>
      <c r="B1007" s="6" t="s">
        <v>3926</v>
      </c>
      <c r="C1007" s="6" t="s">
        <v>3826</v>
      </c>
      <c r="D1007" s="6" t="s">
        <v>10542</v>
      </c>
      <c r="E1007" s="6" t="s">
        <v>10543</v>
      </c>
      <c r="F1007" s="6" t="s">
        <v>9247</v>
      </c>
      <c r="G1007" s="6" t="s">
        <v>10544</v>
      </c>
      <c r="H1007" s="6" t="s">
        <v>3137</v>
      </c>
      <c r="I1007" s="43">
        <v>45237</v>
      </c>
      <c r="J1007" s="43">
        <v>45243</v>
      </c>
      <c r="K1007">
        <v>1674168</v>
      </c>
      <c r="L1007" s="6" t="s">
        <v>10545</v>
      </c>
      <c r="M1007" s="6" t="s">
        <v>10546</v>
      </c>
      <c r="N1007" s="6" t="s">
        <v>4038</v>
      </c>
      <c r="O1007" s="6" t="s">
        <v>3982</v>
      </c>
      <c r="Q1007" s="6" t="s">
        <v>3359</v>
      </c>
      <c r="R1007" s="6" t="s">
        <v>20735</v>
      </c>
      <c r="S1007" s="6" t="s">
        <v>20736</v>
      </c>
      <c r="T1007" s="6" t="s">
        <v>6627</v>
      </c>
      <c r="U1007" s="6" t="s">
        <v>3359</v>
      </c>
      <c r="V1007" s="6" t="s">
        <v>16024</v>
      </c>
      <c r="W1007" s="6" t="s">
        <v>16025</v>
      </c>
      <c r="X1007" s="6" t="s">
        <v>20737</v>
      </c>
      <c r="Y1007" s="6" t="s">
        <v>20738</v>
      </c>
      <c r="Z1007" s="6" t="s">
        <v>81</v>
      </c>
    </row>
    <row r="1008" spans="1:26" x14ac:dyDescent="0.25">
      <c r="A1008" s="6" t="s">
        <v>1257</v>
      </c>
      <c r="B1008" s="6" t="s">
        <v>3942</v>
      </c>
      <c r="C1008" s="6" t="s">
        <v>3840</v>
      </c>
      <c r="D1008" s="6" t="s">
        <v>10547</v>
      </c>
      <c r="E1008" s="6" t="s">
        <v>8523</v>
      </c>
      <c r="F1008" s="6" t="s">
        <v>8420</v>
      </c>
      <c r="G1008" s="6" t="s">
        <v>10548</v>
      </c>
      <c r="H1008" s="6" t="s">
        <v>6376</v>
      </c>
      <c r="I1008" s="43">
        <v>45147</v>
      </c>
      <c r="J1008" s="43"/>
      <c r="K1008">
        <v>1498828</v>
      </c>
      <c r="L1008" s="6" t="s">
        <v>10549</v>
      </c>
      <c r="M1008" s="6" t="s">
        <v>10550</v>
      </c>
      <c r="N1008" s="6" t="s">
        <v>4818</v>
      </c>
      <c r="O1008" s="6" t="s">
        <v>3982</v>
      </c>
      <c r="Q1008" s="6" t="s">
        <v>1583</v>
      </c>
      <c r="R1008" s="6" t="s">
        <v>20739</v>
      </c>
      <c r="S1008" s="6" t="s">
        <v>20740</v>
      </c>
      <c r="T1008" s="6" t="s">
        <v>15902</v>
      </c>
      <c r="U1008" s="6" t="s">
        <v>1583</v>
      </c>
      <c r="V1008" s="6" t="s">
        <v>15903</v>
      </c>
      <c r="W1008" s="6" t="s">
        <v>20179</v>
      </c>
      <c r="X1008" s="6" t="s">
        <v>20741</v>
      </c>
      <c r="Y1008" s="6" t="s">
        <v>20742</v>
      </c>
      <c r="Z1008" s="6" t="s">
        <v>20743</v>
      </c>
    </row>
    <row r="1009" spans="1:26" x14ac:dyDescent="0.25">
      <c r="A1009" s="6" t="s">
        <v>1260</v>
      </c>
      <c r="B1009" s="6" t="s">
        <v>3880</v>
      </c>
      <c r="C1009" s="6" t="s">
        <v>3823</v>
      </c>
      <c r="D1009" s="6" t="s">
        <v>10551</v>
      </c>
      <c r="E1009" s="6" t="s">
        <v>81</v>
      </c>
      <c r="F1009" s="6" t="s">
        <v>10552</v>
      </c>
      <c r="G1009" s="6" t="s">
        <v>10553</v>
      </c>
      <c r="H1009" s="6" t="s">
        <v>6898</v>
      </c>
      <c r="I1009" s="43">
        <v>45141</v>
      </c>
      <c r="J1009" s="43"/>
      <c r="K1009">
        <v>1417398</v>
      </c>
      <c r="L1009" s="6" t="s">
        <v>10554</v>
      </c>
      <c r="M1009" s="6" t="s">
        <v>10555</v>
      </c>
      <c r="N1009" s="6" t="s">
        <v>4655</v>
      </c>
      <c r="O1009" s="6" t="s">
        <v>3982</v>
      </c>
      <c r="Q1009" s="6" t="s">
        <v>1585</v>
      </c>
      <c r="R1009" s="6" t="s">
        <v>20744</v>
      </c>
      <c r="S1009" s="6" t="s">
        <v>81</v>
      </c>
      <c r="T1009" s="6" t="s">
        <v>12</v>
      </c>
      <c r="U1009" s="6" t="s">
        <v>1585</v>
      </c>
      <c r="V1009" s="6" t="s">
        <v>17594</v>
      </c>
      <c r="W1009" s="6" t="s">
        <v>20745</v>
      </c>
      <c r="X1009" s="6" t="s">
        <v>20746</v>
      </c>
      <c r="Y1009" s="6" t="s">
        <v>20747</v>
      </c>
      <c r="Z1009" s="6" t="s">
        <v>81</v>
      </c>
    </row>
    <row r="1010" spans="1:26" x14ac:dyDescent="0.25">
      <c r="A1010" s="6" t="s">
        <v>1261</v>
      </c>
      <c r="B1010" s="6" t="s">
        <v>3844</v>
      </c>
      <c r="C1010" s="6" t="s">
        <v>3821</v>
      </c>
      <c r="D1010" s="6" t="s">
        <v>10556</v>
      </c>
      <c r="E1010" s="6" t="s">
        <v>81</v>
      </c>
      <c r="F1010" s="6" t="s">
        <v>10557</v>
      </c>
      <c r="G1010" s="6" t="s">
        <v>10558</v>
      </c>
      <c r="H1010" s="6" t="s">
        <v>6703</v>
      </c>
      <c r="I1010" s="43">
        <v>45224</v>
      </c>
      <c r="J1010" s="43">
        <v>45229</v>
      </c>
      <c r="K1010">
        <v>874766</v>
      </c>
      <c r="L1010" s="6" t="s">
        <v>10559</v>
      </c>
      <c r="M1010" s="6" t="s">
        <v>10560</v>
      </c>
      <c r="N1010" s="6" t="s">
        <v>4351</v>
      </c>
      <c r="O1010" s="6" t="s">
        <v>3982</v>
      </c>
      <c r="Q1010" s="6" t="s">
        <v>1587</v>
      </c>
      <c r="R1010" s="6" t="s">
        <v>20748</v>
      </c>
      <c r="S1010" s="6" t="s">
        <v>20749</v>
      </c>
      <c r="T1010" s="6" t="s">
        <v>12</v>
      </c>
      <c r="U1010" s="6" t="s">
        <v>1587</v>
      </c>
      <c r="V1010" s="6" t="s">
        <v>15936</v>
      </c>
      <c r="W1010" s="6" t="s">
        <v>16493</v>
      </c>
      <c r="X1010" s="6" t="s">
        <v>20750</v>
      </c>
      <c r="Y1010" s="6" t="s">
        <v>20751</v>
      </c>
      <c r="Z1010" s="6" t="s">
        <v>81</v>
      </c>
    </row>
    <row r="1011" spans="1:26" x14ac:dyDescent="0.25">
      <c r="A1011" s="6" t="s">
        <v>1262</v>
      </c>
      <c r="B1011" s="6" t="s">
        <v>3877</v>
      </c>
      <c r="C1011" s="6" t="s">
        <v>3823</v>
      </c>
      <c r="D1011" s="6" t="s">
        <v>10561</v>
      </c>
      <c r="E1011" s="6" t="s">
        <v>81</v>
      </c>
      <c r="F1011" s="6" t="s">
        <v>10562</v>
      </c>
      <c r="G1011" s="6" t="s">
        <v>10563</v>
      </c>
      <c r="H1011" s="6" t="s">
        <v>6650</v>
      </c>
      <c r="I1011" s="43">
        <v>45231</v>
      </c>
      <c r="J1011" s="43">
        <v>45236</v>
      </c>
      <c r="K1011">
        <v>1501585</v>
      </c>
      <c r="L1011" s="6" t="s">
        <v>10564</v>
      </c>
      <c r="M1011" s="6" t="s">
        <v>10565</v>
      </c>
      <c r="N1011" s="6" t="s">
        <v>4176</v>
      </c>
      <c r="O1011" s="6" t="s">
        <v>3983</v>
      </c>
      <c r="Q1011" s="6" t="s">
        <v>6206</v>
      </c>
      <c r="R1011" s="6" t="s">
        <v>20752</v>
      </c>
      <c r="S1011" s="6" t="s">
        <v>20753</v>
      </c>
      <c r="T1011" s="6" t="s">
        <v>15902</v>
      </c>
      <c r="U1011" s="6" t="s">
        <v>20754</v>
      </c>
      <c r="V1011" s="6" t="s">
        <v>16024</v>
      </c>
      <c r="W1011" s="6" t="s">
        <v>16089</v>
      </c>
      <c r="X1011" s="6" t="s">
        <v>20563</v>
      </c>
      <c r="Y1011" s="6" t="s">
        <v>20755</v>
      </c>
      <c r="Z1011" s="6" t="s">
        <v>81</v>
      </c>
    </row>
    <row r="1012" spans="1:26" x14ac:dyDescent="0.25">
      <c r="A1012" s="6" t="s">
        <v>3216</v>
      </c>
      <c r="B1012" s="6" t="s">
        <v>3900</v>
      </c>
      <c r="C1012" s="6" t="s">
        <v>3840</v>
      </c>
      <c r="D1012" s="6" t="s">
        <v>10566</v>
      </c>
      <c r="E1012" s="6" t="s">
        <v>8184</v>
      </c>
      <c r="F1012" s="6" t="s">
        <v>6386</v>
      </c>
      <c r="G1012" s="6" t="s">
        <v>10567</v>
      </c>
      <c r="H1012" s="6" t="s">
        <v>6388</v>
      </c>
      <c r="I1012" s="43">
        <v>45223</v>
      </c>
      <c r="J1012" s="43"/>
      <c r="K1012">
        <v>921082</v>
      </c>
      <c r="L1012" s="6" t="s">
        <v>10568</v>
      </c>
      <c r="M1012" s="6" t="s">
        <v>10569</v>
      </c>
      <c r="N1012" s="6" t="s">
        <v>4052</v>
      </c>
      <c r="O1012" s="6" t="s">
        <v>3982</v>
      </c>
      <c r="Q1012" s="6" t="s">
        <v>1589</v>
      </c>
      <c r="R1012" s="6" t="s">
        <v>20756</v>
      </c>
      <c r="S1012" s="6" t="s">
        <v>5614</v>
      </c>
      <c r="T1012" s="6" t="s">
        <v>15902</v>
      </c>
      <c r="U1012" s="6" t="s">
        <v>1589</v>
      </c>
      <c r="V1012" s="6" t="s">
        <v>3922</v>
      </c>
      <c r="W1012" s="6" t="s">
        <v>17845</v>
      </c>
      <c r="X1012" s="6" t="s">
        <v>20757</v>
      </c>
      <c r="Y1012" s="6" t="s">
        <v>20758</v>
      </c>
      <c r="Z1012" s="6" t="s">
        <v>20759</v>
      </c>
    </row>
    <row r="1013" spans="1:26" x14ac:dyDescent="0.25">
      <c r="A1013" s="6" t="s">
        <v>3217</v>
      </c>
      <c r="B1013" s="6" t="s">
        <v>3881</v>
      </c>
      <c r="C1013" s="6" t="s">
        <v>3816</v>
      </c>
      <c r="D1013" s="6" t="s">
        <v>10570</v>
      </c>
      <c r="E1013" s="6" t="s">
        <v>81</v>
      </c>
      <c r="F1013" s="6" t="s">
        <v>7215</v>
      </c>
      <c r="G1013" s="6" t="s">
        <v>10571</v>
      </c>
      <c r="H1013" s="6" t="s">
        <v>81</v>
      </c>
      <c r="I1013" s="43"/>
      <c r="J1013" s="43"/>
      <c r="L1013" s="6" t="s">
        <v>81</v>
      </c>
      <c r="M1013" s="6" t="s">
        <v>81</v>
      </c>
      <c r="N1013" s="6" t="s">
        <v>5456</v>
      </c>
      <c r="O1013" s="6" t="s">
        <v>3983</v>
      </c>
      <c r="Q1013" s="6" t="s">
        <v>1590</v>
      </c>
      <c r="R1013" s="6" t="s">
        <v>20760</v>
      </c>
      <c r="S1013" s="6" t="s">
        <v>20761</v>
      </c>
      <c r="T1013" s="6" t="s">
        <v>12</v>
      </c>
      <c r="U1013" s="6" t="s">
        <v>1590</v>
      </c>
      <c r="V1013" s="6" t="s">
        <v>15903</v>
      </c>
      <c r="W1013" s="6" t="s">
        <v>15904</v>
      </c>
      <c r="X1013" s="6" t="s">
        <v>20762</v>
      </c>
      <c r="Y1013" s="6" t="s">
        <v>20763</v>
      </c>
      <c r="Z1013" s="6" t="s">
        <v>20764</v>
      </c>
    </row>
    <row r="1014" spans="1:26" x14ac:dyDescent="0.25">
      <c r="A1014" s="6" t="s">
        <v>1264</v>
      </c>
      <c r="B1014" s="6" t="s">
        <v>3948</v>
      </c>
      <c r="C1014" s="6" t="s">
        <v>114</v>
      </c>
      <c r="D1014" s="6" t="s">
        <v>10572</v>
      </c>
      <c r="E1014" s="6" t="s">
        <v>8126</v>
      </c>
      <c r="F1014" s="6" t="s">
        <v>10573</v>
      </c>
      <c r="G1014" s="6" t="s">
        <v>10574</v>
      </c>
      <c r="H1014" s="6" t="s">
        <v>6500</v>
      </c>
      <c r="I1014" s="43">
        <v>45147</v>
      </c>
      <c r="J1014" s="43"/>
      <c r="K1014">
        <v>719413</v>
      </c>
      <c r="L1014" s="6" t="s">
        <v>10575</v>
      </c>
      <c r="M1014" s="6" t="s">
        <v>10576</v>
      </c>
      <c r="N1014" s="6" t="s">
        <v>5457</v>
      </c>
      <c r="O1014" s="6" t="s">
        <v>3982</v>
      </c>
      <c r="Q1014" s="6" t="s">
        <v>1591</v>
      </c>
      <c r="R1014" s="6" t="s">
        <v>20765</v>
      </c>
      <c r="S1014" s="6" t="s">
        <v>20766</v>
      </c>
      <c r="T1014" s="6" t="s">
        <v>12</v>
      </c>
      <c r="U1014" s="6" t="s">
        <v>1591</v>
      </c>
      <c r="V1014" s="6" t="s">
        <v>16510</v>
      </c>
      <c r="W1014" s="6" t="s">
        <v>16511</v>
      </c>
      <c r="X1014" s="6" t="s">
        <v>20767</v>
      </c>
      <c r="Y1014" s="6" t="s">
        <v>20768</v>
      </c>
      <c r="Z1014" s="6" t="s">
        <v>20769</v>
      </c>
    </row>
    <row r="1015" spans="1:26" x14ac:dyDescent="0.25">
      <c r="A1015" s="6" t="s">
        <v>3218</v>
      </c>
      <c r="B1015" s="6" t="s">
        <v>3942</v>
      </c>
      <c r="C1015" s="6" t="s">
        <v>3840</v>
      </c>
      <c r="D1015" s="6" t="s">
        <v>10577</v>
      </c>
      <c r="E1015" s="6" t="s">
        <v>10578</v>
      </c>
      <c r="F1015" s="6" t="s">
        <v>6370</v>
      </c>
      <c r="G1015" s="6" t="s">
        <v>81</v>
      </c>
      <c r="H1015" s="6" t="s">
        <v>81</v>
      </c>
      <c r="I1015" s="43"/>
      <c r="J1015" s="43"/>
      <c r="K1015">
        <v>811250</v>
      </c>
      <c r="L1015" s="6" t="s">
        <v>81</v>
      </c>
      <c r="M1015" s="6" t="s">
        <v>10579</v>
      </c>
      <c r="N1015" s="6" t="s">
        <v>5458</v>
      </c>
      <c r="O1015" s="6" t="s">
        <v>3982</v>
      </c>
      <c r="Q1015" s="6" t="s">
        <v>6208</v>
      </c>
      <c r="R1015" s="6" t="s">
        <v>20770</v>
      </c>
      <c r="S1015" s="6" t="s">
        <v>81</v>
      </c>
      <c r="T1015" s="6" t="s">
        <v>12</v>
      </c>
      <c r="U1015" s="6" t="s">
        <v>6208</v>
      </c>
      <c r="V1015" s="6" t="s">
        <v>16083</v>
      </c>
      <c r="W1015" s="6" t="s">
        <v>19184</v>
      </c>
      <c r="X1015" s="6" t="s">
        <v>20771</v>
      </c>
      <c r="Y1015" s="6" t="s">
        <v>20772</v>
      </c>
      <c r="Z1015" s="6" t="s">
        <v>81</v>
      </c>
    </row>
    <row r="1016" spans="1:26" x14ac:dyDescent="0.25">
      <c r="A1016" s="6" t="s">
        <v>1267</v>
      </c>
      <c r="B1016" s="6" t="s">
        <v>3944</v>
      </c>
      <c r="C1016" s="6" t="s">
        <v>3821</v>
      </c>
      <c r="D1016" s="6" t="s">
        <v>10580</v>
      </c>
      <c r="E1016" s="6" t="s">
        <v>7750</v>
      </c>
      <c r="F1016" s="6" t="s">
        <v>6792</v>
      </c>
      <c r="G1016" s="6" t="s">
        <v>6793</v>
      </c>
      <c r="H1016" s="6" t="s">
        <v>6353</v>
      </c>
      <c r="I1016" s="43">
        <v>45224</v>
      </c>
      <c r="J1016" s="43">
        <v>45229</v>
      </c>
      <c r="K1016">
        <v>1302215</v>
      </c>
      <c r="L1016" s="6" t="s">
        <v>10581</v>
      </c>
      <c r="M1016" s="6" t="s">
        <v>10582</v>
      </c>
      <c r="N1016" s="6" t="s">
        <v>5459</v>
      </c>
      <c r="O1016" s="6" t="s">
        <v>3982</v>
      </c>
      <c r="Q1016" s="6" t="s">
        <v>1592</v>
      </c>
      <c r="R1016" s="6" t="s">
        <v>20773</v>
      </c>
      <c r="S1016" s="6" t="s">
        <v>20774</v>
      </c>
      <c r="T1016" s="6" t="s">
        <v>12</v>
      </c>
      <c r="U1016" s="6" t="s">
        <v>1592</v>
      </c>
      <c r="V1016" s="6" t="s">
        <v>16076</v>
      </c>
      <c r="W1016" s="6" t="s">
        <v>17360</v>
      </c>
      <c r="X1016" s="6" t="s">
        <v>20775</v>
      </c>
      <c r="Y1016" s="6" t="s">
        <v>20776</v>
      </c>
      <c r="Z1016" s="6" t="s">
        <v>20777</v>
      </c>
    </row>
    <row r="1017" spans="1:26" x14ac:dyDescent="0.25">
      <c r="A1017" s="6" t="s">
        <v>6195</v>
      </c>
      <c r="B1017" s="6" t="s">
        <v>3880</v>
      </c>
      <c r="C1017" s="6" t="s">
        <v>3823</v>
      </c>
      <c r="D1017" s="6" t="s">
        <v>10583</v>
      </c>
      <c r="E1017" s="6" t="s">
        <v>81</v>
      </c>
      <c r="F1017" s="6" t="s">
        <v>10584</v>
      </c>
      <c r="G1017" s="6" t="s">
        <v>10585</v>
      </c>
      <c r="H1017" s="6" t="s">
        <v>3137</v>
      </c>
      <c r="I1017" s="43">
        <v>45236</v>
      </c>
      <c r="J1017" s="43">
        <v>45240</v>
      </c>
      <c r="K1017">
        <v>1024795</v>
      </c>
      <c r="L1017" s="6" t="s">
        <v>10586</v>
      </c>
      <c r="M1017" s="6" t="s">
        <v>10587</v>
      </c>
      <c r="N1017" s="6" t="s">
        <v>10588</v>
      </c>
      <c r="O1017" s="6" t="s">
        <v>3982</v>
      </c>
      <c r="Q1017" s="6" t="s">
        <v>3366</v>
      </c>
      <c r="R1017" s="6" t="s">
        <v>20778</v>
      </c>
      <c r="S1017" s="6" t="s">
        <v>20779</v>
      </c>
      <c r="T1017" s="6" t="s">
        <v>12</v>
      </c>
      <c r="U1017" s="6" t="s">
        <v>3366</v>
      </c>
      <c r="V1017" s="6" t="s">
        <v>16063</v>
      </c>
      <c r="W1017" s="6" t="s">
        <v>16064</v>
      </c>
      <c r="X1017" s="6" t="s">
        <v>20780</v>
      </c>
      <c r="Y1017" s="6" t="s">
        <v>20781</v>
      </c>
      <c r="Z1017" s="6" t="s">
        <v>20782</v>
      </c>
    </row>
    <row r="1018" spans="1:26" x14ac:dyDescent="0.25">
      <c r="A1018" s="6" t="s">
        <v>1269</v>
      </c>
      <c r="B1018" s="6" t="s">
        <v>3881</v>
      </c>
      <c r="C1018" s="6" t="s">
        <v>3816</v>
      </c>
      <c r="D1018" s="6" t="s">
        <v>10590</v>
      </c>
      <c r="E1018" s="6" t="s">
        <v>10591</v>
      </c>
      <c r="F1018" s="6" t="s">
        <v>10592</v>
      </c>
      <c r="G1018" s="6" t="s">
        <v>10593</v>
      </c>
      <c r="H1018" s="6" t="s">
        <v>81</v>
      </c>
      <c r="I1018" s="43"/>
      <c r="J1018" s="43"/>
      <c r="K1018">
        <v>1900304</v>
      </c>
      <c r="L1018" s="6" t="s">
        <v>81</v>
      </c>
      <c r="M1018" s="6" t="s">
        <v>10576</v>
      </c>
      <c r="N1018" s="6" t="s">
        <v>5460</v>
      </c>
      <c r="O1018" s="6" t="s">
        <v>3983</v>
      </c>
      <c r="Q1018" s="6" t="s">
        <v>1593</v>
      </c>
      <c r="R1018" s="6" t="s">
        <v>20783</v>
      </c>
      <c r="S1018" s="6" t="s">
        <v>20784</v>
      </c>
      <c r="T1018" s="6" t="s">
        <v>81</v>
      </c>
      <c r="U1018" s="6" t="s">
        <v>81</v>
      </c>
      <c r="V1018" s="6" t="s">
        <v>15936</v>
      </c>
      <c r="W1018" s="6" t="s">
        <v>16260</v>
      </c>
      <c r="X1018" s="6" t="s">
        <v>20785</v>
      </c>
      <c r="Y1018" s="6" t="s">
        <v>20786</v>
      </c>
      <c r="Z1018" s="6" t="s">
        <v>81</v>
      </c>
    </row>
    <row r="1019" spans="1:26" x14ac:dyDescent="0.25">
      <c r="A1019" s="6" t="s">
        <v>1271</v>
      </c>
      <c r="B1019" s="6" t="s">
        <v>3828</v>
      </c>
      <c r="C1019" s="6" t="s">
        <v>3821</v>
      </c>
      <c r="D1019" s="6" t="s">
        <v>10594</v>
      </c>
      <c r="E1019" s="6" t="s">
        <v>6591</v>
      </c>
      <c r="F1019" s="6" t="s">
        <v>6412</v>
      </c>
      <c r="G1019" s="6" t="s">
        <v>10595</v>
      </c>
      <c r="H1019" s="6" t="s">
        <v>6360</v>
      </c>
      <c r="I1019" s="43">
        <v>45229</v>
      </c>
      <c r="J1019" s="43">
        <v>45233</v>
      </c>
      <c r="K1019">
        <v>1433642</v>
      </c>
      <c r="L1019" s="6" t="s">
        <v>10596</v>
      </c>
      <c r="M1019" s="6" t="s">
        <v>10597</v>
      </c>
      <c r="N1019" s="6" t="s">
        <v>5461</v>
      </c>
      <c r="O1019" s="6" t="s">
        <v>3982</v>
      </c>
      <c r="Q1019" s="6" t="s">
        <v>1595</v>
      </c>
      <c r="R1019" s="6" t="s">
        <v>20787</v>
      </c>
      <c r="S1019" s="6" t="s">
        <v>20788</v>
      </c>
      <c r="T1019" s="6" t="s">
        <v>15902</v>
      </c>
      <c r="U1019" s="6" t="s">
        <v>1595</v>
      </c>
      <c r="V1019" s="6" t="s">
        <v>15903</v>
      </c>
      <c r="W1019" s="6" t="s">
        <v>20789</v>
      </c>
      <c r="X1019" s="6" t="s">
        <v>20790</v>
      </c>
      <c r="Y1019" s="6" t="s">
        <v>20791</v>
      </c>
      <c r="Z1019" s="6" t="s">
        <v>20792</v>
      </c>
    </row>
    <row r="1020" spans="1:26" x14ac:dyDescent="0.25">
      <c r="A1020" s="6" t="s">
        <v>3219</v>
      </c>
      <c r="B1020" s="6" t="s">
        <v>3912</v>
      </c>
      <c r="C1020" s="6" t="s">
        <v>3840</v>
      </c>
      <c r="D1020" s="6" t="s">
        <v>10598</v>
      </c>
      <c r="E1020" s="6" t="s">
        <v>10599</v>
      </c>
      <c r="F1020" s="6" t="s">
        <v>6370</v>
      </c>
      <c r="G1020" s="6" t="s">
        <v>81</v>
      </c>
      <c r="H1020" s="6" t="s">
        <v>81</v>
      </c>
      <c r="I1020" s="43"/>
      <c r="J1020" s="43"/>
      <c r="L1020" s="6" t="s">
        <v>81</v>
      </c>
      <c r="M1020" s="6" t="s">
        <v>81</v>
      </c>
      <c r="N1020" s="6" t="s">
        <v>5462</v>
      </c>
      <c r="O1020" s="6" t="s">
        <v>3982</v>
      </c>
      <c r="Q1020" s="6" t="s">
        <v>1598</v>
      </c>
      <c r="R1020" s="6" t="s">
        <v>20793</v>
      </c>
      <c r="S1020" s="6" t="s">
        <v>20794</v>
      </c>
      <c r="T1020" s="6" t="s">
        <v>12</v>
      </c>
      <c r="U1020" s="6" t="s">
        <v>1598</v>
      </c>
      <c r="V1020" s="6" t="s">
        <v>15980</v>
      </c>
      <c r="W1020" s="6" t="s">
        <v>17811</v>
      </c>
      <c r="X1020" s="6" t="s">
        <v>20795</v>
      </c>
      <c r="Y1020" s="6" t="s">
        <v>20796</v>
      </c>
      <c r="Z1020" s="6" t="s">
        <v>20797</v>
      </c>
    </row>
    <row r="1021" spans="1:26" x14ac:dyDescent="0.25">
      <c r="A1021" s="6" t="s">
        <v>1272</v>
      </c>
      <c r="B1021" s="6" t="s">
        <v>3905</v>
      </c>
      <c r="C1021" s="6" t="s">
        <v>3826</v>
      </c>
      <c r="D1021" s="6" t="s">
        <v>10600</v>
      </c>
      <c r="E1021" s="6" t="s">
        <v>8523</v>
      </c>
      <c r="F1021" s="6" t="s">
        <v>7122</v>
      </c>
      <c r="G1021" s="6" t="s">
        <v>6887</v>
      </c>
      <c r="H1021" s="6" t="s">
        <v>6650</v>
      </c>
      <c r="I1021" s="43">
        <v>45223</v>
      </c>
      <c r="J1021" s="43">
        <v>45229</v>
      </c>
      <c r="K1021">
        <v>1585689</v>
      </c>
      <c r="L1021" s="6" t="s">
        <v>10601</v>
      </c>
      <c r="M1021" s="6" t="s">
        <v>10602</v>
      </c>
      <c r="N1021" s="6" t="s">
        <v>5463</v>
      </c>
      <c r="O1021" s="6" t="s">
        <v>3982</v>
      </c>
      <c r="Q1021" s="6" t="s">
        <v>3369</v>
      </c>
      <c r="R1021" s="6" t="s">
        <v>20798</v>
      </c>
      <c r="S1021" s="6" t="s">
        <v>20799</v>
      </c>
      <c r="T1021" s="6" t="s">
        <v>81</v>
      </c>
      <c r="U1021" s="6" t="s">
        <v>81</v>
      </c>
      <c r="V1021" s="6" t="s">
        <v>16024</v>
      </c>
      <c r="W1021" s="6" t="s">
        <v>16089</v>
      </c>
      <c r="X1021" s="6" t="s">
        <v>20800</v>
      </c>
      <c r="Y1021" s="6" t="s">
        <v>20801</v>
      </c>
      <c r="Z1021" s="6" t="s">
        <v>20802</v>
      </c>
    </row>
    <row r="1022" spans="1:26" x14ac:dyDescent="0.25">
      <c r="A1022" s="6" t="s">
        <v>3220</v>
      </c>
      <c r="B1022" s="6" t="s">
        <v>3891</v>
      </c>
      <c r="C1022" s="6" t="s">
        <v>3887</v>
      </c>
      <c r="D1022" s="6" t="s">
        <v>10603</v>
      </c>
      <c r="E1022" s="6" t="s">
        <v>10604</v>
      </c>
      <c r="F1022" s="6" t="s">
        <v>10605</v>
      </c>
      <c r="G1022" s="6" t="s">
        <v>10606</v>
      </c>
      <c r="H1022" s="6" t="s">
        <v>81</v>
      </c>
      <c r="I1022" s="43"/>
      <c r="J1022" s="43"/>
      <c r="L1022" s="6" t="s">
        <v>10607</v>
      </c>
      <c r="M1022" s="6" t="s">
        <v>10608</v>
      </c>
      <c r="N1022" s="6" t="s">
        <v>5464</v>
      </c>
      <c r="O1022" s="6" t="s">
        <v>3982</v>
      </c>
      <c r="Q1022" s="6" t="s">
        <v>1600</v>
      </c>
      <c r="R1022" s="6" t="s">
        <v>20803</v>
      </c>
      <c r="S1022" s="6" t="s">
        <v>20804</v>
      </c>
      <c r="T1022" s="6" t="s">
        <v>12</v>
      </c>
      <c r="U1022" s="6" t="s">
        <v>1600</v>
      </c>
      <c r="V1022" s="6" t="s">
        <v>15917</v>
      </c>
      <c r="W1022" s="6" t="s">
        <v>3941</v>
      </c>
      <c r="X1022" s="6" t="s">
        <v>20805</v>
      </c>
      <c r="Y1022" s="6" t="s">
        <v>20806</v>
      </c>
      <c r="Z1022" s="6" t="s">
        <v>20807</v>
      </c>
    </row>
    <row r="1023" spans="1:26" x14ac:dyDescent="0.25">
      <c r="A1023" s="6" t="s">
        <v>1274</v>
      </c>
      <c r="B1023" s="6" t="s">
        <v>3910</v>
      </c>
      <c r="C1023" s="6" t="s">
        <v>3826</v>
      </c>
      <c r="D1023" s="6" t="s">
        <v>10609</v>
      </c>
      <c r="E1023" s="6" t="s">
        <v>9118</v>
      </c>
      <c r="F1023" s="6" t="s">
        <v>6722</v>
      </c>
      <c r="G1023" s="6" t="s">
        <v>10610</v>
      </c>
      <c r="H1023" s="6" t="s">
        <v>81</v>
      </c>
      <c r="I1023" s="43"/>
      <c r="J1023" s="43"/>
      <c r="K1023">
        <v>715153</v>
      </c>
      <c r="L1023" s="6" t="s">
        <v>10611</v>
      </c>
      <c r="M1023" s="6" t="s">
        <v>10612</v>
      </c>
      <c r="N1023" s="6" t="s">
        <v>5465</v>
      </c>
      <c r="O1023" s="6" t="s">
        <v>3982</v>
      </c>
      <c r="Q1023" s="6" t="s">
        <v>1601</v>
      </c>
      <c r="R1023" s="6" t="s">
        <v>20808</v>
      </c>
      <c r="S1023" s="6" t="s">
        <v>20809</v>
      </c>
      <c r="T1023" s="6" t="s">
        <v>12</v>
      </c>
      <c r="U1023" s="6" t="s">
        <v>1601</v>
      </c>
      <c r="V1023" s="6" t="s">
        <v>15930</v>
      </c>
      <c r="W1023" s="6" t="s">
        <v>16425</v>
      </c>
      <c r="X1023" s="6" t="s">
        <v>20810</v>
      </c>
      <c r="Y1023" s="6" t="s">
        <v>20811</v>
      </c>
      <c r="Z1023" s="6" t="s">
        <v>20812</v>
      </c>
    </row>
    <row r="1024" spans="1:26" x14ac:dyDescent="0.25">
      <c r="A1024" s="6" t="s">
        <v>3222</v>
      </c>
      <c r="B1024" s="6" t="s">
        <v>3861</v>
      </c>
      <c r="C1024" s="6" t="s">
        <v>114</v>
      </c>
      <c r="D1024" s="6" t="s">
        <v>10613</v>
      </c>
      <c r="E1024" s="6" t="s">
        <v>10614</v>
      </c>
      <c r="F1024" s="6" t="s">
        <v>10615</v>
      </c>
      <c r="G1024" s="6" t="s">
        <v>10616</v>
      </c>
      <c r="H1024" s="6" t="s">
        <v>81</v>
      </c>
      <c r="I1024" s="43"/>
      <c r="J1024" s="43"/>
      <c r="K1024">
        <v>1023514</v>
      </c>
      <c r="L1024" s="6" t="s">
        <v>10617</v>
      </c>
      <c r="M1024" s="6" t="s">
        <v>10618</v>
      </c>
      <c r="N1024" s="6" t="s">
        <v>5466</v>
      </c>
      <c r="O1024" s="6" t="s">
        <v>3982</v>
      </c>
      <c r="Q1024" s="6" t="s">
        <v>1602</v>
      </c>
      <c r="R1024" s="6" t="s">
        <v>20813</v>
      </c>
      <c r="S1024" s="6" t="s">
        <v>20814</v>
      </c>
      <c r="T1024" s="6" t="s">
        <v>12</v>
      </c>
      <c r="U1024" s="6" t="s">
        <v>1602</v>
      </c>
      <c r="V1024" s="6" t="s">
        <v>16063</v>
      </c>
      <c r="W1024" s="6" t="s">
        <v>16064</v>
      </c>
      <c r="X1024" s="6" t="s">
        <v>20815</v>
      </c>
      <c r="Y1024" s="6" t="s">
        <v>20816</v>
      </c>
      <c r="Z1024" s="6" t="s">
        <v>20817</v>
      </c>
    </row>
    <row r="1025" spans="1:26" x14ac:dyDescent="0.25">
      <c r="A1025" s="6" t="s">
        <v>3223</v>
      </c>
      <c r="B1025" s="6" t="s">
        <v>3939</v>
      </c>
      <c r="C1025" s="6" t="s">
        <v>3840</v>
      </c>
      <c r="D1025" s="6" t="s">
        <v>10619</v>
      </c>
      <c r="E1025" s="6" t="s">
        <v>10620</v>
      </c>
      <c r="F1025" s="6" t="s">
        <v>6698</v>
      </c>
      <c r="G1025" s="6" t="s">
        <v>10621</v>
      </c>
      <c r="H1025" s="6" t="s">
        <v>81</v>
      </c>
      <c r="I1025" s="43"/>
      <c r="J1025" s="43"/>
      <c r="L1025" s="6" t="s">
        <v>81</v>
      </c>
      <c r="M1025" s="6" t="s">
        <v>81</v>
      </c>
      <c r="N1025" s="6" t="s">
        <v>5467</v>
      </c>
      <c r="O1025" s="6" t="s">
        <v>3982</v>
      </c>
      <c r="Q1025" s="6" t="s">
        <v>3372</v>
      </c>
      <c r="R1025" s="6" t="s">
        <v>20818</v>
      </c>
      <c r="S1025" s="6" t="s">
        <v>20819</v>
      </c>
      <c r="T1025" s="6" t="s">
        <v>81</v>
      </c>
      <c r="U1025" s="6" t="s">
        <v>81</v>
      </c>
      <c r="V1025" s="6" t="s">
        <v>24</v>
      </c>
      <c r="W1025" s="6" t="s">
        <v>19711</v>
      </c>
      <c r="X1025" s="6" t="s">
        <v>20820</v>
      </c>
      <c r="Y1025" s="6" t="s">
        <v>20821</v>
      </c>
      <c r="Z1025" s="6" t="s">
        <v>81</v>
      </c>
    </row>
    <row r="1026" spans="1:26" x14ac:dyDescent="0.25">
      <c r="A1026" s="6" t="s">
        <v>3224</v>
      </c>
      <c r="B1026" s="6" t="s">
        <v>3896</v>
      </c>
      <c r="C1026" s="6" t="s">
        <v>3819</v>
      </c>
      <c r="D1026" s="6" t="s">
        <v>10622</v>
      </c>
      <c r="E1026" s="6" t="s">
        <v>10623</v>
      </c>
      <c r="F1026" s="6" t="s">
        <v>10624</v>
      </c>
      <c r="G1026" s="6" t="s">
        <v>10625</v>
      </c>
      <c r="H1026" s="6" t="s">
        <v>81</v>
      </c>
      <c r="I1026" s="43"/>
      <c r="J1026" s="43"/>
      <c r="L1026" s="6" t="s">
        <v>10626</v>
      </c>
      <c r="M1026" s="6" t="s">
        <v>10627</v>
      </c>
      <c r="N1026" s="6" t="s">
        <v>4905</v>
      </c>
      <c r="O1026" s="6" t="s">
        <v>3982</v>
      </c>
      <c r="Q1026" s="6" t="s">
        <v>1604</v>
      </c>
      <c r="R1026" s="6" t="s">
        <v>20822</v>
      </c>
      <c r="S1026" s="6" t="s">
        <v>20823</v>
      </c>
      <c r="T1026" s="6" t="s">
        <v>12</v>
      </c>
      <c r="U1026" s="6" t="s">
        <v>1604</v>
      </c>
      <c r="V1026" s="6" t="s">
        <v>15930</v>
      </c>
      <c r="W1026" s="6" t="s">
        <v>15931</v>
      </c>
      <c r="X1026" s="6" t="s">
        <v>20824</v>
      </c>
      <c r="Y1026" s="6" t="s">
        <v>20825</v>
      </c>
      <c r="Z1026" s="6" t="s">
        <v>20826</v>
      </c>
    </row>
    <row r="1027" spans="1:26" x14ac:dyDescent="0.25">
      <c r="A1027" s="6" t="s">
        <v>3225</v>
      </c>
      <c r="B1027" s="6" t="s">
        <v>3912</v>
      </c>
      <c r="C1027" s="6" t="s">
        <v>3840</v>
      </c>
      <c r="D1027" s="6" t="s">
        <v>10598</v>
      </c>
      <c r="E1027" s="6" t="s">
        <v>10599</v>
      </c>
      <c r="F1027" s="6" t="s">
        <v>6370</v>
      </c>
      <c r="G1027" s="6" t="s">
        <v>81</v>
      </c>
      <c r="H1027" s="6" t="s">
        <v>81</v>
      </c>
      <c r="I1027" s="43"/>
      <c r="J1027" s="43"/>
      <c r="L1027" s="6" t="s">
        <v>81</v>
      </c>
      <c r="M1027" s="6" t="s">
        <v>81</v>
      </c>
      <c r="N1027" s="6" t="s">
        <v>5462</v>
      </c>
      <c r="O1027" s="6" t="s">
        <v>3982</v>
      </c>
      <c r="Q1027" s="6" t="s">
        <v>1606</v>
      </c>
      <c r="R1027" s="6" t="s">
        <v>20827</v>
      </c>
      <c r="S1027" s="6" t="s">
        <v>20828</v>
      </c>
      <c r="T1027" s="6" t="s">
        <v>81</v>
      </c>
      <c r="U1027" s="6" t="s">
        <v>81</v>
      </c>
      <c r="V1027" s="6" t="s">
        <v>16037</v>
      </c>
      <c r="W1027" s="6" t="s">
        <v>16266</v>
      </c>
      <c r="X1027" s="6" t="s">
        <v>20829</v>
      </c>
      <c r="Y1027" s="6" t="s">
        <v>20830</v>
      </c>
      <c r="Z1027" s="6" t="s">
        <v>81</v>
      </c>
    </row>
    <row r="1028" spans="1:26" x14ac:dyDescent="0.25">
      <c r="A1028" s="6" t="s">
        <v>3226</v>
      </c>
      <c r="B1028" s="6" t="s">
        <v>3922</v>
      </c>
      <c r="C1028" s="6" t="s">
        <v>3826</v>
      </c>
      <c r="D1028" s="6" t="s">
        <v>10628</v>
      </c>
      <c r="E1028" s="6" t="s">
        <v>81</v>
      </c>
      <c r="F1028" s="6" t="s">
        <v>6908</v>
      </c>
      <c r="G1028" s="6" t="s">
        <v>10629</v>
      </c>
      <c r="H1028" s="6" t="s">
        <v>81</v>
      </c>
      <c r="I1028" s="43"/>
      <c r="J1028" s="43"/>
      <c r="L1028" s="6" t="s">
        <v>10630</v>
      </c>
      <c r="M1028" s="6" t="s">
        <v>81</v>
      </c>
      <c r="N1028" s="6" t="s">
        <v>5468</v>
      </c>
      <c r="O1028" s="6" t="s">
        <v>3982</v>
      </c>
      <c r="Q1028" s="6" t="s">
        <v>1609</v>
      </c>
      <c r="R1028" s="6" t="s">
        <v>20831</v>
      </c>
      <c r="S1028" s="6" t="s">
        <v>20832</v>
      </c>
      <c r="T1028" s="6" t="s">
        <v>15902</v>
      </c>
      <c r="U1028" s="6" t="s">
        <v>1609</v>
      </c>
      <c r="V1028" s="6" t="s">
        <v>16024</v>
      </c>
      <c r="W1028" s="6" t="s">
        <v>16025</v>
      </c>
      <c r="X1028" s="6" t="s">
        <v>20833</v>
      </c>
      <c r="Y1028" s="6" t="s">
        <v>20834</v>
      </c>
      <c r="Z1028" s="6" t="s">
        <v>20835</v>
      </c>
    </row>
    <row r="1029" spans="1:26" x14ac:dyDescent="0.25">
      <c r="A1029" s="6" t="s">
        <v>3227</v>
      </c>
      <c r="B1029" s="6" t="s">
        <v>3879</v>
      </c>
      <c r="C1029" s="6" t="s">
        <v>3816</v>
      </c>
      <c r="D1029" s="6" t="s">
        <v>10631</v>
      </c>
      <c r="E1029" s="6" t="s">
        <v>10632</v>
      </c>
      <c r="F1029" s="6" t="s">
        <v>6722</v>
      </c>
      <c r="G1029" s="6" t="s">
        <v>10633</v>
      </c>
      <c r="H1029" s="6" t="s">
        <v>81</v>
      </c>
      <c r="I1029" s="43"/>
      <c r="J1029" s="43"/>
      <c r="L1029" s="6" t="s">
        <v>10634</v>
      </c>
      <c r="M1029" s="6" t="s">
        <v>81</v>
      </c>
      <c r="N1029" s="6" t="s">
        <v>5469</v>
      </c>
      <c r="O1029" s="6" t="s">
        <v>3983</v>
      </c>
      <c r="Q1029" s="6" t="s">
        <v>1611</v>
      </c>
      <c r="R1029" s="6" t="s">
        <v>20836</v>
      </c>
      <c r="S1029" s="6" t="s">
        <v>20837</v>
      </c>
      <c r="T1029" s="6" t="s">
        <v>81</v>
      </c>
      <c r="U1029" s="6" t="s">
        <v>81</v>
      </c>
      <c r="V1029" s="6" t="s">
        <v>17594</v>
      </c>
      <c r="W1029" s="6" t="s">
        <v>20745</v>
      </c>
      <c r="X1029" s="6" t="s">
        <v>20838</v>
      </c>
      <c r="Y1029" s="6" t="s">
        <v>20839</v>
      </c>
      <c r="Z1029" s="6" t="s">
        <v>81</v>
      </c>
    </row>
    <row r="1030" spans="1:26" x14ac:dyDescent="0.25">
      <c r="A1030" s="6" t="s">
        <v>1276</v>
      </c>
      <c r="B1030" s="6" t="s">
        <v>3911</v>
      </c>
      <c r="C1030" s="6" t="s">
        <v>3826</v>
      </c>
      <c r="D1030" s="6" t="s">
        <v>10635</v>
      </c>
      <c r="E1030" s="6" t="s">
        <v>81</v>
      </c>
      <c r="F1030" s="6" t="s">
        <v>7058</v>
      </c>
      <c r="G1030" s="6" t="s">
        <v>10636</v>
      </c>
      <c r="H1030" s="6" t="s">
        <v>7060</v>
      </c>
      <c r="I1030" s="43">
        <v>45223</v>
      </c>
      <c r="J1030" s="43">
        <v>45229</v>
      </c>
      <c r="K1030">
        <v>793952</v>
      </c>
      <c r="L1030" s="6" t="s">
        <v>10637</v>
      </c>
      <c r="M1030" s="6" t="s">
        <v>10638</v>
      </c>
      <c r="N1030" s="6" t="s">
        <v>3988</v>
      </c>
      <c r="O1030" s="6" t="s">
        <v>3982</v>
      </c>
      <c r="Q1030" s="6" t="s">
        <v>1612</v>
      </c>
      <c r="R1030" s="6" t="s">
        <v>20840</v>
      </c>
      <c r="S1030" s="6" t="s">
        <v>20841</v>
      </c>
      <c r="T1030" s="6" t="s">
        <v>15902</v>
      </c>
      <c r="U1030" s="6" t="s">
        <v>1612</v>
      </c>
      <c r="V1030" s="6" t="s">
        <v>16510</v>
      </c>
      <c r="W1030" s="6" t="s">
        <v>16511</v>
      </c>
      <c r="X1030" s="6" t="s">
        <v>20842</v>
      </c>
      <c r="Y1030" s="6" t="s">
        <v>20843</v>
      </c>
      <c r="Z1030" s="6" t="s">
        <v>20844</v>
      </c>
    </row>
    <row r="1031" spans="1:26" x14ac:dyDescent="0.25">
      <c r="A1031" s="6" t="s">
        <v>1277</v>
      </c>
      <c r="B1031" s="6" t="s">
        <v>3879</v>
      </c>
      <c r="C1031" s="6" t="s">
        <v>3816</v>
      </c>
      <c r="D1031" s="6" t="s">
        <v>10639</v>
      </c>
      <c r="E1031" s="6" t="s">
        <v>81</v>
      </c>
      <c r="F1031" s="6" t="s">
        <v>7757</v>
      </c>
      <c r="G1031" s="6" t="s">
        <v>7758</v>
      </c>
      <c r="H1031" s="6" t="s">
        <v>1601</v>
      </c>
      <c r="I1031" s="43">
        <v>45229</v>
      </c>
      <c r="J1031" s="43">
        <v>45233</v>
      </c>
      <c r="K1031">
        <v>859737</v>
      </c>
      <c r="L1031" s="6" t="s">
        <v>10640</v>
      </c>
      <c r="M1031" s="6" t="s">
        <v>10641</v>
      </c>
      <c r="N1031" s="6" t="s">
        <v>4127</v>
      </c>
      <c r="O1031" s="6" t="s">
        <v>3983</v>
      </c>
      <c r="Q1031" s="6" t="s">
        <v>15800</v>
      </c>
      <c r="R1031" s="6" t="s">
        <v>20845</v>
      </c>
      <c r="S1031" s="6" t="s">
        <v>20846</v>
      </c>
      <c r="T1031" s="6" t="s">
        <v>15902</v>
      </c>
      <c r="U1031" s="6" t="s">
        <v>15800</v>
      </c>
      <c r="V1031" s="6" t="s">
        <v>16024</v>
      </c>
      <c r="W1031" s="6" t="s">
        <v>16089</v>
      </c>
      <c r="X1031" s="6" t="s">
        <v>20847</v>
      </c>
      <c r="Y1031" s="6" t="s">
        <v>20848</v>
      </c>
      <c r="Z1031" s="6" t="s">
        <v>81</v>
      </c>
    </row>
    <row r="1032" spans="1:26" x14ac:dyDescent="0.25">
      <c r="A1032" s="6" t="s">
        <v>1279</v>
      </c>
      <c r="B1032" s="6" t="s">
        <v>3832</v>
      </c>
      <c r="C1032" s="6" t="s">
        <v>3821</v>
      </c>
      <c r="D1032" s="6" t="s">
        <v>10642</v>
      </c>
      <c r="E1032" s="6" t="s">
        <v>10643</v>
      </c>
      <c r="F1032" s="6" t="s">
        <v>10644</v>
      </c>
      <c r="G1032" s="6" t="s">
        <v>10645</v>
      </c>
      <c r="H1032" s="6" t="s">
        <v>251</v>
      </c>
      <c r="I1032" s="43">
        <v>45217</v>
      </c>
      <c r="J1032" s="43">
        <v>45222</v>
      </c>
      <c r="K1032">
        <v>1331520</v>
      </c>
      <c r="L1032" s="6" t="s">
        <v>10646</v>
      </c>
      <c r="M1032" s="6" t="s">
        <v>10647</v>
      </c>
      <c r="N1032" s="6" t="s">
        <v>5470</v>
      </c>
      <c r="O1032" s="6" t="s">
        <v>3982</v>
      </c>
      <c r="Q1032" s="6" t="s">
        <v>1613</v>
      </c>
      <c r="R1032" s="6" t="s">
        <v>20849</v>
      </c>
      <c r="S1032" s="6" t="s">
        <v>20850</v>
      </c>
      <c r="T1032" s="6" t="s">
        <v>12</v>
      </c>
      <c r="U1032" s="6" t="s">
        <v>1613</v>
      </c>
      <c r="V1032" s="6" t="s">
        <v>16785</v>
      </c>
      <c r="W1032" s="6" t="s">
        <v>16786</v>
      </c>
      <c r="X1032" s="6" t="s">
        <v>20851</v>
      </c>
      <c r="Y1032" s="6" t="s">
        <v>20852</v>
      </c>
      <c r="Z1032" s="6" t="s">
        <v>20853</v>
      </c>
    </row>
    <row r="1033" spans="1:26" x14ac:dyDescent="0.25">
      <c r="A1033" s="6" t="s">
        <v>1280</v>
      </c>
      <c r="B1033" s="6" t="s">
        <v>745</v>
      </c>
      <c r="C1033" s="6" t="s">
        <v>3823</v>
      </c>
      <c r="D1033" s="6" t="s">
        <v>10648</v>
      </c>
      <c r="E1033" s="6" t="s">
        <v>81</v>
      </c>
      <c r="F1033" s="6" t="s">
        <v>6797</v>
      </c>
      <c r="G1033" s="6" t="s">
        <v>9253</v>
      </c>
      <c r="H1033" s="6" t="s">
        <v>6388</v>
      </c>
      <c r="I1033" s="43">
        <v>45224</v>
      </c>
      <c r="J1033" s="43">
        <v>45229</v>
      </c>
      <c r="K1033">
        <v>773840</v>
      </c>
      <c r="L1033" s="6" t="s">
        <v>10649</v>
      </c>
      <c r="M1033" s="6" t="s">
        <v>10650</v>
      </c>
      <c r="N1033" s="6" t="s">
        <v>4199</v>
      </c>
      <c r="O1033" s="6" t="s">
        <v>3984</v>
      </c>
      <c r="Q1033" s="6" t="s">
        <v>1615</v>
      </c>
      <c r="R1033" s="6" t="s">
        <v>20854</v>
      </c>
      <c r="S1033" s="6" t="s">
        <v>20855</v>
      </c>
      <c r="T1033" s="6" t="s">
        <v>15902</v>
      </c>
      <c r="U1033" s="6" t="s">
        <v>1615</v>
      </c>
      <c r="V1033" s="6" t="s">
        <v>15889</v>
      </c>
      <c r="W1033" s="6" t="s">
        <v>15890</v>
      </c>
      <c r="X1033" s="6" t="s">
        <v>20856</v>
      </c>
      <c r="Y1033" s="6" t="s">
        <v>20857</v>
      </c>
      <c r="Z1033" s="6" t="s">
        <v>20858</v>
      </c>
    </row>
    <row r="1034" spans="1:26" x14ac:dyDescent="0.25">
      <c r="A1034" s="6" t="s">
        <v>1282</v>
      </c>
      <c r="B1034" s="6" t="s">
        <v>3847</v>
      </c>
      <c r="C1034" s="6" t="s">
        <v>3819</v>
      </c>
      <c r="D1034" s="6" t="s">
        <v>10651</v>
      </c>
      <c r="E1034" s="6" t="s">
        <v>81</v>
      </c>
      <c r="F1034" s="6" t="s">
        <v>8648</v>
      </c>
      <c r="G1034" s="6" t="s">
        <v>8649</v>
      </c>
      <c r="H1034" s="6" t="s">
        <v>6353</v>
      </c>
      <c r="I1034" s="43">
        <v>45232</v>
      </c>
      <c r="J1034" s="43">
        <v>45236</v>
      </c>
      <c r="K1034">
        <v>1783879</v>
      </c>
      <c r="L1034" s="6" t="s">
        <v>10652</v>
      </c>
      <c r="M1034" s="6" t="s">
        <v>10653</v>
      </c>
      <c r="N1034" s="6" t="s">
        <v>5471</v>
      </c>
      <c r="O1034" s="6" t="s">
        <v>3982</v>
      </c>
      <c r="Q1034" s="6" t="s">
        <v>1617</v>
      </c>
      <c r="R1034" s="6" t="s">
        <v>20859</v>
      </c>
      <c r="S1034" s="6" t="s">
        <v>20860</v>
      </c>
      <c r="T1034" s="6" t="s">
        <v>15902</v>
      </c>
      <c r="U1034" s="6" t="s">
        <v>1617</v>
      </c>
      <c r="V1034" s="6" t="s">
        <v>16285</v>
      </c>
      <c r="W1034" s="6" t="s">
        <v>17049</v>
      </c>
      <c r="X1034" s="6" t="s">
        <v>20861</v>
      </c>
      <c r="Y1034" s="6" t="s">
        <v>20862</v>
      </c>
      <c r="Z1034" s="6" t="s">
        <v>20863</v>
      </c>
    </row>
    <row r="1035" spans="1:26" x14ac:dyDescent="0.25">
      <c r="A1035" s="6" t="s">
        <v>1284</v>
      </c>
      <c r="B1035" s="6" t="s">
        <v>3951</v>
      </c>
      <c r="C1035" s="6" t="s">
        <v>3866</v>
      </c>
      <c r="D1035" s="6" t="s">
        <v>10654</v>
      </c>
      <c r="E1035" s="6" t="s">
        <v>8184</v>
      </c>
      <c r="F1035" s="6" t="s">
        <v>6380</v>
      </c>
      <c r="G1035" s="6" t="s">
        <v>7168</v>
      </c>
      <c r="H1035" s="6" t="s">
        <v>6382</v>
      </c>
      <c r="I1035" s="43">
        <v>45134</v>
      </c>
      <c r="J1035" s="43"/>
      <c r="K1035">
        <v>46765</v>
      </c>
      <c r="L1035" s="6" t="s">
        <v>10655</v>
      </c>
      <c r="M1035" s="6" t="s">
        <v>10656</v>
      </c>
      <c r="N1035" s="6" t="s">
        <v>5472</v>
      </c>
      <c r="O1035" s="6" t="s">
        <v>3982</v>
      </c>
      <c r="Q1035" s="6" t="s">
        <v>3376</v>
      </c>
      <c r="R1035" s="6" t="s">
        <v>20864</v>
      </c>
      <c r="S1035" s="6" t="s">
        <v>20865</v>
      </c>
      <c r="T1035" s="6" t="s">
        <v>12</v>
      </c>
      <c r="U1035" s="6" t="s">
        <v>3376</v>
      </c>
      <c r="V1035" s="6" t="s">
        <v>15903</v>
      </c>
      <c r="W1035" s="6" t="s">
        <v>20866</v>
      </c>
      <c r="X1035" s="6" t="s">
        <v>20867</v>
      </c>
      <c r="Y1035" s="6" t="s">
        <v>20868</v>
      </c>
      <c r="Z1035" s="6" t="s">
        <v>20869</v>
      </c>
    </row>
    <row r="1036" spans="1:26" x14ac:dyDescent="0.25">
      <c r="A1036" s="6" t="s">
        <v>1286</v>
      </c>
      <c r="B1036" s="6" t="s">
        <v>3818</v>
      </c>
      <c r="C1036" s="6" t="s">
        <v>3819</v>
      </c>
      <c r="D1036" s="6" t="s">
        <v>10657</v>
      </c>
      <c r="E1036" s="6" t="s">
        <v>81</v>
      </c>
      <c r="F1036" s="6" t="s">
        <v>10658</v>
      </c>
      <c r="G1036" s="6" t="s">
        <v>10659</v>
      </c>
      <c r="H1036" s="6" t="s">
        <v>6376</v>
      </c>
      <c r="I1036" s="43">
        <v>45167</v>
      </c>
      <c r="J1036" s="43"/>
      <c r="K1036">
        <v>1645590</v>
      </c>
      <c r="L1036" s="6" t="s">
        <v>10660</v>
      </c>
      <c r="M1036" s="6" t="s">
        <v>10661</v>
      </c>
      <c r="N1036" s="6" t="s">
        <v>4167</v>
      </c>
      <c r="O1036" s="6" t="s">
        <v>3984</v>
      </c>
      <c r="Q1036" s="6" t="s">
        <v>1620</v>
      </c>
      <c r="R1036" s="6" t="s">
        <v>20870</v>
      </c>
      <c r="S1036" s="6" t="s">
        <v>20871</v>
      </c>
      <c r="T1036" s="6" t="s">
        <v>81</v>
      </c>
      <c r="U1036" s="6" t="s">
        <v>81</v>
      </c>
      <c r="V1036" s="6" t="s">
        <v>15910</v>
      </c>
      <c r="W1036" s="6" t="s">
        <v>17354</v>
      </c>
      <c r="X1036" s="6" t="s">
        <v>20872</v>
      </c>
      <c r="Y1036" s="6" t="s">
        <v>20873</v>
      </c>
      <c r="Z1036" s="6" t="s">
        <v>81</v>
      </c>
    </row>
    <row r="1037" spans="1:26" x14ac:dyDescent="0.25">
      <c r="A1037" s="6" t="s">
        <v>1288</v>
      </c>
      <c r="B1037" s="6" t="s">
        <v>3893</v>
      </c>
      <c r="C1037" s="6" t="s">
        <v>3819</v>
      </c>
      <c r="D1037" s="6" t="s">
        <v>10662</v>
      </c>
      <c r="E1037" s="6" t="s">
        <v>81</v>
      </c>
      <c r="F1037" s="6" t="s">
        <v>7112</v>
      </c>
      <c r="G1037" s="6" t="s">
        <v>7113</v>
      </c>
      <c r="H1037" s="6" t="s">
        <v>6353</v>
      </c>
      <c r="I1037" s="43">
        <v>45166</v>
      </c>
      <c r="J1037" s="43">
        <v>45170</v>
      </c>
      <c r="K1037">
        <v>47217</v>
      </c>
      <c r="L1037" s="6" t="s">
        <v>10663</v>
      </c>
      <c r="M1037" s="6" t="s">
        <v>10664</v>
      </c>
      <c r="N1037" s="6" t="s">
        <v>4819</v>
      </c>
      <c r="O1037" s="6" t="s">
        <v>3982</v>
      </c>
      <c r="Q1037" s="6" t="s">
        <v>3381</v>
      </c>
      <c r="R1037" s="6" t="s">
        <v>20874</v>
      </c>
      <c r="S1037" s="6" t="s">
        <v>20875</v>
      </c>
      <c r="T1037" s="6" t="s">
        <v>12</v>
      </c>
      <c r="U1037" s="6" t="s">
        <v>3381</v>
      </c>
      <c r="V1037" s="6" t="s">
        <v>15930</v>
      </c>
      <c r="W1037" s="6" t="s">
        <v>15931</v>
      </c>
      <c r="X1037" s="6" t="s">
        <v>20876</v>
      </c>
      <c r="Y1037" s="6" t="s">
        <v>20877</v>
      </c>
      <c r="Z1037" s="6" t="s">
        <v>81</v>
      </c>
    </row>
    <row r="1038" spans="1:26" x14ac:dyDescent="0.25">
      <c r="A1038" s="6" t="s">
        <v>1290</v>
      </c>
      <c r="B1038" s="6" t="s">
        <v>3869</v>
      </c>
      <c r="C1038" s="6" t="s">
        <v>3816</v>
      </c>
      <c r="D1038" s="6" t="s">
        <v>10665</v>
      </c>
      <c r="E1038" s="6" t="s">
        <v>6885</v>
      </c>
      <c r="F1038" s="6" t="s">
        <v>10666</v>
      </c>
      <c r="G1038" s="6" t="s">
        <v>10667</v>
      </c>
      <c r="H1038" s="6" t="s">
        <v>8740</v>
      </c>
      <c r="I1038" s="43">
        <v>45174</v>
      </c>
      <c r="J1038" s="43"/>
      <c r="K1038">
        <v>1428336</v>
      </c>
      <c r="L1038" s="6" t="s">
        <v>10668</v>
      </c>
      <c r="M1038" s="6" t="s">
        <v>10669</v>
      </c>
      <c r="N1038" s="6" t="s">
        <v>4069</v>
      </c>
      <c r="O1038" s="6" t="s">
        <v>3983</v>
      </c>
      <c r="Q1038" s="6" t="s">
        <v>1621</v>
      </c>
      <c r="R1038" s="6" t="s">
        <v>20878</v>
      </c>
      <c r="S1038" s="6" t="s">
        <v>20879</v>
      </c>
      <c r="T1038" s="6" t="s">
        <v>12</v>
      </c>
      <c r="U1038" s="6" t="s">
        <v>1621</v>
      </c>
      <c r="V1038" s="6" t="s">
        <v>16510</v>
      </c>
      <c r="W1038" s="6" t="s">
        <v>16564</v>
      </c>
      <c r="X1038" s="6" t="s">
        <v>20880</v>
      </c>
      <c r="Y1038" s="6" t="s">
        <v>20881</v>
      </c>
      <c r="Z1038" s="6" t="s">
        <v>20882</v>
      </c>
    </row>
    <row r="1039" spans="1:26" x14ac:dyDescent="0.25">
      <c r="A1039" s="6" t="s">
        <v>1292</v>
      </c>
      <c r="B1039" s="6" t="s">
        <v>3943</v>
      </c>
      <c r="C1039" s="6" t="s">
        <v>3840</v>
      </c>
      <c r="D1039" s="6" t="s">
        <v>10670</v>
      </c>
      <c r="E1039" s="6" t="s">
        <v>10671</v>
      </c>
      <c r="F1039" s="6" t="s">
        <v>6397</v>
      </c>
      <c r="G1039" s="6" t="s">
        <v>6398</v>
      </c>
      <c r="H1039" s="6" t="s">
        <v>6399</v>
      </c>
      <c r="I1039" s="43">
        <v>45231</v>
      </c>
      <c r="J1039" s="43">
        <v>45236</v>
      </c>
      <c r="K1039">
        <v>1360604</v>
      </c>
      <c r="L1039" s="6" t="s">
        <v>81</v>
      </c>
      <c r="M1039" s="6" t="s">
        <v>10672</v>
      </c>
      <c r="N1039" s="6" t="s">
        <v>5473</v>
      </c>
      <c r="O1039" s="6" t="s">
        <v>3982</v>
      </c>
      <c r="Q1039" s="6" t="s">
        <v>1622</v>
      </c>
      <c r="R1039" s="6" t="s">
        <v>20883</v>
      </c>
      <c r="S1039" s="6" t="s">
        <v>20884</v>
      </c>
      <c r="T1039" s="6" t="s">
        <v>15902</v>
      </c>
      <c r="U1039" s="6" t="s">
        <v>1622</v>
      </c>
      <c r="V1039" s="6" t="s">
        <v>15889</v>
      </c>
      <c r="W1039" s="6" t="s">
        <v>16116</v>
      </c>
      <c r="X1039" s="6" t="s">
        <v>20885</v>
      </c>
      <c r="Y1039" s="6" t="s">
        <v>20886</v>
      </c>
      <c r="Z1039" s="6" t="s">
        <v>20887</v>
      </c>
    </row>
    <row r="1040" spans="1:26" x14ac:dyDescent="0.25">
      <c r="A1040" s="6" t="s">
        <v>1294</v>
      </c>
      <c r="B1040" s="6" t="s">
        <v>3914</v>
      </c>
      <c r="C1040" s="6" t="s">
        <v>3826</v>
      </c>
      <c r="D1040" s="6" t="s">
        <v>10673</v>
      </c>
      <c r="E1040" s="6" t="s">
        <v>81</v>
      </c>
      <c r="F1040" s="6" t="s">
        <v>8179</v>
      </c>
      <c r="G1040" s="6" t="s">
        <v>9684</v>
      </c>
      <c r="H1040" s="6" t="s">
        <v>1678</v>
      </c>
      <c r="I1040" s="43">
        <v>45153</v>
      </c>
      <c r="J1040" s="43"/>
      <c r="K1040">
        <v>12659</v>
      </c>
      <c r="L1040" s="6" t="s">
        <v>10674</v>
      </c>
      <c r="M1040" s="6" t="s">
        <v>10675</v>
      </c>
      <c r="N1040" s="6" t="s">
        <v>4690</v>
      </c>
      <c r="O1040" s="6" t="s">
        <v>3982</v>
      </c>
      <c r="Q1040" s="6" t="s">
        <v>1623</v>
      </c>
      <c r="R1040" s="6" t="s">
        <v>20888</v>
      </c>
      <c r="S1040" s="6" t="s">
        <v>20889</v>
      </c>
      <c r="T1040" s="6" t="s">
        <v>12</v>
      </c>
      <c r="U1040" s="6" t="s">
        <v>1623</v>
      </c>
      <c r="V1040" s="6" t="s">
        <v>15943</v>
      </c>
      <c r="W1040" s="6" t="s">
        <v>15944</v>
      </c>
      <c r="X1040" s="6" t="s">
        <v>20890</v>
      </c>
      <c r="Y1040" s="6" t="s">
        <v>20891</v>
      </c>
      <c r="Z1040" s="6" t="s">
        <v>20892</v>
      </c>
    </row>
    <row r="1041" spans="1:26" x14ac:dyDescent="0.25">
      <c r="A1041" s="6" t="s">
        <v>3229</v>
      </c>
      <c r="B1041" s="6" t="s">
        <v>3863</v>
      </c>
      <c r="C1041" s="6" t="s">
        <v>3823</v>
      </c>
      <c r="D1041" s="6" t="s">
        <v>10676</v>
      </c>
      <c r="E1041" s="6" t="s">
        <v>81</v>
      </c>
      <c r="F1041" s="6" t="s">
        <v>10677</v>
      </c>
      <c r="G1041" s="6" t="s">
        <v>10678</v>
      </c>
      <c r="H1041" s="6" t="s">
        <v>3137</v>
      </c>
      <c r="I1041" s="43">
        <v>45217</v>
      </c>
      <c r="J1041" s="43">
        <v>45222</v>
      </c>
      <c r="K1041">
        <v>1364479</v>
      </c>
      <c r="L1041" s="6" t="s">
        <v>10679</v>
      </c>
      <c r="M1041" s="6" t="s">
        <v>10680</v>
      </c>
      <c r="N1041" s="6" t="s">
        <v>4601</v>
      </c>
      <c r="O1041" s="6" t="s">
        <v>3982</v>
      </c>
      <c r="Q1041" s="6" t="s">
        <v>1624</v>
      </c>
      <c r="R1041" s="6" t="s">
        <v>20893</v>
      </c>
      <c r="S1041" s="6" t="s">
        <v>20894</v>
      </c>
      <c r="T1041" s="6" t="s">
        <v>12</v>
      </c>
      <c r="U1041" s="6" t="s">
        <v>1624</v>
      </c>
      <c r="V1041" s="6" t="s">
        <v>15980</v>
      </c>
      <c r="W1041" s="6" t="s">
        <v>16053</v>
      </c>
      <c r="X1041" s="6" t="s">
        <v>20895</v>
      </c>
      <c r="Y1041" s="6" t="s">
        <v>20896</v>
      </c>
      <c r="Z1041" s="6" t="s">
        <v>20897</v>
      </c>
    </row>
    <row r="1042" spans="1:26" x14ac:dyDescent="0.25">
      <c r="A1042" s="6" t="s">
        <v>1295</v>
      </c>
      <c r="B1042" s="6" t="s">
        <v>3876</v>
      </c>
      <c r="C1042" s="6" t="s">
        <v>3835</v>
      </c>
      <c r="D1042" s="6" t="s">
        <v>10681</v>
      </c>
      <c r="E1042" s="6" t="s">
        <v>81</v>
      </c>
      <c r="F1042" s="6" t="s">
        <v>6688</v>
      </c>
      <c r="G1042" s="6" t="s">
        <v>10682</v>
      </c>
      <c r="H1042" s="6" t="s">
        <v>6709</v>
      </c>
      <c r="I1042" s="43">
        <v>45169</v>
      </c>
      <c r="J1042" s="43"/>
      <c r="K1042">
        <v>48465</v>
      </c>
      <c r="L1042" s="6" t="s">
        <v>10683</v>
      </c>
      <c r="M1042" s="6" t="s">
        <v>10684</v>
      </c>
      <c r="N1042" s="6" t="s">
        <v>4817</v>
      </c>
      <c r="O1042" s="6" t="s">
        <v>3983</v>
      </c>
      <c r="Q1042" s="6" t="s">
        <v>3383</v>
      </c>
      <c r="R1042" s="6" t="s">
        <v>20898</v>
      </c>
      <c r="S1042" s="6" t="s">
        <v>20899</v>
      </c>
      <c r="T1042" s="6" t="s">
        <v>81</v>
      </c>
      <c r="U1042" s="6" t="s">
        <v>81</v>
      </c>
      <c r="V1042" s="6" t="s">
        <v>17156</v>
      </c>
      <c r="W1042" s="6" t="s">
        <v>18444</v>
      </c>
      <c r="X1042" s="6" t="s">
        <v>20900</v>
      </c>
      <c r="Y1042" s="6" t="s">
        <v>20901</v>
      </c>
      <c r="Z1042" s="6" t="s">
        <v>81</v>
      </c>
    </row>
    <row r="1043" spans="1:26" x14ac:dyDescent="0.25">
      <c r="A1043" s="6" t="s">
        <v>3230</v>
      </c>
      <c r="B1043" s="6" t="s">
        <v>3833</v>
      </c>
      <c r="C1043" s="6" t="s">
        <v>3816</v>
      </c>
      <c r="D1043" s="6" t="s">
        <v>10685</v>
      </c>
      <c r="E1043" s="6" t="s">
        <v>10686</v>
      </c>
      <c r="F1043" s="6" t="s">
        <v>10687</v>
      </c>
      <c r="G1043" s="6" t="s">
        <v>10688</v>
      </c>
      <c r="H1043" s="6" t="s">
        <v>6360</v>
      </c>
      <c r="I1043" s="43">
        <v>45229</v>
      </c>
      <c r="J1043" s="43">
        <v>45233</v>
      </c>
      <c r="K1043">
        <v>1802665</v>
      </c>
      <c r="L1043" s="6" t="s">
        <v>10689</v>
      </c>
      <c r="M1043" s="6" t="s">
        <v>10690</v>
      </c>
      <c r="N1043" s="6" t="s">
        <v>5474</v>
      </c>
      <c r="O1043" s="6" t="s">
        <v>3983</v>
      </c>
      <c r="Q1043" s="6" t="s">
        <v>1626</v>
      </c>
      <c r="R1043" s="6" t="s">
        <v>20902</v>
      </c>
      <c r="S1043" s="6" t="s">
        <v>20903</v>
      </c>
      <c r="T1043" s="6" t="s">
        <v>15902</v>
      </c>
      <c r="U1043" s="6" t="s">
        <v>1626</v>
      </c>
      <c r="V1043" s="6" t="s">
        <v>16024</v>
      </c>
      <c r="W1043" s="6" t="s">
        <v>16025</v>
      </c>
      <c r="X1043" s="6" t="s">
        <v>20904</v>
      </c>
      <c r="Y1043" s="6" t="s">
        <v>20905</v>
      </c>
      <c r="Z1043" s="6" t="s">
        <v>20906</v>
      </c>
    </row>
    <row r="1044" spans="1:26" x14ac:dyDescent="0.25">
      <c r="A1044" s="6" t="s">
        <v>1297</v>
      </c>
      <c r="B1044" s="6" t="s">
        <v>3843</v>
      </c>
      <c r="C1044" s="6" t="s">
        <v>3821</v>
      </c>
      <c r="D1044" s="6" t="s">
        <v>10691</v>
      </c>
      <c r="E1044" s="6" t="s">
        <v>81</v>
      </c>
      <c r="F1044" s="6" t="s">
        <v>7215</v>
      </c>
      <c r="G1044" s="6" t="s">
        <v>10692</v>
      </c>
      <c r="H1044" s="6" t="s">
        <v>81</v>
      </c>
      <c r="I1044" s="43"/>
      <c r="J1044" s="43"/>
      <c r="K1044">
        <v>1089113</v>
      </c>
      <c r="L1044" s="6" t="s">
        <v>10693</v>
      </c>
      <c r="M1044" s="6" t="s">
        <v>10694</v>
      </c>
      <c r="N1044" s="6" t="s">
        <v>4116</v>
      </c>
      <c r="O1044" s="6" t="s">
        <v>3982</v>
      </c>
      <c r="Q1044" s="6" t="s">
        <v>3385</v>
      </c>
      <c r="R1044" s="6" t="s">
        <v>20907</v>
      </c>
      <c r="S1044" s="6" t="s">
        <v>20908</v>
      </c>
      <c r="T1044" s="6" t="s">
        <v>12</v>
      </c>
      <c r="U1044" s="6" t="s">
        <v>3385</v>
      </c>
      <c r="V1044" s="6" t="s">
        <v>24</v>
      </c>
      <c r="W1044" s="6" t="s">
        <v>17496</v>
      </c>
      <c r="X1044" s="6" t="s">
        <v>20909</v>
      </c>
      <c r="Y1044" s="6" t="s">
        <v>20910</v>
      </c>
      <c r="Z1044" s="6" t="s">
        <v>20911</v>
      </c>
    </row>
    <row r="1045" spans="1:26" x14ac:dyDescent="0.25">
      <c r="A1045" s="6" t="s">
        <v>1298</v>
      </c>
      <c r="B1045" s="6" t="s">
        <v>3831</v>
      </c>
      <c r="C1045" s="6" t="s">
        <v>3816</v>
      </c>
      <c r="D1045" s="6" t="s">
        <v>10695</v>
      </c>
      <c r="E1045" s="6" t="s">
        <v>81</v>
      </c>
      <c r="F1045" s="6" t="s">
        <v>10696</v>
      </c>
      <c r="G1045" s="6" t="s">
        <v>10697</v>
      </c>
      <c r="H1045" s="6" t="s">
        <v>6447</v>
      </c>
      <c r="I1045" s="43">
        <v>45229</v>
      </c>
      <c r="J1045" s="43">
        <v>45233</v>
      </c>
      <c r="K1045">
        <v>1000228</v>
      </c>
      <c r="L1045" s="6" t="s">
        <v>10698</v>
      </c>
      <c r="M1045" s="6" t="s">
        <v>10699</v>
      </c>
      <c r="N1045" s="6" t="s">
        <v>4815</v>
      </c>
      <c r="O1045" s="6" t="s">
        <v>3983</v>
      </c>
      <c r="Q1045" s="6" t="s">
        <v>1628</v>
      </c>
      <c r="R1045" s="6" t="s">
        <v>20912</v>
      </c>
      <c r="S1045" s="6" t="s">
        <v>20913</v>
      </c>
      <c r="T1045" s="6" t="s">
        <v>15902</v>
      </c>
      <c r="U1045" s="6" t="s">
        <v>1628</v>
      </c>
      <c r="V1045" s="6" t="s">
        <v>15936</v>
      </c>
      <c r="W1045" s="6" t="s">
        <v>15937</v>
      </c>
      <c r="X1045" s="6" t="s">
        <v>20914</v>
      </c>
      <c r="Y1045" s="6" t="s">
        <v>20915</v>
      </c>
      <c r="Z1045" s="6" t="s">
        <v>20916</v>
      </c>
    </row>
    <row r="1046" spans="1:26" x14ac:dyDescent="0.25">
      <c r="A1046" s="6" t="s">
        <v>3231</v>
      </c>
      <c r="B1046" s="6" t="s">
        <v>3832</v>
      </c>
      <c r="C1046" s="6" t="s">
        <v>3821</v>
      </c>
      <c r="D1046" s="6" t="s">
        <v>10700</v>
      </c>
      <c r="E1046" s="6" t="s">
        <v>81</v>
      </c>
      <c r="F1046" s="6" t="s">
        <v>6370</v>
      </c>
      <c r="G1046" s="6" t="s">
        <v>81</v>
      </c>
      <c r="H1046" s="6" t="s">
        <v>81</v>
      </c>
      <c r="I1046" s="43"/>
      <c r="J1046" s="43"/>
      <c r="L1046" s="6" t="s">
        <v>10701</v>
      </c>
      <c r="M1046" s="6" t="s">
        <v>10702</v>
      </c>
      <c r="N1046" s="6" t="s">
        <v>5475</v>
      </c>
      <c r="O1046" s="6" t="s">
        <v>3982</v>
      </c>
      <c r="Q1046" s="6" t="s">
        <v>1629</v>
      </c>
      <c r="R1046" s="6" t="s">
        <v>20917</v>
      </c>
      <c r="S1046" s="6" t="s">
        <v>20918</v>
      </c>
      <c r="T1046" s="6" t="s">
        <v>15902</v>
      </c>
      <c r="U1046" s="6" t="s">
        <v>1629</v>
      </c>
      <c r="V1046" s="6" t="s">
        <v>16076</v>
      </c>
      <c r="W1046" s="6" t="s">
        <v>17202</v>
      </c>
      <c r="X1046" s="6" t="s">
        <v>20919</v>
      </c>
      <c r="Y1046" s="6" t="s">
        <v>20920</v>
      </c>
      <c r="Z1046" s="6" t="s">
        <v>20921</v>
      </c>
    </row>
    <row r="1047" spans="1:26" x14ac:dyDescent="0.25">
      <c r="A1047" s="6" t="s">
        <v>1299</v>
      </c>
      <c r="B1047" s="6" t="s">
        <v>3897</v>
      </c>
      <c r="C1047" s="6" t="s">
        <v>3840</v>
      </c>
      <c r="D1047" s="6" t="s">
        <v>10703</v>
      </c>
      <c r="E1047" s="6" t="s">
        <v>6591</v>
      </c>
      <c r="F1047" s="6" t="s">
        <v>6693</v>
      </c>
      <c r="G1047" s="6" t="s">
        <v>10704</v>
      </c>
      <c r="H1047" s="6" t="s">
        <v>6594</v>
      </c>
      <c r="I1047" s="43">
        <v>45230</v>
      </c>
      <c r="J1047" s="43">
        <v>45236</v>
      </c>
      <c r="K1047">
        <v>1070750</v>
      </c>
      <c r="L1047" s="6" t="s">
        <v>10705</v>
      </c>
      <c r="M1047" s="6" t="s">
        <v>10706</v>
      </c>
      <c r="N1047" s="6" t="s">
        <v>4472</v>
      </c>
      <c r="O1047" s="6" t="s">
        <v>3982</v>
      </c>
      <c r="Q1047" s="6" t="s">
        <v>1630</v>
      </c>
      <c r="R1047" s="6" t="s">
        <v>20922</v>
      </c>
      <c r="S1047" s="6" t="s">
        <v>20923</v>
      </c>
      <c r="T1047" s="6" t="s">
        <v>12</v>
      </c>
      <c r="U1047" s="6" t="s">
        <v>1630</v>
      </c>
      <c r="V1047" s="6" t="s">
        <v>16012</v>
      </c>
      <c r="W1047" s="6" t="s">
        <v>16181</v>
      </c>
      <c r="X1047" s="6" t="s">
        <v>20924</v>
      </c>
      <c r="Y1047" s="6" t="s">
        <v>20925</v>
      </c>
      <c r="Z1047" s="6" t="s">
        <v>20926</v>
      </c>
    </row>
    <row r="1048" spans="1:26" x14ac:dyDescent="0.25">
      <c r="A1048" s="6" t="s">
        <v>1301</v>
      </c>
      <c r="B1048" s="6" t="s">
        <v>3952</v>
      </c>
      <c r="C1048" s="6" t="s">
        <v>3835</v>
      </c>
      <c r="D1048" s="6" t="s">
        <v>10707</v>
      </c>
      <c r="E1048" s="6" t="s">
        <v>81</v>
      </c>
      <c r="F1048" s="6" t="s">
        <v>1300</v>
      </c>
      <c r="G1048" s="6" t="s">
        <v>10708</v>
      </c>
      <c r="H1048" s="6" t="s">
        <v>6360</v>
      </c>
      <c r="I1048" s="43">
        <v>45232</v>
      </c>
      <c r="J1048" s="43">
        <v>45236</v>
      </c>
      <c r="K1048">
        <v>47111</v>
      </c>
      <c r="L1048" s="6" t="s">
        <v>10709</v>
      </c>
      <c r="M1048" s="6" t="s">
        <v>10710</v>
      </c>
      <c r="N1048" s="6" t="s">
        <v>4470</v>
      </c>
      <c r="O1048" s="6" t="s">
        <v>3983</v>
      </c>
      <c r="Q1048" s="6" t="s">
        <v>1632</v>
      </c>
      <c r="R1048" s="6" t="s">
        <v>20927</v>
      </c>
      <c r="S1048" s="6" t="s">
        <v>20928</v>
      </c>
      <c r="T1048" s="6" t="s">
        <v>12</v>
      </c>
      <c r="U1048" s="6" t="s">
        <v>1632</v>
      </c>
      <c r="V1048" s="6" t="s">
        <v>102</v>
      </c>
      <c r="W1048" s="6" t="s">
        <v>16106</v>
      </c>
      <c r="X1048" s="6" t="s">
        <v>20929</v>
      </c>
      <c r="Y1048" s="6" t="s">
        <v>20930</v>
      </c>
      <c r="Z1048" s="6" t="s">
        <v>20931</v>
      </c>
    </row>
    <row r="1049" spans="1:26" x14ac:dyDescent="0.25">
      <c r="A1049" s="6" t="s">
        <v>3233</v>
      </c>
      <c r="B1049" s="6" t="s">
        <v>3828</v>
      </c>
      <c r="C1049" s="6" t="s">
        <v>3821</v>
      </c>
      <c r="D1049" s="6" t="s">
        <v>10711</v>
      </c>
      <c r="E1049" s="6" t="s">
        <v>10712</v>
      </c>
      <c r="F1049" s="6" t="s">
        <v>7112</v>
      </c>
      <c r="G1049" s="6" t="s">
        <v>10713</v>
      </c>
      <c r="H1049" s="6" t="s">
        <v>6353</v>
      </c>
      <c r="I1049" s="43">
        <v>45230</v>
      </c>
      <c r="J1049" s="43">
        <v>45236</v>
      </c>
      <c r="K1049">
        <v>1280784</v>
      </c>
      <c r="L1049" s="6" t="s">
        <v>10714</v>
      </c>
      <c r="M1049" s="6" t="s">
        <v>10715</v>
      </c>
      <c r="N1049" s="6" t="s">
        <v>5476</v>
      </c>
      <c r="O1049" s="6" t="s">
        <v>3982</v>
      </c>
      <c r="Q1049" s="6" t="s">
        <v>1634</v>
      </c>
      <c r="R1049" s="6" t="s">
        <v>20932</v>
      </c>
      <c r="S1049" s="6" t="s">
        <v>20933</v>
      </c>
      <c r="T1049" s="6" t="s">
        <v>15902</v>
      </c>
      <c r="U1049" s="6" t="s">
        <v>1634</v>
      </c>
      <c r="V1049" s="6" t="s">
        <v>15936</v>
      </c>
      <c r="W1049" s="6" t="s">
        <v>15937</v>
      </c>
      <c r="X1049" s="6" t="s">
        <v>20934</v>
      </c>
      <c r="Y1049" s="6" t="s">
        <v>20935</v>
      </c>
      <c r="Z1049" s="6" t="s">
        <v>81</v>
      </c>
    </row>
    <row r="1050" spans="1:26" x14ac:dyDescent="0.25">
      <c r="A1050" s="6" t="s">
        <v>3236</v>
      </c>
      <c r="B1050" s="6" t="s">
        <v>745</v>
      </c>
      <c r="C1050" s="6" t="s">
        <v>3823</v>
      </c>
      <c r="D1050" s="6" t="s">
        <v>10716</v>
      </c>
      <c r="E1050" s="6" t="s">
        <v>7230</v>
      </c>
      <c r="F1050" s="6" t="s">
        <v>6722</v>
      </c>
      <c r="G1050" s="6" t="s">
        <v>10717</v>
      </c>
      <c r="H1050" s="6" t="s">
        <v>81</v>
      </c>
      <c r="I1050" s="43"/>
      <c r="J1050" s="43"/>
      <c r="L1050" s="6" t="s">
        <v>10718</v>
      </c>
      <c r="M1050" s="6" t="s">
        <v>81</v>
      </c>
      <c r="N1050" s="6" t="s">
        <v>5477</v>
      </c>
      <c r="O1050" s="6" t="s">
        <v>3984</v>
      </c>
      <c r="Q1050" s="6" t="s">
        <v>1636</v>
      </c>
      <c r="R1050" s="6" t="s">
        <v>20936</v>
      </c>
      <c r="S1050" s="6" t="s">
        <v>20937</v>
      </c>
      <c r="T1050" s="6" t="s">
        <v>81</v>
      </c>
      <c r="U1050" s="6" t="s">
        <v>81</v>
      </c>
      <c r="V1050" s="6" t="s">
        <v>16037</v>
      </c>
      <c r="W1050" s="6" t="s">
        <v>19927</v>
      </c>
      <c r="X1050" s="6" t="s">
        <v>20938</v>
      </c>
      <c r="Y1050" s="6" t="s">
        <v>20939</v>
      </c>
      <c r="Z1050" s="6" t="s">
        <v>81</v>
      </c>
    </row>
    <row r="1051" spans="1:26" x14ac:dyDescent="0.25">
      <c r="A1051" s="6" t="s">
        <v>1303</v>
      </c>
      <c r="B1051" s="6" t="s">
        <v>3905</v>
      </c>
      <c r="C1051" s="6" t="s">
        <v>3826</v>
      </c>
      <c r="D1051" s="6" t="s">
        <v>10719</v>
      </c>
      <c r="E1051" s="6" t="s">
        <v>10720</v>
      </c>
      <c r="F1051" s="6" t="s">
        <v>7279</v>
      </c>
      <c r="G1051" s="6" t="s">
        <v>10721</v>
      </c>
      <c r="H1051" s="6" t="s">
        <v>81</v>
      </c>
      <c r="I1051" s="43">
        <v>45162</v>
      </c>
      <c r="J1051" s="43">
        <v>45163</v>
      </c>
      <c r="K1051">
        <v>1483994</v>
      </c>
      <c r="L1051" s="6" t="s">
        <v>10722</v>
      </c>
      <c r="M1051" s="6" t="s">
        <v>10723</v>
      </c>
      <c r="N1051" s="6" t="s">
        <v>5478</v>
      </c>
      <c r="O1051" s="6" t="s">
        <v>3982</v>
      </c>
      <c r="Q1051" s="6" t="s">
        <v>3387</v>
      </c>
      <c r="R1051" s="6" t="s">
        <v>20940</v>
      </c>
      <c r="S1051" s="6" t="s">
        <v>20941</v>
      </c>
      <c r="T1051" s="6" t="s">
        <v>6627</v>
      </c>
      <c r="U1051" s="6" t="s">
        <v>20942</v>
      </c>
      <c r="V1051" s="6" t="s">
        <v>15936</v>
      </c>
      <c r="W1051" s="6" t="s">
        <v>16493</v>
      </c>
      <c r="X1051" s="6" t="s">
        <v>20943</v>
      </c>
      <c r="Y1051" s="6" t="s">
        <v>20944</v>
      </c>
      <c r="Z1051" s="6" t="s">
        <v>20945</v>
      </c>
    </row>
    <row r="1052" spans="1:26" x14ac:dyDescent="0.25">
      <c r="A1052" s="6" t="s">
        <v>1305</v>
      </c>
      <c r="B1052" s="6" t="s">
        <v>3863</v>
      </c>
      <c r="C1052" s="6" t="s">
        <v>3823</v>
      </c>
      <c r="D1052" s="6" t="s">
        <v>10724</v>
      </c>
      <c r="E1052" s="6" t="s">
        <v>81</v>
      </c>
      <c r="F1052" s="6" t="s">
        <v>10725</v>
      </c>
      <c r="G1052" s="6" t="s">
        <v>10726</v>
      </c>
      <c r="H1052" s="6" t="s">
        <v>3137</v>
      </c>
      <c r="I1052" s="43">
        <v>45224</v>
      </c>
      <c r="J1052" s="43">
        <v>45229</v>
      </c>
      <c r="K1052">
        <v>1657853</v>
      </c>
      <c r="L1052" s="6" t="s">
        <v>10727</v>
      </c>
      <c r="M1052" s="6" t="s">
        <v>10728</v>
      </c>
      <c r="N1052" s="6" t="s">
        <v>4018</v>
      </c>
      <c r="O1052" s="6" t="s">
        <v>3982</v>
      </c>
      <c r="Q1052" s="6" t="s">
        <v>1637</v>
      </c>
      <c r="R1052" s="6" t="s">
        <v>20946</v>
      </c>
      <c r="S1052" s="6" t="s">
        <v>20947</v>
      </c>
      <c r="T1052" s="6" t="s">
        <v>12</v>
      </c>
      <c r="U1052" s="6" t="s">
        <v>1637</v>
      </c>
      <c r="V1052" s="6" t="s">
        <v>15930</v>
      </c>
      <c r="W1052" s="6" t="s">
        <v>16007</v>
      </c>
      <c r="X1052" s="6" t="s">
        <v>20948</v>
      </c>
      <c r="Y1052" s="6" t="s">
        <v>20949</v>
      </c>
      <c r="Z1052" s="6" t="s">
        <v>20950</v>
      </c>
    </row>
    <row r="1053" spans="1:26" x14ac:dyDescent="0.25">
      <c r="A1053" s="6" t="s">
        <v>1307</v>
      </c>
      <c r="B1053" s="6" t="s">
        <v>3829</v>
      </c>
      <c r="C1053" s="6" t="s">
        <v>3823</v>
      </c>
      <c r="D1053" s="6" t="s">
        <v>10729</v>
      </c>
      <c r="E1053" s="6" t="s">
        <v>81</v>
      </c>
      <c r="F1053" s="6" t="s">
        <v>9539</v>
      </c>
      <c r="G1053" s="6" t="s">
        <v>10730</v>
      </c>
      <c r="H1053" s="6" t="s">
        <v>6703</v>
      </c>
      <c r="I1053" s="43">
        <v>45222</v>
      </c>
      <c r="J1053" s="43">
        <v>45226</v>
      </c>
      <c r="K1053">
        <v>48898</v>
      </c>
      <c r="L1053" s="6" t="s">
        <v>10731</v>
      </c>
      <c r="M1053" s="6" t="s">
        <v>10732</v>
      </c>
      <c r="N1053" s="6" t="s">
        <v>4021</v>
      </c>
      <c r="O1053" s="6" t="s">
        <v>3984</v>
      </c>
      <c r="Q1053" s="6" t="s">
        <v>1638</v>
      </c>
      <c r="R1053" s="6" t="s">
        <v>20951</v>
      </c>
      <c r="S1053" s="6" t="s">
        <v>20952</v>
      </c>
      <c r="T1053" s="6" t="s">
        <v>15902</v>
      </c>
      <c r="U1053" s="6" t="s">
        <v>1638</v>
      </c>
      <c r="V1053" s="6" t="s">
        <v>16024</v>
      </c>
      <c r="W1053" s="6" t="s">
        <v>17075</v>
      </c>
      <c r="X1053" s="6" t="s">
        <v>20953</v>
      </c>
      <c r="Y1053" s="6" t="s">
        <v>20954</v>
      </c>
      <c r="Z1053" s="6" t="s">
        <v>20955</v>
      </c>
    </row>
    <row r="1054" spans="1:26" x14ac:dyDescent="0.25">
      <c r="A1054" s="6" t="s">
        <v>3238</v>
      </c>
      <c r="B1054" s="6" t="s">
        <v>3933</v>
      </c>
      <c r="C1054" s="6" t="s">
        <v>3823</v>
      </c>
      <c r="D1054" s="6" t="s">
        <v>10733</v>
      </c>
      <c r="E1054" s="6" t="s">
        <v>81</v>
      </c>
      <c r="F1054" s="6" t="s">
        <v>10056</v>
      </c>
      <c r="G1054" s="6" t="s">
        <v>10057</v>
      </c>
      <c r="H1054" s="6" t="s">
        <v>6408</v>
      </c>
      <c r="I1054" s="43">
        <v>45224</v>
      </c>
      <c r="J1054" s="43">
        <v>45229</v>
      </c>
      <c r="K1054">
        <v>940942</v>
      </c>
      <c r="L1054" s="6" t="s">
        <v>10734</v>
      </c>
      <c r="M1054" s="6" t="s">
        <v>10735</v>
      </c>
      <c r="N1054" s="6" t="s">
        <v>4820</v>
      </c>
      <c r="O1054" s="6" t="s">
        <v>3982</v>
      </c>
      <c r="Q1054" s="6" t="s">
        <v>1640</v>
      </c>
      <c r="R1054" s="6" t="s">
        <v>20956</v>
      </c>
      <c r="S1054" s="6" t="s">
        <v>20957</v>
      </c>
      <c r="T1054" s="6" t="s">
        <v>6627</v>
      </c>
      <c r="U1054" s="6" t="s">
        <v>1640</v>
      </c>
      <c r="V1054" s="6" t="s">
        <v>15930</v>
      </c>
      <c r="W1054" s="6" t="s">
        <v>16048</v>
      </c>
      <c r="X1054" s="6" t="s">
        <v>20958</v>
      </c>
      <c r="Y1054" s="6" t="s">
        <v>20959</v>
      </c>
      <c r="Z1054" s="6" t="s">
        <v>20960</v>
      </c>
    </row>
    <row r="1055" spans="1:26" x14ac:dyDescent="0.25">
      <c r="A1055" s="6" t="s">
        <v>1310</v>
      </c>
      <c r="B1055" s="6" t="s">
        <v>3858</v>
      </c>
      <c r="C1055" s="6" t="s">
        <v>3819</v>
      </c>
      <c r="D1055" s="6" t="s">
        <v>10736</v>
      </c>
      <c r="E1055" s="6" t="s">
        <v>8699</v>
      </c>
      <c r="F1055" s="6" t="s">
        <v>6426</v>
      </c>
      <c r="G1055" s="6" t="s">
        <v>8143</v>
      </c>
      <c r="H1055" s="6" t="s">
        <v>1601</v>
      </c>
      <c r="I1055" s="43">
        <v>45230</v>
      </c>
      <c r="J1055" s="43">
        <v>45236</v>
      </c>
      <c r="K1055">
        <v>1404655</v>
      </c>
      <c r="L1055" s="6" t="s">
        <v>10737</v>
      </c>
      <c r="M1055" s="6" t="s">
        <v>10738</v>
      </c>
      <c r="N1055" s="6" t="s">
        <v>5479</v>
      </c>
      <c r="O1055" s="6" t="s">
        <v>3982</v>
      </c>
      <c r="Q1055" s="6" t="s">
        <v>1644</v>
      </c>
      <c r="R1055" s="6" t="s">
        <v>20961</v>
      </c>
      <c r="S1055" s="6" t="s">
        <v>20962</v>
      </c>
      <c r="T1055" s="6" t="s">
        <v>6627</v>
      </c>
      <c r="U1055" s="6" t="s">
        <v>8444</v>
      </c>
      <c r="V1055" s="6" t="s">
        <v>16083</v>
      </c>
      <c r="W1055" s="6" t="s">
        <v>16084</v>
      </c>
      <c r="X1055" s="6" t="s">
        <v>20963</v>
      </c>
      <c r="Y1055" s="6" t="s">
        <v>20964</v>
      </c>
      <c r="Z1055" s="6" t="s">
        <v>20965</v>
      </c>
    </row>
    <row r="1056" spans="1:26" x14ac:dyDescent="0.25">
      <c r="A1056" s="6" t="s">
        <v>1311</v>
      </c>
      <c r="B1056" s="6" t="s">
        <v>3934</v>
      </c>
      <c r="C1056" s="6" t="s">
        <v>3816</v>
      </c>
      <c r="D1056" s="6" t="s">
        <v>10739</v>
      </c>
      <c r="E1056" s="6" t="s">
        <v>10740</v>
      </c>
      <c r="F1056" s="6" t="s">
        <v>7692</v>
      </c>
      <c r="G1056" s="6" t="s">
        <v>10741</v>
      </c>
      <c r="H1056" s="6" t="s">
        <v>7694</v>
      </c>
      <c r="I1056" s="43">
        <v>45231</v>
      </c>
      <c r="J1056" s="43"/>
      <c r="K1056">
        <v>49071</v>
      </c>
      <c r="L1056" s="6" t="s">
        <v>10742</v>
      </c>
      <c r="M1056" s="6" t="s">
        <v>10743</v>
      </c>
      <c r="N1056" s="6" t="s">
        <v>4821</v>
      </c>
      <c r="O1056" s="6" t="s">
        <v>3983</v>
      </c>
      <c r="Q1056" s="6" t="s">
        <v>3389</v>
      </c>
      <c r="R1056" s="6" t="s">
        <v>20966</v>
      </c>
      <c r="S1056" s="6" t="s">
        <v>20967</v>
      </c>
      <c r="T1056" s="6" t="s">
        <v>15902</v>
      </c>
      <c r="U1056" s="6" t="s">
        <v>3389</v>
      </c>
      <c r="V1056" s="6" t="s">
        <v>102</v>
      </c>
      <c r="W1056" s="6" t="s">
        <v>16106</v>
      </c>
      <c r="X1056" s="6" t="s">
        <v>20968</v>
      </c>
      <c r="Y1056" s="6" t="s">
        <v>20969</v>
      </c>
      <c r="Z1056" s="6" t="s">
        <v>20970</v>
      </c>
    </row>
    <row r="1057" spans="1:26" x14ac:dyDescent="0.25">
      <c r="A1057" s="6" t="s">
        <v>1313</v>
      </c>
      <c r="B1057" s="6" t="s">
        <v>3871</v>
      </c>
      <c r="C1057" s="6" t="s">
        <v>114</v>
      </c>
      <c r="D1057" s="6" t="s">
        <v>10744</v>
      </c>
      <c r="E1057" s="6" t="s">
        <v>81</v>
      </c>
      <c r="F1057" s="6" t="s">
        <v>8420</v>
      </c>
      <c r="G1057" s="6" t="s">
        <v>10548</v>
      </c>
      <c r="H1057" s="6" t="s">
        <v>6376</v>
      </c>
      <c r="I1057" s="43">
        <v>45232</v>
      </c>
      <c r="J1057" s="43">
        <v>45236</v>
      </c>
      <c r="K1057">
        <v>1307954</v>
      </c>
      <c r="L1057" s="6" t="s">
        <v>10745</v>
      </c>
      <c r="M1057" s="6" t="s">
        <v>10746</v>
      </c>
      <c r="N1057" s="6" t="s">
        <v>4822</v>
      </c>
      <c r="O1057" s="6" t="s">
        <v>3982</v>
      </c>
      <c r="Q1057" s="6" t="s">
        <v>1646</v>
      </c>
      <c r="R1057" s="6" t="s">
        <v>1645</v>
      </c>
      <c r="S1057" s="6" t="s">
        <v>20971</v>
      </c>
      <c r="T1057" s="6" t="s">
        <v>12</v>
      </c>
      <c r="U1057" s="6" t="s">
        <v>1646</v>
      </c>
      <c r="V1057" s="6" t="s">
        <v>16510</v>
      </c>
      <c r="W1057" s="6" t="s">
        <v>16511</v>
      </c>
      <c r="X1057" s="6" t="s">
        <v>20972</v>
      </c>
      <c r="Y1057" s="6" t="s">
        <v>20973</v>
      </c>
      <c r="Z1057" s="6" t="s">
        <v>20974</v>
      </c>
    </row>
    <row r="1058" spans="1:26" x14ac:dyDescent="0.25">
      <c r="A1058" s="6" t="s">
        <v>3239</v>
      </c>
      <c r="B1058" s="6" t="s">
        <v>3953</v>
      </c>
      <c r="C1058" s="6" t="s">
        <v>3821</v>
      </c>
      <c r="D1058" s="6" t="s">
        <v>10747</v>
      </c>
      <c r="E1058" s="6" t="s">
        <v>81</v>
      </c>
      <c r="F1058" s="6" t="s">
        <v>8437</v>
      </c>
      <c r="G1058" s="6" t="s">
        <v>10748</v>
      </c>
      <c r="H1058" s="6" t="s">
        <v>81</v>
      </c>
      <c r="I1058" s="43"/>
      <c r="J1058" s="43"/>
      <c r="L1058" s="6" t="s">
        <v>10749</v>
      </c>
      <c r="M1058" s="6" t="s">
        <v>10750</v>
      </c>
      <c r="N1058" s="6" t="s">
        <v>4901</v>
      </c>
      <c r="O1058" s="6" t="s">
        <v>3982</v>
      </c>
      <c r="Q1058" s="6" t="s">
        <v>20975</v>
      </c>
      <c r="R1058" s="6" t="s">
        <v>20976</v>
      </c>
      <c r="S1058" s="6" t="s">
        <v>20977</v>
      </c>
      <c r="T1058" s="6" t="s">
        <v>15902</v>
      </c>
      <c r="U1058" s="6" t="s">
        <v>20975</v>
      </c>
      <c r="V1058" s="6" t="s">
        <v>16037</v>
      </c>
      <c r="W1058" s="6" t="s">
        <v>19927</v>
      </c>
      <c r="X1058" s="6" t="s">
        <v>20978</v>
      </c>
      <c r="Y1058" s="6" t="s">
        <v>20979</v>
      </c>
      <c r="Z1058" s="6" t="s">
        <v>20980</v>
      </c>
    </row>
    <row r="1059" spans="1:26" x14ac:dyDescent="0.25">
      <c r="A1059" s="6" t="s">
        <v>1315</v>
      </c>
      <c r="B1059" s="6" t="s">
        <v>3832</v>
      </c>
      <c r="C1059" s="6" t="s">
        <v>3821</v>
      </c>
      <c r="D1059" s="6" t="s">
        <v>10751</v>
      </c>
      <c r="E1059" s="6" t="s">
        <v>10752</v>
      </c>
      <c r="F1059" s="6" t="s">
        <v>10753</v>
      </c>
      <c r="G1059" s="6" t="s">
        <v>10754</v>
      </c>
      <c r="H1059" s="6" t="s">
        <v>1705</v>
      </c>
      <c r="I1059" s="43">
        <v>45215</v>
      </c>
      <c r="J1059" s="43">
        <v>45219</v>
      </c>
      <c r="K1059">
        <v>750577</v>
      </c>
      <c r="L1059" s="6" t="s">
        <v>10755</v>
      </c>
      <c r="M1059" s="6" t="s">
        <v>10756</v>
      </c>
      <c r="N1059" s="6" t="s">
        <v>5480</v>
      </c>
      <c r="O1059" s="6" t="s">
        <v>3982</v>
      </c>
      <c r="Q1059" s="6" t="s">
        <v>3391</v>
      </c>
      <c r="R1059" s="6" t="s">
        <v>20981</v>
      </c>
      <c r="S1059" s="6" t="s">
        <v>20982</v>
      </c>
      <c r="T1059" s="6" t="s">
        <v>15902</v>
      </c>
      <c r="U1059" s="6" t="s">
        <v>3391</v>
      </c>
      <c r="V1059" s="6" t="s">
        <v>15962</v>
      </c>
      <c r="W1059" s="6" t="s">
        <v>15963</v>
      </c>
      <c r="X1059" s="6" t="s">
        <v>20983</v>
      </c>
      <c r="Y1059" s="6" t="s">
        <v>20984</v>
      </c>
      <c r="Z1059" s="6" t="s">
        <v>20985</v>
      </c>
    </row>
    <row r="1060" spans="1:26" x14ac:dyDescent="0.25">
      <c r="A1060" s="6" t="s">
        <v>3240</v>
      </c>
      <c r="B1060" s="6" t="s">
        <v>3945</v>
      </c>
      <c r="C1060" s="6" t="s">
        <v>3826</v>
      </c>
      <c r="D1060" s="6" t="s">
        <v>10757</v>
      </c>
      <c r="E1060" s="6" t="s">
        <v>81</v>
      </c>
      <c r="F1060" s="6" t="s">
        <v>7215</v>
      </c>
      <c r="G1060" s="6" t="s">
        <v>10758</v>
      </c>
      <c r="H1060" s="6" t="s">
        <v>81</v>
      </c>
      <c r="I1060" s="43"/>
      <c r="J1060" s="43"/>
      <c r="L1060" s="6" t="s">
        <v>10759</v>
      </c>
      <c r="M1060" s="6" t="s">
        <v>10760</v>
      </c>
      <c r="N1060" s="6" t="s">
        <v>5481</v>
      </c>
      <c r="O1060" s="6" t="s">
        <v>3982</v>
      </c>
      <c r="Q1060" s="6" t="s">
        <v>3393</v>
      </c>
      <c r="R1060" s="6" t="s">
        <v>20986</v>
      </c>
      <c r="S1060" s="6" t="s">
        <v>20987</v>
      </c>
      <c r="T1060" s="6" t="s">
        <v>15902</v>
      </c>
      <c r="U1060" s="6" t="s">
        <v>3393</v>
      </c>
      <c r="V1060" s="6" t="s">
        <v>15943</v>
      </c>
      <c r="W1060" s="6" t="s">
        <v>16230</v>
      </c>
      <c r="X1060" s="6" t="s">
        <v>20988</v>
      </c>
      <c r="Y1060" s="6" t="s">
        <v>20989</v>
      </c>
      <c r="Z1060" s="6" t="s">
        <v>20990</v>
      </c>
    </row>
    <row r="1061" spans="1:26" x14ac:dyDescent="0.25">
      <c r="A1061" s="6" t="s">
        <v>1316</v>
      </c>
      <c r="B1061" s="6" t="s">
        <v>3877</v>
      </c>
      <c r="C1061" s="6" t="s">
        <v>3823</v>
      </c>
      <c r="D1061" s="6" t="s">
        <v>6356</v>
      </c>
      <c r="E1061" s="6" t="s">
        <v>8126</v>
      </c>
      <c r="F1061" s="6" t="s">
        <v>6358</v>
      </c>
      <c r="G1061" s="6" t="s">
        <v>7176</v>
      </c>
      <c r="H1061" s="6" t="s">
        <v>6360</v>
      </c>
      <c r="I1061" s="43">
        <v>45229</v>
      </c>
      <c r="J1061" s="43">
        <v>45233</v>
      </c>
      <c r="K1061">
        <v>4281</v>
      </c>
      <c r="L1061" s="6" t="s">
        <v>10761</v>
      </c>
      <c r="M1061" s="6" t="s">
        <v>10762</v>
      </c>
      <c r="N1061" s="6" t="s">
        <v>5482</v>
      </c>
      <c r="O1061" s="6" t="s">
        <v>3983</v>
      </c>
      <c r="Q1061" s="6" t="s">
        <v>1648</v>
      </c>
      <c r="R1061" s="6" t="s">
        <v>20991</v>
      </c>
      <c r="S1061" s="6" t="s">
        <v>20992</v>
      </c>
      <c r="T1061" s="6" t="s">
        <v>12</v>
      </c>
      <c r="U1061" s="6" t="s">
        <v>1648</v>
      </c>
      <c r="V1061" s="6" t="s">
        <v>16127</v>
      </c>
      <c r="W1061" s="6" t="s">
        <v>16482</v>
      </c>
      <c r="X1061" s="6" t="s">
        <v>20993</v>
      </c>
      <c r="Y1061" s="6" t="s">
        <v>20994</v>
      </c>
      <c r="Z1061" s="6" t="s">
        <v>81</v>
      </c>
    </row>
    <row r="1062" spans="1:26" x14ac:dyDescent="0.25">
      <c r="A1062" s="6" t="s">
        <v>1318</v>
      </c>
      <c r="B1062" s="6" t="s">
        <v>3877</v>
      </c>
      <c r="C1062" s="6" t="s">
        <v>3823</v>
      </c>
      <c r="D1062" s="6" t="s">
        <v>10763</v>
      </c>
      <c r="E1062" s="6" t="s">
        <v>10764</v>
      </c>
      <c r="F1062" s="6" t="s">
        <v>8409</v>
      </c>
      <c r="G1062" s="6" t="s">
        <v>10765</v>
      </c>
      <c r="H1062" s="6" t="s">
        <v>6703</v>
      </c>
      <c r="I1062" s="43">
        <v>45222</v>
      </c>
      <c r="J1062" s="43">
        <v>45226</v>
      </c>
      <c r="K1062">
        <v>717605</v>
      </c>
      <c r="L1062" s="6" t="s">
        <v>10766</v>
      </c>
      <c r="M1062" s="6" t="s">
        <v>10767</v>
      </c>
      <c r="N1062" s="6" t="s">
        <v>4816</v>
      </c>
      <c r="O1062" s="6" t="s">
        <v>3983</v>
      </c>
      <c r="Q1062" s="6" t="s">
        <v>1649</v>
      </c>
      <c r="R1062" s="6" t="s">
        <v>20995</v>
      </c>
      <c r="S1062" s="6" t="s">
        <v>20996</v>
      </c>
      <c r="T1062" s="6" t="s">
        <v>12</v>
      </c>
      <c r="U1062" s="6" t="s">
        <v>1649</v>
      </c>
      <c r="V1062" s="6" t="s">
        <v>19404</v>
      </c>
      <c r="W1062" s="6" t="s">
        <v>20997</v>
      </c>
      <c r="X1062" s="6" t="s">
        <v>20998</v>
      </c>
      <c r="Y1062" s="6" t="s">
        <v>20999</v>
      </c>
      <c r="Z1062" s="6" t="s">
        <v>21000</v>
      </c>
    </row>
    <row r="1063" spans="1:26" x14ac:dyDescent="0.25">
      <c r="A1063" s="6" t="s">
        <v>1319</v>
      </c>
      <c r="B1063" s="6" t="s">
        <v>81</v>
      </c>
      <c r="C1063" s="6" t="s">
        <v>81</v>
      </c>
      <c r="D1063" s="6" t="s">
        <v>81</v>
      </c>
      <c r="E1063" s="6" t="s">
        <v>81</v>
      </c>
      <c r="F1063" s="6" t="s">
        <v>81</v>
      </c>
      <c r="G1063" s="6" t="s">
        <v>81</v>
      </c>
      <c r="H1063" s="6" t="s">
        <v>81</v>
      </c>
      <c r="I1063" s="43"/>
      <c r="J1063" s="43"/>
      <c r="K1063">
        <v>1100663</v>
      </c>
      <c r="L1063" s="6" t="s">
        <v>10768</v>
      </c>
      <c r="M1063" s="6" t="s">
        <v>10769</v>
      </c>
      <c r="N1063" s="6" t="s">
        <v>81</v>
      </c>
      <c r="O1063" s="6" t="s">
        <v>81</v>
      </c>
      <c r="Q1063" s="6" t="s">
        <v>3395</v>
      </c>
      <c r="R1063" s="6" t="s">
        <v>21001</v>
      </c>
      <c r="S1063" s="6" t="s">
        <v>21002</v>
      </c>
      <c r="T1063" s="6" t="s">
        <v>81</v>
      </c>
      <c r="U1063" s="6" t="s">
        <v>81</v>
      </c>
      <c r="V1063" s="6" t="s">
        <v>24</v>
      </c>
      <c r="W1063" s="6" t="s">
        <v>21003</v>
      </c>
      <c r="X1063" s="6" t="s">
        <v>21004</v>
      </c>
      <c r="Y1063" s="6" t="s">
        <v>21005</v>
      </c>
      <c r="Z1063" s="6" t="s">
        <v>81</v>
      </c>
    </row>
    <row r="1064" spans="1:26" x14ac:dyDescent="0.25">
      <c r="A1064" s="6" t="s">
        <v>10770</v>
      </c>
      <c r="B1064" s="6" t="s">
        <v>81</v>
      </c>
      <c r="C1064" s="6" t="s">
        <v>81</v>
      </c>
      <c r="D1064" s="6" t="s">
        <v>81</v>
      </c>
      <c r="E1064" s="6" t="s">
        <v>81</v>
      </c>
      <c r="F1064" s="6" t="s">
        <v>81</v>
      </c>
      <c r="G1064" s="6" t="s">
        <v>81</v>
      </c>
      <c r="H1064" s="6" t="s">
        <v>81</v>
      </c>
      <c r="I1064" s="43"/>
      <c r="J1064" s="43"/>
      <c r="L1064" s="6" t="s">
        <v>81</v>
      </c>
      <c r="M1064" s="6" t="s">
        <v>81</v>
      </c>
      <c r="N1064" s="6" t="s">
        <v>81</v>
      </c>
      <c r="O1064" s="6" t="s">
        <v>81</v>
      </c>
      <c r="Q1064" s="6" t="s">
        <v>1651</v>
      </c>
      <c r="R1064" s="6" t="s">
        <v>21006</v>
      </c>
      <c r="S1064" s="6" t="s">
        <v>21007</v>
      </c>
      <c r="T1064" s="6" t="s">
        <v>15902</v>
      </c>
      <c r="U1064" s="6" t="s">
        <v>1651</v>
      </c>
      <c r="V1064" s="6" t="s">
        <v>15910</v>
      </c>
      <c r="W1064" s="6" t="s">
        <v>17354</v>
      </c>
      <c r="X1064" s="6" t="s">
        <v>21008</v>
      </c>
      <c r="Y1064" s="6" t="s">
        <v>21009</v>
      </c>
      <c r="Z1064" s="6" t="s">
        <v>21010</v>
      </c>
    </row>
    <row r="1065" spans="1:26" x14ac:dyDescent="0.25">
      <c r="A1065" s="6" t="s">
        <v>1321</v>
      </c>
      <c r="B1065" s="6" t="s">
        <v>3830</v>
      </c>
      <c r="C1065" s="6" t="s">
        <v>3816</v>
      </c>
      <c r="D1065" s="6" t="s">
        <v>10771</v>
      </c>
      <c r="E1065" s="6" t="s">
        <v>81</v>
      </c>
      <c r="F1065" s="6" t="s">
        <v>6520</v>
      </c>
      <c r="G1065" s="6" t="s">
        <v>10772</v>
      </c>
      <c r="H1065" s="6" t="s">
        <v>81</v>
      </c>
      <c r="I1065" s="43">
        <v>45146</v>
      </c>
      <c r="J1065" s="43"/>
      <c r="K1065">
        <v>1492426</v>
      </c>
      <c r="L1065" s="6" t="s">
        <v>10773</v>
      </c>
      <c r="M1065" s="6" t="s">
        <v>10774</v>
      </c>
      <c r="N1065" s="6" t="s">
        <v>5483</v>
      </c>
      <c r="O1065" s="6" t="s">
        <v>3983</v>
      </c>
      <c r="Q1065" s="6" t="s">
        <v>1652</v>
      </c>
      <c r="R1065" s="6" t="s">
        <v>21011</v>
      </c>
      <c r="S1065" s="6" t="s">
        <v>21012</v>
      </c>
      <c r="T1065" s="6" t="s">
        <v>12</v>
      </c>
      <c r="U1065" s="6" t="s">
        <v>1652</v>
      </c>
      <c r="V1065" s="6" t="s">
        <v>16076</v>
      </c>
      <c r="W1065" s="6" t="s">
        <v>19415</v>
      </c>
      <c r="X1065" s="6" t="s">
        <v>21013</v>
      </c>
      <c r="Y1065" s="6" t="s">
        <v>21014</v>
      </c>
      <c r="Z1065" s="6" t="s">
        <v>21015</v>
      </c>
    </row>
    <row r="1066" spans="1:26" x14ac:dyDescent="0.25">
      <c r="A1066" s="6" t="s">
        <v>1323</v>
      </c>
      <c r="B1066" s="6" t="s">
        <v>3906</v>
      </c>
      <c r="C1066" s="6" t="s">
        <v>3887</v>
      </c>
      <c r="D1066" s="6" t="s">
        <v>10775</v>
      </c>
      <c r="E1066" s="6" t="s">
        <v>81</v>
      </c>
      <c r="F1066" s="6" t="s">
        <v>6445</v>
      </c>
      <c r="G1066" s="6" t="s">
        <v>10776</v>
      </c>
      <c r="H1066" s="6" t="s">
        <v>6447</v>
      </c>
      <c r="I1066" s="43">
        <v>45147</v>
      </c>
      <c r="J1066" s="43"/>
      <c r="K1066">
        <v>1800227</v>
      </c>
      <c r="L1066" s="6" t="s">
        <v>10777</v>
      </c>
      <c r="M1066" s="6" t="s">
        <v>10778</v>
      </c>
      <c r="N1066" s="6" t="s">
        <v>4597</v>
      </c>
      <c r="O1066" s="6" t="s">
        <v>3982</v>
      </c>
      <c r="Q1066" s="6" t="s">
        <v>1654</v>
      </c>
      <c r="R1066" s="6" t="s">
        <v>21011</v>
      </c>
      <c r="S1066" s="6" t="s">
        <v>21012</v>
      </c>
      <c r="T1066" s="6" t="s">
        <v>12</v>
      </c>
      <c r="U1066" s="6" t="s">
        <v>1652</v>
      </c>
      <c r="V1066" s="6" t="s">
        <v>16076</v>
      </c>
      <c r="W1066" s="6" t="s">
        <v>19415</v>
      </c>
      <c r="X1066" s="6" t="s">
        <v>21013</v>
      </c>
      <c r="Y1066" s="6" t="s">
        <v>21016</v>
      </c>
      <c r="Z1066" s="6" t="s">
        <v>21015</v>
      </c>
    </row>
    <row r="1067" spans="1:26" x14ac:dyDescent="0.25">
      <c r="A1067" s="6" t="s">
        <v>1325</v>
      </c>
      <c r="B1067" s="6" t="s">
        <v>3841</v>
      </c>
      <c r="C1067" s="6" t="s">
        <v>3816</v>
      </c>
      <c r="D1067" s="6" t="s">
        <v>10779</v>
      </c>
      <c r="E1067" s="6" t="s">
        <v>81</v>
      </c>
      <c r="F1067" s="6" t="s">
        <v>8304</v>
      </c>
      <c r="G1067" s="6" t="s">
        <v>8305</v>
      </c>
      <c r="H1067" s="6" t="s">
        <v>6569</v>
      </c>
      <c r="I1067" s="43">
        <v>45223</v>
      </c>
      <c r="J1067" s="43">
        <v>45229</v>
      </c>
      <c r="K1067">
        <v>917520</v>
      </c>
      <c r="L1067" s="6" t="s">
        <v>10780</v>
      </c>
      <c r="M1067" s="6" t="s">
        <v>10781</v>
      </c>
      <c r="N1067" s="6" t="s">
        <v>5484</v>
      </c>
      <c r="O1067" s="6" t="s">
        <v>3983</v>
      </c>
      <c r="Q1067" s="6" t="s">
        <v>1656</v>
      </c>
      <c r="R1067" s="6" t="s">
        <v>21017</v>
      </c>
      <c r="S1067" s="6" t="s">
        <v>21018</v>
      </c>
      <c r="T1067" s="6" t="s">
        <v>81</v>
      </c>
      <c r="U1067" s="6" t="s">
        <v>81</v>
      </c>
      <c r="V1067" s="6" t="s">
        <v>15930</v>
      </c>
      <c r="W1067" s="6" t="s">
        <v>16048</v>
      </c>
      <c r="X1067" s="6" t="s">
        <v>81</v>
      </c>
      <c r="Y1067" s="6" t="s">
        <v>21019</v>
      </c>
      <c r="Z1067" s="6" t="s">
        <v>81</v>
      </c>
    </row>
    <row r="1068" spans="1:26" x14ac:dyDescent="0.25">
      <c r="A1068" s="6" t="s">
        <v>3242</v>
      </c>
      <c r="B1068" s="6" t="s">
        <v>3813</v>
      </c>
      <c r="C1068" s="6" t="s">
        <v>3887</v>
      </c>
      <c r="D1068" s="6" t="s">
        <v>10782</v>
      </c>
      <c r="E1068" s="6" t="s">
        <v>7960</v>
      </c>
      <c r="F1068" s="6" t="s">
        <v>6445</v>
      </c>
      <c r="G1068" s="6" t="s">
        <v>8587</v>
      </c>
      <c r="H1068" s="6" t="s">
        <v>6447</v>
      </c>
      <c r="I1068" s="43">
        <v>45238</v>
      </c>
      <c r="J1068" s="43">
        <v>45243</v>
      </c>
      <c r="K1068">
        <v>1842718</v>
      </c>
      <c r="L1068" s="6" t="s">
        <v>10783</v>
      </c>
      <c r="M1068" s="6" t="s">
        <v>10784</v>
      </c>
      <c r="N1068" s="6" t="s">
        <v>5485</v>
      </c>
      <c r="O1068" s="6" t="s">
        <v>3982</v>
      </c>
      <c r="Q1068" s="6" t="s">
        <v>1658</v>
      </c>
      <c r="R1068" s="6" t="s">
        <v>21020</v>
      </c>
      <c r="S1068" s="6" t="s">
        <v>21021</v>
      </c>
      <c r="T1068" s="6" t="s">
        <v>15902</v>
      </c>
      <c r="U1068" s="6" t="s">
        <v>1658</v>
      </c>
      <c r="V1068" s="6" t="s">
        <v>15889</v>
      </c>
      <c r="W1068" s="6" t="s">
        <v>15890</v>
      </c>
      <c r="X1068" s="6" t="s">
        <v>21022</v>
      </c>
      <c r="Y1068" s="6" t="s">
        <v>21023</v>
      </c>
      <c r="Z1068" s="6" t="s">
        <v>21024</v>
      </c>
    </row>
    <row r="1069" spans="1:26" x14ac:dyDescent="0.25">
      <c r="A1069" s="6" t="s">
        <v>1326</v>
      </c>
      <c r="B1069" s="6" t="s">
        <v>81</v>
      </c>
      <c r="C1069" s="6" t="s">
        <v>81</v>
      </c>
      <c r="D1069" s="6" t="s">
        <v>81</v>
      </c>
      <c r="E1069" s="6" t="s">
        <v>81</v>
      </c>
      <c r="F1069" s="6" t="s">
        <v>81</v>
      </c>
      <c r="G1069" s="6" t="s">
        <v>81</v>
      </c>
      <c r="H1069" s="6" t="s">
        <v>81</v>
      </c>
      <c r="I1069" s="43"/>
      <c r="J1069" s="43"/>
      <c r="K1069">
        <v>1278680</v>
      </c>
      <c r="L1069" s="6" t="s">
        <v>10785</v>
      </c>
      <c r="M1069" s="6" t="s">
        <v>10786</v>
      </c>
      <c r="N1069" s="6" t="s">
        <v>81</v>
      </c>
      <c r="O1069" s="6" t="s">
        <v>81</v>
      </c>
      <c r="Q1069" s="6" t="s">
        <v>1659</v>
      </c>
      <c r="R1069" s="6" t="s">
        <v>21025</v>
      </c>
      <c r="S1069" s="6" t="s">
        <v>21026</v>
      </c>
      <c r="T1069" s="6" t="s">
        <v>15902</v>
      </c>
      <c r="U1069" s="6" t="s">
        <v>1659</v>
      </c>
      <c r="V1069" s="6" t="s">
        <v>15930</v>
      </c>
      <c r="W1069" s="6" t="s">
        <v>17011</v>
      </c>
      <c r="X1069" s="6" t="s">
        <v>21027</v>
      </c>
      <c r="Y1069" s="6" t="s">
        <v>21028</v>
      </c>
      <c r="Z1069" s="6" t="s">
        <v>21029</v>
      </c>
    </row>
    <row r="1070" spans="1:26" x14ac:dyDescent="0.25">
      <c r="A1070" s="6" t="s">
        <v>1327</v>
      </c>
      <c r="B1070" s="6" t="s">
        <v>81</v>
      </c>
      <c r="C1070" s="6" t="s">
        <v>81</v>
      </c>
      <c r="D1070" s="6" t="s">
        <v>81</v>
      </c>
      <c r="E1070" s="6" t="s">
        <v>81</v>
      </c>
      <c r="F1070" s="6" t="s">
        <v>81</v>
      </c>
      <c r="G1070" s="6" t="s">
        <v>81</v>
      </c>
      <c r="H1070" s="6" t="s">
        <v>81</v>
      </c>
      <c r="I1070" s="43"/>
      <c r="J1070" s="43"/>
      <c r="K1070">
        <v>1100663</v>
      </c>
      <c r="L1070" s="6" t="s">
        <v>10787</v>
      </c>
      <c r="M1070" s="6" t="s">
        <v>10788</v>
      </c>
      <c r="N1070" s="6" t="s">
        <v>81</v>
      </c>
      <c r="O1070" s="6" t="s">
        <v>81</v>
      </c>
      <c r="Q1070" s="6" t="s">
        <v>1661</v>
      </c>
      <c r="R1070" s="6" t="s">
        <v>21030</v>
      </c>
      <c r="S1070" s="6" t="s">
        <v>21031</v>
      </c>
      <c r="T1070" s="6" t="s">
        <v>81</v>
      </c>
      <c r="U1070" s="6" t="s">
        <v>81</v>
      </c>
      <c r="V1070" s="6" t="s">
        <v>16510</v>
      </c>
      <c r="W1070" s="6" t="s">
        <v>16511</v>
      </c>
      <c r="X1070" s="6" t="s">
        <v>21032</v>
      </c>
      <c r="Y1070" s="6" t="s">
        <v>21033</v>
      </c>
      <c r="Z1070" s="6" t="s">
        <v>81</v>
      </c>
    </row>
    <row r="1071" spans="1:26" x14ac:dyDescent="0.25">
      <c r="A1071" s="6" t="s">
        <v>3243</v>
      </c>
      <c r="B1071" s="6" t="s">
        <v>3864</v>
      </c>
      <c r="C1071" s="6" t="s">
        <v>102</v>
      </c>
      <c r="D1071" s="6" t="s">
        <v>10789</v>
      </c>
      <c r="E1071" s="6" t="s">
        <v>81</v>
      </c>
      <c r="F1071" s="6" t="s">
        <v>7594</v>
      </c>
      <c r="G1071" s="6" t="s">
        <v>10790</v>
      </c>
      <c r="H1071" s="6" t="s">
        <v>81</v>
      </c>
      <c r="I1071" s="43"/>
      <c r="J1071" s="43"/>
      <c r="L1071" s="6" t="s">
        <v>10791</v>
      </c>
      <c r="M1071" s="6" t="s">
        <v>10792</v>
      </c>
      <c r="N1071" s="6" t="s">
        <v>5486</v>
      </c>
      <c r="O1071" s="6" t="s">
        <v>3983</v>
      </c>
      <c r="Q1071" s="6" t="s">
        <v>1663</v>
      </c>
      <c r="R1071" s="6" t="s">
        <v>21034</v>
      </c>
      <c r="S1071" s="6" t="s">
        <v>21035</v>
      </c>
      <c r="T1071" s="6" t="s">
        <v>12</v>
      </c>
      <c r="U1071" s="6" t="s">
        <v>1663</v>
      </c>
      <c r="V1071" s="6" t="s">
        <v>16785</v>
      </c>
      <c r="W1071" s="6" t="s">
        <v>16786</v>
      </c>
      <c r="X1071" s="6" t="s">
        <v>21036</v>
      </c>
      <c r="Y1071" s="6" t="s">
        <v>21037</v>
      </c>
      <c r="Z1071" s="6" t="s">
        <v>21038</v>
      </c>
    </row>
    <row r="1072" spans="1:26" x14ac:dyDescent="0.25">
      <c r="A1072" s="6" t="s">
        <v>1329</v>
      </c>
      <c r="B1072" s="6" t="s">
        <v>3944</v>
      </c>
      <c r="C1072" s="6" t="s">
        <v>3821</v>
      </c>
      <c r="D1072" s="6" t="s">
        <v>10793</v>
      </c>
      <c r="E1072" s="6" t="s">
        <v>81</v>
      </c>
      <c r="F1072" s="6" t="s">
        <v>10444</v>
      </c>
      <c r="G1072" s="6" t="s">
        <v>10794</v>
      </c>
      <c r="H1072" s="6" t="s">
        <v>6703</v>
      </c>
      <c r="I1072" s="43">
        <v>45215</v>
      </c>
      <c r="J1072" s="43">
        <v>45219</v>
      </c>
      <c r="K1072">
        <v>1381197</v>
      </c>
      <c r="L1072" s="6" t="s">
        <v>10795</v>
      </c>
      <c r="M1072" s="6" t="s">
        <v>10796</v>
      </c>
      <c r="N1072" s="6" t="s">
        <v>5487</v>
      </c>
      <c r="O1072" s="6" t="s">
        <v>3982</v>
      </c>
      <c r="Q1072" s="6" t="s">
        <v>1664</v>
      </c>
      <c r="R1072" s="6" t="s">
        <v>21039</v>
      </c>
      <c r="S1072" s="6" t="s">
        <v>21040</v>
      </c>
      <c r="T1072" s="6" t="s">
        <v>12</v>
      </c>
      <c r="U1072" s="6" t="s">
        <v>1664</v>
      </c>
      <c r="V1072" s="6" t="s">
        <v>16127</v>
      </c>
      <c r="W1072" s="6" t="s">
        <v>20443</v>
      </c>
      <c r="X1072" s="6" t="s">
        <v>21041</v>
      </c>
      <c r="Y1072" s="6" t="s">
        <v>21042</v>
      </c>
      <c r="Z1072" s="6" t="s">
        <v>21043</v>
      </c>
    </row>
    <row r="1073" spans="1:26" x14ac:dyDescent="0.25">
      <c r="A1073" s="6" t="s">
        <v>1330</v>
      </c>
      <c r="B1073" s="6" t="s">
        <v>3849</v>
      </c>
      <c r="C1073" s="6" t="s">
        <v>3819</v>
      </c>
      <c r="D1073" s="6" t="s">
        <v>10797</v>
      </c>
      <c r="E1073" s="6" t="s">
        <v>81</v>
      </c>
      <c r="F1073" s="6" t="s">
        <v>10798</v>
      </c>
      <c r="G1073" s="6" t="s">
        <v>10799</v>
      </c>
      <c r="H1073" s="6" t="s">
        <v>6447</v>
      </c>
      <c r="I1073" s="43">
        <v>45224</v>
      </c>
      <c r="J1073" s="43"/>
      <c r="K1073">
        <v>51143</v>
      </c>
      <c r="L1073" s="6" t="s">
        <v>10800</v>
      </c>
      <c r="M1073" s="6" t="s">
        <v>10801</v>
      </c>
      <c r="N1073" s="6" t="s">
        <v>4267</v>
      </c>
      <c r="O1073" s="6" t="s">
        <v>3982</v>
      </c>
      <c r="Q1073" s="6" t="s">
        <v>15802</v>
      </c>
      <c r="R1073" s="6" t="s">
        <v>21044</v>
      </c>
      <c r="S1073" s="6" t="s">
        <v>21045</v>
      </c>
      <c r="T1073" s="6" t="s">
        <v>15902</v>
      </c>
      <c r="U1073" s="6" t="s">
        <v>15802</v>
      </c>
      <c r="V1073" s="6" t="s">
        <v>16037</v>
      </c>
      <c r="W1073" s="6" t="s">
        <v>16579</v>
      </c>
      <c r="X1073" s="6" t="s">
        <v>21046</v>
      </c>
      <c r="Y1073" s="6" t="s">
        <v>21047</v>
      </c>
      <c r="Z1073" s="6" t="s">
        <v>81</v>
      </c>
    </row>
    <row r="1074" spans="1:26" x14ac:dyDescent="0.25">
      <c r="A1074" s="6" t="s">
        <v>1332</v>
      </c>
      <c r="B1074" s="6" t="s">
        <v>3832</v>
      </c>
      <c r="C1074" s="6" t="s">
        <v>3821</v>
      </c>
      <c r="D1074" s="6" t="s">
        <v>10802</v>
      </c>
      <c r="E1074" s="6" t="s">
        <v>10803</v>
      </c>
      <c r="F1074" s="6" t="s">
        <v>10406</v>
      </c>
      <c r="G1074" s="6" t="s">
        <v>10804</v>
      </c>
      <c r="H1074" s="6" t="s">
        <v>81</v>
      </c>
      <c r="I1074" s="43"/>
      <c r="J1074" s="43"/>
      <c r="K1074">
        <v>1103838</v>
      </c>
      <c r="L1074" s="6" t="s">
        <v>10805</v>
      </c>
      <c r="M1074" s="6" t="s">
        <v>10806</v>
      </c>
      <c r="N1074" s="6" t="s">
        <v>5488</v>
      </c>
      <c r="O1074" s="6" t="s">
        <v>3982</v>
      </c>
      <c r="Q1074" s="6" t="s">
        <v>1665</v>
      </c>
      <c r="R1074" s="6" t="s">
        <v>21048</v>
      </c>
      <c r="S1074" s="6" t="s">
        <v>21049</v>
      </c>
      <c r="T1074" s="6" t="s">
        <v>12</v>
      </c>
      <c r="U1074" s="6" t="s">
        <v>1665</v>
      </c>
      <c r="V1074" s="6" t="s">
        <v>15930</v>
      </c>
      <c r="W1074" s="6" t="s">
        <v>16048</v>
      </c>
      <c r="X1074" s="6" t="s">
        <v>21050</v>
      </c>
      <c r="Y1074" s="6" t="s">
        <v>21051</v>
      </c>
      <c r="Z1074" s="6" t="s">
        <v>21052</v>
      </c>
    </row>
    <row r="1075" spans="1:26" x14ac:dyDescent="0.25">
      <c r="A1075" s="6" t="s">
        <v>3245</v>
      </c>
      <c r="B1075" s="6" t="s">
        <v>3832</v>
      </c>
      <c r="C1075" s="6" t="s">
        <v>3821</v>
      </c>
      <c r="D1075" s="6" t="s">
        <v>10807</v>
      </c>
      <c r="E1075" s="6" t="s">
        <v>81</v>
      </c>
      <c r="F1075" s="6" t="s">
        <v>10808</v>
      </c>
      <c r="G1075" s="6" t="s">
        <v>10809</v>
      </c>
      <c r="H1075" s="6" t="s">
        <v>6376</v>
      </c>
      <c r="I1075" s="43">
        <v>45231</v>
      </c>
      <c r="J1075" s="43">
        <v>45236</v>
      </c>
      <c r="K1075">
        <v>315709</v>
      </c>
      <c r="L1075" s="6" t="s">
        <v>10810</v>
      </c>
      <c r="M1075" s="6" t="s">
        <v>10811</v>
      </c>
      <c r="N1075" s="6" t="s">
        <v>5489</v>
      </c>
      <c r="O1075" s="6" t="s">
        <v>3982</v>
      </c>
      <c r="Q1075" s="6" t="s">
        <v>1666</v>
      </c>
      <c r="R1075" s="6" t="s">
        <v>21053</v>
      </c>
      <c r="S1075" s="6" t="s">
        <v>21054</v>
      </c>
      <c r="T1075" s="6" t="s">
        <v>12</v>
      </c>
      <c r="U1075" s="6" t="s">
        <v>1666</v>
      </c>
      <c r="V1075" s="6" t="s">
        <v>16285</v>
      </c>
      <c r="W1075" s="6" t="s">
        <v>16286</v>
      </c>
      <c r="X1075" s="6" t="s">
        <v>21055</v>
      </c>
      <c r="Y1075" s="6" t="s">
        <v>21056</v>
      </c>
      <c r="Z1075" s="6" t="s">
        <v>21057</v>
      </c>
    </row>
    <row r="1076" spans="1:26" x14ac:dyDescent="0.25">
      <c r="A1076" s="6" t="s">
        <v>1334</v>
      </c>
      <c r="B1076" s="6" t="s">
        <v>3918</v>
      </c>
      <c r="C1076" s="6" t="s">
        <v>3826</v>
      </c>
      <c r="D1076" s="6" t="s">
        <v>10812</v>
      </c>
      <c r="E1076" s="6" t="s">
        <v>10813</v>
      </c>
      <c r="F1076" s="6" t="s">
        <v>6636</v>
      </c>
      <c r="G1076" s="6" t="s">
        <v>6637</v>
      </c>
      <c r="H1076" s="6" t="s">
        <v>6638</v>
      </c>
      <c r="I1076" s="43">
        <v>45231</v>
      </c>
      <c r="J1076" s="43">
        <v>45236</v>
      </c>
      <c r="K1076">
        <v>1580905</v>
      </c>
      <c r="L1076" s="6" t="s">
        <v>10814</v>
      </c>
      <c r="M1076" s="6" t="s">
        <v>10815</v>
      </c>
      <c r="N1076" s="6" t="s">
        <v>4823</v>
      </c>
      <c r="O1076" s="6" t="s">
        <v>3982</v>
      </c>
      <c r="Q1076" s="6" t="s">
        <v>1668</v>
      </c>
      <c r="R1076" s="6" t="s">
        <v>21058</v>
      </c>
      <c r="S1076" s="6" t="s">
        <v>21059</v>
      </c>
      <c r="T1076" s="6" t="s">
        <v>12</v>
      </c>
      <c r="U1076" s="6" t="s">
        <v>1668</v>
      </c>
      <c r="V1076" s="6" t="s">
        <v>15943</v>
      </c>
      <c r="W1076" s="6" t="s">
        <v>17545</v>
      </c>
      <c r="X1076" s="6" t="s">
        <v>21060</v>
      </c>
      <c r="Y1076" s="6" t="s">
        <v>21061</v>
      </c>
      <c r="Z1076" s="6" t="s">
        <v>21062</v>
      </c>
    </row>
    <row r="1077" spans="1:26" x14ac:dyDescent="0.25">
      <c r="A1077" s="6" t="s">
        <v>3246</v>
      </c>
      <c r="B1077" s="6" t="s">
        <v>3822</v>
      </c>
      <c r="C1077" s="6" t="s">
        <v>3823</v>
      </c>
      <c r="D1077" s="6" t="s">
        <v>10816</v>
      </c>
      <c r="E1077" s="6" t="s">
        <v>10817</v>
      </c>
      <c r="F1077" s="6" t="s">
        <v>10818</v>
      </c>
      <c r="G1077" s="6" t="s">
        <v>10819</v>
      </c>
      <c r="H1077" s="6" t="s">
        <v>81</v>
      </c>
      <c r="I1077" s="43"/>
      <c r="J1077" s="43"/>
      <c r="L1077" s="6" t="s">
        <v>10820</v>
      </c>
      <c r="M1077" s="6" t="s">
        <v>10821</v>
      </c>
      <c r="N1077" s="6" t="s">
        <v>5490</v>
      </c>
      <c r="O1077" s="6" t="s">
        <v>3982</v>
      </c>
      <c r="Q1077" s="6" t="s">
        <v>1670</v>
      </c>
      <c r="R1077" s="6" t="s">
        <v>21063</v>
      </c>
      <c r="S1077" s="6" t="s">
        <v>21064</v>
      </c>
      <c r="T1077" s="6" t="s">
        <v>12</v>
      </c>
      <c r="U1077" s="6" t="s">
        <v>1670</v>
      </c>
      <c r="V1077" s="6" t="s">
        <v>16037</v>
      </c>
      <c r="W1077" s="6" t="s">
        <v>16266</v>
      </c>
      <c r="X1077" s="6" t="s">
        <v>21065</v>
      </c>
      <c r="Y1077" s="6" t="s">
        <v>21066</v>
      </c>
      <c r="Z1077" s="6" t="s">
        <v>21067</v>
      </c>
    </row>
    <row r="1078" spans="1:26" x14ac:dyDescent="0.25">
      <c r="A1078" s="6" t="s">
        <v>1335</v>
      </c>
      <c r="B1078" s="6" t="s">
        <v>3928</v>
      </c>
      <c r="C1078" s="6" t="s">
        <v>3821</v>
      </c>
      <c r="D1078" s="6" t="s">
        <v>10822</v>
      </c>
      <c r="E1078" s="6" t="s">
        <v>6431</v>
      </c>
      <c r="F1078" s="6" t="s">
        <v>6418</v>
      </c>
      <c r="G1078" s="6" t="s">
        <v>9772</v>
      </c>
      <c r="H1078" s="6" t="s">
        <v>6420</v>
      </c>
      <c r="I1078" s="43">
        <v>45231</v>
      </c>
      <c r="J1078" s="43">
        <v>45236</v>
      </c>
      <c r="K1078">
        <v>1571949</v>
      </c>
      <c r="L1078" s="6" t="s">
        <v>10823</v>
      </c>
      <c r="M1078" s="6" t="s">
        <v>10824</v>
      </c>
      <c r="N1078" s="6" t="s">
        <v>5491</v>
      </c>
      <c r="O1078" s="6" t="s">
        <v>3982</v>
      </c>
      <c r="Q1078" s="6" t="s">
        <v>1672</v>
      </c>
      <c r="R1078" s="6" t="s">
        <v>21068</v>
      </c>
      <c r="S1078" s="6" t="s">
        <v>21069</v>
      </c>
      <c r="T1078" s="6" t="s">
        <v>15902</v>
      </c>
      <c r="U1078" s="6" t="s">
        <v>1672</v>
      </c>
      <c r="V1078" s="6" t="s">
        <v>16285</v>
      </c>
      <c r="W1078" s="6" t="s">
        <v>16286</v>
      </c>
      <c r="X1078" s="6" t="s">
        <v>21070</v>
      </c>
      <c r="Y1078" s="6" t="s">
        <v>21071</v>
      </c>
      <c r="Z1078" s="6" t="s">
        <v>21072</v>
      </c>
    </row>
    <row r="1079" spans="1:26" x14ac:dyDescent="0.25">
      <c r="A1079" s="6" t="s">
        <v>3247</v>
      </c>
      <c r="B1079" s="6" t="s">
        <v>81</v>
      </c>
      <c r="C1079" s="6" t="s">
        <v>81</v>
      </c>
      <c r="D1079" s="6" t="s">
        <v>81</v>
      </c>
      <c r="E1079" s="6" t="s">
        <v>81</v>
      </c>
      <c r="F1079" s="6" t="s">
        <v>81</v>
      </c>
      <c r="G1079" s="6" t="s">
        <v>81</v>
      </c>
      <c r="H1079" s="6" t="s">
        <v>81</v>
      </c>
      <c r="I1079" s="43"/>
      <c r="J1079" s="43"/>
      <c r="K1079">
        <v>1100663</v>
      </c>
      <c r="L1079" s="6" t="s">
        <v>10825</v>
      </c>
      <c r="M1079" s="6" t="s">
        <v>10826</v>
      </c>
      <c r="N1079" s="6" t="s">
        <v>81</v>
      </c>
      <c r="O1079" s="6" t="s">
        <v>81</v>
      </c>
      <c r="Q1079" s="6" t="s">
        <v>3401</v>
      </c>
      <c r="R1079" s="6" t="s">
        <v>21073</v>
      </c>
      <c r="S1079" s="6" t="s">
        <v>21074</v>
      </c>
      <c r="T1079" s="6" t="s">
        <v>81</v>
      </c>
      <c r="U1079" s="6" t="s">
        <v>81</v>
      </c>
      <c r="V1079" s="6" t="s">
        <v>15980</v>
      </c>
      <c r="W1079" s="6" t="s">
        <v>16053</v>
      </c>
      <c r="X1079" s="6" t="s">
        <v>21075</v>
      </c>
      <c r="Y1079" s="6" t="s">
        <v>21076</v>
      </c>
      <c r="Z1079" s="6" t="s">
        <v>81</v>
      </c>
    </row>
    <row r="1080" spans="1:26" x14ac:dyDescent="0.25">
      <c r="A1080" s="6" t="s">
        <v>3249</v>
      </c>
      <c r="B1080" s="6" t="s">
        <v>77</v>
      </c>
      <c r="C1080" s="6" t="s">
        <v>3823</v>
      </c>
      <c r="D1080" s="6" t="s">
        <v>10827</v>
      </c>
      <c r="E1080" s="6" t="s">
        <v>81</v>
      </c>
      <c r="F1080" s="6" t="s">
        <v>8096</v>
      </c>
      <c r="G1080" s="6" t="s">
        <v>8097</v>
      </c>
      <c r="H1080" s="6" t="s">
        <v>6650</v>
      </c>
      <c r="I1080" s="43">
        <v>45231</v>
      </c>
      <c r="J1080" s="43">
        <v>45236</v>
      </c>
      <c r="K1080">
        <v>1362004</v>
      </c>
      <c r="L1080" s="6" t="s">
        <v>10828</v>
      </c>
      <c r="M1080" s="6" t="s">
        <v>10829</v>
      </c>
      <c r="N1080" s="6" t="s">
        <v>4824</v>
      </c>
      <c r="O1080" s="6" t="s">
        <v>3982</v>
      </c>
      <c r="Q1080" s="6" t="s">
        <v>1674</v>
      </c>
      <c r="R1080" s="6" t="s">
        <v>21077</v>
      </c>
      <c r="S1080" s="6" t="s">
        <v>21078</v>
      </c>
      <c r="T1080" s="6" t="s">
        <v>81</v>
      </c>
      <c r="U1080" s="6" t="s">
        <v>81</v>
      </c>
      <c r="V1080" s="6" t="s">
        <v>16037</v>
      </c>
      <c r="W1080" s="6" t="s">
        <v>16616</v>
      </c>
      <c r="X1080" s="6" t="s">
        <v>21079</v>
      </c>
      <c r="Y1080" s="6" t="s">
        <v>21080</v>
      </c>
      <c r="Z1080" s="6" t="s">
        <v>81</v>
      </c>
    </row>
    <row r="1081" spans="1:26" x14ac:dyDescent="0.25">
      <c r="A1081" s="6" t="s">
        <v>1337</v>
      </c>
      <c r="B1081" s="6" t="s">
        <v>3930</v>
      </c>
      <c r="C1081" s="6" t="s">
        <v>114</v>
      </c>
      <c r="D1081" s="6" t="s">
        <v>10830</v>
      </c>
      <c r="E1081" s="6" t="s">
        <v>10831</v>
      </c>
      <c r="F1081" s="6" t="s">
        <v>7779</v>
      </c>
      <c r="G1081" s="6" t="s">
        <v>10832</v>
      </c>
      <c r="H1081" s="6" t="s">
        <v>81</v>
      </c>
      <c r="I1081" s="43"/>
      <c r="J1081" s="43"/>
      <c r="K1081">
        <v>941221</v>
      </c>
      <c r="L1081" s="6" t="s">
        <v>10833</v>
      </c>
      <c r="M1081" s="6" t="s">
        <v>10834</v>
      </c>
      <c r="N1081" s="6" t="s">
        <v>5492</v>
      </c>
      <c r="O1081" s="6" t="s">
        <v>3982</v>
      </c>
      <c r="Q1081" s="6" t="s">
        <v>1676</v>
      </c>
      <c r="R1081" s="6" t="s">
        <v>21081</v>
      </c>
      <c r="S1081" s="6" t="s">
        <v>21082</v>
      </c>
      <c r="T1081" s="6" t="s">
        <v>81</v>
      </c>
      <c r="U1081" s="6" t="s">
        <v>81</v>
      </c>
      <c r="V1081" s="6" t="s">
        <v>15917</v>
      </c>
      <c r="W1081" s="6" t="s">
        <v>17056</v>
      </c>
      <c r="X1081" s="6" t="s">
        <v>21083</v>
      </c>
      <c r="Y1081" s="6" t="s">
        <v>21084</v>
      </c>
      <c r="Z1081" s="6" t="s">
        <v>81</v>
      </c>
    </row>
    <row r="1082" spans="1:26" x14ac:dyDescent="0.25">
      <c r="A1082" s="6" t="s">
        <v>1339</v>
      </c>
      <c r="B1082" s="6" t="s">
        <v>3815</v>
      </c>
      <c r="C1082" s="6" t="s">
        <v>3816</v>
      </c>
      <c r="D1082" s="6" t="s">
        <v>10835</v>
      </c>
      <c r="E1082" s="6" t="s">
        <v>10836</v>
      </c>
      <c r="F1082" s="6" t="s">
        <v>6520</v>
      </c>
      <c r="G1082" s="6" t="s">
        <v>9025</v>
      </c>
      <c r="H1082" s="6" t="s">
        <v>81</v>
      </c>
      <c r="I1082" s="43">
        <v>45134</v>
      </c>
      <c r="J1082" s="43"/>
      <c r="K1082">
        <v>1060955</v>
      </c>
      <c r="L1082" s="6" t="s">
        <v>10837</v>
      </c>
      <c r="M1082" s="6" t="s">
        <v>10838</v>
      </c>
      <c r="N1082" s="6" t="s">
        <v>4931</v>
      </c>
      <c r="O1082" s="6" t="s">
        <v>3983</v>
      </c>
      <c r="Q1082" s="6" t="s">
        <v>1677</v>
      </c>
      <c r="R1082" s="6" t="s">
        <v>21085</v>
      </c>
      <c r="S1082" s="6" t="s">
        <v>21086</v>
      </c>
      <c r="T1082" s="6" t="s">
        <v>15902</v>
      </c>
      <c r="U1082" s="6" t="s">
        <v>1677</v>
      </c>
      <c r="V1082" s="6" t="s">
        <v>15962</v>
      </c>
      <c r="W1082" s="6" t="s">
        <v>15963</v>
      </c>
      <c r="X1082" s="6" t="s">
        <v>21087</v>
      </c>
      <c r="Y1082" s="6" t="s">
        <v>21088</v>
      </c>
      <c r="Z1082" s="6" t="s">
        <v>21089</v>
      </c>
    </row>
    <row r="1083" spans="1:26" x14ac:dyDescent="0.25">
      <c r="A1083" s="6" t="s">
        <v>1341</v>
      </c>
      <c r="B1083" s="6" t="s">
        <v>3879</v>
      </c>
      <c r="C1083" s="6" t="s">
        <v>3816</v>
      </c>
      <c r="D1083" s="6" t="s">
        <v>10839</v>
      </c>
      <c r="E1083" s="6" t="s">
        <v>81</v>
      </c>
      <c r="F1083" s="6" t="s">
        <v>10840</v>
      </c>
      <c r="G1083" s="6" t="s">
        <v>10841</v>
      </c>
      <c r="H1083" s="6" t="s">
        <v>6353</v>
      </c>
      <c r="I1083" s="43">
        <v>45236</v>
      </c>
      <c r="J1083" s="43">
        <v>45240</v>
      </c>
      <c r="K1083">
        <v>883984</v>
      </c>
      <c r="L1083" s="6" t="s">
        <v>10842</v>
      </c>
      <c r="M1083" s="6" t="s">
        <v>10843</v>
      </c>
      <c r="N1083" s="6" t="s">
        <v>5493</v>
      </c>
      <c r="O1083" s="6" t="s">
        <v>3983</v>
      </c>
      <c r="Q1083" s="6" t="s">
        <v>1678</v>
      </c>
      <c r="R1083" s="6" t="s">
        <v>21090</v>
      </c>
      <c r="S1083" s="6" t="s">
        <v>21091</v>
      </c>
      <c r="T1083" s="6" t="s">
        <v>12</v>
      </c>
      <c r="U1083" s="6" t="s">
        <v>1678</v>
      </c>
      <c r="V1083" s="6" t="s">
        <v>15962</v>
      </c>
      <c r="W1083" s="6" t="s">
        <v>17277</v>
      </c>
      <c r="X1083" s="6" t="s">
        <v>21092</v>
      </c>
      <c r="Y1083" s="6" t="s">
        <v>21093</v>
      </c>
      <c r="Z1083" s="6" t="s">
        <v>21094</v>
      </c>
    </row>
    <row r="1084" spans="1:26" x14ac:dyDescent="0.25">
      <c r="A1084" s="6" t="s">
        <v>1343</v>
      </c>
      <c r="B1084" s="6" t="s">
        <v>3860</v>
      </c>
      <c r="C1084" s="6" t="s">
        <v>102</v>
      </c>
      <c r="D1084" s="6" t="s">
        <v>10844</v>
      </c>
      <c r="E1084" s="6" t="s">
        <v>81</v>
      </c>
      <c r="F1084" s="6" t="s">
        <v>6498</v>
      </c>
      <c r="G1084" s="6" t="s">
        <v>10845</v>
      </c>
      <c r="H1084" s="6" t="s">
        <v>6500</v>
      </c>
      <c r="I1084" s="43">
        <v>45231</v>
      </c>
      <c r="J1084" s="43">
        <v>45236</v>
      </c>
      <c r="K1084">
        <v>1057877</v>
      </c>
      <c r="L1084" s="6" t="s">
        <v>10846</v>
      </c>
      <c r="M1084" s="6" t="s">
        <v>10847</v>
      </c>
      <c r="N1084" s="6" t="s">
        <v>5494</v>
      </c>
      <c r="O1084" s="6" t="s">
        <v>3983</v>
      </c>
      <c r="Q1084" s="6" t="s">
        <v>15804</v>
      </c>
      <c r="R1084" s="6" t="s">
        <v>21095</v>
      </c>
      <c r="S1084" s="6" t="s">
        <v>21096</v>
      </c>
      <c r="T1084" s="6" t="s">
        <v>12</v>
      </c>
      <c r="U1084" s="6" t="s">
        <v>15804</v>
      </c>
      <c r="V1084" s="6" t="s">
        <v>16785</v>
      </c>
      <c r="W1084" s="6" t="s">
        <v>16874</v>
      </c>
      <c r="X1084" s="6" t="s">
        <v>21097</v>
      </c>
      <c r="Y1084" s="6" t="s">
        <v>21098</v>
      </c>
      <c r="Z1084" s="6" t="s">
        <v>21099</v>
      </c>
    </row>
    <row r="1085" spans="1:26" x14ac:dyDescent="0.25">
      <c r="A1085" s="6" t="s">
        <v>3250</v>
      </c>
      <c r="B1085" s="6" t="s">
        <v>3843</v>
      </c>
      <c r="C1085" s="6" t="s">
        <v>3821</v>
      </c>
      <c r="D1085" s="6" t="s">
        <v>10848</v>
      </c>
      <c r="E1085" s="6" t="s">
        <v>7523</v>
      </c>
      <c r="F1085" s="6" t="s">
        <v>6483</v>
      </c>
      <c r="G1085" s="6" t="s">
        <v>10849</v>
      </c>
      <c r="H1085" s="6" t="s">
        <v>81</v>
      </c>
      <c r="I1085" s="43"/>
      <c r="J1085" s="43"/>
      <c r="L1085" s="6" t="s">
        <v>10850</v>
      </c>
      <c r="M1085" s="6" t="s">
        <v>81</v>
      </c>
      <c r="N1085" s="6" t="s">
        <v>5495</v>
      </c>
      <c r="O1085" s="6" t="s">
        <v>3982</v>
      </c>
      <c r="Q1085" s="6" t="s">
        <v>1680</v>
      </c>
      <c r="R1085" s="6" t="s">
        <v>21100</v>
      </c>
      <c r="S1085" s="6" t="s">
        <v>21101</v>
      </c>
      <c r="T1085" s="6" t="s">
        <v>12</v>
      </c>
      <c r="U1085" s="6" t="s">
        <v>1680</v>
      </c>
      <c r="V1085" s="6" t="s">
        <v>16285</v>
      </c>
      <c r="W1085" s="6" t="s">
        <v>17049</v>
      </c>
      <c r="X1085" s="6" t="s">
        <v>21102</v>
      </c>
      <c r="Y1085" s="6" t="s">
        <v>21103</v>
      </c>
      <c r="Z1085" s="6" t="s">
        <v>21104</v>
      </c>
    </row>
    <row r="1086" spans="1:26" x14ac:dyDescent="0.25">
      <c r="A1086" s="6" t="s">
        <v>3252</v>
      </c>
      <c r="B1086" s="6" t="s">
        <v>3891</v>
      </c>
      <c r="C1086" s="6" t="s">
        <v>3887</v>
      </c>
      <c r="D1086" s="6" t="s">
        <v>10851</v>
      </c>
      <c r="E1086" s="6" t="s">
        <v>6438</v>
      </c>
      <c r="F1086" s="6" t="s">
        <v>6551</v>
      </c>
      <c r="G1086" s="6" t="s">
        <v>10852</v>
      </c>
      <c r="H1086" s="6" t="s">
        <v>808</v>
      </c>
      <c r="I1086" s="43">
        <v>45231</v>
      </c>
      <c r="J1086" s="43">
        <v>45236</v>
      </c>
      <c r="K1086">
        <v>1405495</v>
      </c>
      <c r="L1086" s="6" t="s">
        <v>10853</v>
      </c>
      <c r="M1086" s="6" t="s">
        <v>10854</v>
      </c>
      <c r="N1086" s="6" t="s">
        <v>5496</v>
      </c>
      <c r="O1086" s="6" t="s">
        <v>3982</v>
      </c>
      <c r="Q1086" s="6" t="s">
        <v>1682</v>
      </c>
      <c r="R1086" s="6" t="s">
        <v>21105</v>
      </c>
      <c r="S1086" s="6" t="s">
        <v>21106</v>
      </c>
      <c r="T1086" s="6" t="s">
        <v>12</v>
      </c>
      <c r="U1086" s="6" t="s">
        <v>1682</v>
      </c>
      <c r="V1086" s="6" t="s">
        <v>15889</v>
      </c>
      <c r="W1086" s="6" t="s">
        <v>15890</v>
      </c>
      <c r="X1086" s="6" t="s">
        <v>21107</v>
      </c>
      <c r="Y1086" s="6" t="s">
        <v>21108</v>
      </c>
      <c r="Z1086" s="6" t="s">
        <v>21109</v>
      </c>
    </row>
    <row r="1087" spans="1:26" x14ac:dyDescent="0.25">
      <c r="A1087" s="6" t="s">
        <v>3253</v>
      </c>
      <c r="B1087" s="6" t="s">
        <v>3862</v>
      </c>
      <c r="C1087" s="6" t="s">
        <v>3826</v>
      </c>
      <c r="D1087" s="6" t="s">
        <v>10855</v>
      </c>
      <c r="E1087" s="6" t="s">
        <v>10856</v>
      </c>
      <c r="F1087" s="6" t="s">
        <v>10857</v>
      </c>
      <c r="G1087" s="6" t="s">
        <v>10858</v>
      </c>
      <c r="H1087" s="6" t="s">
        <v>81</v>
      </c>
      <c r="I1087" s="43"/>
      <c r="J1087" s="43"/>
      <c r="K1087">
        <v>1438656</v>
      </c>
      <c r="L1087" s="6" t="s">
        <v>81</v>
      </c>
      <c r="M1087" s="6" t="s">
        <v>10859</v>
      </c>
      <c r="N1087" s="6" t="s">
        <v>5497</v>
      </c>
      <c r="O1087" s="6" t="s">
        <v>3982</v>
      </c>
      <c r="Q1087" s="6" t="s">
        <v>1683</v>
      </c>
      <c r="R1087" s="6" t="s">
        <v>21105</v>
      </c>
      <c r="S1087" s="6" t="s">
        <v>21106</v>
      </c>
      <c r="T1087" s="6" t="s">
        <v>12</v>
      </c>
      <c r="U1087" s="6" t="s">
        <v>1682</v>
      </c>
      <c r="V1087" s="6" t="s">
        <v>15889</v>
      </c>
      <c r="W1087" s="6" t="s">
        <v>15890</v>
      </c>
      <c r="X1087" s="6" t="s">
        <v>21107</v>
      </c>
      <c r="Y1087" s="6" t="s">
        <v>21108</v>
      </c>
      <c r="Z1087" s="6" t="s">
        <v>21109</v>
      </c>
    </row>
    <row r="1088" spans="1:26" x14ac:dyDescent="0.25">
      <c r="A1088" s="6" t="s">
        <v>1344</v>
      </c>
      <c r="B1088" s="6" t="s">
        <v>81</v>
      </c>
      <c r="C1088" s="6" t="s">
        <v>81</v>
      </c>
      <c r="D1088" s="6" t="s">
        <v>81</v>
      </c>
      <c r="E1088" s="6" t="s">
        <v>81</v>
      </c>
      <c r="F1088" s="6" t="s">
        <v>81</v>
      </c>
      <c r="G1088" s="6" t="s">
        <v>81</v>
      </c>
      <c r="H1088" s="6" t="s">
        <v>81</v>
      </c>
      <c r="I1088" s="43"/>
      <c r="J1088" s="43"/>
      <c r="K1088">
        <v>1100663</v>
      </c>
      <c r="L1088" s="6" t="s">
        <v>10860</v>
      </c>
      <c r="M1088" s="6" t="s">
        <v>10861</v>
      </c>
      <c r="N1088" s="6" t="s">
        <v>81</v>
      </c>
      <c r="O1088" s="6" t="s">
        <v>81</v>
      </c>
      <c r="Q1088" s="6" t="s">
        <v>1684</v>
      </c>
      <c r="R1088" s="6" t="s">
        <v>21110</v>
      </c>
      <c r="S1088" s="6" t="s">
        <v>21111</v>
      </c>
      <c r="T1088" s="6" t="s">
        <v>12</v>
      </c>
      <c r="U1088" s="6" t="s">
        <v>1684</v>
      </c>
      <c r="V1088" s="6" t="s">
        <v>16012</v>
      </c>
      <c r="W1088" s="6" t="s">
        <v>16013</v>
      </c>
      <c r="X1088" s="6" t="s">
        <v>21112</v>
      </c>
      <c r="Y1088" s="6" t="s">
        <v>21113</v>
      </c>
      <c r="Z1088" s="6" t="s">
        <v>21114</v>
      </c>
    </row>
    <row r="1089" spans="1:26" x14ac:dyDescent="0.25">
      <c r="A1089" s="6" t="s">
        <v>1345</v>
      </c>
      <c r="B1089" s="6" t="s">
        <v>3815</v>
      </c>
      <c r="C1089" s="6" t="s">
        <v>3816</v>
      </c>
      <c r="D1089" s="6" t="s">
        <v>10862</v>
      </c>
      <c r="E1089" s="6" t="s">
        <v>81</v>
      </c>
      <c r="F1089" s="6" t="s">
        <v>10863</v>
      </c>
      <c r="G1089" s="6" t="s">
        <v>10864</v>
      </c>
      <c r="H1089" s="6" t="s">
        <v>10865</v>
      </c>
      <c r="I1089" s="43">
        <v>45229</v>
      </c>
      <c r="J1089" s="43">
        <v>45233</v>
      </c>
      <c r="K1089">
        <v>874716</v>
      </c>
      <c r="L1089" s="6" t="s">
        <v>10866</v>
      </c>
      <c r="M1089" s="6" t="s">
        <v>10867</v>
      </c>
      <c r="N1089" s="6" t="s">
        <v>5498</v>
      </c>
      <c r="O1089" s="6" t="s">
        <v>3983</v>
      </c>
      <c r="Q1089" s="6" t="s">
        <v>3405</v>
      </c>
      <c r="R1089" s="6" t="s">
        <v>21115</v>
      </c>
      <c r="S1089" s="6" t="s">
        <v>21116</v>
      </c>
      <c r="T1089" s="6" t="s">
        <v>15902</v>
      </c>
      <c r="U1089" s="6" t="s">
        <v>3405</v>
      </c>
      <c r="V1089" s="6" t="s">
        <v>15936</v>
      </c>
      <c r="W1089" s="6" t="s">
        <v>15937</v>
      </c>
      <c r="X1089" s="6" t="s">
        <v>21117</v>
      </c>
      <c r="Y1089" s="6" t="s">
        <v>21118</v>
      </c>
      <c r="Z1089" s="6" t="s">
        <v>81</v>
      </c>
    </row>
    <row r="1090" spans="1:26" x14ac:dyDescent="0.25">
      <c r="A1090" s="6" t="s">
        <v>1346</v>
      </c>
      <c r="B1090" s="6" t="s">
        <v>81</v>
      </c>
      <c r="C1090" s="6" t="s">
        <v>81</v>
      </c>
      <c r="D1090" s="6" t="s">
        <v>81</v>
      </c>
      <c r="E1090" s="6" t="s">
        <v>81</v>
      </c>
      <c r="F1090" s="6" t="s">
        <v>81</v>
      </c>
      <c r="G1090" s="6" t="s">
        <v>81</v>
      </c>
      <c r="H1090" s="6" t="s">
        <v>81</v>
      </c>
      <c r="I1090" s="43"/>
      <c r="J1090" s="43"/>
      <c r="K1090">
        <v>1100663</v>
      </c>
      <c r="L1090" s="6" t="s">
        <v>10868</v>
      </c>
      <c r="M1090" s="6" t="s">
        <v>10869</v>
      </c>
      <c r="N1090" s="6" t="s">
        <v>81</v>
      </c>
      <c r="O1090" s="6" t="s">
        <v>81</v>
      </c>
      <c r="Q1090" s="6" t="s">
        <v>1686</v>
      </c>
      <c r="R1090" s="6" t="s">
        <v>21119</v>
      </c>
      <c r="S1090" s="6" t="s">
        <v>21120</v>
      </c>
      <c r="T1090" s="6" t="s">
        <v>15902</v>
      </c>
      <c r="U1090" s="6" t="s">
        <v>1686</v>
      </c>
      <c r="V1090" s="6" t="s">
        <v>15930</v>
      </c>
      <c r="W1090" s="6" t="s">
        <v>15931</v>
      </c>
      <c r="X1090" s="6" t="s">
        <v>21121</v>
      </c>
      <c r="Y1090" s="6" t="s">
        <v>21122</v>
      </c>
      <c r="Z1090" s="6" t="s">
        <v>21123</v>
      </c>
    </row>
    <row r="1091" spans="1:26" x14ac:dyDescent="0.25">
      <c r="A1091" s="6" t="s">
        <v>1348</v>
      </c>
      <c r="B1091" s="6" t="s">
        <v>3940</v>
      </c>
      <c r="C1091" s="6" t="s">
        <v>3866</v>
      </c>
      <c r="D1091" s="6" t="s">
        <v>10870</v>
      </c>
      <c r="E1091" s="6" t="s">
        <v>10871</v>
      </c>
      <c r="F1091" s="6" t="s">
        <v>10872</v>
      </c>
      <c r="G1091" s="6" t="s">
        <v>10873</v>
      </c>
      <c r="H1091" s="6" t="s">
        <v>3137</v>
      </c>
      <c r="I1091" s="43">
        <v>45231</v>
      </c>
      <c r="J1091" s="43">
        <v>45236</v>
      </c>
      <c r="K1091">
        <v>813762</v>
      </c>
      <c r="L1091" s="6" t="s">
        <v>10874</v>
      </c>
      <c r="M1091" s="6" t="s">
        <v>10875</v>
      </c>
      <c r="N1091" s="6" t="s">
        <v>4523</v>
      </c>
      <c r="O1091" s="6" t="s">
        <v>3982</v>
      </c>
      <c r="Q1091" s="6" t="s">
        <v>1688</v>
      </c>
      <c r="R1091" s="6" t="s">
        <v>1687</v>
      </c>
      <c r="S1091" s="6" t="s">
        <v>21124</v>
      </c>
      <c r="T1091" s="6" t="s">
        <v>12</v>
      </c>
      <c r="U1091" s="6" t="s">
        <v>1688</v>
      </c>
      <c r="V1091" s="6" t="s">
        <v>15936</v>
      </c>
      <c r="W1091" s="6" t="s">
        <v>17558</v>
      </c>
      <c r="X1091" s="6" t="s">
        <v>21125</v>
      </c>
      <c r="Y1091" s="6" t="s">
        <v>21126</v>
      </c>
      <c r="Z1091" s="6" t="s">
        <v>21127</v>
      </c>
    </row>
    <row r="1092" spans="1:26" x14ac:dyDescent="0.25">
      <c r="A1092" s="6" t="s">
        <v>1349</v>
      </c>
      <c r="B1092" s="6" t="s">
        <v>3880</v>
      </c>
      <c r="C1092" s="6" t="s">
        <v>3823</v>
      </c>
      <c r="D1092" s="6" t="s">
        <v>6860</v>
      </c>
      <c r="E1092" s="6" t="s">
        <v>6476</v>
      </c>
      <c r="F1092" s="6" t="s">
        <v>6861</v>
      </c>
      <c r="G1092" s="6" t="s">
        <v>6862</v>
      </c>
      <c r="H1092" s="6" t="s">
        <v>6408</v>
      </c>
      <c r="I1092" s="43">
        <v>45222</v>
      </c>
      <c r="J1092" s="43">
        <v>45226</v>
      </c>
      <c r="K1092">
        <v>832101</v>
      </c>
      <c r="L1092" s="6" t="s">
        <v>10876</v>
      </c>
      <c r="M1092" s="6" t="s">
        <v>10877</v>
      </c>
      <c r="N1092" s="6" t="s">
        <v>4276</v>
      </c>
      <c r="O1092" s="6" t="s">
        <v>3982</v>
      </c>
      <c r="Q1092" s="6" t="s">
        <v>1690</v>
      </c>
      <c r="R1092" s="6" t="s">
        <v>21128</v>
      </c>
      <c r="S1092" s="6" t="s">
        <v>21129</v>
      </c>
      <c r="T1092" s="6" t="s">
        <v>12</v>
      </c>
      <c r="U1092" s="6" t="s">
        <v>1690</v>
      </c>
      <c r="V1092" s="6" t="s">
        <v>16127</v>
      </c>
      <c r="W1092" s="6" t="s">
        <v>16128</v>
      </c>
      <c r="X1092" s="6" t="s">
        <v>21130</v>
      </c>
      <c r="Y1092" s="6" t="s">
        <v>21131</v>
      </c>
      <c r="Z1092" s="6" t="s">
        <v>81</v>
      </c>
    </row>
    <row r="1093" spans="1:26" x14ac:dyDescent="0.25">
      <c r="A1093" s="6" t="s">
        <v>1350</v>
      </c>
      <c r="B1093" s="6" t="s">
        <v>3873</v>
      </c>
      <c r="C1093" s="6" t="s">
        <v>114</v>
      </c>
      <c r="D1093" s="6" t="s">
        <v>10878</v>
      </c>
      <c r="E1093" s="6" t="s">
        <v>81</v>
      </c>
      <c r="F1093" s="6" t="s">
        <v>6445</v>
      </c>
      <c r="G1093" s="6" t="s">
        <v>10879</v>
      </c>
      <c r="H1093" s="6" t="s">
        <v>6447</v>
      </c>
      <c r="I1093" s="43">
        <v>45236</v>
      </c>
      <c r="J1093" s="43">
        <v>45240</v>
      </c>
      <c r="K1093">
        <v>51253</v>
      </c>
      <c r="L1093" s="6" t="s">
        <v>10880</v>
      </c>
      <c r="M1093" s="6" t="s">
        <v>10881</v>
      </c>
      <c r="N1093" s="6" t="s">
        <v>5499</v>
      </c>
      <c r="O1093" s="6" t="s">
        <v>3982</v>
      </c>
      <c r="Q1093" s="6" t="s">
        <v>1691</v>
      </c>
      <c r="R1093" s="6" t="s">
        <v>21132</v>
      </c>
      <c r="S1093" s="6" t="s">
        <v>21133</v>
      </c>
      <c r="T1093" s="6" t="s">
        <v>12</v>
      </c>
      <c r="U1093" s="6" t="s">
        <v>1691</v>
      </c>
      <c r="V1093" s="6" t="s">
        <v>17182</v>
      </c>
      <c r="W1093" s="6" t="s">
        <v>17182</v>
      </c>
      <c r="X1093" s="6" t="s">
        <v>21134</v>
      </c>
      <c r="Y1093" s="6" t="s">
        <v>21135</v>
      </c>
      <c r="Z1093" s="6" t="s">
        <v>21136</v>
      </c>
    </row>
    <row r="1094" spans="1:26" x14ac:dyDescent="0.25">
      <c r="A1094" s="6" t="s">
        <v>3254</v>
      </c>
      <c r="B1094" s="6" t="s">
        <v>3853</v>
      </c>
      <c r="C1094" s="6" t="s">
        <v>3819</v>
      </c>
      <c r="D1094" s="6" t="s">
        <v>10882</v>
      </c>
      <c r="E1094" s="6" t="s">
        <v>81</v>
      </c>
      <c r="F1094" s="6" t="s">
        <v>10883</v>
      </c>
      <c r="G1094" s="6" t="s">
        <v>10884</v>
      </c>
      <c r="H1094" s="6" t="s">
        <v>81</v>
      </c>
      <c r="I1094" s="43"/>
      <c r="J1094" s="43"/>
      <c r="K1094">
        <v>1107457</v>
      </c>
      <c r="L1094" s="6" t="s">
        <v>10885</v>
      </c>
      <c r="M1094" s="6" t="s">
        <v>10886</v>
      </c>
      <c r="N1094" s="6" t="s">
        <v>5500</v>
      </c>
      <c r="O1094" s="6" t="s">
        <v>3982</v>
      </c>
      <c r="Q1094" s="6" t="s">
        <v>1693</v>
      </c>
      <c r="R1094" s="6" t="s">
        <v>21137</v>
      </c>
      <c r="S1094" s="6" t="s">
        <v>81</v>
      </c>
      <c r="T1094" s="6" t="s">
        <v>12</v>
      </c>
      <c r="U1094" s="6" t="s">
        <v>1693</v>
      </c>
      <c r="V1094" s="6" t="s">
        <v>15903</v>
      </c>
      <c r="W1094" s="6" t="s">
        <v>19692</v>
      </c>
      <c r="X1094" s="6" t="s">
        <v>21138</v>
      </c>
      <c r="Y1094" s="6" t="s">
        <v>21139</v>
      </c>
      <c r="Z1094" s="6" t="s">
        <v>21140</v>
      </c>
    </row>
    <row r="1095" spans="1:26" x14ac:dyDescent="0.25">
      <c r="A1095" s="6" t="s">
        <v>1351</v>
      </c>
      <c r="B1095" s="6" t="s">
        <v>81</v>
      </c>
      <c r="C1095" s="6" t="s">
        <v>81</v>
      </c>
      <c r="D1095" s="6" t="s">
        <v>81</v>
      </c>
      <c r="E1095" s="6" t="s">
        <v>81</v>
      </c>
      <c r="F1095" s="6" t="s">
        <v>81</v>
      </c>
      <c r="G1095" s="6" t="s">
        <v>81</v>
      </c>
      <c r="H1095" s="6" t="s">
        <v>81</v>
      </c>
      <c r="I1095" s="43"/>
      <c r="J1095" s="43"/>
      <c r="K1095">
        <v>1100663</v>
      </c>
      <c r="L1095" s="6" t="s">
        <v>10887</v>
      </c>
      <c r="M1095" s="6" t="s">
        <v>10888</v>
      </c>
      <c r="N1095" s="6" t="s">
        <v>81</v>
      </c>
      <c r="O1095" s="6" t="s">
        <v>81</v>
      </c>
      <c r="Q1095" s="6" t="s">
        <v>1695</v>
      </c>
      <c r="R1095" s="6" t="s">
        <v>21141</v>
      </c>
      <c r="S1095" s="6" t="s">
        <v>21142</v>
      </c>
      <c r="T1095" s="6" t="s">
        <v>12</v>
      </c>
      <c r="U1095" s="6" t="s">
        <v>1695</v>
      </c>
      <c r="V1095" s="6" t="s">
        <v>16063</v>
      </c>
      <c r="W1095" s="6" t="s">
        <v>16064</v>
      </c>
      <c r="X1095" s="6" t="s">
        <v>21143</v>
      </c>
      <c r="Y1095" s="6" t="s">
        <v>21144</v>
      </c>
      <c r="Z1095" s="6" t="s">
        <v>21145</v>
      </c>
    </row>
    <row r="1096" spans="1:26" x14ac:dyDescent="0.25">
      <c r="A1096" s="6" t="s">
        <v>1352</v>
      </c>
      <c r="B1096" s="6" t="s">
        <v>81</v>
      </c>
      <c r="C1096" s="6" t="s">
        <v>81</v>
      </c>
      <c r="D1096" s="6" t="s">
        <v>81</v>
      </c>
      <c r="E1096" s="6" t="s">
        <v>81</v>
      </c>
      <c r="F1096" s="6" t="s">
        <v>81</v>
      </c>
      <c r="G1096" s="6" t="s">
        <v>81</v>
      </c>
      <c r="H1096" s="6" t="s">
        <v>81</v>
      </c>
      <c r="I1096" s="43"/>
      <c r="J1096" s="43"/>
      <c r="K1096">
        <v>1100663</v>
      </c>
      <c r="L1096" s="6" t="s">
        <v>10889</v>
      </c>
      <c r="M1096" s="6" t="s">
        <v>10890</v>
      </c>
      <c r="N1096" s="6" t="s">
        <v>81</v>
      </c>
      <c r="O1096" s="6" t="s">
        <v>81</v>
      </c>
      <c r="Q1096" s="6" t="s">
        <v>1696</v>
      </c>
      <c r="R1096" s="6" t="s">
        <v>21146</v>
      </c>
      <c r="S1096" s="6" t="s">
        <v>21147</v>
      </c>
      <c r="T1096" s="6" t="s">
        <v>15902</v>
      </c>
      <c r="U1096" s="6" t="s">
        <v>1696</v>
      </c>
      <c r="V1096" s="6" t="s">
        <v>15889</v>
      </c>
      <c r="W1096" s="6" t="s">
        <v>16116</v>
      </c>
      <c r="X1096" s="6" t="s">
        <v>21148</v>
      </c>
      <c r="Y1096" s="6" t="s">
        <v>21149</v>
      </c>
      <c r="Z1096" s="6" t="s">
        <v>21150</v>
      </c>
    </row>
    <row r="1097" spans="1:26" x14ac:dyDescent="0.25">
      <c r="A1097" s="6" t="s">
        <v>1354</v>
      </c>
      <c r="B1097" s="6" t="s">
        <v>3932</v>
      </c>
      <c r="C1097" s="6" t="s">
        <v>3826</v>
      </c>
      <c r="D1097" s="6" t="s">
        <v>10891</v>
      </c>
      <c r="E1097" s="6" t="s">
        <v>10892</v>
      </c>
      <c r="F1097" s="6" t="s">
        <v>7215</v>
      </c>
      <c r="G1097" s="6" t="s">
        <v>10893</v>
      </c>
      <c r="H1097" s="6" t="s">
        <v>81</v>
      </c>
      <c r="I1097" s="43">
        <v>45236</v>
      </c>
      <c r="J1097" s="43">
        <v>45240</v>
      </c>
      <c r="K1097">
        <v>1619762</v>
      </c>
      <c r="L1097" s="6" t="s">
        <v>10894</v>
      </c>
      <c r="M1097" s="6" t="s">
        <v>10895</v>
      </c>
      <c r="N1097" s="6" t="s">
        <v>4704</v>
      </c>
      <c r="O1097" s="6" t="s">
        <v>3982</v>
      </c>
      <c r="Q1097" s="6" t="s">
        <v>3407</v>
      </c>
      <c r="R1097" s="6" t="s">
        <v>21151</v>
      </c>
      <c r="S1097" s="6" t="s">
        <v>21152</v>
      </c>
      <c r="T1097" s="6" t="s">
        <v>15902</v>
      </c>
      <c r="U1097" s="6" t="s">
        <v>3407</v>
      </c>
      <c r="V1097" s="6" t="s">
        <v>16024</v>
      </c>
      <c r="W1097" s="6" t="s">
        <v>16025</v>
      </c>
      <c r="X1097" s="6" t="s">
        <v>21153</v>
      </c>
      <c r="Y1097" s="6" t="s">
        <v>21154</v>
      </c>
      <c r="Z1097" s="6" t="s">
        <v>81</v>
      </c>
    </row>
    <row r="1098" spans="1:26" x14ac:dyDescent="0.25">
      <c r="A1098" s="6" t="s">
        <v>1356</v>
      </c>
      <c r="B1098" s="6" t="s">
        <v>3905</v>
      </c>
      <c r="C1098" s="6" t="s">
        <v>3826</v>
      </c>
      <c r="D1098" s="6" t="s">
        <v>10896</v>
      </c>
      <c r="E1098" s="6" t="s">
        <v>10897</v>
      </c>
      <c r="F1098" s="6" t="s">
        <v>8714</v>
      </c>
      <c r="G1098" s="6" t="s">
        <v>10898</v>
      </c>
      <c r="H1098" s="6" t="s">
        <v>81</v>
      </c>
      <c r="I1098" s="43"/>
      <c r="J1098" s="43"/>
      <c r="K1098">
        <v>858446</v>
      </c>
      <c r="L1098" s="6" t="s">
        <v>10899</v>
      </c>
      <c r="M1098" s="6" t="s">
        <v>10900</v>
      </c>
      <c r="N1098" s="6" t="s">
        <v>4827</v>
      </c>
      <c r="O1098" s="6" t="s">
        <v>3982</v>
      </c>
      <c r="Q1098" s="6" t="s">
        <v>3410</v>
      </c>
      <c r="R1098" s="6" t="s">
        <v>21155</v>
      </c>
      <c r="S1098" s="6" t="s">
        <v>21156</v>
      </c>
      <c r="T1098" s="6" t="s">
        <v>15902</v>
      </c>
      <c r="U1098" s="6" t="s">
        <v>3410</v>
      </c>
      <c r="V1098" s="6" t="s">
        <v>15889</v>
      </c>
      <c r="W1098" s="6" t="s">
        <v>16116</v>
      </c>
      <c r="X1098" s="6" t="s">
        <v>21157</v>
      </c>
      <c r="Y1098" s="6" t="s">
        <v>21158</v>
      </c>
      <c r="Z1098" s="6" t="s">
        <v>21159</v>
      </c>
    </row>
    <row r="1099" spans="1:26" x14ac:dyDescent="0.25">
      <c r="A1099" s="6" t="s">
        <v>3255</v>
      </c>
      <c r="B1099" s="6" t="s">
        <v>3880</v>
      </c>
      <c r="C1099" s="6" t="s">
        <v>3823</v>
      </c>
      <c r="D1099" s="6" t="s">
        <v>10901</v>
      </c>
      <c r="E1099" s="6" t="s">
        <v>10902</v>
      </c>
      <c r="F1099" s="6" t="s">
        <v>6722</v>
      </c>
      <c r="G1099" s="6" t="s">
        <v>10903</v>
      </c>
      <c r="H1099" s="6" t="s">
        <v>81</v>
      </c>
      <c r="I1099" s="43"/>
      <c r="J1099" s="43"/>
      <c r="L1099" s="6" t="s">
        <v>10904</v>
      </c>
      <c r="M1099" s="6" t="s">
        <v>10905</v>
      </c>
      <c r="N1099" s="6" t="s">
        <v>5501</v>
      </c>
      <c r="O1099" s="6" t="s">
        <v>3982</v>
      </c>
      <c r="Q1099" s="6" t="s">
        <v>1697</v>
      </c>
      <c r="R1099" s="6" t="s">
        <v>21160</v>
      </c>
      <c r="S1099" s="6" t="s">
        <v>21161</v>
      </c>
      <c r="T1099" s="6" t="s">
        <v>12</v>
      </c>
      <c r="U1099" s="6" t="s">
        <v>1697</v>
      </c>
      <c r="V1099" s="6" t="s">
        <v>15936</v>
      </c>
      <c r="W1099" s="6" t="s">
        <v>15937</v>
      </c>
      <c r="X1099" s="6" t="s">
        <v>21162</v>
      </c>
      <c r="Y1099" s="6" t="s">
        <v>21163</v>
      </c>
      <c r="Z1099" s="6" t="s">
        <v>21164</v>
      </c>
    </row>
    <row r="1100" spans="1:26" x14ac:dyDescent="0.25">
      <c r="A1100" s="6" t="s">
        <v>3257</v>
      </c>
      <c r="B1100" s="6" t="s">
        <v>3891</v>
      </c>
      <c r="C1100" s="6" t="s">
        <v>3887</v>
      </c>
      <c r="D1100" s="6" t="s">
        <v>10906</v>
      </c>
      <c r="E1100" s="6" t="s">
        <v>10907</v>
      </c>
      <c r="F1100" s="6" t="s">
        <v>7215</v>
      </c>
      <c r="G1100" s="6" t="s">
        <v>10908</v>
      </c>
      <c r="H1100" s="6" t="s">
        <v>81</v>
      </c>
      <c r="I1100" s="43">
        <v>45153</v>
      </c>
      <c r="J1100" s="43"/>
      <c r="K1100">
        <v>1876183</v>
      </c>
      <c r="L1100" s="6" t="s">
        <v>10909</v>
      </c>
      <c r="M1100" s="6" t="s">
        <v>10910</v>
      </c>
      <c r="N1100" s="6" t="s">
        <v>5502</v>
      </c>
      <c r="O1100" s="6" t="s">
        <v>3982</v>
      </c>
      <c r="Q1100" s="6" t="s">
        <v>1698</v>
      </c>
      <c r="R1100" s="6" t="s">
        <v>21165</v>
      </c>
      <c r="S1100" s="6" t="s">
        <v>21166</v>
      </c>
      <c r="T1100" s="6" t="s">
        <v>15902</v>
      </c>
      <c r="U1100" s="6" t="s">
        <v>1698</v>
      </c>
      <c r="V1100" s="6" t="s">
        <v>15936</v>
      </c>
      <c r="W1100" s="6" t="s">
        <v>15937</v>
      </c>
      <c r="X1100" s="6" t="s">
        <v>21167</v>
      </c>
      <c r="Y1100" s="6" t="s">
        <v>21168</v>
      </c>
      <c r="Z1100" s="6" t="s">
        <v>21169</v>
      </c>
    </row>
    <row r="1101" spans="1:26" x14ac:dyDescent="0.25">
      <c r="A1101" s="6" t="s">
        <v>3259</v>
      </c>
      <c r="B1101" s="6" t="s">
        <v>3891</v>
      </c>
      <c r="C1101" s="6" t="s">
        <v>3887</v>
      </c>
      <c r="D1101" s="6" t="s">
        <v>10911</v>
      </c>
      <c r="E1101" s="6" t="s">
        <v>10912</v>
      </c>
      <c r="F1101" s="6" t="s">
        <v>6722</v>
      </c>
      <c r="G1101" s="6" t="s">
        <v>10913</v>
      </c>
      <c r="H1101" s="6" t="s">
        <v>81</v>
      </c>
      <c r="I1101" s="43"/>
      <c r="J1101" s="43"/>
      <c r="K1101">
        <v>1090633</v>
      </c>
      <c r="L1101" s="6" t="s">
        <v>81</v>
      </c>
      <c r="M1101" s="6" t="s">
        <v>10914</v>
      </c>
      <c r="N1101" s="6" t="s">
        <v>5503</v>
      </c>
      <c r="O1101" s="6" t="s">
        <v>3982</v>
      </c>
      <c r="Q1101" s="6" t="s">
        <v>1699</v>
      </c>
      <c r="R1101" s="6" t="s">
        <v>21170</v>
      </c>
      <c r="S1101" s="6" t="s">
        <v>21171</v>
      </c>
      <c r="T1101" s="6" t="s">
        <v>12</v>
      </c>
      <c r="U1101" s="6" t="s">
        <v>1699</v>
      </c>
      <c r="V1101" s="6" t="s">
        <v>16127</v>
      </c>
      <c r="W1101" s="6" t="s">
        <v>16482</v>
      </c>
      <c r="X1101" s="6" t="s">
        <v>21172</v>
      </c>
      <c r="Y1101" s="6" t="s">
        <v>21173</v>
      </c>
      <c r="Z1101" s="6" t="s">
        <v>21174</v>
      </c>
    </row>
    <row r="1102" spans="1:26" x14ac:dyDescent="0.25">
      <c r="A1102" s="6" t="s">
        <v>6198</v>
      </c>
      <c r="B1102" s="6" t="s">
        <v>3935</v>
      </c>
      <c r="C1102" s="6" t="s">
        <v>3840</v>
      </c>
      <c r="D1102" s="6" t="s">
        <v>10915</v>
      </c>
      <c r="E1102" s="6" t="s">
        <v>8126</v>
      </c>
      <c r="F1102" s="6" t="s">
        <v>10916</v>
      </c>
      <c r="G1102" s="6" t="s">
        <v>10917</v>
      </c>
      <c r="H1102" s="6" t="s">
        <v>8740</v>
      </c>
      <c r="I1102" s="43">
        <v>45230</v>
      </c>
      <c r="J1102" s="43">
        <v>45236</v>
      </c>
      <c r="K1102">
        <v>1677576</v>
      </c>
      <c r="L1102" s="6" t="s">
        <v>10918</v>
      </c>
      <c r="M1102" s="6" t="s">
        <v>10919</v>
      </c>
      <c r="N1102" s="6" t="s">
        <v>10920</v>
      </c>
      <c r="O1102" s="6" t="s">
        <v>3982</v>
      </c>
      <c r="Q1102" s="6" t="s">
        <v>1701</v>
      </c>
      <c r="R1102" s="6" t="s">
        <v>21175</v>
      </c>
      <c r="S1102" s="6" t="s">
        <v>21176</v>
      </c>
      <c r="T1102" s="6" t="s">
        <v>81</v>
      </c>
      <c r="U1102" s="6" t="s">
        <v>81</v>
      </c>
      <c r="V1102" s="6" t="s">
        <v>15936</v>
      </c>
      <c r="W1102" s="6" t="s">
        <v>15937</v>
      </c>
      <c r="X1102" s="6" t="s">
        <v>21177</v>
      </c>
      <c r="Y1102" s="6" t="s">
        <v>21178</v>
      </c>
      <c r="Z1102" s="6" t="s">
        <v>81</v>
      </c>
    </row>
    <row r="1103" spans="1:26" x14ac:dyDescent="0.25">
      <c r="A1103" s="6" t="s">
        <v>1357</v>
      </c>
      <c r="B1103" s="6" t="s">
        <v>81</v>
      </c>
      <c r="C1103" s="6" t="s">
        <v>81</v>
      </c>
      <c r="D1103" s="6" t="s">
        <v>81</v>
      </c>
      <c r="E1103" s="6" t="s">
        <v>81</v>
      </c>
      <c r="F1103" s="6" t="s">
        <v>81</v>
      </c>
      <c r="G1103" s="6" t="s">
        <v>81</v>
      </c>
      <c r="H1103" s="6" t="s">
        <v>81</v>
      </c>
      <c r="I1103" s="43"/>
      <c r="J1103" s="43"/>
      <c r="K1103">
        <v>1100663</v>
      </c>
      <c r="L1103" s="6" t="s">
        <v>10921</v>
      </c>
      <c r="M1103" s="6" t="s">
        <v>10922</v>
      </c>
      <c r="N1103" s="6" t="s">
        <v>81</v>
      </c>
      <c r="O1103" s="6" t="s">
        <v>81</v>
      </c>
      <c r="Q1103" s="6" t="s">
        <v>1703</v>
      </c>
      <c r="R1103" s="6" t="s">
        <v>21179</v>
      </c>
      <c r="S1103" s="6" t="s">
        <v>21180</v>
      </c>
      <c r="T1103" s="6" t="s">
        <v>81</v>
      </c>
      <c r="U1103" s="6" t="s">
        <v>81</v>
      </c>
      <c r="V1103" s="6" t="s">
        <v>15889</v>
      </c>
      <c r="W1103" s="6" t="s">
        <v>16116</v>
      </c>
      <c r="X1103" s="6" t="s">
        <v>21181</v>
      </c>
      <c r="Y1103" s="6" t="s">
        <v>21182</v>
      </c>
      <c r="Z1103" s="6" t="s">
        <v>21183</v>
      </c>
    </row>
    <row r="1104" spans="1:26" x14ac:dyDescent="0.25">
      <c r="A1104" s="6" t="s">
        <v>1358</v>
      </c>
      <c r="B1104" s="6" t="s">
        <v>81</v>
      </c>
      <c r="C1104" s="6" t="s">
        <v>81</v>
      </c>
      <c r="D1104" s="6" t="s">
        <v>81</v>
      </c>
      <c r="E1104" s="6" t="s">
        <v>81</v>
      </c>
      <c r="F1104" s="6" t="s">
        <v>81</v>
      </c>
      <c r="G1104" s="6" t="s">
        <v>81</v>
      </c>
      <c r="H1104" s="6" t="s">
        <v>81</v>
      </c>
      <c r="I1104" s="43"/>
      <c r="J1104" s="43"/>
      <c r="K1104">
        <v>1100663</v>
      </c>
      <c r="L1104" s="6" t="s">
        <v>10923</v>
      </c>
      <c r="M1104" s="6" t="s">
        <v>10924</v>
      </c>
      <c r="N1104" s="6" t="s">
        <v>81</v>
      </c>
      <c r="O1104" s="6" t="s">
        <v>81</v>
      </c>
      <c r="Q1104" s="6" t="s">
        <v>1705</v>
      </c>
      <c r="R1104" s="6" t="s">
        <v>1704</v>
      </c>
      <c r="S1104" s="6" t="s">
        <v>21184</v>
      </c>
      <c r="T1104" s="6" t="s">
        <v>12</v>
      </c>
      <c r="U1104" s="6" t="s">
        <v>1705</v>
      </c>
      <c r="V1104" s="6" t="s">
        <v>15930</v>
      </c>
      <c r="W1104" s="6" t="s">
        <v>17011</v>
      </c>
      <c r="X1104" s="6" t="s">
        <v>21185</v>
      </c>
      <c r="Y1104" s="6" t="s">
        <v>21186</v>
      </c>
      <c r="Z1104" s="6" t="s">
        <v>21187</v>
      </c>
    </row>
    <row r="1105" spans="1:26" x14ac:dyDescent="0.25">
      <c r="A1105" s="6" t="s">
        <v>1359</v>
      </c>
      <c r="B1105" s="6" t="s">
        <v>81</v>
      </c>
      <c r="C1105" s="6" t="s">
        <v>81</v>
      </c>
      <c r="D1105" s="6" t="s">
        <v>81</v>
      </c>
      <c r="E1105" s="6" t="s">
        <v>81</v>
      </c>
      <c r="F1105" s="6" t="s">
        <v>81</v>
      </c>
      <c r="G1105" s="6" t="s">
        <v>81</v>
      </c>
      <c r="H1105" s="6" t="s">
        <v>81</v>
      </c>
      <c r="I1105" s="43"/>
      <c r="J1105" s="43"/>
      <c r="K1105">
        <v>1100663</v>
      </c>
      <c r="L1105" s="6" t="s">
        <v>10925</v>
      </c>
      <c r="M1105" s="6" t="s">
        <v>10926</v>
      </c>
      <c r="N1105" s="6" t="s">
        <v>81</v>
      </c>
      <c r="O1105" s="6" t="s">
        <v>81</v>
      </c>
      <c r="Q1105" s="6" t="s">
        <v>1707</v>
      </c>
      <c r="R1105" s="6" t="s">
        <v>21188</v>
      </c>
      <c r="S1105" s="6" t="s">
        <v>21189</v>
      </c>
      <c r="T1105" s="6" t="s">
        <v>12</v>
      </c>
      <c r="U1105" s="6" t="s">
        <v>1707</v>
      </c>
      <c r="V1105" s="6" t="s">
        <v>16285</v>
      </c>
      <c r="W1105" s="6" t="s">
        <v>16286</v>
      </c>
      <c r="X1105" s="6" t="s">
        <v>21190</v>
      </c>
      <c r="Y1105" s="6" t="s">
        <v>21191</v>
      </c>
      <c r="Z1105" s="6" t="s">
        <v>21192</v>
      </c>
    </row>
    <row r="1106" spans="1:26" x14ac:dyDescent="0.25">
      <c r="A1106" s="6" t="s">
        <v>1360</v>
      </c>
      <c r="B1106" s="6" t="s">
        <v>81</v>
      </c>
      <c r="C1106" s="6" t="s">
        <v>81</v>
      </c>
      <c r="D1106" s="6" t="s">
        <v>81</v>
      </c>
      <c r="E1106" s="6" t="s">
        <v>81</v>
      </c>
      <c r="F1106" s="6" t="s">
        <v>81</v>
      </c>
      <c r="G1106" s="6" t="s">
        <v>81</v>
      </c>
      <c r="H1106" s="6" t="s">
        <v>81</v>
      </c>
      <c r="I1106" s="43"/>
      <c r="J1106" s="43"/>
      <c r="K1106">
        <v>1100663</v>
      </c>
      <c r="L1106" s="6" t="s">
        <v>10927</v>
      </c>
      <c r="M1106" s="6" t="s">
        <v>10928</v>
      </c>
      <c r="N1106" s="6" t="s">
        <v>81</v>
      </c>
      <c r="O1106" s="6" t="s">
        <v>81</v>
      </c>
      <c r="Q1106" s="6" t="s">
        <v>1708</v>
      </c>
      <c r="R1106" s="6" t="s">
        <v>21193</v>
      </c>
      <c r="S1106" s="6" t="s">
        <v>21194</v>
      </c>
      <c r="T1106" s="6" t="s">
        <v>12</v>
      </c>
      <c r="U1106" s="6" t="s">
        <v>1708</v>
      </c>
      <c r="V1106" s="6" t="s">
        <v>15930</v>
      </c>
      <c r="W1106" s="6" t="s">
        <v>16425</v>
      </c>
      <c r="X1106" s="6" t="s">
        <v>21195</v>
      </c>
      <c r="Y1106" s="6" t="s">
        <v>21196</v>
      </c>
      <c r="Z1106" s="6" t="s">
        <v>21197</v>
      </c>
    </row>
    <row r="1107" spans="1:26" x14ac:dyDescent="0.25">
      <c r="A1107" s="6" t="s">
        <v>1361</v>
      </c>
      <c r="B1107" s="6" t="s">
        <v>81</v>
      </c>
      <c r="C1107" s="6" t="s">
        <v>81</v>
      </c>
      <c r="D1107" s="6" t="s">
        <v>81</v>
      </c>
      <c r="E1107" s="6" t="s">
        <v>81</v>
      </c>
      <c r="F1107" s="6" t="s">
        <v>81</v>
      </c>
      <c r="G1107" s="6" t="s">
        <v>81</v>
      </c>
      <c r="H1107" s="6" t="s">
        <v>81</v>
      </c>
      <c r="I1107" s="43"/>
      <c r="J1107" s="43"/>
      <c r="K1107">
        <v>1100663</v>
      </c>
      <c r="L1107" s="6" t="s">
        <v>10929</v>
      </c>
      <c r="M1107" s="6" t="s">
        <v>10930</v>
      </c>
      <c r="N1107" s="6" t="s">
        <v>81</v>
      </c>
      <c r="O1107" s="6" t="s">
        <v>81</v>
      </c>
      <c r="Q1107" s="6" t="s">
        <v>1709</v>
      </c>
      <c r="R1107" s="6" t="s">
        <v>21198</v>
      </c>
      <c r="S1107" s="6" t="s">
        <v>21199</v>
      </c>
      <c r="T1107" s="6" t="s">
        <v>15902</v>
      </c>
      <c r="U1107" s="6" t="s">
        <v>1709</v>
      </c>
      <c r="V1107" s="6" t="s">
        <v>16024</v>
      </c>
      <c r="W1107" s="6" t="s">
        <v>16025</v>
      </c>
      <c r="X1107" s="6" t="s">
        <v>21200</v>
      </c>
      <c r="Y1107" s="6" t="s">
        <v>21201</v>
      </c>
      <c r="Z1107" s="6" t="s">
        <v>21202</v>
      </c>
    </row>
    <row r="1108" spans="1:26" x14ac:dyDescent="0.25">
      <c r="A1108" s="6" t="s">
        <v>1362</v>
      </c>
      <c r="B1108" s="6" t="s">
        <v>81</v>
      </c>
      <c r="C1108" s="6" t="s">
        <v>81</v>
      </c>
      <c r="D1108" s="6" t="s">
        <v>81</v>
      </c>
      <c r="E1108" s="6" t="s">
        <v>81</v>
      </c>
      <c r="F1108" s="6" t="s">
        <v>81</v>
      </c>
      <c r="G1108" s="6" t="s">
        <v>81</v>
      </c>
      <c r="H1108" s="6" t="s">
        <v>81</v>
      </c>
      <c r="I1108" s="43"/>
      <c r="J1108" s="43"/>
      <c r="K1108">
        <v>1100663</v>
      </c>
      <c r="L1108" s="6" t="s">
        <v>10931</v>
      </c>
      <c r="M1108" s="6" t="s">
        <v>10932</v>
      </c>
      <c r="N1108" s="6" t="s">
        <v>81</v>
      </c>
      <c r="O1108" s="6" t="s">
        <v>81</v>
      </c>
      <c r="Q1108" s="6" t="s">
        <v>1711</v>
      </c>
      <c r="R1108" s="6" t="s">
        <v>21203</v>
      </c>
      <c r="S1108" s="6" t="s">
        <v>21204</v>
      </c>
      <c r="T1108" s="6" t="s">
        <v>12</v>
      </c>
      <c r="U1108" s="6" t="s">
        <v>1711</v>
      </c>
      <c r="V1108" s="6" t="s">
        <v>17594</v>
      </c>
      <c r="W1108" s="6" t="s">
        <v>18331</v>
      </c>
      <c r="X1108" s="6" t="s">
        <v>21205</v>
      </c>
      <c r="Y1108" s="6" t="s">
        <v>21206</v>
      </c>
      <c r="Z1108" s="6" t="s">
        <v>81</v>
      </c>
    </row>
    <row r="1109" spans="1:26" x14ac:dyDescent="0.25">
      <c r="A1109" s="6" t="s">
        <v>3260</v>
      </c>
      <c r="B1109" s="6" t="s">
        <v>3837</v>
      </c>
      <c r="C1109" s="6" t="s">
        <v>3823</v>
      </c>
      <c r="D1109" s="6" t="s">
        <v>10933</v>
      </c>
      <c r="E1109" s="6" t="s">
        <v>81</v>
      </c>
      <c r="F1109" s="6" t="s">
        <v>7215</v>
      </c>
      <c r="G1109" s="6" t="s">
        <v>10934</v>
      </c>
      <c r="H1109" s="6" t="s">
        <v>81</v>
      </c>
      <c r="I1109" s="43"/>
      <c r="J1109" s="43"/>
      <c r="L1109" s="6" t="s">
        <v>10935</v>
      </c>
      <c r="M1109" s="6" t="s">
        <v>10936</v>
      </c>
      <c r="N1109" s="6" t="s">
        <v>4273</v>
      </c>
      <c r="O1109" s="6" t="s">
        <v>3982</v>
      </c>
      <c r="Q1109" s="6" t="s">
        <v>1712</v>
      </c>
      <c r="R1109" s="6" t="s">
        <v>21207</v>
      </c>
      <c r="S1109" s="6" t="s">
        <v>21208</v>
      </c>
      <c r="T1109" s="6" t="s">
        <v>12</v>
      </c>
      <c r="U1109" s="6" t="s">
        <v>1712</v>
      </c>
      <c r="V1109" s="6" t="s">
        <v>15889</v>
      </c>
      <c r="W1109" s="6" t="s">
        <v>15924</v>
      </c>
      <c r="X1109" s="6" t="s">
        <v>21209</v>
      </c>
      <c r="Y1109" s="6" t="s">
        <v>21210</v>
      </c>
      <c r="Z1109" s="6" t="s">
        <v>21211</v>
      </c>
    </row>
    <row r="1110" spans="1:26" x14ac:dyDescent="0.25">
      <c r="A1110" s="6" t="s">
        <v>1363</v>
      </c>
      <c r="B1110" s="6" t="s">
        <v>3815</v>
      </c>
      <c r="C1110" s="6" t="s">
        <v>3816</v>
      </c>
      <c r="D1110" s="6" t="s">
        <v>10937</v>
      </c>
      <c r="E1110" s="6" t="s">
        <v>81</v>
      </c>
      <c r="F1110" s="6" t="s">
        <v>6472</v>
      </c>
      <c r="G1110" s="6" t="s">
        <v>10938</v>
      </c>
      <c r="H1110" s="6" t="s">
        <v>6353</v>
      </c>
      <c r="I1110" s="43">
        <v>45147</v>
      </c>
      <c r="J1110" s="43"/>
      <c r="K1110">
        <v>1110803</v>
      </c>
      <c r="L1110" s="6" t="s">
        <v>10939</v>
      </c>
      <c r="M1110" s="6" t="s">
        <v>10940</v>
      </c>
      <c r="N1110" s="6" t="s">
        <v>4222</v>
      </c>
      <c r="O1110" s="6" t="s">
        <v>3983</v>
      </c>
      <c r="Q1110" s="6" t="s">
        <v>1714</v>
      </c>
      <c r="R1110" s="6" t="s">
        <v>21212</v>
      </c>
      <c r="S1110" s="6" t="s">
        <v>21213</v>
      </c>
      <c r="T1110" s="6" t="s">
        <v>12</v>
      </c>
      <c r="U1110" s="6" t="s">
        <v>1714</v>
      </c>
      <c r="V1110" s="6" t="s">
        <v>15943</v>
      </c>
      <c r="W1110" s="6" t="s">
        <v>16230</v>
      </c>
      <c r="X1110" s="6" t="s">
        <v>21214</v>
      </c>
      <c r="Y1110" s="6" t="s">
        <v>21215</v>
      </c>
      <c r="Z1110" s="6" t="s">
        <v>21216</v>
      </c>
    </row>
    <row r="1111" spans="1:26" x14ac:dyDescent="0.25">
      <c r="A1111" s="6" t="s">
        <v>3261</v>
      </c>
      <c r="B1111" s="6" t="s">
        <v>508</v>
      </c>
      <c r="C1111" s="6" t="s">
        <v>3835</v>
      </c>
      <c r="D1111" s="6" t="s">
        <v>10941</v>
      </c>
      <c r="E1111" s="6" t="s">
        <v>81</v>
      </c>
      <c r="F1111" s="6" t="s">
        <v>7002</v>
      </c>
      <c r="G1111" s="6" t="s">
        <v>10942</v>
      </c>
      <c r="H1111" s="6" t="s">
        <v>81</v>
      </c>
      <c r="I1111" s="43"/>
      <c r="J1111" s="43"/>
      <c r="K1111">
        <v>1072670</v>
      </c>
      <c r="L1111" s="6" t="s">
        <v>10943</v>
      </c>
      <c r="M1111" s="6" t="s">
        <v>10944</v>
      </c>
      <c r="N1111" s="6" t="s">
        <v>5504</v>
      </c>
      <c r="O1111" s="6" t="s">
        <v>3983</v>
      </c>
      <c r="Q1111" s="6" t="s">
        <v>1716</v>
      </c>
      <c r="R1111" s="6" t="s">
        <v>21217</v>
      </c>
      <c r="S1111" s="6" t="s">
        <v>21218</v>
      </c>
      <c r="T1111" s="6" t="s">
        <v>15902</v>
      </c>
      <c r="U1111" s="6" t="s">
        <v>1716</v>
      </c>
      <c r="V1111" s="6" t="s">
        <v>16037</v>
      </c>
      <c r="W1111" s="6" t="s">
        <v>16616</v>
      </c>
      <c r="X1111" s="6" t="s">
        <v>21219</v>
      </c>
      <c r="Y1111" s="6" t="s">
        <v>21220</v>
      </c>
      <c r="Z1111" s="6" t="s">
        <v>21221</v>
      </c>
    </row>
    <row r="1112" spans="1:26" x14ac:dyDescent="0.25">
      <c r="A1112" s="6" t="s">
        <v>3263</v>
      </c>
      <c r="B1112" s="6" t="s">
        <v>3833</v>
      </c>
      <c r="C1112" s="6" t="s">
        <v>3816</v>
      </c>
      <c r="D1112" s="6" t="s">
        <v>10945</v>
      </c>
      <c r="E1112" s="6" t="s">
        <v>10946</v>
      </c>
      <c r="F1112" s="6" t="s">
        <v>10947</v>
      </c>
      <c r="G1112" s="6" t="s">
        <v>10948</v>
      </c>
      <c r="H1112" s="6" t="s">
        <v>81</v>
      </c>
      <c r="I1112" s="43">
        <v>45148</v>
      </c>
      <c r="J1112" s="43"/>
      <c r="K1112">
        <v>1671927</v>
      </c>
      <c r="L1112" s="6" t="s">
        <v>10949</v>
      </c>
      <c r="M1112" s="6" t="s">
        <v>10950</v>
      </c>
      <c r="N1112" s="6" t="s">
        <v>5505</v>
      </c>
      <c r="O1112" s="6" t="s">
        <v>3983</v>
      </c>
      <c r="Q1112" s="6" t="s">
        <v>1718</v>
      </c>
      <c r="R1112" s="6" t="s">
        <v>1717</v>
      </c>
      <c r="S1112" s="6" t="s">
        <v>4565</v>
      </c>
      <c r="T1112" s="6" t="s">
        <v>19437</v>
      </c>
      <c r="U1112" s="6" t="s">
        <v>1718</v>
      </c>
      <c r="V1112" s="6" t="s">
        <v>15895</v>
      </c>
      <c r="W1112" s="6" t="s">
        <v>16659</v>
      </c>
      <c r="X1112" s="6" t="s">
        <v>21222</v>
      </c>
      <c r="Y1112" s="6" t="s">
        <v>21223</v>
      </c>
      <c r="Z1112" s="6" t="s">
        <v>21224</v>
      </c>
    </row>
    <row r="1113" spans="1:26" x14ac:dyDescent="0.25">
      <c r="A1113" s="6" t="s">
        <v>1365</v>
      </c>
      <c r="B1113" s="6" t="s">
        <v>3833</v>
      </c>
      <c r="C1113" s="6" t="s">
        <v>3816</v>
      </c>
      <c r="D1113" s="6" t="s">
        <v>10951</v>
      </c>
      <c r="E1113" s="6" t="s">
        <v>81</v>
      </c>
      <c r="F1113" s="6" t="s">
        <v>7097</v>
      </c>
      <c r="G1113" s="6" t="s">
        <v>10952</v>
      </c>
      <c r="H1113" s="6" t="s">
        <v>1601</v>
      </c>
      <c r="I1113" s="43">
        <v>45232</v>
      </c>
      <c r="J1113" s="43">
        <v>45236</v>
      </c>
      <c r="K1113">
        <v>855654</v>
      </c>
      <c r="L1113" s="6" t="s">
        <v>10953</v>
      </c>
      <c r="M1113" s="6" t="s">
        <v>10954</v>
      </c>
      <c r="N1113" s="6" t="s">
        <v>5506</v>
      </c>
      <c r="O1113" s="6" t="s">
        <v>3983</v>
      </c>
      <c r="Q1113" s="6" t="s">
        <v>1719</v>
      </c>
      <c r="R1113" s="6" t="s">
        <v>21225</v>
      </c>
      <c r="S1113" s="6" t="s">
        <v>21226</v>
      </c>
      <c r="T1113" s="6" t="s">
        <v>12</v>
      </c>
      <c r="U1113" s="6" t="s">
        <v>1719</v>
      </c>
      <c r="V1113" s="6" t="s">
        <v>15930</v>
      </c>
      <c r="W1113" s="6" t="s">
        <v>16319</v>
      </c>
      <c r="X1113" s="6" t="s">
        <v>21227</v>
      </c>
      <c r="Y1113" s="6" t="s">
        <v>21228</v>
      </c>
      <c r="Z1113" s="6" t="s">
        <v>21229</v>
      </c>
    </row>
    <row r="1114" spans="1:26" x14ac:dyDescent="0.25">
      <c r="A1114" s="6" t="s">
        <v>1367</v>
      </c>
      <c r="B1114" s="6" t="s">
        <v>3923</v>
      </c>
      <c r="C1114" s="6" t="s">
        <v>3866</v>
      </c>
      <c r="D1114" s="6" t="s">
        <v>10955</v>
      </c>
      <c r="E1114" s="6" t="s">
        <v>81</v>
      </c>
      <c r="F1114" s="6" t="s">
        <v>6655</v>
      </c>
      <c r="G1114" s="6" t="s">
        <v>10956</v>
      </c>
      <c r="H1114" s="6" t="s">
        <v>31</v>
      </c>
      <c r="I1114" s="43">
        <v>45226</v>
      </c>
      <c r="J1114" s="43"/>
      <c r="K1114">
        <v>49938</v>
      </c>
      <c r="L1114" s="6" t="s">
        <v>10957</v>
      </c>
      <c r="M1114" s="6" t="s">
        <v>10958</v>
      </c>
      <c r="N1114" s="6" t="s">
        <v>5507</v>
      </c>
      <c r="O1114" s="6" t="s">
        <v>3982</v>
      </c>
      <c r="Q1114" s="6" t="s">
        <v>1720</v>
      </c>
      <c r="R1114" s="6" t="s">
        <v>21230</v>
      </c>
      <c r="S1114" s="6" t="s">
        <v>21231</v>
      </c>
      <c r="T1114" s="6" t="s">
        <v>15902</v>
      </c>
      <c r="U1114" s="6" t="s">
        <v>1720</v>
      </c>
      <c r="V1114" s="6" t="s">
        <v>17156</v>
      </c>
      <c r="W1114" s="6" t="s">
        <v>21232</v>
      </c>
      <c r="X1114" s="6" t="s">
        <v>21233</v>
      </c>
      <c r="Y1114" s="6" t="s">
        <v>21234</v>
      </c>
      <c r="Z1114" s="6" t="s">
        <v>81</v>
      </c>
    </row>
    <row r="1115" spans="1:26" x14ac:dyDescent="0.25">
      <c r="A1115" s="6" t="s">
        <v>3264</v>
      </c>
      <c r="B1115" s="6" t="s">
        <v>3948</v>
      </c>
      <c r="C1115" s="6" t="s">
        <v>114</v>
      </c>
      <c r="D1115" s="6" t="s">
        <v>10959</v>
      </c>
      <c r="E1115" s="6" t="s">
        <v>10960</v>
      </c>
      <c r="F1115" s="6" t="s">
        <v>10198</v>
      </c>
      <c r="G1115" s="6" t="s">
        <v>10199</v>
      </c>
      <c r="H1115" s="6" t="s">
        <v>81</v>
      </c>
      <c r="I1115" s="43"/>
      <c r="J1115" s="43"/>
      <c r="L1115" s="6" t="s">
        <v>10961</v>
      </c>
      <c r="M1115" s="6" t="s">
        <v>81</v>
      </c>
      <c r="N1115" s="6" t="s">
        <v>5508</v>
      </c>
      <c r="O1115" s="6" t="s">
        <v>3982</v>
      </c>
      <c r="Q1115" s="6" t="s">
        <v>1721</v>
      </c>
      <c r="R1115" s="6" t="s">
        <v>21235</v>
      </c>
      <c r="S1115" s="6" t="s">
        <v>21236</v>
      </c>
      <c r="T1115" s="6" t="s">
        <v>12</v>
      </c>
      <c r="U1115" s="6" t="s">
        <v>1721</v>
      </c>
      <c r="V1115" s="6" t="s">
        <v>15889</v>
      </c>
      <c r="W1115" s="6" t="s">
        <v>15890</v>
      </c>
      <c r="X1115" s="6" t="s">
        <v>21237</v>
      </c>
      <c r="Y1115" s="6" t="s">
        <v>21238</v>
      </c>
      <c r="Z1115" s="6" t="s">
        <v>21239</v>
      </c>
    </row>
    <row r="1116" spans="1:26" x14ac:dyDescent="0.25">
      <c r="A1116" s="6" t="s">
        <v>3266</v>
      </c>
      <c r="B1116" s="6" t="s">
        <v>3833</v>
      </c>
      <c r="C1116" s="6" t="s">
        <v>3816</v>
      </c>
      <c r="D1116" s="6" t="s">
        <v>10962</v>
      </c>
      <c r="E1116" s="6" t="s">
        <v>10963</v>
      </c>
      <c r="F1116" s="6" t="s">
        <v>6445</v>
      </c>
      <c r="G1116" s="6" t="s">
        <v>9038</v>
      </c>
      <c r="H1116" s="6" t="s">
        <v>6447</v>
      </c>
      <c r="I1116" s="43">
        <v>45147</v>
      </c>
      <c r="J1116" s="43">
        <v>45149</v>
      </c>
      <c r="K1116">
        <v>1764013</v>
      </c>
      <c r="L1116" s="6" t="s">
        <v>10964</v>
      </c>
      <c r="M1116" s="6" t="s">
        <v>10965</v>
      </c>
      <c r="N1116" s="6" t="s">
        <v>5509</v>
      </c>
      <c r="O1116" s="6" t="s">
        <v>3983</v>
      </c>
      <c r="Q1116" s="6" t="s">
        <v>1723</v>
      </c>
      <c r="R1116" s="6" t="s">
        <v>21240</v>
      </c>
      <c r="S1116" s="6" t="s">
        <v>21241</v>
      </c>
      <c r="T1116" s="6" t="s">
        <v>12</v>
      </c>
      <c r="U1116" s="6" t="s">
        <v>1723</v>
      </c>
      <c r="V1116" s="6" t="s">
        <v>16127</v>
      </c>
      <c r="W1116" s="6" t="s">
        <v>16482</v>
      </c>
      <c r="X1116" s="6" t="s">
        <v>21242</v>
      </c>
      <c r="Y1116" s="6" t="s">
        <v>21243</v>
      </c>
      <c r="Z1116" s="6" t="s">
        <v>81</v>
      </c>
    </row>
    <row r="1117" spans="1:26" x14ac:dyDescent="0.25">
      <c r="A1117" s="6" t="s">
        <v>1368</v>
      </c>
      <c r="B1117" s="6" t="s">
        <v>3833</v>
      </c>
      <c r="C1117" s="6" t="s">
        <v>3816</v>
      </c>
      <c r="D1117" s="6" t="s">
        <v>10966</v>
      </c>
      <c r="E1117" s="6" t="s">
        <v>81</v>
      </c>
      <c r="F1117" s="6" t="s">
        <v>6551</v>
      </c>
      <c r="G1117" s="6" t="s">
        <v>10967</v>
      </c>
      <c r="H1117" s="6" t="s">
        <v>808</v>
      </c>
      <c r="I1117" s="43">
        <v>45229</v>
      </c>
      <c r="J1117" s="43">
        <v>45233</v>
      </c>
      <c r="K1117">
        <v>879169</v>
      </c>
      <c r="L1117" s="6" t="s">
        <v>10968</v>
      </c>
      <c r="M1117" s="6" t="s">
        <v>10969</v>
      </c>
      <c r="N1117" s="6" t="s">
        <v>4825</v>
      </c>
      <c r="O1117" s="6" t="s">
        <v>3983</v>
      </c>
      <c r="Q1117" s="6" t="s">
        <v>1725</v>
      </c>
      <c r="R1117" s="6" t="s">
        <v>21244</v>
      </c>
      <c r="S1117" s="6" t="s">
        <v>21245</v>
      </c>
      <c r="T1117" s="6" t="s">
        <v>12</v>
      </c>
      <c r="U1117" s="6" t="s">
        <v>1725</v>
      </c>
      <c r="V1117" s="6" t="s">
        <v>15930</v>
      </c>
      <c r="W1117" s="6" t="s">
        <v>16007</v>
      </c>
      <c r="X1117" s="6" t="s">
        <v>21246</v>
      </c>
      <c r="Y1117" s="6" t="s">
        <v>21247</v>
      </c>
      <c r="Z1117" s="6" t="s">
        <v>21248</v>
      </c>
    </row>
    <row r="1118" spans="1:26" x14ac:dyDescent="0.25">
      <c r="A1118" s="6" t="s">
        <v>3268</v>
      </c>
      <c r="B1118" s="6" t="s">
        <v>3832</v>
      </c>
      <c r="C1118" s="6" t="s">
        <v>3821</v>
      </c>
      <c r="D1118" s="6" t="s">
        <v>10970</v>
      </c>
      <c r="E1118" s="6" t="s">
        <v>81</v>
      </c>
      <c r="F1118" s="6" t="s">
        <v>10971</v>
      </c>
      <c r="G1118" s="6" t="s">
        <v>10972</v>
      </c>
      <c r="H1118" s="6" t="s">
        <v>1601</v>
      </c>
      <c r="I1118" s="43">
        <v>45217</v>
      </c>
      <c r="J1118" s="43">
        <v>45222</v>
      </c>
      <c r="K1118">
        <v>776901</v>
      </c>
      <c r="L1118" s="6" t="s">
        <v>10973</v>
      </c>
      <c r="M1118" s="6" t="s">
        <v>10974</v>
      </c>
      <c r="N1118" s="6" t="s">
        <v>5510</v>
      </c>
      <c r="O1118" s="6" t="s">
        <v>3982</v>
      </c>
      <c r="Q1118" s="6" t="s">
        <v>1727</v>
      </c>
      <c r="R1118" s="6" t="s">
        <v>21249</v>
      </c>
      <c r="S1118" s="6" t="s">
        <v>21250</v>
      </c>
      <c r="T1118" s="6" t="s">
        <v>12</v>
      </c>
      <c r="U1118" s="6" t="s">
        <v>1727</v>
      </c>
      <c r="V1118" s="6" t="s">
        <v>24</v>
      </c>
      <c r="W1118" s="6" t="s">
        <v>17496</v>
      </c>
      <c r="X1118" s="6" t="s">
        <v>21251</v>
      </c>
      <c r="Y1118" s="6" t="s">
        <v>21252</v>
      </c>
      <c r="Z1118" s="6" t="s">
        <v>21253</v>
      </c>
    </row>
    <row r="1119" spans="1:26" x14ac:dyDescent="0.25">
      <c r="A1119" s="6" t="s">
        <v>6199</v>
      </c>
      <c r="B1119" s="6" t="s">
        <v>3881</v>
      </c>
      <c r="C1119" s="6" t="s">
        <v>3816</v>
      </c>
      <c r="D1119" s="6" t="s">
        <v>10975</v>
      </c>
      <c r="E1119" s="6" t="s">
        <v>81</v>
      </c>
      <c r="F1119" s="6" t="s">
        <v>10976</v>
      </c>
      <c r="G1119" s="6" t="s">
        <v>10977</v>
      </c>
      <c r="H1119" s="6" t="s">
        <v>6650</v>
      </c>
      <c r="I1119" s="43"/>
      <c r="J1119" s="43"/>
      <c r="L1119" s="6" t="s">
        <v>81</v>
      </c>
      <c r="M1119" s="6" t="s">
        <v>81</v>
      </c>
      <c r="N1119" s="6" t="s">
        <v>5520</v>
      </c>
      <c r="O1119" s="6" t="s">
        <v>3983</v>
      </c>
      <c r="Q1119" s="6" t="s">
        <v>1729</v>
      </c>
      <c r="R1119" s="6" t="s">
        <v>21254</v>
      </c>
      <c r="S1119" s="6" t="s">
        <v>21255</v>
      </c>
      <c r="T1119" s="6" t="s">
        <v>12</v>
      </c>
      <c r="U1119" s="6" t="s">
        <v>1729</v>
      </c>
      <c r="V1119" s="6" t="s">
        <v>17594</v>
      </c>
      <c r="W1119" s="6" t="s">
        <v>20745</v>
      </c>
      <c r="X1119" s="6" t="s">
        <v>21256</v>
      </c>
      <c r="Y1119" s="6" t="s">
        <v>21257</v>
      </c>
      <c r="Z1119" s="6" t="s">
        <v>21258</v>
      </c>
    </row>
    <row r="1120" spans="1:26" x14ac:dyDescent="0.25">
      <c r="A1120" s="6" t="s">
        <v>1370</v>
      </c>
      <c r="B1120" s="6" t="s">
        <v>3847</v>
      </c>
      <c r="C1120" s="6" t="s">
        <v>3819</v>
      </c>
      <c r="D1120" s="6" t="s">
        <v>10978</v>
      </c>
      <c r="E1120" s="6" t="s">
        <v>81</v>
      </c>
      <c r="F1120" s="6" t="s">
        <v>6726</v>
      </c>
      <c r="G1120" s="6" t="s">
        <v>6727</v>
      </c>
      <c r="H1120" s="6" t="s">
        <v>6353</v>
      </c>
      <c r="I1120" s="43">
        <v>45226</v>
      </c>
      <c r="J1120" s="43">
        <v>45230</v>
      </c>
      <c r="K1120">
        <v>1868778</v>
      </c>
      <c r="L1120" s="6" t="s">
        <v>10979</v>
      </c>
      <c r="M1120" s="6" t="s">
        <v>10980</v>
      </c>
      <c r="N1120" s="6" t="s">
        <v>5511</v>
      </c>
      <c r="O1120" s="6" t="s">
        <v>3982</v>
      </c>
      <c r="Q1120" s="6" t="s">
        <v>3416</v>
      </c>
      <c r="R1120" s="6" t="s">
        <v>21259</v>
      </c>
      <c r="S1120" s="6" t="s">
        <v>21260</v>
      </c>
      <c r="T1120" s="6" t="s">
        <v>12</v>
      </c>
      <c r="U1120" s="6" t="s">
        <v>3416</v>
      </c>
      <c r="V1120" s="6" t="s">
        <v>15895</v>
      </c>
      <c r="W1120" s="6" t="s">
        <v>21261</v>
      </c>
      <c r="X1120" s="6" t="s">
        <v>21262</v>
      </c>
      <c r="Y1120" s="6" t="s">
        <v>21263</v>
      </c>
      <c r="Z1120" s="6" t="s">
        <v>21264</v>
      </c>
    </row>
    <row r="1121" spans="1:26" x14ac:dyDescent="0.25">
      <c r="A1121" s="6" t="s">
        <v>1372</v>
      </c>
      <c r="B1121" s="6" t="s">
        <v>3849</v>
      </c>
      <c r="C1121" s="6" t="s">
        <v>3819</v>
      </c>
      <c r="D1121" s="6" t="s">
        <v>10981</v>
      </c>
      <c r="E1121" s="6" t="s">
        <v>10982</v>
      </c>
      <c r="F1121" s="6" t="s">
        <v>10983</v>
      </c>
      <c r="G1121" s="6" t="s">
        <v>10984</v>
      </c>
      <c r="H1121" s="6" t="s">
        <v>81</v>
      </c>
      <c r="I1121" s="43"/>
      <c r="J1121" s="43"/>
      <c r="K1121">
        <v>1067491</v>
      </c>
      <c r="L1121" s="6" t="s">
        <v>10985</v>
      </c>
      <c r="M1121" s="6" t="s">
        <v>10986</v>
      </c>
      <c r="N1121" s="6" t="s">
        <v>5512</v>
      </c>
      <c r="O1121" s="6" t="s">
        <v>3982</v>
      </c>
      <c r="Q1121" s="6" t="s">
        <v>1731</v>
      </c>
      <c r="R1121" s="6" t="s">
        <v>21265</v>
      </c>
      <c r="S1121" s="6" t="s">
        <v>21266</v>
      </c>
      <c r="T1121" s="6" t="s">
        <v>15902</v>
      </c>
      <c r="U1121" s="6" t="s">
        <v>1731</v>
      </c>
      <c r="V1121" s="6" t="s">
        <v>15889</v>
      </c>
      <c r="W1121" s="6" t="s">
        <v>16116</v>
      </c>
      <c r="X1121" s="6" t="s">
        <v>21267</v>
      </c>
      <c r="Y1121" s="6" t="s">
        <v>21268</v>
      </c>
      <c r="Z1121" s="6" t="s">
        <v>21269</v>
      </c>
    </row>
    <row r="1122" spans="1:26" x14ac:dyDescent="0.25">
      <c r="A1122" s="6" t="s">
        <v>1374</v>
      </c>
      <c r="B1122" s="6" t="s">
        <v>3843</v>
      </c>
      <c r="C1122" s="6" t="s">
        <v>3821</v>
      </c>
      <c r="D1122" s="6" t="s">
        <v>10987</v>
      </c>
      <c r="E1122" s="6" t="s">
        <v>81</v>
      </c>
      <c r="F1122" s="6" t="s">
        <v>6599</v>
      </c>
      <c r="G1122" s="6" t="s">
        <v>10988</v>
      </c>
      <c r="H1122" s="6" t="s">
        <v>81</v>
      </c>
      <c r="I1122" s="43"/>
      <c r="J1122" s="43"/>
      <c r="K1122">
        <v>1039765</v>
      </c>
      <c r="L1122" s="6" t="s">
        <v>10989</v>
      </c>
      <c r="M1122" s="6" t="s">
        <v>10990</v>
      </c>
      <c r="N1122" s="6" t="s">
        <v>5513</v>
      </c>
      <c r="O1122" s="6" t="s">
        <v>3982</v>
      </c>
      <c r="Q1122" s="6" t="s">
        <v>1733</v>
      </c>
      <c r="R1122" s="6" t="s">
        <v>21270</v>
      </c>
      <c r="S1122" s="6" t="s">
        <v>21271</v>
      </c>
      <c r="T1122" s="6" t="s">
        <v>12</v>
      </c>
      <c r="U1122" s="6" t="s">
        <v>1733</v>
      </c>
      <c r="V1122" s="6" t="s">
        <v>24</v>
      </c>
      <c r="W1122" s="6" t="s">
        <v>18499</v>
      </c>
      <c r="X1122" s="6" t="s">
        <v>21272</v>
      </c>
      <c r="Y1122" s="6" t="s">
        <v>21273</v>
      </c>
      <c r="Z1122" s="6" t="s">
        <v>21274</v>
      </c>
    </row>
    <row r="1123" spans="1:26" x14ac:dyDescent="0.25">
      <c r="A1123" s="6" t="s">
        <v>1376</v>
      </c>
      <c r="B1123" s="6" t="s">
        <v>3876</v>
      </c>
      <c r="C1123" s="6" t="s">
        <v>3835</v>
      </c>
      <c r="D1123" s="6" t="s">
        <v>10991</v>
      </c>
      <c r="E1123" s="6" t="s">
        <v>81</v>
      </c>
      <c r="F1123" s="6" t="s">
        <v>10992</v>
      </c>
      <c r="G1123" s="6" t="s">
        <v>10993</v>
      </c>
      <c r="H1123" s="6" t="s">
        <v>6408</v>
      </c>
      <c r="I1123" s="43">
        <v>45231</v>
      </c>
      <c r="J1123" s="43">
        <v>45236</v>
      </c>
      <c r="K1123">
        <v>1046257</v>
      </c>
      <c r="L1123" s="6" t="s">
        <v>10994</v>
      </c>
      <c r="M1123" s="6" t="s">
        <v>10995</v>
      </c>
      <c r="N1123" s="6" t="s">
        <v>4272</v>
      </c>
      <c r="O1123" s="6" t="s">
        <v>3983</v>
      </c>
      <c r="Q1123" s="6" t="s">
        <v>1734</v>
      </c>
      <c r="R1123" s="6" t="s">
        <v>21275</v>
      </c>
      <c r="S1123" s="6" t="s">
        <v>21276</v>
      </c>
      <c r="T1123" s="6" t="s">
        <v>15902</v>
      </c>
      <c r="U1123" s="6" t="s">
        <v>1734</v>
      </c>
      <c r="V1123" s="6" t="s">
        <v>15889</v>
      </c>
      <c r="W1123" s="6" t="s">
        <v>16116</v>
      </c>
      <c r="X1123" s="6" t="s">
        <v>21277</v>
      </c>
      <c r="Y1123" s="6" t="s">
        <v>21278</v>
      </c>
      <c r="Z1123" s="6" t="s">
        <v>21279</v>
      </c>
    </row>
    <row r="1124" spans="1:26" x14ac:dyDescent="0.25">
      <c r="A1124" s="6" t="s">
        <v>3270</v>
      </c>
      <c r="B1124" s="6" t="s">
        <v>3841</v>
      </c>
      <c r="C1124" s="6" t="s">
        <v>3816</v>
      </c>
      <c r="D1124" s="6" t="s">
        <v>10996</v>
      </c>
      <c r="E1124" s="6" t="s">
        <v>10997</v>
      </c>
      <c r="F1124" s="6" t="s">
        <v>10998</v>
      </c>
      <c r="G1124" s="6" t="s">
        <v>10999</v>
      </c>
      <c r="H1124" s="6" t="s">
        <v>81</v>
      </c>
      <c r="I1124" s="43">
        <v>45224</v>
      </c>
      <c r="J1124" s="43">
        <v>45229</v>
      </c>
      <c r="K1124">
        <v>1742692</v>
      </c>
      <c r="L1124" s="6" t="s">
        <v>11000</v>
      </c>
      <c r="M1124" s="6" t="s">
        <v>11001</v>
      </c>
      <c r="N1124" s="6" t="s">
        <v>5514</v>
      </c>
      <c r="O1124" s="6" t="s">
        <v>3983</v>
      </c>
      <c r="Q1124" s="6" t="s">
        <v>1739</v>
      </c>
      <c r="R1124" s="6" t="s">
        <v>21280</v>
      </c>
      <c r="S1124" s="6" t="s">
        <v>21281</v>
      </c>
      <c r="T1124" s="6" t="s">
        <v>12</v>
      </c>
      <c r="U1124" s="6" t="s">
        <v>1739</v>
      </c>
      <c r="V1124" s="6" t="s">
        <v>16127</v>
      </c>
      <c r="W1124" s="6" t="s">
        <v>16482</v>
      </c>
      <c r="X1124" s="6" t="s">
        <v>21282</v>
      </c>
      <c r="Y1124" s="6" t="s">
        <v>21283</v>
      </c>
      <c r="Z1124" s="6" t="s">
        <v>21284</v>
      </c>
    </row>
    <row r="1125" spans="1:26" x14ac:dyDescent="0.25">
      <c r="A1125" s="6" t="s">
        <v>3272</v>
      </c>
      <c r="B1125" s="6" t="s">
        <v>3833</v>
      </c>
      <c r="C1125" s="6" t="s">
        <v>3816</v>
      </c>
      <c r="D1125" s="6" t="s">
        <v>11002</v>
      </c>
      <c r="E1125" s="6" t="s">
        <v>81</v>
      </c>
      <c r="F1125" s="6" t="s">
        <v>11003</v>
      </c>
      <c r="G1125" s="6" t="s">
        <v>11004</v>
      </c>
      <c r="H1125" s="6" t="s">
        <v>6569</v>
      </c>
      <c r="I1125" s="43">
        <v>45224</v>
      </c>
      <c r="J1125" s="43">
        <v>45229</v>
      </c>
      <c r="K1125">
        <v>1104506</v>
      </c>
      <c r="L1125" s="6" t="s">
        <v>11005</v>
      </c>
      <c r="M1125" s="6" t="s">
        <v>11006</v>
      </c>
      <c r="N1125" s="6" t="s">
        <v>5515</v>
      </c>
      <c r="O1125" s="6" t="s">
        <v>3983</v>
      </c>
      <c r="Q1125" s="6" t="s">
        <v>1741</v>
      </c>
      <c r="R1125" s="6" t="s">
        <v>21285</v>
      </c>
      <c r="S1125" s="6" t="s">
        <v>21286</v>
      </c>
      <c r="T1125" s="6" t="s">
        <v>12</v>
      </c>
      <c r="U1125" s="6" t="s">
        <v>1741</v>
      </c>
      <c r="V1125" s="6" t="s">
        <v>15917</v>
      </c>
      <c r="W1125" s="6" t="s">
        <v>15918</v>
      </c>
      <c r="X1125" s="6" t="s">
        <v>21287</v>
      </c>
      <c r="Y1125" s="6" t="s">
        <v>21288</v>
      </c>
      <c r="Z1125" s="6" t="s">
        <v>21289</v>
      </c>
    </row>
    <row r="1126" spans="1:26" x14ac:dyDescent="0.25">
      <c r="A1126" s="6" t="s">
        <v>1378</v>
      </c>
      <c r="B1126" s="6" t="s">
        <v>3841</v>
      </c>
      <c r="C1126" s="6" t="s">
        <v>3816</v>
      </c>
      <c r="D1126" s="6" t="s">
        <v>11007</v>
      </c>
      <c r="E1126" s="6" t="s">
        <v>7810</v>
      </c>
      <c r="F1126" s="6" t="s">
        <v>11008</v>
      </c>
      <c r="G1126" s="6" t="s">
        <v>11009</v>
      </c>
      <c r="H1126" s="6" t="s">
        <v>6709</v>
      </c>
      <c r="I1126" s="43">
        <v>45229</v>
      </c>
      <c r="J1126" s="43">
        <v>45233</v>
      </c>
      <c r="K1126">
        <v>1609550</v>
      </c>
      <c r="L1126" s="6" t="s">
        <v>11010</v>
      </c>
      <c r="M1126" s="6" t="s">
        <v>11011</v>
      </c>
      <c r="N1126" s="6" t="s">
        <v>5516</v>
      </c>
      <c r="O1126" s="6" t="s">
        <v>3983</v>
      </c>
      <c r="Q1126" s="6" t="s">
        <v>3420</v>
      </c>
      <c r="R1126" s="6" t="s">
        <v>21290</v>
      </c>
      <c r="S1126" s="6" t="s">
        <v>21291</v>
      </c>
      <c r="T1126" s="6" t="s">
        <v>12</v>
      </c>
      <c r="U1126" s="6" t="s">
        <v>3420</v>
      </c>
      <c r="V1126" s="6" t="s">
        <v>16785</v>
      </c>
      <c r="W1126" s="6" t="s">
        <v>16786</v>
      </c>
      <c r="X1126" s="6" t="s">
        <v>21292</v>
      </c>
      <c r="Y1126" s="6" t="s">
        <v>21293</v>
      </c>
      <c r="Z1126" s="6" t="s">
        <v>21294</v>
      </c>
    </row>
    <row r="1127" spans="1:26" x14ac:dyDescent="0.25">
      <c r="A1127" s="6" t="s">
        <v>1380</v>
      </c>
      <c r="B1127" s="6" t="s">
        <v>3858</v>
      </c>
      <c r="C1127" s="6" t="s">
        <v>3819</v>
      </c>
      <c r="D1127" s="6" t="s">
        <v>11012</v>
      </c>
      <c r="E1127" s="6" t="s">
        <v>7191</v>
      </c>
      <c r="F1127" s="6" t="s">
        <v>9755</v>
      </c>
      <c r="G1127" s="6" t="s">
        <v>11013</v>
      </c>
      <c r="H1127" s="6" t="s">
        <v>8740</v>
      </c>
      <c r="I1127" s="43">
        <v>45228</v>
      </c>
      <c r="J1127" s="43">
        <v>45232</v>
      </c>
      <c r="K1127">
        <v>1841804</v>
      </c>
      <c r="L1127" s="6" t="s">
        <v>11014</v>
      </c>
      <c r="M1127" s="6" t="s">
        <v>11015</v>
      </c>
      <c r="N1127" s="6" t="s">
        <v>5517</v>
      </c>
      <c r="O1127" s="6" t="s">
        <v>3982</v>
      </c>
      <c r="Q1127" s="6" t="s">
        <v>3423</v>
      </c>
      <c r="R1127" s="6" t="s">
        <v>21295</v>
      </c>
      <c r="S1127" s="6" t="s">
        <v>21296</v>
      </c>
      <c r="T1127" s="6" t="s">
        <v>15902</v>
      </c>
      <c r="U1127" s="6" t="s">
        <v>3423</v>
      </c>
      <c r="V1127" s="6" t="s">
        <v>24</v>
      </c>
      <c r="W1127" s="6" t="s">
        <v>18499</v>
      </c>
      <c r="X1127" s="6" t="s">
        <v>21297</v>
      </c>
      <c r="Y1127" s="6" t="s">
        <v>21298</v>
      </c>
      <c r="Z1127" s="6" t="s">
        <v>21299</v>
      </c>
    </row>
    <row r="1128" spans="1:26" x14ac:dyDescent="0.25">
      <c r="A1128" s="6" t="s">
        <v>15792</v>
      </c>
      <c r="B1128" s="6" t="s">
        <v>3884</v>
      </c>
      <c r="C1128" s="6" t="s">
        <v>3866</v>
      </c>
      <c r="D1128" s="6" t="s">
        <v>24613</v>
      </c>
      <c r="E1128" s="6" t="s">
        <v>24614</v>
      </c>
      <c r="F1128" s="6" t="s">
        <v>6445</v>
      </c>
      <c r="G1128" s="6" t="s">
        <v>7860</v>
      </c>
      <c r="H1128" s="6" t="s">
        <v>6447</v>
      </c>
      <c r="I1128" s="43">
        <v>45147</v>
      </c>
      <c r="J1128" s="43"/>
      <c r="L1128" s="6" t="s">
        <v>81</v>
      </c>
      <c r="M1128" s="6" t="s">
        <v>81</v>
      </c>
      <c r="N1128" s="6" t="s">
        <v>24615</v>
      </c>
      <c r="O1128" s="6" t="s">
        <v>3982</v>
      </c>
      <c r="Q1128" s="6" t="s">
        <v>3427</v>
      </c>
      <c r="R1128" s="6" t="s">
        <v>21300</v>
      </c>
      <c r="S1128" s="6" t="s">
        <v>81</v>
      </c>
      <c r="T1128" s="6" t="s">
        <v>12</v>
      </c>
      <c r="U1128" s="6" t="s">
        <v>3427</v>
      </c>
      <c r="V1128" s="6" t="s">
        <v>16024</v>
      </c>
      <c r="W1128" s="6" t="s">
        <v>16025</v>
      </c>
      <c r="X1128" s="6" t="s">
        <v>21301</v>
      </c>
      <c r="Y1128" s="6" t="s">
        <v>21302</v>
      </c>
      <c r="Z1128" s="6" t="s">
        <v>81</v>
      </c>
    </row>
    <row r="1129" spans="1:26" x14ac:dyDescent="0.25">
      <c r="A1129" s="6" t="s">
        <v>3274</v>
      </c>
      <c r="B1129" s="6" t="s">
        <v>3858</v>
      </c>
      <c r="C1129" s="6" t="s">
        <v>3819</v>
      </c>
      <c r="D1129" s="6" t="s">
        <v>11016</v>
      </c>
      <c r="E1129" s="6" t="s">
        <v>81</v>
      </c>
      <c r="F1129" s="6" t="s">
        <v>7112</v>
      </c>
      <c r="G1129" s="6" t="s">
        <v>11017</v>
      </c>
      <c r="H1129" s="6" t="s">
        <v>6353</v>
      </c>
      <c r="I1129" s="43">
        <v>45174</v>
      </c>
      <c r="J1129" s="43">
        <v>45178</v>
      </c>
      <c r="K1129">
        <v>1565687</v>
      </c>
      <c r="L1129" s="6" t="s">
        <v>11018</v>
      </c>
      <c r="M1129" s="6" t="s">
        <v>11019</v>
      </c>
      <c r="N1129" s="6" t="s">
        <v>5518</v>
      </c>
      <c r="O1129" s="6" t="s">
        <v>3982</v>
      </c>
      <c r="Q1129" s="6" t="s">
        <v>1743</v>
      </c>
      <c r="R1129" s="6" t="s">
        <v>21303</v>
      </c>
      <c r="S1129" s="6" t="s">
        <v>21304</v>
      </c>
      <c r="T1129" s="6" t="s">
        <v>15902</v>
      </c>
      <c r="U1129" s="6" t="s">
        <v>1743</v>
      </c>
      <c r="V1129" s="6" t="s">
        <v>16285</v>
      </c>
      <c r="W1129" s="6" t="s">
        <v>16286</v>
      </c>
      <c r="X1129" s="6" t="s">
        <v>21305</v>
      </c>
      <c r="Y1129" s="6" t="s">
        <v>21306</v>
      </c>
      <c r="Z1129" s="6" t="s">
        <v>81</v>
      </c>
    </row>
    <row r="1130" spans="1:26" x14ac:dyDescent="0.25">
      <c r="A1130" s="6" t="s">
        <v>1381</v>
      </c>
      <c r="B1130" s="6" t="s">
        <v>3853</v>
      </c>
      <c r="C1130" s="6" t="s">
        <v>3819</v>
      </c>
      <c r="D1130" s="6" t="s">
        <v>11020</v>
      </c>
      <c r="E1130" s="6" t="s">
        <v>81</v>
      </c>
      <c r="F1130" s="6" t="s">
        <v>6351</v>
      </c>
      <c r="G1130" s="6" t="s">
        <v>11021</v>
      </c>
      <c r="H1130" s="6" t="s">
        <v>6353</v>
      </c>
      <c r="I1130" s="43">
        <v>45224</v>
      </c>
      <c r="J1130" s="43">
        <v>45229</v>
      </c>
      <c r="K1130">
        <v>50863</v>
      </c>
      <c r="L1130" s="6" t="s">
        <v>11022</v>
      </c>
      <c r="M1130" s="6" t="s">
        <v>11023</v>
      </c>
      <c r="N1130" s="6" t="s">
        <v>4826</v>
      </c>
      <c r="O1130" s="6" t="s">
        <v>3982</v>
      </c>
      <c r="Q1130" s="6" t="s">
        <v>1745</v>
      </c>
      <c r="R1130" s="6" t="s">
        <v>21307</v>
      </c>
      <c r="S1130" s="6" t="s">
        <v>21308</v>
      </c>
      <c r="T1130" s="6" t="s">
        <v>15902</v>
      </c>
      <c r="U1130" s="6" t="s">
        <v>1745</v>
      </c>
      <c r="V1130" s="6" t="s">
        <v>16024</v>
      </c>
      <c r="W1130" s="6" t="s">
        <v>16025</v>
      </c>
      <c r="X1130" s="6" t="s">
        <v>21309</v>
      </c>
      <c r="Y1130" s="6" t="s">
        <v>21310</v>
      </c>
      <c r="Z1130" s="6" t="s">
        <v>21311</v>
      </c>
    </row>
    <row r="1131" spans="1:26" x14ac:dyDescent="0.25">
      <c r="A1131" s="6" t="s">
        <v>1383</v>
      </c>
      <c r="B1131" s="6" t="s">
        <v>3858</v>
      </c>
      <c r="C1131" s="6" t="s">
        <v>3819</v>
      </c>
      <c r="D1131" s="6" t="s">
        <v>11024</v>
      </c>
      <c r="E1131" s="6" t="s">
        <v>81</v>
      </c>
      <c r="F1131" s="6" t="s">
        <v>8318</v>
      </c>
      <c r="G1131" s="6" t="s">
        <v>10357</v>
      </c>
      <c r="H1131" s="6" t="s">
        <v>6353</v>
      </c>
      <c r="I1131" s="43">
        <v>45162</v>
      </c>
      <c r="J1131" s="43"/>
      <c r="K1131">
        <v>896878</v>
      </c>
      <c r="L1131" s="6" t="s">
        <v>11025</v>
      </c>
      <c r="M1131" s="6" t="s">
        <v>11026</v>
      </c>
      <c r="N1131" s="6" t="s">
        <v>4829</v>
      </c>
      <c r="O1131" s="6" t="s">
        <v>3982</v>
      </c>
      <c r="Q1131" s="6" t="s">
        <v>3430</v>
      </c>
      <c r="R1131" s="6" t="s">
        <v>21312</v>
      </c>
      <c r="S1131" s="6" t="s">
        <v>21313</v>
      </c>
      <c r="T1131" s="6" t="s">
        <v>15902</v>
      </c>
      <c r="U1131" s="6" t="s">
        <v>3430</v>
      </c>
      <c r="V1131" s="6" t="s">
        <v>15930</v>
      </c>
      <c r="W1131" s="6" t="s">
        <v>17011</v>
      </c>
      <c r="X1131" s="6" t="s">
        <v>21314</v>
      </c>
      <c r="Y1131" s="6" t="s">
        <v>21315</v>
      </c>
      <c r="Z1131" s="6" t="s">
        <v>21316</v>
      </c>
    </row>
    <row r="1132" spans="1:26" x14ac:dyDescent="0.25">
      <c r="A1132" s="6" t="s">
        <v>1384</v>
      </c>
      <c r="B1132" s="6" t="s">
        <v>3874</v>
      </c>
      <c r="C1132" s="6" t="s">
        <v>3840</v>
      </c>
      <c r="D1132" s="6" t="s">
        <v>8504</v>
      </c>
      <c r="E1132" s="6" t="s">
        <v>8686</v>
      </c>
      <c r="F1132" s="6" t="s">
        <v>6467</v>
      </c>
      <c r="G1132" s="6" t="s">
        <v>11027</v>
      </c>
      <c r="H1132" s="6" t="s">
        <v>6376</v>
      </c>
      <c r="I1132" s="43">
        <v>45223</v>
      </c>
      <c r="J1132" s="43">
        <v>45229</v>
      </c>
      <c r="K1132">
        <v>1687229</v>
      </c>
      <c r="L1132" s="6" t="s">
        <v>11028</v>
      </c>
      <c r="M1132" s="6" t="s">
        <v>11029</v>
      </c>
      <c r="N1132" s="6" t="s">
        <v>5519</v>
      </c>
      <c r="O1132" s="6" t="s">
        <v>3982</v>
      </c>
      <c r="Q1132" s="6" t="s">
        <v>1747</v>
      </c>
      <c r="R1132" s="6" t="s">
        <v>21317</v>
      </c>
      <c r="S1132" s="6" t="s">
        <v>21318</v>
      </c>
      <c r="T1132" s="6" t="s">
        <v>15902</v>
      </c>
      <c r="U1132" s="6" t="s">
        <v>1747</v>
      </c>
      <c r="V1132" s="6" t="s">
        <v>15936</v>
      </c>
      <c r="W1132" s="6" t="s">
        <v>15937</v>
      </c>
      <c r="X1132" s="6" t="s">
        <v>21319</v>
      </c>
      <c r="Y1132" s="6" t="s">
        <v>21320</v>
      </c>
      <c r="Z1132" s="6" t="s">
        <v>21321</v>
      </c>
    </row>
    <row r="1133" spans="1:26" x14ac:dyDescent="0.25">
      <c r="A1133" s="6" t="s">
        <v>15794</v>
      </c>
      <c r="B1133" s="6" t="s">
        <v>3893</v>
      </c>
      <c r="C1133" s="6" t="s">
        <v>3819</v>
      </c>
      <c r="D1133" s="6" t="s">
        <v>24616</v>
      </c>
      <c r="E1133" s="6" t="s">
        <v>81</v>
      </c>
      <c r="F1133" s="6" t="s">
        <v>24617</v>
      </c>
      <c r="G1133" s="6" t="s">
        <v>24618</v>
      </c>
      <c r="H1133" s="6" t="s">
        <v>6594</v>
      </c>
      <c r="I1133" s="43">
        <v>45148</v>
      </c>
      <c r="J1133" s="43"/>
      <c r="L1133" s="6" t="s">
        <v>81</v>
      </c>
      <c r="M1133" s="6" t="s">
        <v>81</v>
      </c>
      <c r="N1133" s="6" t="s">
        <v>24619</v>
      </c>
      <c r="O1133" s="6" t="s">
        <v>3982</v>
      </c>
      <c r="Q1133" s="6" t="s">
        <v>1748</v>
      </c>
      <c r="R1133" s="6" t="s">
        <v>21322</v>
      </c>
      <c r="S1133" s="6" t="s">
        <v>21323</v>
      </c>
      <c r="T1133" s="6" t="s">
        <v>12</v>
      </c>
      <c r="U1133" s="6" t="s">
        <v>1748</v>
      </c>
      <c r="V1133" s="6" t="s">
        <v>15903</v>
      </c>
      <c r="W1133" s="6" t="s">
        <v>17485</v>
      </c>
      <c r="X1133" s="6" t="s">
        <v>21324</v>
      </c>
      <c r="Y1133" s="6" t="s">
        <v>21325</v>
      </c>
      <c r="Z1133" s="6" t="s">
        <v>21326</v>
      </c>
    </row>
    <row r="1134" spans="1:26" x14ac:dyDescent="0.25">
      <c r="A1134" s="6" t="s">
        <v>1386</v>
      </c>
      <c r="B1134" s="6" t="s">
        <v>3833</v>
      </c>
      <c r="C1134" s="6" t="s">
        <v>3816</v>
      </c>
      <c r="D1134" s="6" t="s">
        <v>11030</v>
      </c>
      <c r="E1134" s="6" t="s">
        <v>81</v>
      </c>
      <c r="F1134" s="6" t="s">
        <v>11031</v>
      </c>
      <c r="G1134" s="6" t="s">
        <v>11032</v>
      </c>
      <c r="H1134" s="6" t="s">
        <v>6353</v>
      </c>
      <c r="I1134" s="43">
        <v>45147</v>
      </c>
      <c r="J1134" s="43"/>
      <c r="K1134">
        <v>874015</v>
      </c>
      <c r="L1134" s="6" t="s">
        <v>11033</v>
      </c>
      <c r="M1134" s="6" t="s">
        <v>11034</v>
      </c>
      <c r="N1134" s="6" t="s">
        <v>5521</v>
      </c>
      <c r="O1134" s="6" t="s">
        <v>3983</v>
      </c>
      <c r="Q1134" s="6" t="s">
        <v>1750</v>
      </c>
      <c r="R1134" s="6" t="s">
        <v>21327</v>
      </c>
      <c r="S1134" s="6" t="s">
        <v>21328</v>
      </c>
      <c r="T1134" s="6" t="s">
        <v>15902</v>
      </c>
      <c r="U1134" s="6" t="s">
        <v>1750</v>
      </c>
      <c r="V1134" s="6" t="s">
        <v>16024</v>
      </c>
      <c r="W1134" s="6" t="s">
        <v>16025</v>
      </c>
      <c r="X1134" s="6" t="s">
        <v>21329</v>
      </c>
      <c r="Y1134" s="6" t="s">
        <v>21330</v>
      </c>
      <c r="Z1134" s="6" t="s">
        <v>81</v>
      </c>
    </row>
    <row r="1135" spans="1:26" x14ac:dyDescent="0.25">
      <c r="A1135" s="6" t="s">
        <v>3277</v>
      </c>
      <c r="B1135" s="6" t="s">
        <v>3873</v>
      </c>
      <c r="C1135" s="6" t="s">
        <v>114</v>
      </c>
      <c r="D1135" s="6" t="s">
        <v>11035</v>
      </c>
      <c r="E1135" s="6" t="s">
        <v>6781</v>
      </c>
      <c r="F1135" s="6" t="s">
        <v>7570</v>
      </c>
      <c r="G1135" s="6" t="s">
        <v>7187</v>
      </c>
      <c r="H1135" s="6" t="s">
        <v>6617</v>
      </c>
      <c r="I1135" s="43">
        <v>45147</v>
      </c>
      <c r="J1135" s="43"/>
      <c r="K1135">
        <v>1054905</v>
      </c>
      <c r="L1135" s="6" t="s">
        <v>11036</v>
      </c>
      <c r="M1135" s="6" t="s">
        <v>11037</v>
      </c>
      <c r="N1135" s="6" t="s">
        <v>5522</v>
      </c>
      <c r="O1135" s="6" t="s">
        <v>3982</v>
      </c>
      <c r="Q1135" s="6" t="s">
        <v>1751</v>
      </c>
      <c r="R1135" s="6" t="s">
        <v>21331</v>
      </c>
      <c r="S1135" s="6" t="s">
        <v>21332</v>
      </c>
      <c r="T1135" s="6" t="s">
        <v>12</v>
      </c>
      <c r="U1135" s="6" t="s">
        <v>1751</v>
      </c>
      <c r="V1135" s="6" t="s">
        <v>15889</v>
      </c>
      <c r="W1135" s="6" t="s">
        <v>18010</v>
      </c>
      <c r="X1135" s="6" t="s">
        <v>21333</v>
      </c>
      <c r="Y1135" s="6" t="s">
        <v>21334</v>
      </c>
      <c r="Z1135" s="6" t="s">
        <v>21335</v>
      </c>
    </row>
    <row r="1136" spans="1:26" x14ac:dyDescent="0.25">
      <c r="A1136" s="6" t="s">
        <v>1388</v>
      </c>
      <c r="B1136" s="6" t="s">
        <v>3847</v>
      </c>
      <c r="C1136" s="6" t="s">
        <v>3819</v>
      </c>
      <c r="D1136" s="6" t="s">
        <v>11038</v>
      </c>
      <c r="E1136" s="6" t="s">
        <v>81</v>
      </c>
      <c r="F1136" s="6" t="s">
        <v>6451</v>
      </c>
      <c r="G1136" s="6" t="s">
        <v>7203</v>
      </c>
      <c r="H1136" s="6" t="s">
        <v>6353</v>
      </c>
      <c r="I1136" s="43">
        <v>45169</v>
      </c>
      <c r="J1136" s="43"/>
      <c r="K1136">
        <v>1642896</v>
      </c>
      <c r="L1136" s="6" t="s">
        <v>11039</v>
      </c>
      <c r="M1136" s="6" t="s">
        <v>11040</v>
      </c>
      <c r="N1136" s="6" t="s">
        <v>4715</v>
      </c>
      <c r="O1136" s="6" t="s">
        <v>3982</v>
      </c>
      <c r="Q1136" s="6" t="s">
        <v>1752</v>
      </c>
      <c r="R1136" s="6" t="s">
        <v>21336</v>
      </c>
      <c r="S1136" s="6" t="s">
        <v>21337</v>
      </c>
      <c r="T1136" s="6" t="s">
        <v>15902</v>
      </c>
      <c r="U1136" s="6" t="s">
        <v>1752</v>
      </c>
      <c r="V1136" s="6" t="s">
        <v>15930</v>
      </c>
      <c r="W1136" s="6" t="s">
        <v>17727</v>
      </c>
      <c r="X1136" s="6" t="s">
        <v>21338</v>
      </c>
      <c r="Y1136" s="6" t="s">
        <v>21339</v>
      </c>
      <c r="Z1136" s="6" t="s">
        <v>21340</v>
      </c>
    </row>
    <row r="1137" spans="1:26" x14ac:dyDescent="0.25">
      <c r="A1137" s="6" t="s">
        <v>1389</v>
      </c>
      <c r="B1137" s="6" t="s">
        <v>3885</v>
      </c>
      <c r="C1137" s="6" t="s">
        <v>3826</v>
      </c>
      <c r="D1137" s="6" t="s">
        <v>11041</v>
      </c>
      <c r="E1137" s="6" t="s">
        <v>81</v>
      </c>
      <c r="F1137" s="6" t="s">
        <v>7488</v>
      </c>
      <c r="G1137" s="6" t="s">
        <v>11042</v>
      </c>
      <c r="H1137" s="6" t="s">
        <v>6399</v>
      </c>
      <c r="I1137" s="43">
        <v>45225</v>
      </c>
      <c r="J1137" s="43"/>
      <c r="K1137">
        <v>51434</v>
      </c>
      <c r="L1137" s="6" t="s">
        <v>11043</v>
      </c>
      <c r="M1137" s="6" t="s">
        <v>11044</v>
      </c>
      <c r="N1137" s="6" t="s">
        <v>4828</v>
      </c>
      <c r="O1137" s="6" t="s">
        <v>3983</v>
      </c>
      <c r="Q1137" s="6" t="s">
        <v>1753</v>
      </c>
      <c r="R1137" s="6" t="s">
        <v>21341</v>
      </c>
      <c r="S1137" s="6" t="s">
        <v>21342</v>
      </c>
      <c r="T1137" s="6" t="s">
        <v>15902</v>
      </c>
      <c r="U1137" s="6" t="s">
        <v>1753</v>
      </c>
      <c r="V1137" s="6" t="s">
        <v>15910</v>
      </c>
      <c r="W1137" s="6" t="s">
        <v>16687</v>
      </c>
      <c r="X1137" s="6" t="s">
        <v>21343</v>
      </c>
      <c r="Y1137" s="6" t="s">
        <v>21344</v>
      </c>
      <c r="Z1137" s="6" t="s">
        <v>21345</v>
      </c>
    </row>
    <row r="1138" spans="1:26" x14ac:dyDescent="0.25">
      <c r="A1138" s="6" t="s">
        <v>1392</v>
      </c>
      <c r="B1138" s="6" t="s">
        <v>3931</v>
      </c>
      <c r="C1138" s="6" t="s">
        <v>3835</v>
      </c>
      <c r="D1138" s="6" t="s">
        <v>11045</v>
      </c>
      <c r="E1138" s="6" t="s">
        <v>8391</v>
      </c>
      <c r="F1138" s="6" t="s">
        <v>6445</v>
      </c>
      <c r="G1138" s="6" t="s">
        <v>11046</v>
      </c>
      <c r="H1138" s="6" t="s">
        <v>6447</v>
      </c>
      <c r="I1138" s="43">
        <v>45147</v>
      </c>
      <c r="J1138" s="43"/>
      <c r="K1138">
        <v>822663</v>
      </c>
      <c r="L1138" s="6" t="s">
        <v>11047</v>
      </c>
      <c r="M1138" s="6" t="s">
        <v>11048</v>
      </c>
      <c r="N1138" s="6" t="s">
        <v>4104</v>
      </c>
      <c r="O1138" s="6" t="s">
        <v>3982</v>
      </c>
      <c r="Q1138" s="6" t="s">
        <v>1755</v>
      </c>
      <c r="R1138" s="6" t="s">
        <v>21346</v>
      </c>
      <c r="S1138" s="6" t="s">
        <v>21347</v>
      </c>
      <c r="T1138" s="6" t="s">
        <v>81</v>
      </c>
      <c r="U1138" s="6" t="s">
        <v>81</v>
      </c>
      <c r="V1138" s="6" t="s">
        <v>16127</v>
      </c>
      <c r="W1138" s="6" t="s">
        <v>16152</v>
      </c>
      <c r="X1138" s="6" t="s">
        <v>21348</v>
      </c>
      <c r="Y1138" s="6" t="s">
        <v>21349</v>
      </c>
      <c r="Z1138" s="6" t="s">
        <v>81</v>
      </c>
    </row>
    <row r="1139" spans="1:26" x14ac:dyDescent="0.25">
      <c r="A1139" s="6" t="s">
        <v>1393</v>
      </c>
      <c r="B1139" s="6" t="s">
        <v>3813</v>
      </c>
      <c r="C1139" s="6" t="s">
        <v>3887</v>
      </c>
      <c r="D1139" s="6" t="s">
        <v>11049</v>
      </c>
      <c r="E1139" s="6" t="s">
        <v>81</v>
      </c>
      <c r="F1139" s="6" t="s">
        <v>6445</v>
      </c>
      <c r="G1139" s="6" t="s">
        <v>9728</v>
      </c>
      <c r="H1139" s="6" t="s">
        <v>6447</v>
      </c>
      <c r="I1139" s="43">
        <v>45218</v>
      </c>
      <c r="J1139" s="43">
        <v>45222</v>
      </c>
      <c r="K1139">
        <v>51644</v>
      </c>
      <c r="L1139" s="6" t="s">
        <v>11050</v>
      </c>
      <c r="M1139" s="6" t="s">
        <v>11051</v>
      </c>
      <c r="N1139" s="6" t="s">
        <v>4604</v>
      </c>
      <c r="O1139" s="6" t="s">
        <v>3982</v>
      </c>
      <c r="Q1139" s="6" t="s">
        <v>1756</v>
      </c>
      <c r="R1139" s="6" t="s">
        <v>21350</v>
      </c>
      <c r="S1139" s="6" t="s">
        <v>21351</v>
      </c>
      <c r="T1139" s="6" t="s">
        <v>12</v>
      </c>
      <c r="U1139" s="6" t="s">
        <v>1756</v>
      </c>
      <c r="V1139" s="6" t="s">
        <v>102</v>
      </c>
      <c r="W1139" s="6" t="s">
        <v>16106</v>
      </c>
      <c r="X1139" s="6" t="s">
        <v>21352</v>
      </c>
      <c r="Y1139" s="6" t="s">
        <v>21353</v>
      </c>
      <c r="Z1139" s="6" t="s">
        <v>21354</v>
      </c>
    </row>
    <row r="1140" spans="1:26" x14ac:dyDescent="0.25">
      <c r="A1140" s="6" t="s">
        <v>1396</v>
      </c>
      <c r="B1140" s="6" t="s">
        <v>3848</v>
      </c>
      <c r="C1140" s="6" t="s">
        <v>3819</v>
      </c>
      <c r="D1140" s="6" t="s">
        <v>11052</v>
      </c>
      <c r="E1140" s="6" t="s">
        <v>81</v>
      </c>
      <c r="F1140" s="6" t="s">
        <v>7757</v>
      </c>
      <c r="G1140" s="6" t="s">
        <v>7758</v>
      </c>
      <c r="H1140" s="6" t="s">
        <v>1601</v>
      </c>
      <c r="I1140" s="43">
        <v>45229</v>
      </c>
      <c r="J1140" s="43">
        <v>45233</v>
      </c>
      <c r="K1140">
        <v>1111928</v>
      </c>
      <c r="L1140" s="6" t="s">
        <v>11053</v>
      </c>
      <c r="M1140" s="6" t="s">
        <v>11054</v>
      </c>
      <c r="N1140" s="6" t="s">
        <v>4647</v>
      </c>
      <c r="O1140" s="6" t="s">
        <v>3982</v>
      </c>
      <c r="Q1140" s="6" t="s">
        <v>1757</v>
      </c>
      <c r="R1140" s="6" t="s">
        <v>21355</v>
      </c>
      <c r="S1140" s="6" t="s">
        <v>21356</v>
      </c>
      <c r="T1140" s="6" t="s">
        <v>12</v>
      </c>
      <c r="U1140" s="6" t="s">
        <v>1757</v>
      </c>
      <c r="V1140" s="6" t="s">
        <v>16127</v>
      </c>
      <c r="W1140" s="6" t="s">
        <v>16128</v>
      </c>
      <c r="X1140" s="6" t="s">
        <v>21357</v>
      </c>
      <c r="Y1140" s="6" t="s">
        <v>21358</v>
      </c>
      <c r="Z1140" s="6" t="s">
        <v>21359</v>
      </c>
    </row>
    <row r="1141" spans="1:26" x14ac:dyDescent="0.25">
      <c r="A1141" s="6" t="s">
        <v>3278</v>
      </c>
      <c r="B1141" s="6" t="s">
        <v>3865</v>
      </c>
      <c r="C1141" s="6" t="s">
        <v>3866</v>
      </c>
      <c r="D1141" s="6" t="s">
        <v>11055</v>
      </c>
      <c r="E1141" s="6" t="s">
        <v>11056</v>
      </c>
      <c r="F1141" s="6" t="s">
        <v>6722</v>
      </c>
      <c r="G1141" s="6" t="s">
        <v>11057</v>
      </c>
      <c r="H1141" s="6" t="s">
        <v>81</v>
      </c>
      <c r="I1141" s="43"/>
      <c r="J1141" s="43"/>
      <c r="L1141" s="6" t="s">
        <v>81</v>
      </c>
      <c r="M1141" s="6" t="s">
        <v>81</v>
      </c>
      <c r="N1141" s="6" t="s">
        <v>5523</v>
      </c>
      <c r="O1141" s="6" t="s">
        <v>3982</v>
      </c>
      <c r="Q1141" s="6" t="s">
        <v>3434</v>
      </c>
      <c r="R1141" s="6" t="s">
        <v>21360</v>
      </c>
      <c r="S1141" s="6" t="s">
        <v>21361</v>
      </c>
      <c r="T1141" s="6" t="s">
        <v>15902</v>
      </c>
      <c r="U1141" s="6" t="s">
        <v>3434</v>
      </c>
      <c r="V1141" s="6" t="s">
        <v>16037</v>
      </c>
      <c r="W1141" s="6" t="s">
        <v>16038</v>
      </c>
      <c r="X1141" s="6" t="s">
        <v>21362</v>
      </c>
      <c r="Y1141" s="6" t="s">
        <v>21363</v>
      </c>
      <c r="Z1141" s="6" t="s">
        <v>21364</v>
      </c>
    </row>
    <row r="1142" spans="1:26" x14ac:dyDescent="0.25">
      <c r="A1142" s="6" t="s">
        <v>1399</v>
      </c>
      <c r="B1142" s="6" t="s">
        <v>3886</v>
      </c>
      <c r="C1142" s="6" t="s">
        <v>3887</v>
      </c>
      <c r="D1142" s="6" t="s">
        <v>11058</v>
      </c>
      <c r="E1142" s="6" t="s">
        <v>11059</v>
      </c>
      <c r="F1142" s="6" t="s">
        <v>6483</v>
      </c>
      <c r="G1142" s="6" t="s">
        <v>11060</v>
      </c>
      <c r="H1142" s="6" t="s">
        <v>81</v>
      </c>
      <c r="I1142" s="43">
        <v>45160</v>
      </c>
      <c r="J1142" s="43"/>
      <c r="K1142">
        <v>1722608</v>
      </c>
      <c r="L1142" s="6" t="s">
        <v>11061</v>
      </c>
      <c r="M1142" s="6" t="s">
        <v>11062</v>
      </c>
      <c r="N1142" s="6" t="s">
        <v>5524</v>
      </c>
      <c r="O1142" s="6" t="s">
        <v>3982</v>
      </c>
      <c r="Q1142" s="6" t="s">
        <v>1759</v>
      </c>
      <c r="R1142" s="6" t="s">
        <v>21365</v>
      </c>
      <c r="S1142" s="6" t="s">
        <v>21366</v>
      </c>
      <c r="T1142" s="6" t="s">
        <v>15902</v>
      </c>
      <c r="U1142" s="6" t="s">
        <v>1759</v>
      </c>
      <c r="V1142" s="6" t="s">
        <v>16285</v>
      </c>
      <c r="W1142" s="6" t="s">
        <v>16286</v>
      </c>
      <c r="X1142" s="6" t="s">
        <v>21367</v>
      </c>
      <c r="Y1142" s="6" t="s">
        <v>21368</v>
      </c>
      <c r="Z1142" s="6" t="s">
        <v>21369</v>
      </c>
    </row>
    <row r="1143" spans="1:26" x14ac:dyDescent="0.25">
      <c r="A1143" s="6" t="s">
        <v>1401</v>
      </c>
      <c r="B1143" s="6" t="s">
        <v>3815</v>
      </c>
      <c r="C1143" s="6" t="s">
        <v>3816</v>
      </c>
      <c r="D1143" s="6" t="s">
        <v>11063</v>
      </c>
      <c r="E1143" s="6" t="s">
        <v>81</v>
      </c>
      <c r="F1143" s="6" t="s">
        <v>11064</v>
      </c>
      <c r="G1143" s="6" t="s">
        <v>11065</v>
      </c>
      <c r="H1143" s="6" t="s">
        <v>6388</v>
      </c>
      <c r="I1143" s="43">
        <v>45223</v>
      </c>
      <c r="J1143" s="43">
        <v>45229</v>
      </c>
      <c r="K1143">
        <v>1478242</v>
      </c>
      <c r="L1143" s="6" t="s">
        <v>11066</v>
      </c>
      <c r="M1143" s="6" t="s">
        <v>11067</v>
      </c>
      <c r="N1143" s="6" t="s">
        <v>4592</v>
      </c>
      <c r="O1143" s="6" t="s">
        <v>3983</v>
      </c>
      <c r="Q1143" s="6" t="s">
        <v>1761</v>
      </c>
      <c r="R1143" s="6" t="s">
        <v>21370</v>
      </c>
      <c r="S1143" s="6" t="s">
        <v>21371</v>
      </c>
      <c r="T1143" s="6" t="s">
        <v>12</v>
      </c>
      <c r="U1143" s="6" t="s">
        <v>1761</v>
      </c>
      <c r="V1143" s="6" t="s">
        <v>102</v>
      </c>
      <c r="W1143" s="6" t="s">
        <v>16106</v>
      </c>
      <c r="X1143" s="6" t="s">
        <v>21372</v>
      </c>
      <c r="Y1143" s="6" t="s">
        <v>21373</v>
      </c>
      <c r="Z1143" s="6" t="s">
        <v>21374</v>
      </c>
    </row>
    <row r="1144" spans="1:26" x14ac:dyDescent="0.25">
      <c r="A1144" s="6" t="s">
        <v>1402</v>
      </c>
      <c r="B1144" s="6" t="s">
        <v>3880</v>
      </c>
      <c r="C1144" s="6" t="s">
        <v>3823</v>
      </c>
      <c r="D1144" s="6" t="s">
        <v>11068</v>
      </c>
      <c r="E1144" s="6" t="s">
        <v>8291</v>
      </c>
      <c r="F1144" s="6" t="s">
        <v>8914</v>
      </c>
      <c r="G1144" s="6" t="s">
        <v>8915</v>
      </c>
      <c r="H1144" s="6" t="s">
        <v>6388</v>
      </c>
      <c r="I1144" s="43">
        <v>45230</v>
      </c>
      <c r="J1144" s="43">
        <v>45236</v>
      </c>
      <c r="K1144">
        <v>1699150</v>
      </c>
      <c r="L1144" s="6" t="s">
        <v>11069</v>
      </c>
      <c r="M1144" s="6" t="s">
        <v>11070</v>
      </c>
      <c r="N1144" s="6" t="s">
        <v>4279</v>
      </c>
      <c r="O1144" s="6" t="s">
        <v>3982</v>
      </c>
      <c r="Q1144" s="6" t="s">
        <v>1763</v>
      </c>
      <c r="R1144" s="6" t="s">
        <v>21375</v>
      </c>
      <c r="S1144" s="6" t="s">
        <v>21376</v>
      </c>
      <c r="T1144" s="6" t="s">
        <v>12</v>
      </c>
      <c r="U1144" s="6" t="s">
        <v>1763</v>
      </c>
      <c r="V1144" s="6" t="s">
        <v>16024</v>
      </c>
      <c r="W1144" s="6" t="s">
        <v>16025</v>
      </c>
      <c r="X1144" s="6" t="s">
        <v>21377</v>
      </c>
      <c r="Y1144" s="6" t="s">
        <v>21378</v>
      </c>
      <c r="Z1144" s="6" t="s">
        <v>81</v>
      </c>
    </row>
    <row r="1145" spans="1:26" x14ac:dyDescent="0.25">
      <c r="A1145" s="6" t="s">
        <v>1404</v>
      </c>
      <c r="B1145" s="6" t="s">
        <v>3891</v>
      </c>
      <c r="C1145" s="6" t="s">
        <v>3887</v>
      </c>
      <c r="D1145" s="6" t="s">
        <v>11071</v>
      </c>
      <c r="E1145" s="6" t="s">
        <v>8184</v>
      </c>
      <c r="F1145" s="6" t="s">
        <v>7122</v>
      </c>
      <c r="G1145" s="6" t="s">
        <v>6887</v>
      </c>
      <c r="H1145" s="6" t="s">
        <v>6650</v>
      </c>
      <c r="I1145" s="43">
        <v>45217</v>
      </c>
      <c r="J1145" s="43">
        <v>45222</v>
      </c>
      <c r="K1145">
        <v>1418819</v>
      </c>
      <c r="L1145" s="6" t="s">
        <v>11072</v>
      </c>
      <c r="M1145" s="6" t="s">
        <v>11073</v>
      </c>
      <c r="N1145" s="6" t="s">
        <v>5525</v>
      </c>
      <c r="O1145" s="6" t="s">
        <v>3982</v>
      </c>
      <c r="Q1145" s="6" t="s">
        <v>1765</v>
      </c>
      <c r="R1145" s="6" t="s">
        <v>21379</v>
      </c>
      <c r="S1145" s="6" t="s">
        <v>21380</v>
      </c>
      <c r="T1145" s="6" t="s">
        <v>12</v>
      </c>
      <c r="U1145" s="6" t="s">
        <v>1765</v>
      </c>
      <c r="V1145" s="6" t="s">
        <v>15936</v>
      </c>
      <c r="W1145" s="6" t="s">
        <v>16493</v>
      </c>
      <c r="X1145" s="6" t="s">
        <v>21381</v>
      </c>
      <c r="Y1145" s="6" t="s">
        <v>21382</v>
      </c>
      <c r="Z1145" s="6" t="s">
        <v>21383</v>
      </c>
    </row>
    <row r="1146" spans="1:26" x14ac:dyDescent="0.25">
      <c r="A1146" s="6" t="s">
        <v>1406</v>
      </c>
      <c r="B1146" s="6" t="s">
        <v>3890</v>
      </c>
      <c r="C1146" s="6" t="s">
        <v>3840</v>
      </c>
      <c r="D1146" s="6" t="s">
        <v>11074</v>
      </c>
      <c r="E1146" s="6" t="s">
        <v>11075</v>
      </c>
      <c r="F1146" s="6" t="s">
        <v>11076</v>
      </c>
      <c r="G1146" s="6" t="s">
        <v>11077</v>
      </c>
      <c r="H1146" s="6" t="s">
        <v>6737</v>
      </c>
      <c r="I1146" s="43">
        <v>45231</v>
      </c>
      <c r="J1146" s="43">
        <v>45236</v>
      </c>
      <c r="K1146">
        <v>1020569</v>
      </c>
      <c r="L1146" s="6" t="s">
        <v>11078</v>
      </c>
      <c r="M1146" s="6" t="s">
        <v>11079</v>
      </c>
      <c r="N1146" s="6" t="s">
        <v>4306</v>
      </c>
      <c r="O1146" s="6" t="s">
        <v>3982</v>
      </c>
      <c r="Q1146" s="6" t="s">
        <v>1767</v>
      </c>
      <c r="R1146" s="6" t="s">
        <v>21384</v>
      </c>
      <c r="S1146" s="6" t="s">
        <v>21385</v>
      </c>
      <c r="T1146" s="6" t="s">
        <v>12</v>
      </c>
      <c r="U1146" s="6" t="s">
        <v>1767</v>
      </c>
      <c r="V1146" s="6" t="s">
        <v>16024</v>
      </c>
      <c r="W1146" s="6" t="s">
        <v>16025</v>
      </c>
      <c r="X1146" s="6" t="s">
        <v>21386</v>
      </c>
      <c r="Y1146" s="6" t="s">
        <v>21387</v>
      </c>
      <c r="Z1146" s="6" t="s">
        <v>81</v>
      </c>
    </row>
    <row r="1147" spans="1:26" x14ac:dyDescent="0.25">
      <c r="A1147" s="6" t="s">
        <v>1408</v>
      </c>
      <c r="B1147" s="6" t="s">
        <v>3874</v>
      </c>
      <c r="C1147" s="6" t="s">
        <v>3840</v>
      </c>
      <c r="D1147" s="6" t="s">
        <v>11080</v>
      </c>
      <c r="E1147" s="6" t="s">
        <v>11081</v>
      </c>
      <c r="F1147" s="6" t="s">
        <v>7172</v>
      </c>
      <c r="G1147" s="6" t="s">
        <v>11082</v>
      </c>
      <c r="H1147" s="6" t="s">
        <v>6360</v>
      </c>
      <c r="I1147" s="43">
        <v>45223</v>
      </c>
      <c r="J1147" s="43">
        <v>45229</v>
      </c>
      <c r="K1147">
        <v>1466085</v>
      </c>
      <c r="L1147" s="6" t="s">
        <v>11083</v>
      </c>
      <c r="M1147" s="6" t="s">
        <v>11084</v>
      </c>
      <c r="N1147" s="6" t="s">
        <v>5526</v>
      </c>
      <c r="O1147" s="6" t="s">
        <v>3982</v>
      </c>
      <c r="Q1147" s="6" t="s">
        <v>6210</v>
      </c>
      <c r="R1147" s="6" t="s">
        <v>21388</v>
      </c>
      <c r="S1147" s="6" t="s">
        <v>21389</v>
      </c>
      <c r="T1147" s="6" t="s">
        <v>12</v>
      </c>
      <c r="U1147" s="6" t="s">
        <v>6210</v>
      </c>
      <c r="V1147" s="6" t="s">
        <v>16127</v>
      </c>
      <c r="W1147" s="6" t="s">
        <v>16152</v>
      </c>
      <c r="X1147" s="6" t="s">
        <v>21390</v>
      </c>
      <c r="Y1147" s="6" t="s">
        <v>21391</v>
      </c>
      <c r="Z1147" s="6" t="s">
        <v>21392</v>
      </c>
    </row>
    <row r="1148" spans="1:26" x14ac:dyDescent="0.25">
      <c r="A1148" s="6" t="s">
        <v>1410</v>
      </c>
      <c r="B1148" s="6" t="s">
        <v>3841</v>
      </c>
      <c r="C1148" s="6" t="s">
        <v>3816</v>
      </c>
      <c r="D1148" s="6" t="s">
        <v>11085</v>
      </c>
      <c r="E1148" s="6" t="s">
        <v>8291</v>
      </c>
      <c r="F1148" s="6" t="s">
        <v>6451</v>
      </c>
      <c r="G1148" s="6" t="s">
        <v>6452</v>
      </c>
      <c r="H1148" s="6" t="s">
        <v>6353</v>
      </c>
      <c r="I1148" s="43">
        <v>45229</v>
      </c>
      <c r="J1148" s="43">
        <v>45233</v>
      </c>
      <c r="K1148">
        <v>1388658</v>
      </c>
      <c r="L1148" s="6" t="s">
        <v>11086</v>
      </c>
      <c r="M1148" s="6" t="s">
        <v>11087</v>
      </c>
      <c r="N1148" s="6" t="s">
        <v>5527</v>
      </c>
      <c r="O1148" s="6" t="s">
        <v>3983</v>
      </c>
      <c r="Q1148" s="6" t="s">
        <v>1769</v>
      </c>
      <c r="R1148" s="6" t="s">
        <v>21393</v>
      </c>
      <c r="S1148" s="6" t="s">
        <v>21394</v>
      </c>
      <c r="T1148" s="6" t="s">
        <v>15902</v>
      </c>
      <c r="U1148" s="6" t="s">
        <v>1769</v>
      </c>
      <c r="V1148" s="6" t="s">
        <v>102</v>
      </c>
      <c r="W1148" s="6" t="s">
        <v>16670</v>
      </c>
      <c r="X1148" s="6" t="s">
        <v>21395</v>
      </c>
      <c r="Y1148" s="6" t="s">
        <v>21396</v>
      </c>
      <c r="Z1148" s="6" t="s">
        <v>81</v>
      </c>
    </row>
    <row r="1149" spans="1:26" x14ac:dyDescent="0.25">
      <c r="A1149" s="6" t="s">
        <v>11088</v>
      </c>
      <c r="B1149" s="6" t="s">
        <v>3849</v>
      </c>
      <c r="C1149" s="6" t="s">
        <v>3819</v>
      </c>
      <c r="D1149" s="6" t="s">
        <v>11089</v>
      </c>
      <c r="E1149" s="6" t="s">
        <v>81</v>
      </c>
      <c r="F1149" s="6" t="s">
        <v>11090</v>
      </c>
      <c r="G1149" s="6" t="s">
        <v>11091</v>
      </c>
      <c r="H1149" s="6" t="s">
        <v>81</v>
      </c>
      <c r="I1149" s="43"/>
      <c r="J1149" s="43"/>
      <c r="L1149" s="6" t="s">
        <v>11092</v>
      </c>
      <c r="M1149" s="6" t="s">
        <v>11093</v>
      </c>
      <c r="N1149" s="6" t="s">
        <v>11094</v>
      </c>
      <c r="O1149" s="6" t="s">
        <v>3982</v>
      </c>
      <c r="Q1149" s="6" t="s">
        <v>1771</v>
      </c>
      <c r="R1149" s="6" t="s">
        <v>1770</v>
      </c>
      <c r="S1149" s="6" t="s">
        <v>21397</v>
      </c>
      <c r="T1149" s="6" t="s">
        <v>12</v>
      </c>
      <c r="U1149" s="6" t="s">
        <v>1771</v>
      </c>
      <c r="V1149" s="6" t="s">
        <v>102</v>
      </c>
      <c r="W1149" s="6" t="s">
        <v>16670</v>
      </c>
      <c r="X1149" s="6" t="s">
        <v>21398</v>
      </c>
      <c r="Y1149" s="6" t="s">
        <v>21399</v>
      </c>
      <c r="Z1149" s="6" t="s">
        <v>21400</v>
      </c>
    </row>
    <row r="1150" spans="1:26" x14ac:dyDescent="0.25">
      <c r="A1150" s="6" t="s">
        <v>3279</v>
      </c>
      <c r="B1150" s="6" t="s">
        <v>3832</v>
      </c>
      <c r="C1150" s="6" t="s">
        <v>3821</v>
      </c>
      <c r="D1150" s="6" t="s">
        <v>11095</v>
      </c>
      <c r="E1150" s="6" t="s">
        <v>81</v>
      </c>
      <c r="F1150" s="6" t="s">
        <v>11096</v>
      </c>
      <c r="G1150" s="6" t="s">
        <v>11097</v>
      </c>
      <c r="H1150" s="6" t="s">
        <v>11098</v>
      </c>
      <c r="I1150" s="43"/>
      <c r="J1150" s="43"/>
      <c r="L1150" s="6" t="s">
        <v>81</v>
      </c>
      <c r="M1150" s="6" t="s">
        <v>81</v>
      </c>
      <c r="N1150" s="6" t="s">
        <v>5528</v>
      </c>
      <c r="O1150" s="6" t="s">
        <v>3982</v>
      </c>
      <c r="Q1150" s="6" t="s">
        <v>1772</v>
      </c>
      <c r="R1150" s="6" t="s">
        <v>21401</v>
      </c>
      <c r="S1150" s="6" t="s">
        <v>21402</v>
      </c>
      <c r="T1150" s="6" t="s">
        <v>15902</v>
      </c>
      <c r="U1150" s="6" t="s">
        <v>1772</v>
      </c>
      <c r="V1150" s="6" t="s">
        <v>16024</v>
      </c>
      <c r="W1150" s="6" t="s">
        <v>17334</v>
      </c>
      <c r="X1150" s="6" t="s">
        <v>21403</v>
      </c>
      <c r="Y1150" s="6" t="s">
        <v>21404</v>
      </c>
      <c r="Z1150" s="6" t="s">
        <v>21405</v>
      </c>
    </row>
    <row r="1151" spans="1:26" x14ac:dyDescent="0.25">
      <c r="A1151" s="6" t="s">
        <v>1411</v>
      </c>
      <c r="B1151" s="6" t="s">
        <v>3879</v>
      </c>
      <c r="C1151" s="6" t="s">
        <v>3816</v>
      </c>
      <c r="D1151" s="6" t="s">
        <v>11099</v>
      </c>
      <c r="E1151" s="6" t="s">
        <v>81</v>
      </c>
      <c r="F1151" s="6" t="s">
        <v>10027</v>
      </c>
      <c r="G1151" s="6" t="s">
        <v>11100</v>
      </c>
      <c r="H1151" s="6" t="s">
        <v>6353</v>
      </c>
      <c r="I1151" s="43">
        <v>45215</v>
      </c>
      <c r="J1151" s="43">
        <v>45219</v>
      </c>
      <c r="K1151">
        <v>1035267</v>
      </c>
      <c r="L1151" s="6" t="s">
        <v>11101</v>
      </c>
      <c r="M1151" s="6" t="s">
        <v>11102</v>
      </c>
      <c r="N1151" s="6" t="s">
        <v>5529</v>
      </c>
      <c r="O1151" s="6" t="s">
        <v>3983</v>
      </c>
      <c r="Q1151" s="6" t="s">
        <v>1774</v>
      </c>
      <c r="R1151" s="6" t="s">
        <v>21406</v>
      </c>
      <c r="S1151" s="6" t="s">
        <v>21407</v>
      </c>
      <c r="T1151" s="6" t="s">
        <v>81</v>
      </c>
      <c r="U1151" s="6" t="s">
        <v>81</v>
      </c>
      <c r="V1151" s="6" t="s">
        <v>102</v>
      </c>
      <c r="W1151" s="6" t="s">
        <v>16670</v>
      </c>
      <c r="X1151" s="6" t="s">
        <v>21408</v>
      </c>
      <c r="Y1151" s="6" t="s">
        <v>21409</v>
      </c>
      <c r="Z1151" s="6" t="s">
        <v>21410</v>
      </c>
    </row>
    <row r="1152" spans="1:26" x14ac:dyDescent="0.25">
      <c r="A1152" s="6" t="s">
        <v>1412</v>
      </c>
      <c r="B1152" s="6" t="s">
        <v>3849</v>
      </c>
      <c r="C1152" s="6" t="s">
        <v>3819</v>
      </c>
      <c r="D1152" s="6" t="s">
        <v>11103</v>
      </c>
      <c r="E1152" s="6" t="s">
        <v>11104</v>
      </c>
      <c r="F1152" s="6" t="s">
        <v>8409</v>
      </c>
      <c r="G1152" s="6" t="s">
        <v>11105</v>
      </c>
      <c r="H1152" s="6" t="s">
        <v>6703</v>
      </c>
      <c r="I1152" s="43">
        <v>45229</v>
      </c>
      <c r="J1152" s="43">
        <v>45233</v>
      </c>
      <c r="K1152">
        <v>749251</v>
      </c>
      <c r="L1152" s="6" t="s">
        <v>11106</v>
      </c>
      <c r="M1152" s="6" t="s">
        <v>11107</v>
      </c>
      <c r="N1152" s="6" t="s">
        <v>4170</v>
      </c>
      <c r="O1152" s="6" t="s">
        <v>3982</v>
      </c>
      <c r="Q1152" s="6" t="s">
        <v>3437</v>
      </c>
      <c r="R1152" s="6" t="s">
        <v>21411</v>
      </c>
      <c r="S1152" s="6" t="s">
        <v>21412</v>
      </c>
      <c r="T1152" s="6" t="s">
        <v>12</v>
      </c>
      <c r="U1152" s="6" t="s">
        <v>3437</v>
      </c>
      <c r="V1152" s="6" t="s">
        <v>16063</v>
      </c>
      <c r="W1152" s="6" t="s">
        <v>16064</v>
      </c>
      <c r="X1152" s="6" t="s">
        <v>21413</v>
      </c>
      <c r="Y1152" s="6" t="s">
        <v>21414</v>
      </c>
      <c r="Z1152" s="6" t="s">
        <v>21415</v>
      </c>
    </row>
    <row r="1153" spans="1:26" x14ac:dyDescent="0.25">
      <c r="A1153" s="6" t="s">
        <v>1414</v>
      </c>
      <c r="B1153" s="6" t="s">
        <v>3881</v>
      </c>
      <c r="C1153" s="6" t="s">
        <v>3816</v>
      </c>
      <c r="D1153" s="6" t="s">
        <v>7858</v>
      </c>
      <c r="E1153" s="6" t="s">
        <v>81</v>
      </c>
      <c r="F1153" s="6" t="s">
        <v>6445</v>
      </c>
      <c r="G1153" s="6" t="s">
        <v>7860</v>
      </c>
      <c r="H1153" s="6" t="s">
        <v>6447</v>
      </c>
      <c r="I1153" s="43">
        <v>45231</v>
      </c>
      <c r="J1153" s="43">
        <v>45236</v>
      </c>
      <c r="K1153">
        <v>1567514</v>
      </c>
      <c r="L1153" s="6" t="s">
        <v>11108</v>
      </c>
      <c r="M1153" s="6" t="s">
        <v>11109</v>
      </c>
      <c r="N1153" s="6" t="s">
        <v>5530</v>
      </c>
      <c r="O1153" s="6" t="s">
        <v>3983</v>
      </c>
      <c r="Q1153" s="6" t="s">
        <v>1775</v>
      </c>
      <c r="R1153" s="6" t="s">
        <v>21416</v>
      </c>
      <c r="S1153" s="6" t="s">
        <v>21417</v>
      </c>
      <c r="T1153" s="6" t="s">
        <v>12</v>
      </c>
      <c r="U1153" s="6" t="s">
        <v>1775</v>
      </c>
      <c r="V1153" s="6" t="s">
        <v>102</v>
      </c>
      <c r="W1153" s="6" t="s">
        <v>16106</v>
      </c>
      <c r="X1153" s="6" t="s">
        <v>21418</v>
      </c>
      <c r="Y1153" s="6" t="s">
        <v>21419</v>
      </c>
      <c r="Z1153" s="6" t="s">
        <v>21420</v>
      </c>
    </row>
    <row r="1154" spans="1:26" x14ac:dyDescent="0.25">
      <c r="A1154" s="6" t="s">
        <v>6201</v>
      </c>
      <c r="B1154" s="6" t="s">
        <v>3832</v>
      </c>
      <c r="C1154" s="6" t="s">
        <v>3821</v>
      </c>
      <c r="D1154" s="6" t="s">
        <v>11110</v>
      </c>
      <c r="E1154" s="6" t="s">
        <v>11111</v>
      </c>
      <c r="F1154" s="6" t="s">
        <v>6779</v>
      </c>
      <c r="G1154" s="6" t="s">
        <v>81</v>
      </c>
      <c r="H1154" s="6" t="s">
        <v>81</v>
      </c>
      <c r="I1154" s="43"/>
      <c r="J1154" s="43"/>
      <c r="L1154" s="6" t="s">
        <v>81</v>
      </c>
      <c r="M1154" s="6" t="s">
        <v>81</v>
      </c>
      <c r="N1154" s="6" t="s">
        <v>11112</v>
      </c>
      <c r="O1154" s="6" t="s">
        <v>3982</v>
      </c>
      <c r="Q1154" s="6" t="s">
        <v>1777</v>
      </c>
      <c r="R1154" s="6" t="s">
        <v>21421</v>
      </c>
      <c r="S1154" s="6" t="s">
        <v>21422</v>
      </c>
      <c r="T1154" s="6" t="s">
        <v>7779</v>
      </c>
      <c r="U1154" s="6" t="s">
        <v>1777</v>
      </c>
      <c r="V1154" s="6" t="s">
        <v>16037</v>
      </c>
      <c r="W1154" s="6" t="s">
        <v>16616</v>
      </c>
      <c r="X1154" s="6" t="s">
        <v>21423</v>
      </c>
      <c r="Y1154" s="6" t="s">
        <v>21424</v>
      </c>
      <c r="Z1154" s="6" t="s">
        <v>21425</v>
      </c>
    </row>
    <row r="1155" spans="1:26" x14ac:dyDescent="0.25">
      <c r="A1155" s="6" t="s">
        <v>3281</v>
      </c>
      <c r="B1155" s="6" t="s">
        <v>3841</v>
      </c>
      <c r="C1155" s="6" t="s">
        <v>3816</v>
      </c>
      <c r="D1155" s="6" t="s">
        <v>11113</v>
      </c>
      <c r="E1155" s="6" t="s">
        <v>9812</v>
      </c>
      <c r="F1155" s="6" t="s">
        <v>9068</v>
      </c>
      <c r="G1155" s="6" t="s">
        <v>9069</v>
      </c>
      <c r="H1155" s="6" t="s">
        <v>6376</v>
      </c>
      <c r="I1155" s="43">
        <v>45224</v>
      </c>
      <c r="J1155" s="43">
        <v>45229</v>
      </c>
      <c r="K1155">
        <v>1114483</v>
      </c>
      <c r="L1155" s="6" t="s">
        <v>11114</v>
      </c>
      <c r="M1155" s="6" t="s">
        <v>11115</v>
      </c>
      <c r="N1155" s="6" t="s">
        <v>5531</v>
      </c>
      <c r="O1155" s="6" t="s">
        <v>3983</v>
      </c>
      <c r="Q1155" s="6" t="s">
        <v>1778</v>
      </c>
      <c r="R1155" s="6" t="s">
        <v>21426</v>
      </c>
      <c r="S1155" s="6" t="s">
        <v>21427</v>
      </c>
      <c r="T1155" s="6" t="s">
        <v>81</v>
      </c>
      <c r="U1155" s="6" t="s">
        <v>81</v>
      </c>
      <c r="V1155" s="6" t="s">
        <v>15943</v>
      </c>
      <c r="W1155" s="6" t="s">
        <v>17917</v>
      </c>
      <c r="X1155" s="6" t="s">
        <v>21428</v>
      </c>
      <c r="Y1155" s="6" t="s">
        <v>21429</v>
      </c>
      <c r="Z1155" s="6" t="s">
        <v>81</v>
      </c>
    </row>
    <row r="1156" spans="1:26" x14ac:dyDescent="0.25">
      <c r="A1156" s="6" t="s">
        <v>3282</v>
      </c>
      <c r="B1156" s="6" t="s">
        <v>745</v>
      </c>
      <c r="C1156" s="6" t="s">
        <v>3823</v>
      </c>
      <c r="D1156" s="6" t="s">
        <v>11116</v>
      </c>
      <c r="E1156" s="6" t="s">
        <v>9118</v>
      </c>
      <c r="F1156" s="6" t="s">
        <v>6722</v>
      </c>
      <c r="G1156" s="6" t="s">
        <v>11117</v>
      </c>
      <c r="H1156" s="6" t="s">
        <v>81</v>
      </c>
      <c r="I1156" s="43"/>
      <c r="J1156" s="43"/>
      <c r="L1156" s="6" t="s">
        <v>11118</v>
      </c>
      <c r="M1156" s="6" t="s">
        <v>11119</v>
      </c>
      <c r="N1156" s="6" t="s">
        <v>5532</v>
      </c>
      <c r="O1156" s="6" t="s">
        <v>3984</v>
      </c>
      <c r="Q1156" s="6" t="s">
        <v>1780</v>
      </c>
      <c r="R1156" s="6" t="s">
        <v>21430</v>
      </c>
      <c r="S1156" s="6" t="s">
        <v>21431</v>
      </c>
      <c r="T1156" s="6" t="s">
        <v>12</v>
      </c>
      <c r="U1156" s="6" t="s">
        <v>1780</v>
      </c>
      <c r="V1156" s="6" t="s">
        <v>102</v>
      </c>
      <c r="W1156" s="6" t="s">
        <v>16670</v>
      </c>
      <c r="X1156" s="6" t="s">
        <v>21432</v>
      </c>
      <c r="Y1156" s="6" t="s">
        <v>21433</v>
      </c>
      <c r="Z1156" s="6" t="s">
        <v>21434</v>
      </c>
    </row>
    <row r="1157" spans="1:26" x14ac:dyDescent="0.25">
      <c r="A1157" s="6" t="s">
        <v>1416</v>
      </c>
      <c r="B1157" s="6" t="s">
        <v>3920</v>
      </c>
      <c r="C1157" s="6" t="s">
        <v>3819</v>
      </c>
      <c r="D1157" s="6" t="s">
        <v>11120</v>
      </c>
      <c r="E1157" s="6" t="s">
        <v>81</v>
      </c>
      <c r="F1157" s="6" t="s">
        <v>11121</v>
      </c>
      <c r="G1157" s="6" t="s">
        <v>11122</v>
      </c>
      <c r="H1157" s="6" t="s">
        <v>6852</v>
      </c>
      <c r="I1157" s="43">
        <v>45231</v>
      </c>
      <c r="J1157" s="43">
        <v>45236</v>
      </c>
      <c r="K1157">
        <v>780571</v>
      </c>
      <c r="L1157" s="6" t="s">
        <v>11123</v>
      </c>
      <c r="M1157" s="6" t="s">
        <v>11124</v>
      </c>
      <c r="N1157" s="6" t="s">
        <v>4348</v>
      </c>
      <c r="O1157" s="6" t="s">
        <v>3982</v>
      </c>
      <c r="Q1157" s="6" t="s">
        <v>1781</v>
      </c>
      <c r="R1157" s="6" t="s">
        <v>21435</v>
      </c>
      <c r="S1157" s="6" t="s">
        <v>21436</v>
      </c>
      <c r="T1157" s="6" t="s">
        <v>12</v>
      </c>
      <c r="U1157" s="6" t="s">
        <v>1781</v>
      </c>
      <c r="V1157" s="6" t="s">
        <v>17980</v>
      </c>
      <c r="W1157" s="6" t="s">
        <v>17981</v>
      </c>
      <c r="X1157" s="6" t="s">
        <v>21437</v>
      </c>
      <c r="Y1157" s="6" t="s">
        <v>21438</v>
      </c>
      <c r="Z1157" s="6" t="s">
        <v>21439</v>
      </c>
    </row>
    <row r="1158" spans="1:26" x14ac:dyDescent="0.25">
      <c r="A1158" s="6" t="s">
        <v>1417</v>
      </c>
      <c r="B1158" s="6" t="s">
        <v>3880</v>
      </c>
      <c r="C1158" s="6" t="s">
        <v>3823</v>
      </c>
      <c r="D1158" s="6" t="s">
        <v>11125</v>
      </c>
      <c r="E1158" s="6" t="s">
        <v>10963</v>
      </c>
      <c r="F1158" s="6" t="s">
        <v>8409</v>
      </c>
      <c r="G1158" s="6" t="s">
        <v>8410</v>
      </c>
      <c r="H1158" s="6" t="s">
        <v>6703</v>
      </c>
      <c r="I1158" s="43">
        <v>45231</v>
      </c>
      <c r="J1158" s="43">
        <v>45236</v>
      </c>
      <c r="K1158">
        <v>216228</v>
      </c>
      <c r="L1158" s="6" t="s">
        <v>11126</v>
      </c>
      <c r="M1158" s="6" t="s">
        <v>11127</v>
      </c>
      <c r="N1158" s="6" t="s">
        <v>4255</v>
      </c>
      <c r="O1158" s="6" t="s">
        <v>3982</v>
      </c>
      <c r="Q1158" s="6" t="s">
        <v>1783</v>
      </c>
      <c r="R1158" s="6" t="s">
        <v>21440</v>
      </c>
      <c r="S1158" s="6" t="s">
        <v>21441</v>
      </c>
      <c r="T1158" s="6" t="s">
        <v>12</v>
      </c>
      <c r="U1158" s="6" t="s">
        <v>1783</v>
      </c>
      <c r="V1158" s="6" t="s">
        <v>15930</v>
      </c>
      <c r="W1158" s="6" t="s">
        <v>15987</v>
      </c>
      <c r="X1158" s="6" t="s">
        <v>21442</v>
      </c>
      <c r="Y1158" s="6" t="s">
        <v>21443</v>
      </c>
      <c r="Z1158" s="6" t="s">
        <v>21444</v>
      </c>
    </row>
    <row r="1159" spans="1:26" x14ac:dyDescent="0.25">
      <c r="A1159" s="6" t="s">
        <v>3283</v>
      </c>
      <c r="B1159" s="6" t="s">
        <v>3954</v>
      </c>
      <c r="C1159" s="6" t="s">
        <v>3887</v>
      </c>
      <c r="D1159" s="6" t="s">
        <v>11128</v>
      </c>
      <c r="E1159" s="6" t="s">
        <v>11129</v>
      </c>
      <c r="F1159" s="6" t="s">
        <v>7215</v>
      </c>
      <c r="G1159" s="6" t="s">
        <v>11130</v>
      </c>
      <c r="H1159" s="6" t="s">
        <v>81</v>
      </c>
      <c r="I1159" s="43"/>
      <c r="J1159" s="43"/>
      <c r="L1159" s="6" t="s">
        <v>81</v>
      </c>
      <c r="M1159" s="6" t="s">
        <v>81</v>
      </c>
      <c r="N1159" s="6" t="s">
        <v>5533</v>
      </c>
      <c r="O1159" s="6" t="s">
        <v>3982</v>
      </c>
      <c r="Q1159" s="6" t="s">
        <v>3443</v>
      </c>
      <c r="R1159" s="6" t="s">
        <v>21445</v>
      </c>
      <c r="S1159" s="6" t="s">
        <v>21446</v>
      </c>
      <c r="T1159" s="6" t="s">
        <v>15902</v>
      </c>
      <c r="U1159" s="6" t="s">
        <v>3443</v>
      </c>
      <c r="V1159" s="6" t="s">
        <v>15930</v>
      </c>
      <c r="W1159" s="6" t="s">
        <v>16007</v>
      </c>
      <c r="X1159" s="6" t="s">
        <v>21447</v>
      </c>
      <c r="Y1159" s="6" t="s">
        <v>21448</v>
      </c>
      <c r="Z1159" s="6" t="s">
        <v>21449</v>
      </c>
    </row>
    <row r="1160" spans="1:26" x14ac:dyDescent="0.25">
      <c r="A1160" s="6" t="s">
        <v>1418</v>
      </c>
      <c r="B1160" s="6" t="s">
        <v>3880</v>
      </c>
      <c r="C1160" s="6" t="s">
        <v>3823</v>
      </c>
      <c r="D1160" s="6" t="s">
        <v>11131</v>
      </c>
      <c r="E1160" s="6" t="s">
        <v>81</v>
      </c>
      <c r="F1160" s="6" t="s">
        <v>11132</v>
      </c>
      <c r="G1160" s="6" t="s">
        <v>11133</v>
      </c>
      <c r="H1160" s="6" t="s">
        <v>6408</v>
      </c>
      <c r="I1160" s="43">
        <v>45222</v>
      </c>
      <c r="J1160" s="43">
        <v>45226</v>
      </c>
      <c r="K1160">
        <v>49826</v>
      </c>
      <c r="L1160" s="6" t="s">
        <v>11134</v>
      </c>
      <c r="M1160" s="6" t="s">
        <v>11135</v>
      </c>
      <c r="N1160" s="6" t="s">
        <v>4830</v>
      </c>
      <c r="O1160" s="6" t="s">
        <v>3982</v>
      </c>
      <c r="Q1160" s="6" t="s">
        <v>1785</v>
      </c>
      <c r="R1160" s="6" t="s">
        <v>21450</v>
      </c>
      <c r="S1160" s="6" t="s">
        <v>21451</v>
      </c>
      <c r="T1160" s="6" t="s">
        <v>81</v>
      </c>
      <c r="U1160" s="6" t="s">
        <v>81</v>
      </c>
      <c r="V1160" s="6" t="s">
        <v>15930</v>
      </c>
      <c r="W1160" s="6" t="s">
        <v>17011</v>
      </c>
      <c r="X1160" s="6" t="s">
        <v>21452</v>
      </c>
      <c r="Y1160" s="6" t="s">
        <v>21453</v>
      </c>
      <c r="Z1160" s="6" t="s">
        <v>81</v>
      </c>
    </row>
    <row r="1161" spans="1:26" x14ac:dyDescent="0.25">
      <c r="A1161" s="6" t="s">
        <v>1419</v>
      </c>
      <c r="B1161" s="6" t="s">
        <v>81</v>
      </c>
      <c r="C1161" s="6" t="s">
        <v>81</v>
      </c>
      <c r="D1161" s="6" t="s">
        <v>81</v>
      </c>
      <c r="E1161" s="6" t="s">
        <v>81</v>
      </c>
      <c r="F1161" s="6" t="s">
        <v>81</v>
      </c>
      <c r="G1161" s="6" t="s">
        <v>81</v>
      </c>
      <c r="H1161" s="6" t="s">
        <v>81</v>
      </c>
      <c r="I1161" s="43"/>
      <c r="J1161" s="43"/>
      <c r="K1161">
        <v>1100663</v>
      </c>
      <c r="L1161" s="6" t="s">
        <v>11136</v>
      </c>
      <c r="M1161" s="6" t="s">
        <v>11137</v>
      </c>
      <c r="N1161" s="6" t="s">
        <v>81</v>
      </c>
      <c r="O1161" s="6" t="s">
        <v>81</v>
      </c>
      <c r="Q1161" s="6" t="s">
        <v>1787</v>
      </c>
      <c r="R1161" s="6" t="s">
        <v>21454</v>
      </c>
      <c r="S1161" s="6" t="s">
        <v>21455</v>
      </c>
      <c r="T1161" s="6" t="s">
        <v>12</v>
      </c>
      <c r="U1161" s="6" t="s">
        <v>1787</v>
      </c>
      <c r="V1161" s="6" t="s">
        <v>15930</v>
      </c>
      <c r="W1161" s="6" t="s">
        <v>15949</v>
      </c>
      <c r="X1161" s="6" t="s">
        <v>21456</v>
      </c>
      <c r="Y1161" s="6" t="s">
        <v>21457</v>
      </c>
      <c r="Z1161" s="6" t="s">
        <v>21458</v>
      </c>
    </row>
    <row r="1162" spans="1:26" x14ac:dyDescent="0.25">
      <c r="A1162" s="6" t="s">
        <v>1420</v>
      </c>
      <c r="B1162" s="6" t="s">
        <v>3828</v>
      </c>
      <c r="C1162" s="6" t="s">
        <v>3821</v>
      </c>
      <c r="D1162" s="6" t="s">
        <v>11138</v>
      </c>
      <c r="E1162" s="6" t="s">
        <v>11139</v>
      </c>
      <c r="F1162" s="6" t="s">
        <v>6418</v>
      </c>
      <c r="G1162" s="6" t="s">
        <v>9403</v>
      </c>
      <c r="H1162" s="6" t="s">
        <v>6420</v>
      </c>
      <c r="I1162" s="43">
        <v>45222</v>
      </c>
      <c r="J1162" s="43">
        <v>45226</v>
      </c>
      <c r="K1162">
        <v>914208</v>
      </c>
      <c r="L1162" s="6" t="s">
        <v>11140</v>
      </c>
      <c r="M1162" s="6" t="s">
        <v>11141</v>
      </c>
      <c r="N1162" s="6" t="s">
        <v>4571</v>
      </c>
      <c r="O1162" s="6" t="s">
        <v>3982</v>
      </c>
      <c r="Q1162" s="6" t="s">
        <v>1789</v>
      </c>
      <c r="R1162" s="6" t="s">
        <v>21459</v>
      </c>
      <c r="S1162" s="6" t="s">
        <v>21460</v>
      </c>
      <c r="T1162" s="6" t="s">
        <v>12</v>
      </c>
      <c r="U1162" s="6" t="s">
        <v>1789</v>
      </c>
      <c r="V1162" s="6" t="s">
        <v>16063</v>
      </c>
      <c r="W1162" s="6" t="s">
        <v>16064</v>
      </c>
      <c r="X1162" s="6" t="s">
        <v>21461</v>
      </c>
      <c r="Y1162" s="6" t="s">
        <v>21462</v>
      </c>
      <c r="Z1162" s="6" t="s">
        <v>21463</v>
      </c>
    </row>
    <row r="1163" spans="1:26" x14ac:dyDescent="0.25">
      <c r="A1163" s="6" t="s">
        <v>1421</v>
      </c>
      <c r="B1163" s="6" t="s">
        <v>81</v>
      </c>
      <c r="C1163" s="6" t="s">
        <v>81</v>
      </c>
      <c r="D1163" s="6" t="s">
        <v>81</v>
      </c>
      <c r="E1163" s="6" t="s">
        <v>81</v>
      </c>
      <c r="F1163" s="6" t="s">
        <v>81</v>
      </c>
      <c r="G1163" s="6" t="s">
        <v>81</v>
      </c>
      <c r="H1163" s="6" t="s">
        <v>81</v>
      </c>
      <c r="I1163" s="43"/>
      <c r="J1163" s="43"/>
      <c r="K1163">
        <v>1100663</v>
      </c>
      <c r="L1163" s="6" t="s">
        <v>11142</v>
      </c>
      <c r="M1163" s="6" t="s">
        <v>11143</v>
      </c>
      <c r="N1163" s="6" t="s">
        <v>81</v>
      </c>
      <c r="O1163" s="6" t="s">
        <v>81</v>
      </c>
      <c r="Q1163" s="6" t="s">
        <v>1790</v>
      </c>
      <c r="R1163" s="6" t="s">
        <v>21464</v>
      </c>
      <c r="S1163" s="6" t="s">
        <v>21465</v>
      </c>
      <c r="T1163" s="6" t="s">
        <v>12</v>
      </c>
      <c r="U1163" s="6" t="s">
        <v>1790</v>
      </c>
      <c r="V1163" s="6" t="s">
        <v>15889</v>
      </c>
      <c r="W1163" s="6" t="s">
        <v>15890</v>
      </c>
      <c r="X1163" s="6" t="s">
        <v>21466</v>
      </c>
      <c r="Y1163" s="6" t="s">
        <v>21467</v>
      </c>
      <c r="Z1163" s="6" t="s">
        <v>21468</v>
      </c>
    </row>
    <row r="1164" spans="1:26" x14ac:dyDescent="0.25">
      <c r="A1164" s="6" t="s">
        <v>1422</v>
      </c>
      <c r="B1164" s="6" t="s">
        <v>81</v>
      </c>
      <c r="C1164" s="6" t="s">
        <v>81</v>
      </c>
      <c r="D1164" s="6" t="s">
        <v>81</v>
      </c>
      <c r="E1164" s="6" t="s">
        <v>81</v>
      </c>
      <c r="F1164" s="6" t="s">
        <v>81</v>
      </c>
      <c r="G1164" s="6" t="s">
        <v>81</v>
      </c>
      <c r="H1164" s="6" t="s">
        <v>81</v>
      </c>
      <c r="I1164" s="43"/>
      <c r="J1164" s="43"/>
      <c r="K1164">
        <v>1100663</v>
      </c>
      <c r="L1164" s="6" t="s">
        <v>11144</v>
      </c>
      <c r="M1164" s="6" t="s">
        <v>11145</v>
      </c>
      <c r="N1164" s="6" t="s">
        <v>81</v>
      </c>
      <c r="O1164" s="6" t="s">
        <v>81</v>
      </c>
      <c r="Q1164" s="6" t="s">
        <v>3447</v>
      </c>
      <c r="R1164" s="6" t="s">
        <v>21469</v>
      </c>
      <c r="S1164" s="6" t="s">
        <v>21470</v>
      </c>
      <c r="T1164" s="6" t="s">
        <v>12</v>
      </c>
      <c r="U1164" s="6" t="s">
        <v>3447</v>
      </c>
      <c r="V1164" s="6" t="s">
        <v>16127</v>
      </c>
      <c r="W1164" s="6" t="s">
        <v>16482</v>
      </c>
      <c r="X1164" s="6" t="s">
        <v>21471</v>
      </c>
      <c r="Y1164" s="6" t="s">
        <v>21472</v>
      </c>
      <c r="Z1164" s="6" t="s">
        <v>21473</v>
      </c>
    </row>
    <row r="1165" spans="1:26" x14ac:dyDescent="0.25">
      <c r="A1165" s="6" t="s">
        <v>1423</v>
      </c>
      <c r="B1165" s="6" t="s">
        <v>81</v>
      </c>
      <c r="C1165" s="6" t="s">
        <v>81</v>
      </c>
      <c r="D1165" s="6" t="s">
        <v>81</v>
      </c>
      <c r="E1165" s="6" t="s">
        <v>81</v>
      </c>
      <c r="F1165" s="6" t="s">
        <v>81</v>
      </c>
      <c r="G1165" s="6" t="s">
        <v>81</v>
      </c>
      <c r="H1165" s="6" t="s">
        <v>81</v>
      </c>
      <c r="I1165" s="43"/>
      <c r="J1165" s="43"/>
      <c r="K1165">
        <v>1100663</v>
      </c>
      <c r="L1165" s="6" t="s">
        <v>11146</v>
      </c>
      <c r="M1165" s="6" t="s">
        <v>11147</v>
      </c>
      <c r="N1165" s="6" t="s">
        <v>81</v>
      </c>
      <c r="O1165" s="6" t="s">
        <v>81</v>
      </c>
      <c r="Q1165" s="6" t="s">
        <v>1792</v>
      </c>
      <c r="R1165" s="6" t="s">
        <v>21474</v>
      </c>
      <c r="S1165" s="6" t="s">
        <v>21475</v>
      </c>
      <c r="T1165" s="6" t="s">
        <v>21476</v>
      </c>
      <c r="U1165" s="6" t="s">
        <v>21477</v>
      </c>
      <c r="V1165" s="6" t="s">
        <v>15980</v>
      </c>
      <c r="W1165" s="6" t="s">
        <v>16053</v>
      </c>
      <c r="X1165" s="6" t="s">
        <v>21478</v>
      </c>
      <c r="Y1165" s="6" t="s">
        <v>21479</v>
      </c>
      <c r="Z1165" s="6" t="s">
        <v>21480</v>
      </c>
    </row>
    <row r="1166" spans="1:26" x14ac:dyDescent="0.25">
      <c r="A1166" s="6" t="s">
        <v>1424</v>
      </c>
      <c r="B1166" s="6" t="s">
        <v>81</v>
      </c>
      <c r="C1166" s="6" t="s">
        <v>81</v>
      </c>
      <c r="D1166" s="6" t="s">
        <v>81</v>
      </c>
      <c r="E1166" s="6" t="s">
        <v>81</v>
      </c>
      <c r="F1166" s="6" t="s">
        <v>81</v>
      </c>
      <c r="G1166" s="6" t="s">
        <v>81</v>
      </c>
      <c r="H1166" s="6" t="s">
        <v>81</v>
      </c>
      <c r="I1166" s="43"/>
      <c r="J1166" s="43"/>
      <c r="K1166">
        <v>1100663</v>
      </c>
      <c r="L1166" s="6" t="s">
        <v>11148</v>
      </c>
      <c r="M1166" s="6" t="s">
        <v>11149</v>
      </c>
      <c r="N1166" s="6" t="s">
        <v>81</v>
      </c>
      <c r="O1166" s="6" t="s">
        <v>81</v>
      </c>
      <c r="Q1166" s="6" t="s">
        <v>3449</v>
      </c>
      <c r="R1166" s="6" t="s">
        <v>21481</v>
      </c>
      <c r="S1166" s="6" t="s">
        <v>21482</v>
      </c>
      <c r="T1166" s="6" t="s">
        <v>81</v>
      </c>
      <c r="U1166" s="6" t="s">
        <v>81</v>
      </c>
      <c r="V1166" s="6" t="s">
        <v>15980</v>
      </c>
      <c r="W1166" s="6" t="s">
        <v>16053</v>
      </c>
      <c r="X1166" s="6" t="s">
        <v>21483</v>
      </c>
      <c r="Y1166" s="6" t="s">
        <v>21484</v>
      </c>
      <c r="Z1166" s="6" t="s">
        <v>81</v>
      </c>
    </row>
    <row r="1167" spans="1:26" x14ac:dyDescent="0.25">
      <c r="A1167" s="6" t="s">
        <v>1425</v>
      </c>
      <c r="B1167" s="6" t="s">
        <v>81</v>
      </c>
      <c r="C1167" s="6" t="s">
        <v>81</v>
      </c>
      <c r="D1167" s="6" t="s">
        <v>81</v>
      </c>
      <c r="E1167" s="6" t="s">
        <v>81</v>
      </c>
      <c r="F1167" s="6" t="s">
        <v>81</v>
      </c>
      <c r="G1167" s="6" t="s">
        <v>81</v>
      </c>
      <c r="H1167" s="6" t="s">
        <v>81</v>
      </c>
      <c r="I1167" s="43"/>
      <c r="J1167" s="43"/>
      <c r="K1167">
        <v>1100663</v>
      </c>
      <c r="L1167" s="6" t="s">
        <v>11150</v>
      </c>
      <c r="M1167" s="6" t="s">
        <v>11151</v>
      </c>
      <c r="N1167" s="6" t="s">
        <v>81</v>
      </c>
      <c r="O1167" s="6" t="s">
        <v>81</v>
      </c>
      <c r="Q1167" s="6" t="s">
        <v>1793</v>
      </c>
      <c r="R1167" s="6" t="s">
        <v>21485</v>
      </c>
      <c r="S1167" s="6" t="s">
        <v>21486</v>
      </c>
      <c r="T1167" s="6" t="s">
        <v>12</v>
      </c>
      <c r="U1167" s="6" t="s">
        <v>1793</v>
      </c>
      <c r="V1167" s="6" t="s">
        <v>15910</v>
      </c>
      <c r="W1167" s="6" t="s">
        <v>16687</v>
      </c>
      <c r="X1167" s="6" t="s">
        <v>21487</v>
      </c>
      <c r="Y1167" s="6" t="s">
        <v>21488</v>
      </c>
      <c r="Z1167" s="6" t="s">
        <v>21489</v>
      </c>
    </row>
    <row r="1168" spans="1:26" x14ac:dyDescent="0.25">
      <c r="A1168" s="6" t="s">
        <v>1426</v>
      </c>
      <c r="B1168" s="6" t="s">
        <v>81</v>
      </c>
      <c r="C1168" s="6" t="s">
        <v>81</v>
      </c>
      <c r="D1168" s="6" t="s">
        <v>81</v>
      </c>
      <c r="E1168" s="6" t="s">
        <v>81</v>
      </c>
      <c r="F1168" s="6" t="s">
        <v>81</v>
      </c>
      <c r="G1168" s="6" t="s">
        <v>81</v>
      </c>
      <c r="H1168" s="6" t="s">
        <v>81</v>
      </c>
      <c r="I1168" s="43"/>
      <c r="J1168" s="43"/>
      <c r="K1168">
        <v>1100663</v>
      </c>
      <c r="L1168" s="6" t="s">
        <v>11152</v>
      </c>
      <c r="M1168" s="6" t="s">
        <v>11153</v>
      </c>
      <c r="N1168" s="6" t="s">
        <v>81</v>
      </c>
      <c r="O1168" s="6" t="s">
        <v>81</v>
      </c>
      <c r="Q1168" s="6" t="s">
        <v>1795</v>
      </c>
      <c r="R1168" s="6" t="s">
        <v>21490</v>
      </c>
      <c r="S1168" s="6" t="s">
        <v>21491</v>
      </c>
      <c r="T1168" s="6" t="s">
        <v>15902</v>
      </c>
      <c r="U1168" s="6" t="s">
        <v>1795</v>
      </c>
      <c r="V1168" s="6" t="s">
        <v>16070</v>
      </c>
      <c r="W1168" s="6" t="s">
        <v>16071</v>
      </c>
      <c r="X1168" s="6" t="s">
        <v>21492</v>
      </c>
      <c r="Y1168" s="6" t="s">
        <v>21493</v>
      </c>
      <c r="Z1168" s="6" t="s">
        <v>21494</v>
      </c>
    </row>
    <row r="1169" spans="1:26" x14ac:dyDescent="0.25">
      <c r="A1169" s="6" t="s">
        <v>1427</v>
      </c>
      <c r="B1169" s="6" t="s">
        <v>81</v>
      </c>
      <c r="C1169" s="6" t="s">
        <v>81</v>
      </c>
      <c r="D1169" s="6" t="s">
        <v>81</v>
      </c>
      <c r="E1169" s="6" t="s">
        <v>81</v>
      </c>
      <c r="F1169" s="6" t="s">
        <v>81</v>
      </c>
      <c r="G1169" s="6" t="s">
        <v>81</v>
      </c>
      <c r="H1169" s="6" t="s">
        <v>81</v>
      </c>
      <c r="I1169" s="43"/>
      <c r="J1169" s="43"/>
      <c r="K1169">
        <v>1100663</v>
      </c>
      <c r="L1169" s="6" t="s">
        <v>11154</v>
      </c>
      <c r="M1169" s="6" t="s">
        <v>11155</v>
      </c>
      <c r="N1169" s="6" t="s">
        <v>81</v>
      </c>
      <c r="O1169" s="6" t="s">
        <v>81</v>
      </c>
      <c r="Q1169" s="6" t="s">
        <v>1796</v>
      </c>
      <c r="R1169" s="6" t="s">
        <v>21495</v>
      </c>
      <c r="S1169" s="6" t="s">
        <v>21496</v>
      </c>
      <c r="T1169" s="6" t="s">
        <v>12</v>
      </c>
      <c r="U1169" s="6" t="s">
        <v>1796</v>
      </c>
      <c r="V1169" s="6" t="s">
        <v>16037</v>
      </c>
      <c r="W1169" s="6" t="s">
        <v>16616</v>
      </c>
      <c r="X1169" s="6" t="s">
        <v>21497</v>
      </c>
      <c r="Y1169" s="6" t="s">
        <v>21498</v>
      </c>
      <c r="Z1169" s="6" t="s">
        <v>21499</v>
      </c>
    </row>
    <row r="1170" spans="1:26" x14ac:dyDescent="0.25">
      <c r="A1170" s="6" t="s">
        <v>1428</v>
      </c>
      <c r="B1170" s="6" t="s">
        <v>81</v>
      </c>
      <c r="C1170" s="6" t="s">
        <v>81</v>
      </c>
      <c r="D1170" s="6" t="s">
        <v>81</v>
      </c>
      <c r="E1170" s="6" t="s">
        <v>81</v>
      </c>
      <c r="F1170" s="6" t="s">
        <v>81</v>
      </c>
      <c r="G1170" s="6" t="s">
        <v>81</v>
      </c>
      <c r="H1170" s="6" t="s">
        <v>81</v>
      </c>
      <c r="I1170" s="43"/>
      <c r="J1170" s="43"/>
      <c r="K1170">
        <v>1100663</v>
      </c>
      <c r="L1170" s="6" t="s">
        <v>11156</v>
      </c>
      <c r="M1170" s="6" t="s">
        <v>11157</v>
      </c>
      <c r="N1170" s="6" t="s">
        <v>81</v>
      </c>
      <c r="O1170" s="6" t="s">
        <v>81</v>
      </c>
      <c r="Q1170" s="6" t="s">
        <v>3452</v>
      </c>
      <c r="R1170" s="6" t="s">
        <v>21500</v>
      </c>
      <c r="S1170" s="6" t="s">
        <v>21501</v>
      </c>
      <c r="T1170" s="6" t="s">
        <v>12</v>
      </c>
      <c r="U1170" s="6" t="s">
        <v>3452</v>
      </c>
      <c r="V1170" s="6" t="s">
        <v>16285</v>
      </c>
      <c r="W1170" s="6" t="s">
        <v>17049</v>
      </c>
      <c r="X1170" s="6" t="s">
        <v>21502</v>
      </c>
      <c r="Y1170" s="6" t="s">
        <v>21503</v>
      </c>
      <c r="Z1170" s="6" t="s">
        <v>21504</v>
      </c>
    </row>
    <row r="1171" spans="1:26" x14ac:dyDescent="0.25">
      <c r="A1171" s="6" t="s">
        <v>1430</v>
      </c>
      <c r="B1171" s="6" t="s">
        <v>3882</v>
      </c>
      <c r="C1171" s="6" t="s">
        <v>3821</v>
      </c>
      <c r="D1171" s="6" t="s">
        <v>8989</v>
      </c>
      <c r="E1171" s="6" t="s">
        <v>11158</v>
      </c>
      <c r="F1171" s="6" t="s">
        <v>6722</v>
      </c>
      <c r="G1171" s="6" t="s">
        <v>11159</v>
      </c>
      <c r="H1171" s="6" t="s">
        <v>81</v>
      </c>
      <c r="I1171" s="43"/>
      <c r="J1171" s="43"/>
      <c r="K1171">
        <v>1070304</v>
      </c>
      <c r="L1171" s="6" t="s">
        <v>11160</v>
      </c>
      <c r="M1171" s="6" t="s">
        <v>11161</v>
      </c>
      <c r="N1171" s="6" t="s">
        <v>5534</v>
      </c>
      <c r="O1171" s="6" t="s">
        <v>3982</v>
      </c>
      <c r="Q1171" s="6" t="s">
        <v>1797</v>
      </c>
      <c r="R1171" s="6" t="s">
        <v>21505</v>
      </c>
      <c r="S1171" s="6" t="s">
        <v>21506</v>
      </c>
      <c r="T1171" s="6" t="s">
        <v>12</v>
      </c>
      <c r="U1171" s="6" t="s">
        <v>1797</v>
      </c>
      <c r="V1171" s="6" t="s">
        <v>102</v>
      </c>
      <c r="W1171" s="6" t="s">
        <v>16106</v>
      </c>
      <c r="X1171" s="6" t="s">
        <v>21507</v>
      </c>
      <c r="Y1171" s="6" t="s">
        <v>21508</v>
      </c>
      <c r="Z1171" s="6" t="s">
        <v>21509</v>
      </c>
    </row>
    <row r="1172" spans="1:26" x14ac:dyDescent="0.25">
      <c r="A1172" s="6" t="s">
        <v>3284</v>
      </c>
      <c r="B1172" s="6" t="s">
        <v>81</v>
      </c>
      <c r="C1172" s="6" t="s">
        <v>81</v>
      </c>
      <c r="D1172" s="6" t="s">
        <v>81</v>
      </c>
      <c r="E1172" s="6" t="s">
        <v>81</v>
      </c>
      <c r="F1172" s="6" t="s">
        <v>81</v>
      </c>
      <c r="G1172" s="6" t="s">
        <v>81</v>
      </c>
      <c r="H1172" s="6" t="s">
        <v>81</v>
      </c>
      <c r="I1172" s="43"/>
      <c r="J1172" s="43"/>
      <c r="K1172">
        <v>1100663</v>
      </c>
      <c r="L1172" s="6" t="s">
        <v>11162</v>
      </c>
      <c r="M1172" s="6" t="s">
        <v>11163</v>
      </c>
      <c r="N1172" s="6" t="s">
        <v>81</v>
      </c>
      <c r="O1172" s="6" t="s">
        <v>81</v>
      </c>
      <c r="Q1172" s="6" t="s">
        <v>1799</v>
      </c>
      <c r="R1172" s="6" t="s">
        <v>1798</v>
      </c>
      <c r="S1172" s="6" t="s">
        <v>21510</v>
      </c>
      <c r="T1172" s="6" t="s">
        <v>12</v>
      </c>
      <c r="U1172" s="6" t="s">
        <v>1799</v>
      </c>
      <c r="V1172" s="6" t="s">
        <v>16063</v>
      </c>
      <c r="W1172" s="6" t="s">
        <v>16064</v>
      </c>
      <c r="X1172" s="6" t="s">
        <v>21511</v>
      </c>
      <c r="Y1172" s="6" t="s">
        <v>21512</v>
      </c>
      <c r="Z1172" s="6" t="s">
        <v>21513</v>
      </c>
    </row>
    <row r="1173" spans="1:26" x14ac:dyDescent="0.25">
      <c r="A1173" s="6" t="s">
        <v>1431</v>
      </c>
      <c r="B1173" s="6" t="s">
        <v>81</v>
      </c>
      <c r="C1173" s="6" t="s">
        <v>81</v>
      </c>
      <c r="D1173" s="6" t="s">
        <v>81</v>
      </c>
      <c r="E1173" s="6" t="s">
        <v>81</v>
      </c>
      <c r="F1173" s="6" t="s">
        <v>81</v>
      </c>
      <c r="G1173" s="6" t="s">
        <v>81</v>
      </c>
      <c r="H1173" s="6" t="s">
        <v>81</v>
      </c>
      <c r="I1173" s="43"/>
      <c r="J1173" s="43"/>
      <c r="K1173">
        <v>1100663</v>
      </c>
      <c r="L1173" s="6" t="s">
        <v>11164</v>
      </c>
      <c r="M1173" s="6" t="s">
        <v>11165</v>
      </c>
      <c r="N1173" s="6" t="s">
        <v>81</v>
      </c>
      <c r="O1173" s="6" t="s">
        <v>81</v>
      </c>
      <c r="Q1173" s="6" t="s">
        <v>1800</v>
      </c>
      <c r="R1173" s="6" t="s">
        <v>21514</v>
      </c>
      <c r="S1173" s="6" t="s">
        <v>21515</v>
      </c>
      <c r="T1173" s="6" t="s">
        <v>12</v>
      </c>
      <c r="U1173" s="6" t="s">
        <v>1800</v>
      </c>
      <c r="V1173" s="6" t="s">
        <v>15903</v>
      </c>
      <c r="W1173" s="6" t="s">
        <v>16945</v>
      </c>
      <c r="X1173" s="6" t="s">
        <v>21516</v>
      </c>
      <c r="Y1173" s="6" t="s">
        <v>21517</v>
      </c>
      <c r="Z1173" s="6" t="s">
        <v>21518</v>
      </c>
    </row>
    <row r="1174" spans="1:26" x14ac:dyDescent="0.25">
      <c r="A1174" s="6" t="s">
        <v>1432</v>
      </c>
      <c r="B1174" s="6" t="s">
        <v>3842</v>
      </c>
      <c r="C1174" s="6" t="s">
        <v>3823</v>
      </c>
      <c r="D1174" s="6" t="s">
        <v>11166</v>
      </c>
      <c r="E1174" s="6" t="s">
        <v>6654</v>
      </c>
      <c r="F1174" s="6" t="s">
        <v>6467</v>
      </c>
      <c r="G1174" s="6" t="s">
        <v>6468</v>
      </c>
      <c r="H1174" s="6" t="s">
        <v>6376</v>
      </c>
      <c r="I1174" s="43">
        <v>45138</v>
      </c>
      <c r="J1174" s="43">
        <v>45142</v>
      </c>
      <c r="K1174">
        <v>52988</v>
      </c>
      <c r="L1174" s="6" t="s">
        <v>11167</v>
      </c>
      <c r="M1174" s="6" t="s">
        <v>11168</v>
      </c>
      <c r="N1174" s="6" t="s">
        <v>4365</v>
      </c>
      <c r="O1174" s="6" t="s">
        <v>3984</v>
      </c>
      <c r="Q1174" s="6" t="s">
        <v>1802</v>
      </c>
      <c r="R1174" s="6" t="s">
        <v>21519</v>
      </c>
      <c r="S1174" s="6" t="s">
        <v>21520</v>
      </c>
      <c r="T1174" s="6" t="s">
        <v>15902</v>
      </c>
      <c r="U1174" s="6" t="s">
        <v>1802</v>
      </c>
      <c r="V1174" s="6" t="s">
        <v>16037</v>
      </c>
      <c r="W1174" s="6" t="s">
        <v>16616</v>
      </c>
      <c r="X1174" s="6" t="s">
        <v>21521</v>
      </c>
      <c r="Y1174" s="6" t="s">
        <v>21522</v>
      </c>
      <c r="Z1174" s="6" t="s">
        <v>21523</v>
      </c>
    </row>
    <row r="1175" spans="1:26" x14ac:dyDescent="0.25">
      <c r="A1175" s="6" t="s">
        <v>3286</v>
      </c>
      <c r="B1175" s="6" t="s">
        <v>3858</v>
      </c>
      <c r="C1175" s="6" t="s">
        <v>3819</v>
      </c>
      <c r="D1175" s="6" t="s">
        <v>11169</v>
      </c>
      <c r="E1175" s="6" t="s">
        <v>8523</v>
      </c>
      <c r="F1175" s="6" t="s">
        <v>6992</v>
      </c>
      <c r="G1175" s="6" t="s">
        <v>11170</v>
      </c>
      <c r="H1175" s="6" t="s">
        <v>6709</v>
      </c>
      <c r="I1175" s="43">
        <v>45237</v>
      </c>
      <c r="J1175" s="43">
        <v>45243</v>
      </c>
      <c r="K1175">
        <v>1721947</v>
      </c>
      <c r="L1175" s="6" t="s">
        <v>11171</v>
      </c>
      <c r="M1175" s="6" t="s">
        <v>11172</v>
      </c>
      <c r="N1175" s="6" t="s">
        <v>5535</v>
      </c>
      <c r="O1175" s="6" t="s">
        <v>3982</v>
      </c>
      <c r="Q1175" s="6" t="s">
        <v>1805</v>
      </c>
      <c r="R1175" s="6" t="s">
        <v>21524</v>
      </c>
      <c r="S1175" s="6" t="s">
        <v>21525</v>
      </c>
      <c r="T1175" s="6" t="s">
        <v>12</v>
      </c>
      <c r="U1175" s="6" t="s">
        <v>1805</v>
      </c>
      <c r="V1175" s="6" t="s">
        <v>15980</v>
      </c>
      <c r="W1175" s="6" t="s">
        <v>16419</v>
      </c>
      <c r="X1175" s="6" t="s">
        <v>21526</v>
      </c>
      <c r="Y1175" s="6" t="s">
        <v>21527</v>
      </c>
      <c r="Z1175" s="6" t="s">
        <v>21528</v>
      </c>
    </row>
    <row r="1176" spans="1:26" x14ac:dyDescent="0.25">
      <c r="A1176" s="6" t="s">
        <v>1434</v>
      </c>
      <c r="B1176" s="6" t="s">
        <v>3833</v>
      </c>
      <c r="C1176" s="6" t="s">
        <v>3816</v>
      </c>
      <c r="D1176" s="6" t="s">
        <v>11173</v>
      </c>
      <c r="E1176" s="6" t="s">
        <v>11174</v>
      </c>
      <c r="F1176" s="6" t="s">
        <v>6520</v>
      </c>
      <c r="G1176" s="6" t="s">
        <v>11175</v>
      </c>
      <c r="H1176" s="6" t="s">
        <v>81</v>
      </c>
      <c r="I1176" s="43">
        <v>45147</v>
      </c>
      <c r="J1176" s="43"/>
      <c r="K1176">
        <v>1232524</v>
      </c>
      <c r="L1176" s="6" t="s">
        <v>11176</v>
      </c>
      <c r="M1176" s="6" t="s">
        <v>11177</v>
      </c>
      <c r="N1176" s="6" t="s">
        <v>5536</v>
      </c>
      <c r="O1176" s="6" t="s">
        <v>3983</v>
      </c>
      <c r="Q1176" s="6" t="s">
        <v>1806</v>
      </c>
      <c r="R1176" s="6" t="s">
        <v>21529</v>
      </c>
      <c r="S1176" s="6" t="s">
        <v>21530</v>
      </c>
      <c r="T1176" s="6" t="s">
        <v>15902</v>
      </c>
      <c r="U1176" s="6" t="s">
        <v>1806</v>
      </c>
      <c r="V1176" s="6" t="s">
        <v>15889</v>
      </c>
      <c r="W1176" s="6" t="s">
        <v>18010</v>
      </c>
      <c r="X1176" s="6" t="s">
        <v>21531</v>
      </c>
      <c r="Y1176" s="6" t="s">
        <v>21532</v>
      </c>
      <c r="Z1176" s="6" t="s">
        <v>21533</v>
      </c>
    </row>
    <row r="1177" spans="1:26" x14ac:dyDescent="0.25">
      <c r="A1177" s="6" t="s">
        <v>1435</v>
      </c>
      <c r="B1177" s="6" t="s">
        <v>3933</v>
      </c>
      <c r="C1177" s="6" t="s">
        <v>3823</v>
      </c>
      <c r="D1177" s="6" t="s">
        <v>11178</v>
      </c>
      <c r="E1177" s="6" t="s">
        <v>81</v>
      </c>
      <c r="F1177" s="6" t="s">
        <v>11179</v>
      </c>
      <c r="G1177" s="6" t="s">
        <v>11180</v>
      </c>
      <c r="H1177" s="6" t="s">
        <v>251</v>
      </c>
      <c r="I1177" s="43">
        <v>45216</v>
      </c>
      <c r="J1177" s="43">
        <v>45220</v>
      </c>
      <c r="K1177">
        <v>728535</v>
      </c>
      <c r="L1177" s="6" t="s">
        <v>11181</v>
      </c>
      <c r="M1177" s="6" t="s">
        <v>11182</v>
      </c>
      <c r="N1177" s="6" t="s">
        <v>4576</v>
      </c>
      <c r="O1177" s="6" t="s">
        <v>3982</v>
      </c>
      <c r="Q1177" s="6" t="s">
        <v>3461</v>
      </c>
      <c r="R1177" s="6" t="s">
        <v>21534</v>
      </c>
      <c r="S1177" s="6" t="s">
        <v>21535</v>
      </c>
      <c r="T1177" s="6" t="s">
        <v>81</v>
      </c>
      <c r="U1177" s="6" t="s">
        <v>81</v>
      </c>
      <c r="V1177" s="6" t="s">
        <v>16037</v>
      </c>
      <c r="W1177" s="6" t="s">
        <v>16616</v>
      </c>
      <c r="X1177" s="6" t="s">
        <v>21536</v>
      </c>
      <c r="Y1177" s="6" t="s">
        <v>21537</v>
      </c>
      <c r="Z1177" s="6" t="s">
        <v>81</v>
      </c>
    </row>
    <row r="1178" spans="1:26" x14ac:dyDescent="0.25">
      <c r="A1178" s="6" t="s">
        <v>1438</v>
      </c>
      <c r="B1178" s="6" t="s">
        <v>3896</v>
      </c>
      <c r="C1178" s="6" t="s">
        <v>3819</v>
      </c>
      <c r="D1178" s="6" t="s">
        <v>11183</v>
      </c>
      <c r="E1178" s="6" t="s">
        <v>81</v>
      </c>
      <c r="F1178" s="6" t="s">
        <v>11184</v>
      </c>
      <c r="G1178" s="6" t="s">
        <v>11185</v>
      </c>
      <c r="H1178" s="6" t="s">
        <v>3137</v>
      </c>
      <c r="I1178" s="43">
        <v>45194</v>
      </c>
      <c r="J1178" s="43">
        <v>45198</v>
      </c>
      <c r="K1178">
        <v>898293</v>
      </c>
      <c r="L1178" s="6" t="s">
        <v>11186</v>
      </c>
      <c r="M1178" s="6" t="s">
        <v>11187</v>
      </c>
      <c r="N1178" s="6" t="s">
        <v>4686</v>
      </c>
      <c r="O1178" s="6" t="s">
        <v>3982</v>
      </c>
      <c r="Q1178" s="6" t="s">
        <v>1811</v>
      </c>
      <c r="R1178" s="6" t="s">
        <v>21538</v>
      </c>
      <c r="S1178" s="6" t="s">
        <v>21539</v>
      </c>
      <c r="T1178" s="6" t="s">
        <v>81</v>
      </c>
      <c r="U1178" s="6" t="s">
        <v>81</v>
      </c>
      <c r="V1178" s="6" t="s">
        <v>17594</v>
      </c>
      <c r="W1178" s="6" t="s">
        <v>17595</v>
      </c>
      <c r="X1178" s="6" t="s">
        <v>21540</v>
      </c>
      <c r="Y1178" s="6" t="s">
        <v>21541</v>
      </c>
      <c r="Z1178" s="6" t="s">
        <v>81</v>
      </c>
    </row>
    <row r="1179" spans="1:26" x14ac:dyDescent="0.25">
      <c r="A1179" s="6" t="s">
        <v>3288</v>
      </c>
      <c r="B1179" s="6" t="s">
        <v>3822</v>
      </c>
      <c r="C1179" s="6" t="s">
        <v>3823</v>
      </c>
      <c r="D1179" s="6" t="s">
        <v>11188</v>
      </c>
      <c r="E1179" s="6" t="s">
        <v>81</v>
      </c>
      <c r="F1179" s="6" t="s">
        <v>11189</v>
      </c>
      <c r="G1179" s="6" t="s">
        <v>11190</v>
      </c>
      <c r="H1179" s="6" t="s">
        <v>6447</v>
      </c>
      <c r="I1179" s="43">
        <v>45222</v>
      </c>
      <c r="J1179" s="43">
        <v>45226</v>
      </c>
      <c r="K1179">
        <v>1158463</v>
      </c>
      <c r="L1179" s="6" t="s">
        <v>11191</v>
      </c>
      <c r="M1179" s="6" t="s">
        <v>11192</v>
      </c>
      <c r="N1179" s="6" t="s">
        <v>4072</v>
      </c>
      <c r="O1179" s="6" t="s">
        <v>3982</v>
      </c>
      <c r="Q1179" s="6" t="s">
        <v>1813</v>
      </c>
      <c r="R1179" s="6" t="s">
        <v>21542</v>
      </c>
      <c r="S1179" s="6" t="s">
        <v>21543</v>
      </c>
      <c r="T1179" s="6" t="s">
        <v>15902</v>
      </c>
      <c r="U1179" s="6" t="s">
        <v>1813</v>
      </c>
      <c r="V1179" s="6" t="s">
        <v>15936</v>
      </c>
      <c r="W1179" s="6" t="s">
        <v>15937</v>
      </c>
      <c r="X1179" s="6" t="s">
        <v>21544</v>
      </c>
      <c r="Y1179" s="6" t="s">
        <v>21545</v>
      </c>
      <c r="Z1179" s="6" t="s">
        <v>81</v>
      </c>
    </row>
    <row r="1180" spans="1:26" x14ac:dyDescent="0.25">
      <c r="A1180" s="6" t="s">
        <v>3289</v>
      </c>
      <c r="B1180" s="6" t="s">
        <v>3876</v>
      </c>
      <c r="C1180" s="6" t="s">
        <v>3835</v>
      </c>
      <c r="D1180" s="6" t="s">
        <v>11193</v>
      </c>
      <c r="E1180" s="6" t="s">
        <v>11194</v>
      </c>
      <c r="F1180" s="6" t="s">
        <v>6432</v>
      </c>
      <c r="G1180" s="6" t="s">
        <v>11195</v>
      </c>
      <c r="H1180" s="6" t="s">
        <v>6434</v>
      </c>
      <c r="I1180" s="43"/>
      <c r="J1180" s="43"/>
      <c r="L1180" s="6" t="s">
        <v>11196</v>
      </c>
      <c r="M1180" s="6" t="s">
        <v>11197</v>
      </c>
      <c r="N1180" s="6" t="s">
        <v>5537</v>
      </c>
      <c r="O1180" s="6" t="s">
        <v>3983</v>
      </c>
      <c r="Q1180" s="6" t="s">
        <v>1815</v>
      </c>
      <c r="R1180" s="6" t="s">
        <v>21546</v>
      </c>
      <c r="S1180" s="6" t="s">
        <v>21547</v>
      </c>
      <c r="T1180" s="6" t="s">
        <v>15902</v>
      </c>
      <c r="U1180" s="6" t="s">
        <v>1815</v>
      </c>
      <c r="V1180" s="6" t="s">
        <v>16024</v>
      </c>
      <c r="W1180" s="6" t="s">
        <v>16025</v>
      </c>
      <c r="X1180" s="6" t="s">
        <v>21548</v>
      </c>
      <c r="Y1180" s="6" t="s">
        <v>21549</v>
      </c>
      <c r="Z1180" s="6" t="s">
        <v>21550</v>
      </c>
    </row>
    <row r="1181" spans="1:26" x14ac:dyDescent="0.25">
      <c r="A1181" s="6" t="s">
        <v>1441</v>
      </c>
      <c r="B1181" s="6" t="s">
        <v>3880</v>
      </c>
      <c r="C1181" s="6" t="s">
        <v>3823</v>
      </c>
      <c r="D1181" s="6" t="s">
        <v>11198</v>
      </c>
      <c r="E1181" s="6" t="s">
        <v>11199</v>
      </c>
      <c r="F1181" s="6" t="s">
        <v>6557</v>
      </c>
      <c r="G1181" s="6" t="s">
        <v>11200</v>
      </c>
      <c r="H1181" s="6" t="s">
        <v>6408</v>
      </c>
      <c r="I1181" s="43">
        <v>45223</v>
      </c>
      <c r="J1181" s="43">
        <v>45229</v>
      </c>
      <c r="K1181">
        <v>1433660</v>
      </c>
      <c r="L1181" s="6" t="s">
        <v>11201</v>
      </c>
      <c r="M1181" s="6" t="s">
        <v>11202</v>
      </c>
      <c r="N1181" s="6" t="s">
        <v>4178</v>
      </c>
      <c r="O1181" s="6" t="s">
        <v>3982</v>
      </c>
      <c r="Q1181" s="6" t="s">
        <v>1817</v>
      </c>
      <c r="R1181" s="6" t="s">
        <v>21551</v>
      </c>
      <c r="S1181" s="6" t="s">
        <v>21552</v>
      </c>
      <c r="T1181" s="6" t="s">
        <v>81</v>
      </c>
      <c r="U1181" s="6" t="s">
        <v>81</v>
      </c>
      <c r="V1181" s="6" t="s">
        <v>15936</v>
      </c>
      <c r="W1181" s="6" t="s">
        <v>17558</v>
      </c>
      <c r="X1181" s="6" t="s">
        <v>21553</v>
      </c>
      <c r="Y1181" s="6" t="s">
        <v>21554</v>
      </c>
      <c r="Z1181" s="6" t="s">
        <v>81</v>
      </c>
    </row>
    <row r="1182" spans="1:26" x14ac:dyDescent="0.25">
      <c r="A1182" s="6" t="s">
        <v>1443</v>
      </c>
      <c r="B1182" s="6" t="s">
        <v>3824</v>
      </c>
      <c r="C1182" s="6" t="s">
        <v>3823</v>
      </c>
      <c r="D1182" s="6" t="s">
        <v>11203</v>
      </c>
      <c r="E1182" s="6" t="s">
        <v>81</v>
      </c>
      <c r="F1182" s="6" t="s">
        <v>11204</v>
      </c>
      <c r="G1182" s="6" t="s">
        <v>11205</v>
      </c>
      <c r="H1182" s="6" t="s">
        <v>81</v>
      </c>
      <c r="I1182" s="43">
        <v>45231</v>
      </c>
      <c r="J1182" s="43">
        <v>45236</v>
      </c>
      <c r="K1182">
        <v>833444</v>
      </c>
      <c r="L1182" s="6" t="s">
        <v>11206</v>
      </c>
      <c r="M1182" s="6" t="s">
        <v>11207</v>
      </c>
      <c r="N1182" s="6" t="s">
        <v>4423</v>
      </c>
      <c r="O1182" s="6" t="s">
        <v>3982</v>
      </c>
      <c r="Q1182" s="6" t="s">
        <v>1819</v>
      </c>
      <c r="R1182" s="6" t="s">
        <v>21555</v>
      </c>
      <c r="S1182" s="6" t="s">
        <v>21556</v>
      </c>
      <c r="T1182" s="6" t="s">
        <v>81</v>
      </c>
      <c r="U1182" s="6" t="s">
        <v>81</v>
      </c>
      <c r="V1182" s="6" t="s">
        <v>16037</v>
      </c>
      <c r="W1182" s="6" t="s">
        <v>21557</v>
      </c>
      <c r="X1182" s="6" t="s">
        <v>81</v>
      </c>
      <c r="Y1182" s="6" t="s">
        <v>21558</v>
      </c>
      <c r="Z1182" s="6" t="s">
        <v>81</v>
      </c>
    </row>
    <row r="1183" spans="1:26" x14ac:dyDescent="0.25">
      <c r="A1183" s="6" t="s">
        <v>1445</v>
      </c>
      <c r="B1183" s="6" t="s">
        <v>3892</v>
      </c>
      <c r="C1183" s="6" t="s">
        <v>3826</v>
      </c>
      <c r="D1183" s="6" t="s">
        <v>11208</v>
      </c>
      <c r="E1183" s="6" t="s">
        <v>11209</v>
      </c>
      <c r="F1183" s="6" t="s">
        <v>6483</v>
      </c>
      <c r="G1183" s="6" t="s">
        <v>11210</v>
      </c>
      <c r="H1183" s="6" t="s">
        <v>81</v>
      </c>
      <c r="I1183" s="43"/>
      <c r="J1183" s="43"/>
      <c r="K1183">
        <v>1549802</v>
      </c>
      <c r="L1183" s="6" t="s">
        <v>11211</v>
      </c>
      <c r="M1183" s="6" t="s">
        <v>11212</v>
      </c>
      <c r="N1183" s="6" t="s">
        <v>5538</v>
      </c>
      <c r="O1183" s="6" t="s">
        <v>3982</v>
      </c>
      <c r="Q1183" s="6" t="s">
        <v>1820</v>
      </c>
      <c r="R1183" s="6" t="s">
        <v>21559</v>
      </c>
      <c r="S1183" s="6" t="s">
        <v>21560</v>
      </c>
      <c r="T1183" s="6" t="s">
        <v>15902</v>
      </c>
      <c r="U1183" s="6" t="s">
        <v>1820</v>
      </c>
      <c r="V1183" s="6" t="s">
        <v>15930</v>
      </c>
      <c r="W1183" s="6" t="s">
        <v>16319</v>
      </c>
      <c r="X1183" s="6" t="s">
        <v>21561</v>
      </c>
      <c r="Y1183" s="6" t="s">
        <v>21562</v>
      </c>
      <c r="Z1183" s="6" t="s">
        <v>21563</v>
      </c>
    </row>
    <row r="1184" spans="1:26" x14ac:dyDescent="0.25">
      <c r="A1184" s="6" t="s">
        <v>1447</v>
      </c>
      <c r="B1184" s="6" t="s">
        <v>3944</v>
      </c>
      <c r="C1184" s="6" t="s">
        <v>3821</v>
      </c>
      <c r="D1184" s="6" t="s">
        <v>11213</v>
      </c>
      <c r="E1184" s="6" t="s">
        <v>81</v>
      </c>
      <c r="F1184" s="6" t="s">
        <v>6445</v>
      </c>
      <c r="G1184" s="6" t="s">
        <v>9728</v>
      </c>
      <c r="H1184" s="6" t="s">
        <v>6447</v>
      </c>
      <c r="I1184" s="43">
        <v>45195</v>
      </c>
      <c r="J1184" s="43">
        <v>45201</v>
      </c>
      <c r="K1184">
        <v>96223</v>
      </c>
      <c r="L1184" s="6" t="s">
        <v>11214</v>
      </c>
      <c r="M1184" s="6" t="s">
        <v>11215</v>
      </c>
      <c r="N1184" s="6" t="s">
        <v>4832</v>
      </c>
      <c r="O1184" s="6" t="s">
        <v>3982</v>
      </c>
      <c r="Q1184" s="6" t="s">
        <v>1823</v>
      </c>
      <c r="R1184" s="6" t="s">
        <v>21564</v>
      </c>
      <c r="S1184" s="6" t="s">
        <v>21565</v>
      </c>
      <c r="T1184" s="6" t="s">
        <v>12</v>
      </c>
      <c r="U1184" s="6" t="s">
        <v>1823</v>
      </c>
      <c r="V1184" s="6" t="s">
        <v>15895</v>
      </c>
      <c r="W1184" s="6" t="s">
        <v>16659</v>
      </c>
      <c r="X1184" s="6" t="s">
        <v>21566</v>
      </c>
      <c r="Y1184" s="6" t="s">
        <v>21567</v>
      </c>
      <c r="Z1184" s="6" t="s">
        <v>21568</v>
      </c>
    </row>
    <row r="1185" spans="1:26" x14ac:dyDescent="0.25">
      <c r="A1185" s="6" t="s">
        <v>3290</v>
      </c>
      <c r="B1185" s="6" t="s">
        <v>3949</v>
      </c>
      <c r="C1185" s="6" t="s">
        <v>3823</v>
      </c>
      <c r="D1185" s="6" t="s">
        <v>11216</v>
      </c>
      <c r="E1185" s="6" t="s">
        <v>81</v>
      </c>
      <c r="F1185" s="6" t="s">
        <v>11217</v>
      </c>
      <c r="G1185" s="6" t="s">
        <v>11218</v>
      </c>
      <c r="H1185" s="6" t="s">
        <v>81</v>
      </c>
      <c r="I1185" s="43"/>
      <c r="J1185" s="43"/>
      <c r="L1185" s="6" t="s">
        <v>81</v>
      </c>
      <c r="M1185" s="6" t="s">
        <v>81</v>
      </c>
      <c r="N1185" s="6" t="s">
        <v>5539</v>
      </c>
      <c r="O1185" s="6" t="s">
        <v>3982</v>
      </c>
      <c r="Q1185" s="6" t="s">
        <v>3466</v>
      </c>
      <c r="R1185" s="6" t="s">
        <v>21569</v>
      </c>
      <c r="S1185" s="6" t="s">
        <v>21570</v>
      </c>
      <c r="T1185" s="6" t="s">
        <v>15902</v>
      </c>
      <c r="U1185" s="6" t="s">
        <v>3466</v>
      </c>
      <c r="V1185" s="6" t="s">
        <v>16285</v>
      </c>
      <c r="W1185" s="6" t="s">
        <v>16286</v>
      </c>
      <c r="X1185" s="6" t="s">
        <v>21571</v>
      </c>
      <c r="Y1185" s="6" t="s">
        <v>21572</v>
      </c>
      <c r="Z1185" s="6" t="s">
        <v>21573</v>
      </c>
    </row>
    <row r="1186" spans="1:26" x14ac:dyDescent="0.25">
      <c r="A1186" s="6" t="s">
        <v>1449</v>
      </c>
      <c r="B1186" s="6" t="s">
        <v>3828</v>
      </c>
      <c r="C1186" s="6" t="s">
        <v>3821</v>
      </c>
      <c r="D1186" s="6" t="s">
        <v>11219</v>
      </c>
      <c r="E1186" s="6" t="s">
        <v>81</v>
      </c>
      <c r="F1186" s="6" t="s">
        <v>7215</v>
      </c>
      <c r="G1186" s="6" t="s">
        <v>11220</v>
      </c>
      <c r="H1186" s="6" t="s">
        <v>81</v>
      </c>
      <c r="I1186" s="43">
        <v>45224</v>
      </c>
      <c r="J1186" s="43">
        <v>45229</v>
      </c>
      <c r="K1186">
        <v>1274173</v>
      </c>
      <c r="L1186" s="6" t="s">
        <v>11221</v>
      </c>
      <c r="M1186" s="6" t="s">
        <v>11222</v>
      </c>
      <c r="N1186" s="6" t="s">
        <v>5540</v>
      </c>
      <c r="O1186" s="6" t="s">
        <v>3982</v>
      </c>
      <c r="Q1186" s="6" t="s">
        <v>3468</v>
      </c>
      <c r="R1186" s="6" t="s">
        <v>21574</v>
      </c>
      <c r="S1186" s="6" t="s">
        <v>21575</v>
      </c>
      <c r="T1186" s="6" t="s">
        <v>15902</v>
      </c>
      <c r="U1186" s="6" t="s">
        <v>3468</v>
      </c>
      <c r="V1186" s="6" t="s">
        <v>15936</v>
      </c>
      <c r="W1186" s="6" t="s">
        <v>15937</v>
      </c>
      <c r="X1186" s="6" t="s">
        <v>21576</v>
      </c>
      <c r="Y1186" s="6" t="s">
        <v>21577</v>
      </c>
      <c r="Z1186" s="6" t="s">
        <v>81</v>
      </c>
    </row>
    <row r="1187" spans="1:26" x14ac:dyDescent="0.25">
      <c r="A1187" s="6" t="s">
        <v>1451</v>
      </c>
      <c r="B1187" s="6" t="s">
        <v>3870</v>
      </c>
      <c r="C1187" s="6" t="s">
        <v>114</v>
      </c>
      <c r="D1187" s="6" t="s">
        <v>10466</v>
      </c>
      <c r="E1187" s="6" t="s">
        <v>11223</v>
      </c>
      <c r="F1187" s="6" t="s">
        <v>6520</v>
      </c>
      <c r="G1187" s="6" t="s">
        <v>10772</v>
      </c>
      <c r="H1187" s="6" t="s">
        <v>81</v>
      </c>
      <c r="I1187" s="43"/>
      <c r="J1187" s="43"/>
      <c r="K1187">
        <v>1159152</v>
      </c>
      <c r="L1187" s="6" t="s">
        <v>11224</v>
      </c>
      <c r="M1187" s="6" t="s">
        <v>11225</v>
      </c>
      <c r="N1187" s="6" t="s">
        <v>11226</v>
      </c>
      <c r="O1187" s="6" t="s">
        <v>3982</v>
      </c>
      <c r="Q1187" s="6" t="s">
        <v>1825</v>
      </c>
      <c r="R1187" s="6" t="s">
        <v>21578</v>
      </c>
      <c r="S1187" s="6" t="s">
        <v>21579</v>
      </c>
      <c r="T1187" s="6" t="s">
        <v>81</v>
      </c>
      <c r="U1187" s="6" t="s">
        <v>81</v>
      </c>
      <c r="V1187" s="6" t="s">
        <v>16285</v>
      </c>
      <c r="W1187" s="6" t="s">
        <v>16286</v>
      </c>
      <c r="X1187" s="6" t="s">
        <v>21580</v>
      </c>
      <c r="Y1187" s="6" t="s">
        <v>21581</v>
      </c>
      <c r="Z1187" s="6" t="s">
        <v>81</v>
      </c>
    </row>
    <row r="1188" spans="1:26" x14ac:dyDescent="0.25">
      <c r="A1188" s="6" t="s">
        <v>3292</v>
      </c>
      <c r="B1188" s="6" t="s">
        <v>3876</v>
      </c>
      <c r="C1188" s="6" t="s">
        <v>3835</v>
      </c>
      <c r="D1188" s="6" t="s">
        <v>11227</v>
      </c>
      <c r="E1188" s="6" t="s">
        <v>81</v>
      </c>
      <c r="F1188" s="6" t="s">
        <v>11228</v>
      </c>
      <c r="G1188" s="6" t="s">
        <v>11229</v>
      </c>
      <c r="H1188" s="6" t="s">
        <v>6569</v>
      </c>
      <c r="I1188" s="43">
        <v>45139</v>
      </c>
      <c r="J1188" s="43"/>
      <c r="K1188">
        <v>785956</v>
      </c>
      <c r="L1188" s="6" t="s">
        <v>11230</v>
      </c>
      <c r="M1188" s="6" t="s">
        <v>11231</v>
      </c>
      <c r="N1188" s="6" t="s">
        <v>4074</v>
      </c>
      <c r="O1188" s="6" t="s">
        <v>3983</v>
      </c>
      <c r="Q1188" s="6" t="s">
        <v>1826</v>
      </c>
      <c r="R1188" s="6" t="s">
        <v>21582</v>
      </c>
      <c r="S1188" s="6" t="s">
        <v>21583</v>
      </c>
      <c r="T1188" s="6" t="s">
        <v>15902</v>
      </c>
      <c r="U1188" s="6" t="s">
        <v>1826</v>
      </c>
      <c r="V1188" s="6" t="s">
        <v>15889</v>
      </c>
      <c r="W1188" s="6" t="s">
        <v>16116</v>
      </c>
      <c r="X1188" s="6" t="s">
        <v>21584</v>
      </c>
      <c r="Y1188" s="6" t="s">
        <v>21585</v>
      </c>
      <c r="Z1188" s="6" t="s">
        <v>21586</v>
      </c>
    </row>
    <row r="1189" spans="1:26" x14ac:dyDescent="0.25">
      <c r="A1189" s="6" t="s">
        <v>1452</v>
      </c>
      <c r="B1189" s="6" t="s">
        <v>3849</v>
      </c>
      <c r="C1189" s="6" t="s">
        <v>3819</v>
      </c>
      <c r="D1189" s="6" t="s">
        <v>11232</v>
      </c>
      <c r="E1189" s="6" t="s">
        <v>11233</v>
      </c>
      <c r="F1189" s="6" t="s">
        <v>11234</v>
      </c>
      <c r="G1189" s="6" t="s">
        <v>11235</v>
      </c>
      <c r="H1189" s="6" t="s">
        <v>1678</v>
      </c>
      <c r="I1189" s="43">
        <v>45153</v>
      </c>
      <c r="J1189" s="43"/>
      <c r="K1189">
        <v>779152</v>
      </c>
      <c r="L1189" s="6" t="s">
        <v>11236</v>
      </c>
      <c r="M1189" s="6" t="s">
        <v>11237</v>
      </c>
      <c r="N1189" s="6" t="s">
        <v>5541</v>
      </c>
      <c r="O1189" s="6" t="s">
        <v>3982</v>
      </c>
      <c r="Q1189" s="6" t="s">
        <v>1828</v>
      </c>
      <c r="R1189" s="6" t="s">
        <v>21587</v>
      </c>
      <c r="S1189" s="6" t="s">
        <v>21588</v>
      </c>
      <c r="T1189" s="6" t="s">
        <v>81</v>
      </c>
      <c r="U1189" s="6" t="s">
        <v>81</v>
      </c>
      <c r="V1189" s="6" t="s">
        <v>15930</v>
      </c>
      <c r="W1189" s="6" t="s">
        <v>16425</v>
      </c>
      <c r="X1189" s="6" t="s">
        <v>21589</v>
      </c>
      <c r="Y1189" s="6" t="s">
        <v>21590</v>
      </c>
      <c r="Z1189" s="6" t="s">
        <v>81</v>
      </c>
    </row>
    <row r="1190" spans="1:26" x14ac:dyDescent="0.25">
      <c r="A1190" s="6" t="s">
        <v>1454</v>
      </c>
      <c r="B1190" s="6" t="s">
        <v>3912</v>
      </c>
      <c r="C1190" s="6" t="s">
        <v>3840</v>
      </c>
      <c r="D1190" s="6" t="s">
        <v>11238</v>
      </c>
      <c r="E1190" s="6" t="s">
        <v>11239</v>
      </c>
      <c r="F1190" s="6" t="s">
        <v>6557</v>
      </c>
      <c r="G1190" s="6" t="s">
        <v>6558</v>
      </c>
      <c r="H1190" s="6" t="s">
        <v>6408</v>
      </c>
      <c r="I1190" s="43">
        <v>45230</v>
      </c>
      <c r="J1190" s="43">
        <v>45236</v>
      </c>
      <c r="K1190">
        <v>1037976</v>
      </c>
      <c r="L1190" s="6" t="s">
        <v>11240</v>
      </c>
      <c r="M1190" s="6" t="s">
        <v>11241</v>
      </c>
      <c r="N1190" s="6" t="s">
        <v>4532</v>
      </c>
      <c r="O1190" s="6" t="s">
        <v>3982</v>
      </c>
      <c r="Q1190" s="6" t="s">
        <v>1829</v>
      </c>
      <c r="R1190" s="6" t="s">
        <v>21591</v>
      </c>
      <c r="S1190" s="6" t="s">
        <v>21592</v>
      </c>
      <c r="T1190" s="6" t="s">
        <v>15902</v>
      </c>
      <c r="U1190" s="6" t="s">
        <v>1829</v>
      </c>
      <c r="V1190" s="6" t="s">
        <v>15889</v>
      </c>
      <c r="W1190" s="6" t="s">
        <v>15890</v>
      </c>
      <c r="X1190" s="6" t="s">
        <v>21593</v>
      </c>
      <c r="Y1190" s="6" t="s">
        <v>21594</v>
      </c>
      <c r="Z1190" s="6" t="s">
        <v>21595</v>
      </c>
    </row>
    <row r="1191" spans="1:26" x14ac:dyDescent="0.25">
      <c r="A1191" s="6" t="s">
        <v>3293</v>
      </c>
      <c r="B1191" s="6" t="s">
        <v>745</v>
      </c>
      <c r="C1191" s="6" t="s">
        <v>3823</v>
      </c>
      <c r="D1191" s="6" t="s">
        <v>11242</v>
      </c>
      <c r="E1191" s="6" t="s">
        <v>10620</v>
      </c>
      <c r="F1191" s="6" t="s">
        <v>6698</v>
      </c>
      <c r="G1191" s="6" t="s">
        <v>81</v>
      </c>
      <c r="H1191" s="6" t="s">
        <v>81</v>
      </c>
      <c r="I1191" s="43"/>
      <c r="J1191" s="43"/>
      <c r="L1191" s="6" t="s">
        <v>11243</v>
      </c>
      <c r="M1191" s="6" t="s">
        <v>11244</v>
      </c>
      <c r="N1191" s="6" t="s">
        <v>5542</v>
      </c>
      <c r="O1191" s="6" t="s">
        <v>3984</v>
      </c>
      <c r="Q1191" s="6" t="s">
        <v>1831</v>
      </c>
      <c r="R1191" s="6" t="s">
        <v>21596</v>
      </c>
      <c r="S1191" s="6" t="s">
        <v>21597</v>
      </c>
      <c r="T1191" s="6" t="s">
        <v>19458</v>
      </c>
      <c r="U1191" s="6" t="s">
        <v>21598</v>
      </c>
      <c r="V1191" s="6" t="s">
        <v>15936</v>
      </c>
      <c r="W1191" s="6" t="s">
        <v>15937</v>
      </c>
      <c r="X1191" s="6" t="s">
        <v>21599</v>
      </c>
      <c r="Y1191" s="6" t="s">
        <v>21600</v>
      </c>
      <c r="Z1191" s="6" t="s">
        <v>21601</v>
      </c>
    </row>
    <row r="1192" spans="1:26" x14ac:dyDescent="0.25">
      <c r="A1192" s="6" t="s">
        <v>3294</v>
      </c>
      <c r="B1192" s="6" t="s">
        <v>3873</v>
      </c>
      <c r="C1192" s="6" t="s">
        <v>114</v>
      </c>
      <c r="D1192" s="6" t="s">
        <v>11245</v>
      </c>
      <c r="E1192" s="6" t="s">
        <v>7750</v>
      </c>
      <c r="F1192" s="6" t="s">
        <v>7215</v>
      </c>
      <c r="G1192" s="6" t="s">
        <v>11246</v>
      </c>
      <c r="H1192" s="6" t="s">
        <v>81</v>
      </c>
      <c r="I1192" s="43"/>
      <c r="J1192" s="43"/>
      <c r="L1192" s="6" t="s">
        <v>11247</v>
      </c>
      <c r="M1192" s="6" t="s">
        <v>11248</v>
      </c>
      <c r="N1192" s="6" t="s">
        <v>4037</v>
      </c>
      <c r="O1192" s="6" t="s">
        <v>3982</v>
      </c>
      <c r="Q1192" s="6" t="s">
        <v>1832</v>
      </c>
      <c r="R1192" s="6" t="s">
        <v>21602</v>
      </c>
      <c r="S1192" s="6" t="s">
        <v>21603</v>
      </c>
      <c r="T1192" s="6" t="s">
        <v>12</v>
      </c>
      <c r="U1192" s="6" t="s">
        <v>1832</v>
      </c>
      <c r="V1192" s="6" t="s">
        <v>24</v>
      </c>
      <c r="W1192" s="6" t="s">
        <v>17496</v>
      </c>
      <c r="X1192" s="6" t="s">
        <v>21604</v>
      </c>
      <c r="Y1192" s="6" t="s">
        <v>21605</v>
      </c>
      <c r="Z1192" s="6" t="s">
        <v>21606</v>
      </c>
    </row>
    <row r="1193" spans="1:26" x14ac:dyDescent="0.25">
      <c r="A1193" s="6" t="s">
        <v>1455</v>
      </c>
      <c r="B1193" s="6" t="s">
        <v>3830</v>
      </c>
      <c r="C1193" s="6" t="s">
        <v>3816</v>
      </c>
      <c r="D1193" s="6" t="s">
        <v>11249</v>
      </c>
      <c r="E1193" s="6" t="s">
        <v>81</v>
      </c>
      <c r="F1193" s="6" t="s">
        <v>11250</v>
      </c>
      <c r="G1193" s="6" t="s">
        <v>11251</v>
      </c>
      <c r="H1193" s="6" t="s">
        <v>6569</v>
      </c>
      <c r="I1193" s="43">
        <v>45216</v>
      </c>
      <c r="J1193" s="43"/>
      <c r="K1193">
        <v>200406</v>
      </c>
      <c r="L1193" s="6" t="s">
        <v>11252</v>
      </c>
      <c r="M1193" s="6" t="s">
        <v>11253</v>
      </c>
      <c r="N1193" s="6" t="s">
        <v>4485</v>
      </c>
      <c r="O1193" s="6" t="s">
        <v>3983</v>
      </c>
      <c r="Q1193" s="6" t="s">
        <v>1834</v>
      </c>
      <c r="R1193" s="6" t="s">
        <v>21607</v>
      </c>
      <c r="S1193" s="6" t="s">
        <v>21608</v>
      </c>
      <c r="T1193" s="6" t="s">
        <v>81</v>
      </c>
      <c r="U1193" s="6" t="s">
        <v>81</v>
      </c>
      <c r="V1193" s="6" t="s">
        <v>16063</v>
      </c>
      <c r="W1193" s="6" t="s">
        <v>21609</v>
      </c>
      <c r="X1193" s="6" t="s">
        <v>21610</v>
      </c>
      <c r="Y1193" s="6" t="s">
        <v>21611</v>
      </c>
      <c r="Z1193" s="6" t="s">
        <v>81</v>
      </c>
    </row>
    <row r="1194" spans="1:26" x14ac:dyDescent="0.25">
      <c r="A1194" s="6" t="s">
        <v>1456</v>
      </c>
      <c r="B1194" s="6" t="s">
        <v>81</v>
      </c>
      <c r="C1194" s="6" t="s">
        <v>81</v>
      </c>
      <c r="D1194" s="6" t="s">
        <v>81</v>
      </c>
      <c r="E1194" s="6" t="s">
        <v>81</v>
      </c>
      <c r="F1194" s="6" t="s">
        <v>81</v>
      </c>
      <c r="G1194" s="6" t="s">
        <v>81</v>
      </c>
      <c r="H1194" s="6" t="s">
        <v>81</v>
      </c>
      <c r="I1194" s="43"/>
      <c r="J1194" s="43"/>
      <c r="K1194">
        <v>1064642</v>
      </c>
      <c r="L1194" s="6" t="s">
        <v>11254</v>
      </c>
      <c r="M1194" s="6" t="s">
        <v>11255</v>
      </c>
      <c r="N1194" s="6" t="s">
        <v>81</v>
      </c>
      <c r="O1194" s="6" t="s">
        <v>81</v>
      </c>
      <c r="Q1194" s="6" t="s">
        <v>1836</v>
      </c>
      <c r="R1194" s="6" t="s">
        <v>21612</v>
      </c>
      <c r="S1194" s="6" t="s">
        <v>21613</v>
      </c>
      <c r="T1194" s="6" t="s">
        <v>12</v>
      </c>
      <c r="U1194" s="6" t="s">
        <v>1836</v>
      </c>
      <c r="V1194" s="6" t="s">
        <v>16285</v>
      </c>
      <c r="W1194" s="6" t="s">
        <v>16286</v>
      </c>
      <c r="X1194" s="6" t="s">
        <v>21614</v>
      </c>
      <c r="Y1194" s="6" t="s">
        <v>21615</v>
      </c>
      <c r="Z1194" s="6" t="s">
        <v>21616</v>
      </c>
    </row>
    <row r="1195" spans="1:26" x14ac:dyDescent="0.25">
      <c r="A1195" s="6" t="s">
        <v>1457</v>
      </c>
      <c r="B1195" s="6" t="s">
        <v>3818</v>
      </c>
      <c r="C1195" s="6" t="s">
        <v>3819</v>
      </c>
      <c r="D1195" s="6" t="s">
        <v>11256</v>
      </c>
      <c r="E1195" s="6" t="s">
        <v>81</v>
      </c>
      <c r="F1195" s="6" t="s">
        <v>10027</v>
      </c>
      <c r="G1195" s="6" t="s">
        <v>10028</v>
      </c>
      <c r="H1195" s="6" t="s">
        <v>6353</v>
      </c>
      <c r="I1195" s="43">
        <v>45222</v>
      </c>
      <c r="J1195" s="43">
        <v>45226</v>
      </c>
      <c r="K1195">
        <v>1043604</v>
      </c>
      <c r="L1195" s="6" t="s">
        <v>11257</v>
      </c>
      <c r="M1195" s="6" t="s">
        <v>11258</v>
      </c>
      <c r="N1195" s="6" t="s">
        <v>4212</v>
      </c>
      <c r="O1195" s="6" t="s">
        <v>3984</v>
      </c>
      <c r="Q1195" s="6" t="s">
        <v>1838</v>
      </c>
      <c r="R1195" s="6" t="s">
        <v>21617</v>
      </c>
      <c r="S1195" s="6" t="s">
        <v>81</v>
      </c>
      <c r="T1195" s="6" t="s">
        <v>12</v>
      </c>
      <c r="U1195" s="6" t="s">
        <v>1838</v>
      </c>
      <c r="V1195" s="6" t="s">
        <v>15930</v>
      </c>
      <c r="W1195" s="6" t="s">
        <v>15987</v>
      </c>
      <c r="X1195" s="6" t="s">
        <v>21618</v>
      </c>
      <c r="Y1195" s="6" t="s">
        <v>21619</v>
      </c>
      <c r="Z1195" s="6" t="s">
        <v>81</v>
      </c>
    </row>
    <row r="1196" spans="1:26" x14ac:dyDescent="0.25">
      <c r="A1196" s="6" t="s">
        <v>1459</v>
      </c>
      <c r="B1196" s="6" t="s">
        <v>3904</v>
      </c>
      <c r="C1196" s="6" t="s">
        <v>3823</v>
      </c>
      <c r="D1196" s="6" t="s">
        <v>11259</v>
      </c>
      <c r="E1196" s="6" t="s">
        <v>11260</v>
      </c>
      <c r="F1196" s="6" t="s">
        <v>11261</v>
      </c>
      <c r="G1196" s="6" t="s">
        <v>11262</v>
      </c>
      <c r="H1196" s="6" t="s">
        <v>6353</v>
      </c>
      <c r="I1196" s="43">
        <v>45229</v>
      </c>
      <c r="J1196" s="43">
        <v>45233</v>
      </c>
      <c r="K1196">
        <v>1819848</v>
      </c>
      <c r="L1196" s="6" t="s">
        <v>11263</v>
      </c>
      <c r="M1196" s="6" t="s">
        <v>11264</v>
      </c>
      <c r="N1196" s="6" t="s">
        <v>5543</v>
      </c>
      <c r="O1196" s="6" t="s">
        <v>3982</v>
      </c>
      <c r="Q1196" s="6" t="s">
        <v>1840</v>
      </c>
      <c r="R1196" s="6" t="s">
        <v>21620</v>
      </c>
      <c r="S1196" s="6" t="s">
        <v>21621</v>
      </c>
      <c r="T1196" s="6" t="s">
        <v>15902</v>
      </c>
      <c r="U1196" s="6" t="s">
        <v>1840</v>
      </c>
      <c r="V1196" s="6" t="s">
        <v>102</v>
      </c>
      <c r="W1196" s="6" t="s">
        <v>16106</v>
      </c>
      <c r="X1196" s="6" t="s">
        <v>21622</v>
      </c>
      <c r="Y1196" s="6" t="s">
        <v>21623</v>
      </c>
      <c r="Z1196" s="6" t="s">
        <v>21624</v>
      </c>
    </row>
    <row r="1197" spans="1:26" x14ac:dyDescent="0.25">
      <c r="A1197" s="6" t="s">
        <v>3296</v>
      </c>
      <c r="B1197" s="6" t="s">
        <v>3942</v>
      </c>
      <c r="C1197" s="6" t="s">
        <v>3840</v>
      </c>
      <c r="D1197" s="6" t="s">
        <v>11265</v>
      </c>
      <c r="E1197" s="6" t="s">
        <v>8126</v>
      </c>
      <c r="F1197" s="6" t="s">
        <v>11266</v>
      </c>
      <c r="G1197" s="6" t="s">
        <v>11267</v>
      </c>
      <c r="H1197" s="6" t="s">
        <v>3137</v>
      </c>
      <c r="I1197" s="43">
        <v>45223</v>
      </c>
      <c r="J1197" s="43">
        <v>45229</v>
      </c>
      <c r="K1197">
        <v>745308</v>
      </c>
      <c r="L1197" s="6" t="s">
        <v>11268</v>
      </c>
      <c r="M1197" s="6" t="s">
        <v>11269</v>
      </c>
      <c r="N1197" s="6" t="s">
        <v>4902</v>
      </c>
      <c r="O1197" s="6" t="s">
        <v>3982</v>
      </c>
      <c r="Q1197" s="6" t="s">
        <v>1843</v>
      </c>
      <c r="R1197" s="6" t="s">
        <v>21625</v>
      </c>
      <c r="S1197" s="6" t="s">
        <v>21626</v>
      </c>
      <c r="T1197" s="6" t="s">
        <v>15902</v>
      </c>
      <c r="U1197" s="6" t="s">
        <v>1843</v>
      </c>
      <c r="V1197" s="6" t="s">
        <v>16676</v>
      </c>
      <c r="W1197" s="6" t="s">
        <v>16677</v>
      </c>
      <c r="X1197" s="6" t="s">
        <v>21627</v>
      </c>
      <c r="Y1197" s="6" t="s">
        <v>21628</v>
      </c>
      <c r="Z1197" s="6" t="s">
        <v>21629</v>
      </c>
    </row>
    <row r="1198" spans="1:26" x14ac:dyDescent="0.25">
      <c r="A1198" s="6" t="s">
        <v>1460</v>
      </c>
      <c r="B1198" s="6" t="s">
        <v>3843</v>
      </c>
      <c r="C1198" s="6" t="s">
        <v>3821</v>
      </c>
      <c r="D1198" s="6" t="s">
        <v>11270</v>
      </c>
      <c r="E1198" s="6" t="s">
        <v>81</v>
      </c>
      <c r="F1198" s="6" t="s">
        <v>6445</v>
      </c>
      <c r="G1198" s="6" t="s">
        <v>11271</v>
      </c>
      <c r="H1198" s="6" t="s">
        <v>6447</v>
      </c>
      <c r="I1198" s="43">
        <v>45212</v>
      </c>
      <c r="J1198" s="43"/>
      <c r="K1198">
        <v>19617</v>
      </c>
      <c r="L1198" s="6" t="s">
        <v>11272</v>
      </c>
      <c r="M1198" s="6" t="s">
        <v>11273</v>
      </c>
      <c r="N1198" s="6" t="s">
        <v>4027</v>
      </c>
      <c r="O1198" s="6" t="s">
        <v>3982</v>
      </c>
      <c r="Q1198" s="6" t="s">
        <v>1845</v>
      </c>
      <c r="R1198" s="6" t="s">
        <v>1844</v>
      </c>
      <c r="S1198" s="6" t="s">
        <v>21630</v>
      </c>
      <c r="T1198" s="6" t="s">
        <v>15902</v>
      </c>
      <c r="U1198" s="6" t="s">
        <v>1846</v>
      </c>
      <c r="V1198" s="6" t="s">
        <v>16024</v>
      </c>
      <c r="W1198" s="6" t="s">
        <v>21631</v>
      </c>
      <c r="X1198" s="6" t="s">
        <v>21632</v>
      </c>
      <c r="Y1198" s="6" t="s">
        <v>21633</v>
      </c>
      <c r="Z1198" s="6" t="s">
        <v>21634</v>
      </c>
    </row>
    <row r="1199" spans="1:26" x14ac:dyDescent="0.25">
      <c r="A1199" s="6" t="s">
        <v>3297</v>
      </c>
      <c r="B1199" s="6" t="s">
        <v>3927</v>
      </c>
      <c r="C1199" s="6" t="s">
        <v>3835</v>
      </c>
      <c r="D1199" s="6" t="s">
        <v>11274</v>
      </c>
      <c r="E1199" s="6" t="s">
        <v>81</v>
      </c>
      <c r="F1199" s="6" t="s">
        <v>10277</v>
      </c>
      <c r="G1199" s="6" t="s">
        <v>11275</v>
      </c>
      <c r="H1199" s="6" t="s">
        <v>81</v>
      </c>
      <c r="I1199" s="43"/>
      <c r="J1199" s="43"/>
      <c r="K1199">
        <v>1438077</v>
      </c>
      <c r="L1199" s="6" t="s">
        <v>11276</v>
      </c>
      <c r="M1199" s="6" t="s">
        <v>11277</v>
      </c>
      <c r="N1199" s="6" t="s">
        <v>5544</v>
      </c>
      <c r="O1199" s="6" t="s">
        <v>3983</v>
      </c>
      <c r="Q1199" s="6" t="s">
        <v>1846</v>
      </c>
      <c r="R1199" s="6" t="s">
        <v>1844</v>
      </c>
      <c r="S1199" s="6" t="s">
        <v>21630</v>
      </c>
      <c r="T1199" s="6" t="s">
        <v>15902</v>
      </c>
      <c r="U1199" s="6" t="s">
        <v>1846</v>
      </c>
      <c r="V1199" s="6" t="s">
        <v>16024</v>
      </c>
      <c r="W1199" s="6" t="s">
        <v>21631</v>
      </c>
      <c r="X1199" s="6" t="s">
        <v>21632</v>
      </c>
      <c r="Y1199" s="6" t="s">
        <v>21633</v>
      </c>
      <c r="Z1199" s="6" t="s">
        <v>21634</v>
      </c>
    </row>
    <row r="1200" spans="1:26" x14ac:dyDescent="0.25">
      <c r="A1200" s="6" t="s">
        <v>3298</v>
      </c>
      <c r="B1200" s="6" t="s">
        <v>3846</v>
      </c>
      <c r="C1200" s="6" t="s">
        <v>3835</v>
      </c>
      <c r="D1200" s="6" t="s">
        <v>11278</v>
      </c>
      <c r="E1200" s="6" t="s">
        <v>11279</v>
      </c>
      <c r="F1200" s="6" t="s">
        <v>7215</v>
      </c>
      <c r="G1200" s="6" t="s">
        <v>11280</v>
      </c>
      <c r="H1200" s="6" t="s">
        <v>81</v>
      </c>
      <c r="I1200" s="43"/>
      <c r="J1200" s="43"/>
      <c r="L1200" s="6" t="s">
        <v>11281</v>
      </c>
      <c r="M1200" s="6" t="s">
        <v>11282</v>
      </c>
      <c r="N1200" s="6" t="s">
        <v>5545</v>
      </c>
      <c r="O1200" s="6" t="s">
        <v>3983</v>
      </c>
      <c r="Q1200" s="6" t="s">
        <v>3474</v>
      </c>
      <c r="R1200" s="6" t="s">
        <v>21635</v>
      </c>
      <c r="S1200" s="6" t="s">
        <v>21636</v>
      </c>
      <c r="T1200" s="6" t="s">
        <v>6627</v>
      </c>
      <c r="U1200" s="6" t="s">
        <v>3474</v>
      </c>
      <c r="V1200" s="6" t="s">
        <v>16127</v>
      </c>
      <c r="W1200" s="6" t="s">
        <v>16128</v>
      </c>
      <c r="X1200" s="6" t="s">
        <v>21637</v>
      </c>
      <c r="Y1200" s="6" t="s">
        <v>21638</v>
      </c>
      <c r="Z1200" s="6" t="s">
        <v>81</v>
      </c>
    </row>
    <row r="1201" spans="1:26" x14ac:dyDescent="0.25">
      <c r="A1201" s="6" t="s">
        <v>3299</v>
      </c>
      <c r="B1201" s="6" t="s">
        <v>3873</v>
      </c>
      <c r="C1201" s="6" t="s">
        <v>114</v>
      </c>
      <c r="D1201" s="6" t="s">
        <v>11283</v>
      </c>
      <c r="E1201" s="6" t="s">
        <v>11284</v>
      </c>
      <c r="F1201" s="6" t="s">
        <v>6722</v>
      </c>
      <c r="G1201" s="6" t="s">
        <v>11285</v>
      </c>
      <c r="H1201" s="6" t="s">
        <v>81</v>
      </c>
      <c r="I1201" s="43"/>
      <c r="J1201" s="43"/>
      <c r="L1201" s="6" t="s">
        <v>11286</v>
      </c>
      <c r="M1201" s="6" t="s">
        <v>81</v>
      </c>
      <c r="N1201" s="6" t="s">
        <v>5546</v>
      </c>
      <c r="O1201" s="6" t="s">
        <v>3982</v>
      </c>
      <c r="Q1201" s="6" t="s">
        <v>1847</v>
      </c>
      <c r="R1201" s="6" t="s">
        <v>21639</v>
      </c>
      <c r="S1201" s="6" t="s">
        <v>21640</v>
      </c>
      <c r="T1201" s="6" t="s">
        <v>81</v>
      </c>
      <c r="U1201" s="6" t="s">
        <v>81</v>
      </c>
      <c r="V1201" s="6" t="s">
        <v>15889</v>
      </c>
      <c r="W1201" s="6" t="s">
        <v>16116</v>
      </c>
      <c r="X1201" s="6" t="s">
        <v>21641</v>
      </c>
      <c r="Y1201" s="6" t="s">
        <v>21642</v>
      </c>
      <c r="Z1201" s="6" t="s">
        <v>81</v>
      </c>
    </row>
    <row r="1202" spans="1:26" x14ac:dyDescent="0.25">
      <c r="A1202" s="6" t="s">
        <v>3300</v>
      </c>
      <c r="B1202" s="6" t="s">
        <v>3892</v>
      </c>
      <c r="C1202" s="6" t="s">
        <v>3826</v>
      </c>
      <c r="D1202" s="6" t="s">
        <v>11287</v>
      </c>
      <c r="E1202" s="6" t="s">
        <v>81</v>
      </c>
      <c r="F1202" s="6" t="s">
        <v>6599</v>
      </c>
      <c r="G1202" s="6" t="s">
        <v>11288</v>
      </c>
      <c r="H1202" s="6" t="s">
        <v>81</v>
      </c>
      <c r="I1202" s="43"/>
      <c r="J1202" s="43"/>
      <c r="K1202">
        <v>1792627</v>
      </c>
      <c r="L1202" s="6" t="s">
        <v>11289</v>
      </c>
      <c r="M1202" s="6" t="s">
        <v>11290</v>
      </c>
      <c r="N1202" s="6" t="s">
        <v>5547</v>
      </c>
      <c r="O1202" s="6" t="s">
        <v>3982</v>
      </c>
      <c r="Q1202" s="6" t="s">
        <v>1849</v>
      </c>
      <c r="R1202" s="6" t="s">
        <v>21643</v>
      </c>
      <c r="S1202" s="6" t="s">
        <v>21644</v>
      </c>
      <c r="T1202" s="6" t="s">
        <v>15902</v>
      </c>
      <c r="U1202" s="6" t="s">
        <v>1849</v>
      </c>
      <c r="V1202" s="6" t="s">
        <v>16024</v>
      </c>
      <c r="W1202" s="6" t="s">
        <v>19178</v>
      </c>
      <c r="X1202" s="6" t="s">
        <v>21645</v>
      </c>
      <c r="Y1202" s="6" t="s">
        <v>21646</v>
      </c>
      <c r="Z1202" s="6" t="s">
        <v>21647</v>
      </c>
    </row>
    <row r="1203" spans="1:26" x14ac:dyDescent="0.25">
      <c r="A1203" s="6" t="s">
        <v>3302</v>
      </c>
      <c r="B1203" s="6" t="s">
        <v>3941</v>
      </c>
      <c r="C1203" s="6" t="s">
        <v>3826</v>
      </c>
      <c r="D1203" s="6" t="s">
        <v>11291</v>
      </c>
      <c r="E1203" s="6" t="s">
        <v>81</v>
      </c>
      <c r="F1203" s="6" t="s">
        <v>6850</v>
      </c>
      <c r="G1203" s="6" t="s">
        <v>8695</v>
      </c>
      <c r="H1203" s="6" t="s">
        <v>6852</v>
      </c>
      <c r="I1203" s="43">
        <v>45162</v>
      </c>
      <c r="J1203" s="43"/>
      <c r="K1203">
        <v>72333</v>
      </c>
      <c r="L1203" s="6" t="s">
        <v>11292</v>
      </c>
      <c r="M1203" s="6" t="s">
        <v>11293</v>
      </c>
      <c r="N1203" s="6" t="s">
        <v>5548</v>
      </c>
      <c r="O1203" s="6" t="s">
        <v>3982</v>
      </c>
      <c r="Q1203" s="6" t="s">
        <v>15808</v>
      </c>
      <c r="R1203" s="6" t="s">
        <v>21648</v>
      </c>
      <c r="S1203" s="6" t="s">
        <v>21649</v>
      </c>
      <c r="T1203" s="6" t="s">
        <v>15902</v>
      </c>
      <c r="U1203" s="6" t="s">
        <v>15808</v>
      </c>
      <c r="V1203" s="6" t="s">
        <v>16024</v>
      </c>
      <c r="W1203" s="6" t="s">
        <v>16025</v>
      </c>
      <c r="X1203" s="6" t="s">
        <v>21650</v>
      </c>
      <c r="Y1203" s="6" t="s">
        <v>21651</v>
      </c>
      <c r="Z1203" s="6" t="s">
        <v>81</v>
      </c>
    </row>
    <row r="1204" spans="1:26" x14ac:dyDescent="0.25">
      <c r="A1204" s="6" t="s">
        <v>3304</v>
      </c>
      <c r="B1204" s="6" t="s">
        <v>3820</v>
      </c>
      <c r="C1204" s="6" t="s">
        <v>3821</v>
      </c>
      <c r="D1204" s="6" t="s">
        <v>11294</v>
      </c>
      <c r="E1204" s="6" t="s">
        <v>81</v>
      </c>
      <c r="F1204" s="6" t="s">
        <v>11295</v>
      </c>
      <c r="G1204" s="6" t="s">
        <v>11296</v>
      </c>
      <c r="H1204" s="6" t="s">
        <v>6542</v>
      </c>
      <c r="I1204" s="43">
        <v>45147</v>
      </c>
      <c r="J1204" s="43"/>
      <c r="K1204">
        <v>1822993</v>
      </c>
      <c r="L1204" s="6" t="s">
        <v>11297</v>
      </c>
      <c r="M1204" s="6" t="s">
        <v>11298</v>
      </c>
      <c r="N1204" s="6" t="s">
        <v>5549</v>
      </c>
      <c r="O1204" s="6" t="s">
        <v>3984</v>
      </c>
      <c r="Q1204" s="6" t="s">
        <v>1851</v>
      </c>
      <c r="R1204" s="6" t="s">
        <v>21652</v>
      </c>
      <c r="S1204" s="6" t="s">
        <v>21653</v>
      </c>
      <c r="T1204" s="6" t="s">
        <v>12</v>
      </c>
      <c r="U1204" s="6" t="s">
        <v>1851</v>
      </c>
      <c r="V1204" s="6" t="s">
        <v>15930</v>
      </c>
      <c r="W1204" s="6" t="s">
        <v>16319</v>
      </c>
      <c r="X1204" s="6" t="s">
        <v>21654</v>
      </c>
      <c r="Y1204" s="6" t="s">
        <v>21655</v>
      </c>
      <c r="Z1204" s="6" t="s">
        <v>21656</v>
      </c>
    </row>
    <row r="1205" spans="1:26" x14ac:dyDescent="0.25">
      <c r="A1205" s="6" t="s">
        <v>1461</v>
      </c>
      <c r="B1205" s="6" t="s">
        <v>3876</v>
      </c>
      <c r="C1205" s="6" t="s">
        <v>3835</v>
      </c>
      <c r="D1205" s="6" t="s">
        <v>11299</v>
      </c>
      <c r="E1205" s="6" t="s">
        <v>81</v>
      </c>
      <c r="F1205" s="6" t="s">
        <v>11300</v>
      </c>
      <c r="G1205" s="6" t="s">
        <v>11301</v>
      </c>
      <c r="H1205" s="6" t="s">
        <v>6542</v>
      </c>
      <c r="I1205" s="43">
        <v>45232</v>
      </c>
      <c r="J1205" s="43"/>
      <c r="K1205">
        <v>55067</v>
      </c>
      <c r="L1205" s="6" t="s">
        <v>11302</v>
      </c>
      <c r="M1205" s="6" t="s">
        <v>11303</v>
      </c>
      <c r="N1205" s="6" t="s">
        <v>4259</v>
      </c>
      <c r="O1205" s="6" t="s">
        <v>3983</v>
      </c>
      <c r="Q1205" s="6" t="s">
        <v>1853</v>
      </c>
      <c r="R1205" s="6" t="s">
        <v>1852</v>
      </c>
      <c r="S1205" s="6" t="s">
        <v>21657</v>
      </c>
      <c r="T1205" s="6" t="s">
        <v>12</v>
      </c>
      <c r="U1205" s="6" t="s">
        <v>1853</v>
      </c>
      <c r="V1205" s="6" t="s">
        <v>16024</v>
      </c>
      <c r="W1205" s="6" t="s">
        <v>21631</v>
      </c>
      <c r="X1205" s="6" t="s">
        <v>21658</v>
      </c>
      <c r="Y1205" s="6" t="s">
        <v>21659</v>
      </c>
      <c r="Z1205" s="6" t="s">
        <v>21660</v>
      </c>
    </row>
    <row r="1206" spans="1:26" x14ac:dyDescent="0.25">
      <c r="A1206" s="6" t="s">
        <v>3306</v>
      </c>
      <c r="B1206" s="6" t="s">
        <v>3880</v>
      </c>
      <c r="C1206" s="6" t="s">
        <v>3823</v>
      </c>
      <c r="D1206" s="6" t="s">
        <v>11304</v>
      </c>
      <c r="E1206" s="6" t="s">
        <v>81</v>
      </c>
      <c r="F1206" s="6" t="s">
        <v>11305</v>
      </c>
      <c r="G1206" s="6" t="s">
        <v>11306</v>
      </c>
      <c r="H1206" s="6" t="s">
        <v>1601</v>
      </c>
      <c r="I1206" s="43">
        <v>45229</v>
      </c>
      <c r="J1206" s="43">
        <v>45233</v>
      </c>
      <c r="K1206">
        <v>886346</v>
      </c>
      <c r="L1206" s="6" t="s">
        <v>11307</v>
      </c>
      <c r="M1206" s="6" t="s">
        <v>11308</v>
      </c>
      <c r="N1206" s="6" t="s">
        <v>4113</v>
      </c>
      <c r="O1206" s="6" t="s">
        <v>3982</v>
      </c>
      <c r="Q1206" s="6" t="s">
        <v>1855</v>
      </c>
      <c r="R1206" s="6" t="s">
        <v>21661</v>
      </c>
      <c r="S1206" s="6" t="s">
        <v>21662</v>
      </c>
      <c r="T1206" s="6" t="s">
        <v>12</v>
      </c>
      <c r="U1206" s="6" t="s">
        <v>1855</v>
      </c>
      <c r="V1206" s="6" t="s">
        <v>16063</v>
      </c>
      <c r="W1206" s="6" t="s">
        <v>16064</v>
      </c>
      <c r="X1206" s="6" t="s">
        <v>21663</v>
      </c>
      <c r="Y1206" s="6" t="s">
        <v>21664</v>
      </c>
      <c r="Z1206" s="6" t="s">
        <v>21665</v>
      </c>
    </row>
    <row r="1207" spans="1:26" x14ac:dyDescent="0.25">
      <c r="A1207" s="6" t="s">
        <v>1463</v>
      </c>
      <c r="B1207" s="6" t="s">
        <v>3832</v>
      </c>
      <c r="C1207" s="6" t="s">
        <v>3821</v>
      </c>
      <c r="D1207" s="6" t="s">
        <v>11309</v>
      </c>
      <c r="E1207" s="6" t="s">
        <v>11310</v>
      </c>
      <c r="F1207" s="6" t="s">
        <v>11311</v>
      </c>
      <c r="G1207" s="6" t="s">
        <v>11312</v>
      </c>
      <c r="H1207" s="6" t="s">
        <v>81</v>
      </c>
      <c r="I1207" s="43"/>
      <c r="J1207" s="43"/>
      <c r="K1207">
        <v>1445930</v>
      </c>
      <c r="L1207" s="6" t="s">
        <v>11313</v>
      </c>
      <c r="M1207" s="6" t="s">
        <v>11314</v>
      </c>
      <c r="N1207" s="6" t="s">
        <v>5550</v>
      </c>
      <c r="O1207" s="6" t="s">
        <v>3982</v>
      </c>
      <c r="Q1207" s="6" t="s">
        <v>1857</v>
      </c>
      <c r="R1207" s="6" t="s">
        <v>1856</v>
      </c>
      <c r="S1207" s="6" t="s">
        <v>21666</v>
      </c>
      <c r="T1207" s="6" t="s">
        <v>12</v>
      </c>
      <c r="U1207" s="6" t="s">
        <v>1857</v>
      </c>
      <c r="V1207" s="6" t="s">
        <v>17953</v>
      </c>
      <c r="W1207" s="6" t="s">
        <v>21667</v>
      </c>
      <c r="X1207" s="6" t="s">
        <v>21668</v>
      </c>
      <c r="Y1207" s="6" t="s">
        <v>21669</v>
      </c>
      <c r="Z1207" s="6" t="s">
        <v>21670</v>
      </c>
    </row>
    <row r="1208" spans="1:26" x14ac:dyDescent="0.25">
      <c r="A1208" s="6" t="s">
        <v>3307</v>
      </c>
      <c r="B1208" s="6" t="s">
        <v>3832</v>
      </c>
      <c r="C1208" s="6" t="s">
        <v>3821</v>
      </c>
      <c r="D1208" s="6" t="s">
        <v>11315</v>
      </c>
      <c r="E1208" s="6" t="s">
        <v>81</v>
      </c>
      <c r="F1208" s="6" t="s">
        <v>6676</v>
      </c>
      <c r="G1208" s="6" t="s">
        <v>11316</v>
      </c>
      <c r="H1208" s="6" t="s">
        <v>81</v>
      </c>
      <c r="I1208" s="43"/>
      <c r="J1208" s="43"/>
      <c r="L1208" s="6" t="s">
        <v>81</v>
      </c>
      <c r="M1208" s="6" t="s">
        <v>11317</v>
      </c>
      <c r="N1208" s="6" t="s">
        <v>5551</v>
      </c>
      <c r="O1208" s="6" t="s">
        <v>3982</v>
      </c>
      <c r="Q1208" s="6" t="s">
        <v>1858</v>
      </c>
      <c r="R1208" s="6" t="s">
        <v>21671</v>
      </c>
      <c r="S1208" s="6" t="s">
        <v>21672</v>
      </c>
      <c r="T1208" s="6" t="s">
        <v>15902</v>
      </c>
      <c r="U1208" s="6" t="s">
        <v>1858</v>
      </c>
      <c r="V1208" s="6" t="s">
        <v>15903</v>
      </c>
      <c r="W1208" s="6" t="s">
        <v>16548</v>
      </c>
      <c r="X1208" s="6" t="s">
        <v>21673</v>
      </c>
      <c r="Y1208" s="6" t="s">
        <v>21674</v>
      </c>
      <c r="Z1208" s="6" t="s">
        <v>21675</v>
      </c>
    </row>
    <row r="1209" spans="1:26" x14ac:dyDescent="0.25">
      <c r="A1209" s="6" t="s">
        <v>1465</v>
      </c>
      <c r="B1209" s="6" t="s">
        <v>3918</v>
      </c>
      <c r="C1209" s="6" t="s">
        <v>3826</v>
      </c>
      <c r="D1209" s="6" t="s">
        <v>11318</v>
      </c>
      <c r="E1209" s="6" t="s">
        <v>6444</v>
      </c>
      <c r="F1209" s="6" t="s">
        <v>6792</v>
      </c>
      <c r="G1209" s="6" t="s">
        <v>11319</v>
      </c>
      <c r="H1209" s="6" t="s">
        <v>6353</v>
      </c>
      <c r="I1209" s="43">
        <v>45188</v>
      </c>
      <c r="J1209" s="43">
        <v>45194</v>
      </c>
      <c r="K1209">
        <v>795266</v>
      </c>
      <c r="L1209" s="6" t="s">
        <v>11320</v>
      </c>
      <c r="M1209" s="6" t="s">
        <v>11321</v>
      </c>
      <c r="N1209" s="6" t="s">
        <v>4180</v>
      </c>
      <c r="O1209" s="6" t="s">
        <v>3982</v>
      </c>
      <c r="Q1209" s="6" t="s">
        <v>3478</v>
      </c>
      <c r="R1209" s="6" t="s">
        <v>3477</v>
      </c>
      <c r="S1209" s="6" t="s">
        <v>21676</v>
      </c>
      <c r="T1209" s="6" t="s">
        <v>12</v>
      </c>
      <c r="U1209" s="6" t="s">
        <v>3478</v>
      </c>
      <c r="V1209" s="6" t="s">
        <v>16063</v>
      </c>
      <c r="W1209" s="6" t="s">
        <v>16064</v>
      </c>
      <c r="X1209" s="6" t="s">
        <v>21677</v>
      </c>
      <c r="Y1209" s="6" t="s">
        <v>21678</v>
      </c>
      <c r="Z1209" s="6" t="s">
        <v>21679</v>
      </c>
    </row>
    <row r="1210" spans="1:26" x14ac:dyDescent="0.25">
      <c r="A1210" s="6" t="s">
        <v>1466</v>
      </c>
      <c r="B1210" s="6" t="s">
        <v>3842</v>
      </c>
      <c r="C1210" s="6" t="s">
        <v>3823</v>
      </c>
      <c r="D1210" s="6" t="s">
        <v>11322</v>
      </c>
      <c r="E1210" s="6" t="s">
        <v>8297</v>
      </c>
      <c r="F1210" s="6" t="s">
        <v>7065</v>
      </c>
      <c r="G1210" s="6" t="s">
        <v>7970</v>
      </c>
      <c r="H1210" s="6" t="s">
        <v>6376</v>
      </c>
      <c r="I1210" s="43">
        <v>45223</v>
      </c>
      <c r="J1210" s="43">
        <v>45229</v>
      </c>
      <c r="K1210">
        <v>1357615</v>
      </c>
      <c r="L1210" s="6" t="s">
        <v>11323</v>
      </c>
      <c r="M1210" s="6" t="s">
        <v>11324</v>
      </c>
      <c r="N1210" s="6" t="s">
        <v>4089</v>
      </c>
      <c r="O1210" s="6" t="s">
        <v>3984</v>
      </c>
      <c r="Q1210" s="6" t="s">
        <v>1860</v>
      </c>
      <c r="R1210" s="6" t="s">
        <v>21680</v>
      </c>
      <c r="S1210" s="6" t="s">
        <v>21681</v>
      </c>
      <c r="T1210" s="6" t="s">
        <v>12</v>
      </c>
      <c r="U1210" s="6" t="s">
        <v>1860</v>
      </c>
      <c r="V1210" s="6" t="s">
        <v>102</v>
      </c>
      <c r="W1210" s="6" t="s">
        <v>16106</v>
      </c>
      <c r="X1210" s="6" t="s">
        <v>21682</v>
      </c>
      <c r="Y1210" s="6" t="s">
        <v>21683</v>
      </c>
      <c r="Z1210" s="6" t="s">
        <v>21684</v>
      </c>
    </row>
    <row r="1211" spans="1:26" x14ac:dyDescent="0.25">
      <c r="A1211" s="6" t="s">
        <v>3308</v>
      </c>
      <c r="B1211" s="6" t="s">
        <v>3931</v>
      </c>
      <c r="C1211" s="6" t="s">
        <v>3835</v>
      </c>
      <c r="D1211" s="6" t="s">
        <v>11325</v>
      </c>
      <c r="E1211" s="6" t="s">
        <v>11326</v>
      </c>
      <c r="F1211" s="6" t="s">
        <v>7019</v>
      </c>
      <c r="G1211" s="6" t="s">
        <v>11327</v>
      </c>
      <c r="H1211" s="6" t="s">
        <v>7021</v>
      </c>
      <c r="I1211" s="43"/>
      <c r="J1211" s="43"/>
      <c r="L1211" s="6" t="s">
        <v>81</v>
      </c>
      <c r="M1211" s="6" t="s">
        <v>81</v>
      </c>
      <c r="N1211" s="6" t="s">
        <v>5552</v>
      </c>
      <c r="O1211" s="6" t="s">
        <v>3982</v>
      </c>
      <c r="Q1211" s="6" t="s">
        <v>1861</v>
      </c>
      <c r="R1211" s="6" t="s">
        <v>21685</v>
      </c>
      <c r="S1211" s="6" t="s">
        <v>21686</v>
      </c>
      <c r="T1211" s="6" t="s">
        <v>12</v>
      </c>
      <c r="U1211" s="6" t="s">
        <v>1861</v>
      </c>
      <c r="V1211" s="6" t="s">
        <v>15936</v>
      </c>
      <c r="W1211" s="6" t="s">
        <v>15937</v>
      </c>
      <c r="X1211" s="6" t="s">
        <v>21687</v>
      </c>
      <c r="Y1211" s="6" t="s">
        <v>21688</v>
      </c>
      <c r="Z1211" s="6" t="s">
        <v>81</v>
      </c>
    </row>
    <row r="1212" spans="1:26" x14ac:dyDescent="0.25">
      <c r="A1212" s="6" t="s">
        <v>3310</v>
      </c>
      <c r="B1212" s="6" t="s">
        <v>3849</v>
      </c>
      <c r="C1212" s="6" t="s">
        <v>3819</v>
      </c>
      <c r="D1212" s="6" t="s">
        <v>11328</v>
      </c>
      <c r="E1212" s="6" t="s">
        <v>7644</v>
      </c>
      <c r="F1212" s="6" t="s">
        <v>6445</v>
      </c>
      <c r="G1212" s="6" t="s">
        <v>8587</v>
      </c>
      <c r="H1212" s="6" t="s">
        <v>6447</v>
      </c>
      <c r="I1212" s="43">
        <v>45236</v>
      </c>
      <c r="J1212" s="43">
        <v>45241</v>
      </c>
      <c r="K1212">
        <v>1867072</v>
      </c>
      <c r="L1212" s="6" t="s">
        <v>11329</v>
      </c>
      <c r="M1212" s="6" t="s">
        <v>11330</v>
      </c>
      <c r="N1212" s="6" t="s">
        <v>4907</v>
      </c>
      <c r="O1212" s="6" t="s">
        <v>3982</v>
      </c>
      <c r="Q1212" s="6" t="s">
        <v>1863</v>
      </c>
      <c r="R1212" s="6" t="s">
        <v>21689</v>
      </c>
      <c r="S1212" s="6" t="s">
        <v>21690</v>
      </c>
      <c r="T1212" s="6" t="s">
        <v>12</v>
      </c>
      <c r="U1212" s="6" t="s">
        <v>1863</v>
      </c>
      <c r="V1212" s="6" t="s">
        <v>102</v>
      </c>
      <c r="W1212" s="6" t="s">
        <v>16670</v>
      </c>
      <c r="X1212" s="6" t="s">
        <v>21691</v>
      </c>
      <c r="Y1212" s="6" t="s">
        <v>21692</v>
      </c>
      <c r="Z1212" s="6" t="s">
        <v>21693</v>
      </c>
    </row>
    <row r="1213" spans="1:26" x14ac:dyDescent="0.25">
      <c r="A1213" s="6" t="s">
        <v>3311</v>
      </c>
      <c r="B1213" s="6" t="s">
        <v>3891</v>
      </c>
      <c r="C1213" s="6" t="s">
        <v>3887</v>
      </c>
      <c r="D1213" s="6" t="s">
        <v>11331</v>
      </c>
      <c r="E1213" s="6" t="s">
        <v>11332</v>
      </c>
      <c r="F1213" s="6" t="s">
        <v>6722</v>
      </c>
      <c r="G1213" s="6" t="s">
        <v>11333</v>
      </c>
      <c r="H1213" s="6" t="s">
        <v>81</v>
      </c>
      <c r="I1213" s="43"/>
      <c r="J1213" s="43"/>
      <c r="L1213" s="6" t="s">
        <v>11334</v>
      </c>
      <c r="M1213" s="6" t="s">
        <v>81</v>
      </c>
      <c r="N1213" s="6" t="s">
        <v>5553</v>
      </c>
      <c r="O1213" s="6" t="s">
        <v>3982</v>
      </c>
      <c r="Q1213" s="6" t="s">
        <v>1865</v>
      </c>
      <c r="R1213" s="6" t="s">
        <v>21694</v>
      </c>
      <c r="S1213" s="6" t="s">
        <v>21695</v>
      </c>
      <c r="T1213" s="6" t="s">
        <v>12</v>
      </c>
      <c r="U1213" s="6" t="s">
        <v>1865</v>
      </c>
      <c r="V1213" s="6" t="s">
        <v>16063</v>
      </c>
      <c r="W1213" s="6" t="s">
        <v>16064</v>
      </c>
      <c r="X1213" s="6" t="s">
        <v>21696</v>
      </c>
      <c r="Y1213" s="6" t="s">
        <v>21697</v>
      </c>
      <c r="Z1213" s="6" t="s">
        <v>21698</v>
      </c>
    </row>
    <row r="1214" spans="1:26" x14ac:dyDescent="0.25">
      <c r="A1214" s="6" t="s">
        <v>6203</v>
      </c>
      <c r="B1214" s="6" t="s">
        <v>3833</v>
      </c>
      <c r="C1214" s="6" t="s">
        <v>3816</v>
      </c>
      <c r="D1214" s="6" t="s">
        <v>11335</v>
      </c>
      <c r="E1214" s="6" t="s">
        <v>6456</v>
      </c>
      <c r="F1214" s="6" t="s">
        <v>6850</v>
      </c>
      <c r="G1214" s="6" t="s">
        <v>11336</v>
      </c>
      <c r="H1214" s="6" t="s">
        <v>6852</v>
      </c>
      <c r="I1214" s="43">
        <v>45238</v>
      </c>
      <c r="J1214" s="43">
        <v>45243</v>
      </c>
      <c r="K1214">
        <v>1435049</v>
      </c>
      <c r="L1214" s="6" t="s">
        <v>11337</v>
      </c>
      <c r="M1214" s="6" t="s">
        <v>11338</v>
      </c>
      <c r="N1214" s="6" t="s">
        <v>11339</v>
      </c>
      <c r="O1214" s="6" t="s">
        <v>3983</v>
      </c>
      <c r="Q1214" s="6" t="s">
        <v>1867</v>
      </c>
      <c r="R1214" s="6" t="s">
        <v>21699</v>
      </c>
      <c r="S1214" s="6" t="s">
        <v>21700</v>
      </c>
      <c r="T1214" s="6" t="s">
        <v>81</v>
      </c>
      <c r="U1214" s="6" t="s">
        <v>81</v>
      </c>
      <c r="V1214" s="6" t="s">
        <v>17953</v>
      </c>
      <c r="W1214" s="6" t="s">
        <v>19447</v>
      </c>
      <c r="X1214" s="6" t="s">
        <v>21701</v>
      </c>
      <c r="Y1214" s="6" t="s">
        <v>21702</v>
      </c>
      <c r="Z1214" s="6" t="s">
        <v>81</v>
      </c>
    </row>
    <row r="1215" spans="1:26" x14ac:dyDescent="0.25">
      <c r="A1215" s="6" t="s">
        <v>1467</v>
      </c>
      <c r="B1215" s="6" t="s">
        <v>3878</v>
      </c>
      <c r="C1215" s="6" t="s">
        <v>3835</v>
      </c>
      <c r="D1215" s="6" t="s">
        <v>11340</v>
      </c>
      <c r="E1215" s="6" t="s">
        <v>81</v>
      </c>
      <c r="F1215" s="6" t="s">
        <v>7498</v>
      </c>
      <c r="G1215" s="6" t="s">
        <v>7499</v>
      </c>
      <c r="H1215" s="6" t="s">
        <v>1601</v>
      </c>
      <c r="I1215" s="43">
        <v>45224</v>
      </c>
      <c r="J1215" s="43">
        <v>45229</v>
      </c>
      <c r="K1215">
        <v>1418135</v>
      </c>
      <c r="L1215" s="6" t="s">
        <v>11341</v>
      </c>
      <c r="M1215" s="6" t="s">
        <v>11342</v>
      </c>
      <c r="N1215" s="6" t="s">
        <v>4211</v>
      </c>
      <c r="O1215" s="6" t="s">
        <v>3983</v>
      </c>
      <c r="Q1215" s="6" t="s">
        <v>15814</v>
      </c>
      <c r="R1215" s="6" t="s">
        <v>21703</v>
      </c>
      <c r="S1215" s="6" t="s">
        <v>21704</v>
      </c>
      <c r="T1215" s="6" t="s">
        <v>12</v>
      </c>
      <c r="U1215" s="6" t="s">
        <v>15814</v>
      </c>
      <c r="V1215" s="6" t="s">
        <v>16127</v>
      </c>
      <c r="W1215" s="6" t="s">
        <v>16152</v>
      </c>
      <c r="X1215" s="6" t="s">
        <v>21705</v>
      </c>
      <c r="Y1215" s="6" t="s">
        <v>21706</v>
      </c>
      <c r="Z1215" s="6" t="s">
        <v>21707</v>
      </c>
    </row>
    <row r="1216" spans="1:26" x14ac:dyDescent="0.25">
      <c r="A1216" s="6" t="s">
        <v>1469</v>
      </c>
      <c r="B1216" s="6" t="s">
        <v>3860</v>
      </c>
      <c r="C1216" s="6" t="s">
        <v>102</v>
      </c>
      <c r="D1216" s="6" t="s">
        <v>11343</v>
      </c>
      <c r="E1216" s="6" t="s">
        <v>81</v>
      </c>
      <c r="F1216" s="6" t="s">
        <v>11344</v>
      </c>
      <c r="G1216" s="6" t="s">
        <v>11345</v>
      </c>
      <c r="H1216" s="6" t="s">
        <v>81</v>
      </c>
      <c r="I1216" s="43"/>
      <c r="J1216" s="43"/>
      <c r="K1216">
        <v>887225</v>
      </c>
      <c r="L1216" s="6" t="s">
        <v>11346</v>
      </c>
      <c r="M1216" s="6" t="s">
        <v>11347</v>
      </c>
      <c r="N1216" s="6" t="s">
        <v>5554</v>
      </c>
      <c r="O1216" s="6" t="s">
        <v>3983</v>
      </c>
      <c r="Q1216" s="6" t="s">
        <v>1869</v>
      </c>
      <c r="R1216" s="6" t="s">
        <v>21708</v>
      </c>
      <c r="S1216" s="6" t="s">
        <v>21709</v>
      </c>
      <c r="T1216" s="6" t="s">
        <v>12</v>
      </c>
      <c r="U1216" s="6" t="s">
        <v>1869</v>
      </c>
      <c r="V1216" s="6" t="s">
        <v>102</v>
      </c>
      <c r="W1216" s="6" t="s">
        <v>16670</v>
      </c>
      <c r="X1216" s="6" t="s">
        <v>21710</v>
      </c>
      <c r="Y1216" s="6" t="s">
        <v>21711</v>
      </c>
      <c r="Z1216" s="6" t="s">
        <v>21712</v>
      </c>
    </row>
    <row r="1217" spans="1:26" x14ac:dyDescent="0.25">
      <c r="A1217" s="6" t="s">
        <v>1471</v>
      </c>
      <c r="B1217" s="6" t="s">
        <v>3888</v>
      </c>
      <c r="C1217" s="6" t="s">
        <v>3823</v>
      </c>
      <c r="D1217" s="6" t="s">
        <v>11348</v>
      </c>
      <c r="E1217" s="6" t="s">
        <v>6492</v>
      </c>
      <c r="F1217" s="6" t="s">
        <v>7065</v>
      </c>
      <c r="G1217" s="6" t="s">
        <v>11349</v>
      </c>
      <c r="H1217" s="6" t="s">
        <v>6376</v>
      </c>
      <c r="I1217" s="43">
        <v>45222</v>
      </c>
      <c r="J1217" s="43">
        <v>45226</v>
      </c>
      <c r="K1217">
        <v>56047</v>
      </c>
      <c r="L1217" s="6" t="s">
        <v>11350</v>
      </c>
      <c r="M1217" s="6" t="s">
        <v>11351</v>
      </c>
      <c r="N1217" s="6" t="s">
        <v>4186</v>
      </c>
      <c r="O1217" s="6" t="s">
        <v>3982</v>
      </c>
      <c r="Q1217" s="6" t="s">
        <v>1871</v>
      </c>
      <c r="R1217" s="6" t="s">
        <v>21713</v>
      </c>
      <c r="S1217" s="6" t="s">
        <v>21714</v>
      </c>
      <c r="T1217" s="6" t="s">
        <v>15902</v>
      </c>
      <c r="U1217" s="6" t="s">
        <v>1871</v>
      </c>
      <c r="V1217" s="6" t="s">
        <v>16024</v>
      </c>
      <c r="W1217" s="6" t="s">
        <v>16025</v>
      </c>
      <c r="X1217" s="6" t="s">
        <v>21715</v>
      </c>
      <c r="Y1217" s="6" t="s">
        <v>21716</v>
      </c>
      <c r="Z1217" s="6" t="s">
        <v>21717</v>
      </c>
    </row>
    <row r="1218" spans="1:26" x14ac:dyDescent="0.25">
      <c r="A1218" s="6" t="s">
        <v>1472</v>
      </c>
      <c r="B1218" s="6" t="s">
        <v>3832</v>
      </c>
      <c r="C1218" s="6" t="s">
        <v>3821</v>
      </c>
      <c r="D1218" s="6" t="s">
        <v>11352</v>
      </c>
      <c r="E1218" s="6" t="s">
        <v>81</v>
      </c>
      <c r="F1218" s="6" t="s">
        <v>6754</v>
      </c>
      <c r="G1218" s="6" t="s">
        <v>11353</v>
      </c>
      <c r="H1218" s="6" t="s">
        <v>6638</v>
      </c>
      <c r="I1218" s="43">
        <v>45218</v>
      </c>
      <c r="J1218" s="43"/>
      <c r="K1218">
        <v>91576</v>
      </c>
      <c r="L1218" s="6" t="s">
        <v>11354</v>
      </c>
      <c r="M1218" s="6" t="s">
        <v>11355</v>
      </c>
      <c r="N1218" s="6" t="s">
        <v>5555</v>
      </c>
      <c r="O1218" s="6" t="s">
        <v>3982</v>
      </c>
      <c r="Q1218" s="6" t="s">
        <v>1873</v>
      </c>
      <c r="R1218" s="6" t="s">
        <v>21718</v>
      </c>
      <c r="S1218" s="6" t="s">
        <v>21719</v>
      </c>
      <c r="T1218" s="6" t="s">
        <v>15902</v>
      </c>
      <c r="U1218" s="6" t="s">
        <v>1873</v>
      </c>
      <c r="V1218" s="6" t="s">
        <v>15889</v>
      </c>
      <c r="W1218" s="6" t="s">
        <v>16116</v>
      </c>
      <c r="X1218" s="6" t="s">
        <v>21720</v>
      </c>
      <c r="Y1218" s="6" t="s">
        <v>21721</v>
      </c>
      <c r="Z1218" s="6" t="s">
        <v>21722</v>
      </c>
    </row>
    <row r="1219" spans="1:26" x14ac:dyDescent="0.25">
      <c r="A1219" s="6" t="s">
        <v>1473</v>
      </c>
      <c r="B1219" s="6" t="s">
        <v>3920</v>
      </c>
      <c r="C1219" s="6" t="s">
        <v>3819</v>
      </c>
      <c r="D1219" s="6" t="s">
        <v>11356</v>
      </c>
      <c r="E1219" s="6" t="s">
        <v>81</v>
      </c>
      <c r="F1219" s="6" t="s">
        <v>11357</v>
      </c>
      <c r="G1219" s="6" t="s">
        <v>11358</v>
      </c>
      <c r="H1219" s="6" t="s">
        <v>6353</v>
      </c>
      <c r="I1219" s="43">
        <v>45155</v>
      </c>
      <c r="J1219" s="43"/>
      <c r="K1219">
        <v>1601046</v>
      </c>
      <c r="L1219" s="6" t="s">
        <v>11359</v>
      </c>
      <c r="M1219" s="6" t="s">
        <v>11360</v>
      </c>
      <c r="N1219" s="6" t="s">
        <v>4209</v>
      </c>
      <c r="O1219" s="6" t="s">
        <v>3982</v>
      </c>
      <c r="Q1219" s="6" t="s">
        <v>3481</v>
      </c>
      <c r="R1219" s="6" t="s">
        <v>21723</v>
      </c>
      <c r="S1219" s="6" t="s">
        <v>81</v>
      </c>
      <c r="T1219" s="6" t="s">
        <v>81</v>
      </c>
      <c r="U1219" s="6" t="s">
        <v>81</v>
      </c>
      <c r="V1219" s="6" t="s">
        <v>15980</v>
      </c>
      <c r="W1219" s="6" t="s">
        <v>16053</v>
      </c>
      <c r="X1219" s="6" t="s">
        <v>21724</v>
      </c>
      <c r="Y1219" s="6" t="s">
        <v>21725</v>
      </c>
      <c r="Z1219" s="6" t="s">
        <v>81</v>
      </c>
    </row>
    <row r="1220" spans="1:26" x14ac:dyDescent="0.25">
      <c r="A1220" s="6" t="s">
        <v>3313</v>
      </c>
      <c r="B1220" s="6" t="s">
        <v>3856</v>
      </c>
      <c r="C1220" s="6" t="s">
        <v>3823</v>
      </c>
      <c r="D1220" s="6" t="s">
        <v>11361</v>
      </c>
      <c r="E1220" s="6" t="s">
        <v>8391</v>
      </c>
      <c r="F1220" s="6" t="s">
        <v>6792</v>
      </c>
      <c r="G1220" s="6" t="s">
        <v>6793</v>
      </c>
      <c r="H1220" s="6" t="s">
        <v>6353</v>
      </c>
      <c r="I1220" s="43">
        <v>45174</v>
      </c>
      <c r="J1220" s="43">
        <v>45180</v>
      </c>
      <c r="K1220">
        <v>56679</v>
      </c>
      <c r="L1220" s="6" t="s">
        <v>11362</v>
      </c>
      <c r="M1220" s="6" t="s">
        <v>11363</v>
      </c>
      <c r="N1220" s="6" t="s">
        <v>4065</v>
      </c>
      <c r="O1220" s="6" t="s">
        <v>3982</v>
      </c>
      <c r="Q1220" s="6" t="s">
        <v>1875</v>
      </c>
      <c r="R1220" s="6" t="s">
        <v>21726</v>
      </c>
      <c r="S1220" s="6" t="s">
        <v>21727</v>
      </c>
      <c r="T1220" s="6" t="s">
        <v>15902</v>
      </c>
      <c r="U1220" s="6" t="s">
        <v>1875</v>
      </c>
      <c r="V1220" s="6" t="s">
        <v>15917</v>
      </c>
      <c r="W1220" s="6" t="s">
        <v>17056</v>
      </c>
      <c r="X1220" s="6" t="s">
        <v>21728</v>
      </c>
      <c r="Y1220" s="6" t="s">
        <v>21729</v>
      </c>
      <c r="Z1220" s="6" t="s">
        <v>21730</v>
      </c>
    </row>
    <row r="1221" spans="1:26" x14ac:dyDescent="0.25">
      <c r="A1221" s="6" t="s">
        <v>1476</v>
      </c>
      <c r="B1221" s="6" t="s">
        <v>3861</v>
      </c>
      <c r="C1221" s="6" t="s">
        <v>114</v>
      </c>
      <c r="D1221" s="6" t="s">
        <v>11364</v>
      </c>
      <c r="E1221" s="6" t="s">
        <v>10223</v>
      </c>
      <c r="F1221" s="6" t="s">
        <v>6627</v>
      </c>
      <c r="G1221" s="6" t="s">
        <v>11365</v>
      </c>
      <c r="H1221" s="6" t="s">
        <v>1885</v>
      </c>
      <c r="I1221" s="43">
        <v>45238</v>
      </c>
      <c r="J1221" s="43"/>
      <c r="K1221">
        <v>701818</v>
      </c>
      <c r="L1221" s="6" t="s">
        <v>11366</v>
      </c>
      <c r="M1221" s="6" t="s">
        <v>11367</v>
      </c>
      <c r="N1221" s="6" t="s">
        <v>4498</v>
      </c>
      <c r="O1221" s="6" t="s">
        <v>3982</v>
      </c>
      <c r="Q1221" s="6" t="s">
        <v>1877</v>
      </c>
      <c r="R1221" s="6" t="s">
        <v>21731</v>
      </c>
      <c r="S1221" s="6" t="s">
        <v>21732</v>
      </c>
      <c r="T1221" s="6" t="s">
        <v>12</v>
      </c>
      <c r="U1221" s="6" t="s">
        <v>1877</v>
      </c>
      <c r="V1221" s="6" t="s">
        <v>15936</v>
      </c>
      <c r="W1221" s="6" t="s">
        <v>16493</v>
      </c>
      <c r="X1221" s="6" t="s">
        <v>21733</v>
      </c>
      <c r="Y1221" s="6" t="s">
        <v>21734</v>
      </c>
      <c r="Z1221" s="6" t="s">
        <v>21735</v>
      </c>
    </row>
    <row r="1222" spans="1:26" x14ac:dyDescent="0.25">
      <c r="A1222" s="6" t="s">
        <v>3314</v>
      </c>
      <c r="B1222" s="6" t="s">
        <v>3858</v>
      </c>
      <c r="C1222" s="6" t="s">
        <v>3819</v>
      </c>
      <c r="D1222" s="6" t="s">
        <v>11368</v>
      </c>
      <c r="E1222" s="6" t="s">
        <v>11369</v>
      </c>
      <c r="F1222" s="6" t="s">
        <v>6365</v>
      </c>
      <c r="G1222" s="6" t="s">
        <v>81</v>
      </c>
      <c r="H1222" s="6" t="s">
        <v>81</v>
      </c>
      <c r="I1222" s="43"/>
      <c r="J1222" s="43"/>
      <c r="L1222" s="6" t="s">
        <v>81</v>
      </c>
      <c r="M1222" s="6" t="s">
        <v>81</v>
      </c>
      <c r="N1222" s="6" t="s">
        <v>5556</v>
      </c>
      <c r="O1222" s="6" t="s">
        <v>3982</v>
      </c>
      <c r="Q1222" s="6" t="s">
        <v>3483</v>
      </c>
      <c r="R1222" s="6" t="s">
        <v>21736</v>
      </c>
      <c r="S1222" s="6" t="s">
        <v>21737</v>
      </c>
      <c r="T1222" s="6" t="s">
        <v>15902</v>
      </c>
      <c r="U1222" s="6" t="s">
        <v>3483</v>
      </c>
      <c r="V1222" s="6" t="s">
        <v>15936</v>
      </c>
      <c r="W1222" s="6" t="s">
        <v>17588</v>
      </c>
      <c r="X1222" s="6" t="s">
        <v>21738</v>
      </c>
      <c r="Y1222" s="6" t="s">
        <v>21739</v>
      </c>
      <c r="Z1222" s="6" t="s">
        <v>81</v>
      </c>
    </row>
    <row r="1223" spans="1:26" x14ac:dyDescent="0.25">
      <c r="A1223" s="6" t="s">
        <v>3315</v>
      </c>
      <c r="B1223" s="6" t="s">
        <v>3947</v>
      </c>
      <c r="C1223" s="6" t="s">
        <v>3826</v>
      </c>
      <c r="D1223" s="6" t="s">
        <v>11370</v>
      </c>
      <c r="E1223" s="6" t="s">
        <v>81</v>
      </c>
      <c r="F1223" s="6" t="s">
        <v>7215</v>
      </c>
      <c r="G1223" s="6" t="s">
        <v>11371</v>
      </c>
      <c r="H1223" s="6" t="s">
        <v>81</v>
      </c>
      <c r="I1223" s="43"/>
      <c r="J1223" s="43"/>
      <c r="L1223" s="6" t="s">
        <v>11372</v>
      </c>
      <c r="M1223" s="6" t="s">
        <v>11373</v>
      </c>
      <c r="N1223" s="6" t="s">
        <v>5557</v>
      </c>
      <c r="O1223" s="6" t="s">
        <v>3982</v>
      </c>
      <c r="Q1223" s="6" t="s">
        <v>1880</v>
      </c>
      <c r="R1223" s="6" t="s">
        <v>21740</v>
      </c>
      <c r="S1223" s="6" t="s">
        <v>21741</v>
      </c>
      <c r="T1223" s="6" t="s">
        <v>12</v>
      </c>
      <c r="U1223" s="6" t="s">
        <v>1880</v>
      </c>
      <c r="V1223" s="6" t="s">
        <v>16037</v>
      </c>
      <c r="W1223" s="6" t="s">
        <v>19927</v>
      </c>
      <c r="X1223" s="6" t="s">
        <v>21742</v>
      </c>
      <c r="Y1223" s="6" t="s">
        <v>21743</v>
      </c>
      <c r="Z1223" s="6" t="s">
        <v>21744</v>
      </c>
    </row>
    <row r="1224" spans="1:26" x14ac:dyDescent="0.25">
      <c r="A1224" s="6" t="s">
        <v>1477</v>
      </c>
      <c r="B1224" s="6" t="s">
        <v>3876</v>
      </c>
      <c r="C1224" s="6" t="s">
        <v>3835</v>
      </c>
      <c r="D1224" s="6" t="s">
        <v>11374</v>
      </c>
      <c r="E1224" s="6" t="s">
        <v>81</v>
      </c>
      <c r="F1224" s="6" t="s">
        <v>6358</v>
      </c>
      <c r="G1224" s="6" t="s">
        <v>7347</v>
      </c>
      <c r="H1224" s="6" t="s">
        <v>6360</v>
      </c>
      <c r="I1224" s="43">
        <v>45223</v>
      </c>
      <c r="J1224" s="43">
        <v>45229</v>
      </c>
      <c r="K1224">
        <v>1637459</v>
      </c>
      <c r="L1224" s="6" t="s">
        <v>11375</v>
      </c>
      <c r="M1224" s="6" t="s">
        <v>11376</v>
      </c>
      <c r="N1224" s="6" t="s">
        <v>4139</v>
      </c>
      <c r="O1224" s="6" t="s">
        <v>3983</v>
      </c>
      <c r="Q1224" s="6" t="s">
        <v>1882</v>
      </c>
      <c r="R1224" s="6" t="s">
        <v>21745</v>
      </c>
      <c r="S1224" s="6" t="s">
        <v>21746</v>
      </c>
      <c r="T1224" s="6" t="s">
        <v>15902</v>
      </c>
      <c r="U1224" s="6" t="s">
        <v>1882</v>
      </c>
      <c r="V1224" s="6" t="s">
        <v>15889</v>
      </c>
      <c r="W1224" s="6" t="s">
        <v>18010</v>
      </c>
      <c r="X1224" s="6" t="s">
        <v>21747</v>
      </c>
      <c r="Y1224" s="6" t="s">
        <v>21748</v>
      </c>
      <c r="Z1224" s="6" t="s">
        <v>21749</v>
      </c>
    </row>
    <row r="1225" spans="1:26" x14ac:dyDescent="0.25">
      <c r="A1225" s="6" t="s">
        <v>3316</v>
      </c>
      <c r="B1225" s="6" t="s">
        <v>3933</v>
      </c>
      <c r="C1225" s="6" t="s">
        <v>3823</v>
      </c>
      <c r="D1225" s="6" t="s">
        <v>11377</v>
      </c>
      <c r="E1225" s="6" t="s">
        <v>11378</v>
      </c>
      <c r="F1225" s="6" t="s">
        <v>11379</v>
      </c>
      <c r="G1225" s="6" t="s">
        <v>11380</v>
      </c>
      <c r="H1225" s="6" t="s">
        <v>81</v>
      </c>
      <c r="I1225" s="43"/>
      <c r="J1225" s="43"/>
      <c r="L1225" s="6" t="s">
        <v>11381</v>
      </c>
      <c r="M1225" s="6" t="s">
        <v>11382</v>
      </c>
      <c r="N1225" s="6" t="s">
        <v>5558</v>
      </c>
      <c r="O1225" s="6" t="s">
        <v>3982</v>
      </c>
      <c r="Q1225" s="6" t="s">
        <v>1884</v>
      </c>
      <c r="R1225" s="6" t="s">
        <v>21750</v>
      </c>
      <c r="S1225" s="6" t="s">
        <v>21751</v>
      </c>
      <c r="T1225" s="6" t="s">
        <v>12</v>
      </c>
      <c r="U1225" s="6" t="s">
        <v>1884</v>
      </c>
      <c r="V1225" s="6" t="s">
        <v>15930</v>
      </c>
      <c r="W1225" s="6" t="s">
        <v>16048</v>
      </c>
      <c r="X1225" s="6" t="s">
        <v>21752</v>
      </c>
      <c r="Y1225" s="6" t="s">
        <v>21753</v>
      </c>
      <c r="Z1225" s="6" t="s">
        <v>21754</v>
      </c>
    </row>
    <row r="1226" spans="1:26" x14ac:dyDescent="0.25">
      <c r="A1226" s="6" t="s">
        <v>1478</v>
      </c>
      <c r="B1226" s="6" t="s">
        <v>3851</v>
      </c>
      <c r="C1226" s="6" t="s">
        <v>3840</v>
      </c>
      <c r="D1226" s="6" t="s">
        <v>11383</v>
      </c>
      <c r="E1226" s="6" t="s">
        <v>10036</v>
      </c>
      <c r="F1226" s="6" t="s">
        <v>11384</v>
      </c>
      <c r="G1226" s="6" t="s">
        <v>11385</v>
      </c>
      <c r="H1226" s="6" t="s">
        <v>6447</v>
      </c>
      <c r="I1226" s="43">
        <v>45224</v>
      </c>
      <c r="J1226" s="43">
        <v>45229</v>
      </c>
      <c r="K1226">
        <v>879101</v>
      </c>
      <c r="L1226" s="6" t="s">
        <v>11386</v>
      </c>
      <c r="M1226" s="6" t="s">
        <v>11387</v>
      </c>
      <c r="N1226" s="6" t="s">
        <v>5559</v>
      </c>
      <c r="O1226" s="6" t="s">
        <v>3982</v>
      </c>
      <c r="Q1226" s="6" t="s">
        <v>1885</v>
      </c>
      <c r="R1226" s="6" t="s">
        <v>21755</v>
      </c>
      <c r="S1226" s="6" t="s">
        <v>21756</v>
      </c>
      <c r="T1226" s="6" t="s">
        <v>15902</v>
      </c>
      <c r="U1226" s="6" t="s">
        <v>1885</v>
      </c>
      <c r="V1226" s="6" t="s">
        <v>15889</v>
      </c>
      <c r="W1226" s="6" t="s">
        <v>16116</v>
      </c>
      <c r="X1226" s="6" t="s">
        <v>21757</v>
      </c>
      <c r="Y1226" s="6" t="s">
        <v>21758</v>
      </c>
      <c r="Z1226" s="6" t="s">
        <v>21759</v>
      </c>
    </row>
    <row r="1227" spans="1:26" x14ac:dyDescent="0.25">
      <c r="A1227" s="6" t="s">
        <v>3317</v>
      </c>
      <c r="B1227" s="6" t="s">
        <v>3891</v>
      </c>
      <c r="C1227" s="6" t="s">
        <v>3887</v>
      </c>
      <c r="D1227" s="6" t="s">
        <v>11388</v>
      </c>
      <c r="E1227" s="6" t="s">
        <v>81</v>
      </c>
      <c r="F1227" s="6" t="s">
        <v>11389</v>
      </c>
      <c r="G1227" s="6" t="s">
        <v>11390</v>
      </c>
      <c r="H1227" s="6" t="s">
        <v>81</v>
      </c>
      <c r="I1227" s="43"/>
      <c r="J1227" s="43"/>
      <c r="L1227" s="6" t="s">
        <v>81</v>
      </c>
      <c r="M1227" s="6" t="s">
        <v>81</v>
      </c>
      <c r="N1227" s="6" t="s">
        <v>5560</v>
      </c>
      <c r="O1227" s="6" t="s">
        <v>3982</v>
      </c>
      <c r="Q1227" s="6" t="s">
        <v>1887</v>
      </c>
      <c r="R1227" s="6" t="s">
        <v>1886</v>
      </c>
      <c r="S1227" s="6" t="s">
        <v>21760</v>
      </c>
      <c r="T1227" s="6" t="s">
        <v>15902</v>
      </c>
      <c r="U1227" s="6" t="s">
        <v>1887</v>
      </c>
      <c r="V1227" s="6" t="s">
        <v>15930</v>
      </c>
      <c r="W1227" s="6" t="s">
        <v>16319</v>
      </c>
      <c r="X1227" s="6" t="s">
        <v>21761</v>
      </c>
      <c r="Y1227" s="6" t="s">
        <v>21762</v>
      </c>
      <c r="Z1227" s="6" t="s">
        <v>21763</v>
      </c>
    </row>
    <row r="1228" spans="1:26" x14ac:dyDescent="0.25">
      <c r="A1228" s="6" t="s">
        <v>1480</v>
      </c>
      <c r="B1228" s="6" t="s">
        <v>3828</v>
      </c>
      <c r="C1228" s="6" t="s">
        <v>3821</v>
      </c>
      <c r="D1228" s="6" t="s">
        <v>11391</v>
      </c>
      <c r="E1228" s="6" t="s">
        <v>11392</v>
      </c>
      <c r="F1228" s="6" t="s">
        <v>6445</v>
      </c>
      <c r="G1228" s="6" t="s">
        <v>7814</v>
      </c>
      <c r="H1228" s="6" t="s">
        <v>6447</v>
      </c>
      <c r="I1228" s="43"/>
      <c r="J1228" s="43"/>
      <c r="K1228">
        <v>1404912</v>
      </c>
      <c r="L1228" s="6" t="s">
        <v>11393</v>
      </c>
      <c r="M1228" s="6" t="s">
        <v>11394</v>
      </c>
      <c r="N1228" s="6" t="s">
        <v>4484</v>
      </c>
      <c r="O1228" s="6" t="s">
        <v>3982</v>
      </c>
      <c r="Q1228" s="6" t="s">
        <v>1891</v>
      </c>
      <c r="R1228" s="6" t="s">
        <v>21764</v>
      </c>
      <c r="S1228" s="6" t="s">
        <v>21765</v>
      </c>
      <c r="T1228" s="6" t="s">
        <v>12</v>
      </c>
      <c r="U1228" s="6" t="s">
        <v>1891</v>
      </c>
      <c r="V1228" s="6" t="s">
        <v>15889</v>
      </c>
      <c r="W1228" s="6" t="s">
        <v>15890</v>
      </c>
      <c r="X1228" s="6" t="s">
        <v>21766</v>
      </c>
      <c r="Y1228" s="6" t="s">
        <v>21767</v>
      </c>
      <c r="Z1228" s="6" t="s">
        <v>21768</v>
      </c>
    </row>
    <row r="1229" spans="1:26" x14ac:dyDescent="0.25">
      <c r="A1229" s="6" t="s">
        <v>1481</v>
      </c>
      <c r="B1229" s="6" t="s">
        <v>3848</v>
      </c>
      <c r="C1229" s="6" t="s">
        <v>3819</v>
      </c>
      <c r="D1229" s="6" t="s">
        <v>11395</v>
      </c>
      <c r="E1229" s="6" t="s">
        <v>81</v>
      </c>
      <c r="F1229" s="6" t="s">
        <v>11396</v>
      </c>
      <c r="G1229" s="6" t="s">
        <v>11397</v>
      </c>
      <c r="H1229" s="6" t="s">
        <v>6353</v>
      </c>
      <c r="I1229" s="43">
        <v>45223</v>
      </c>
      <c r="J1229" s="43">
        <v>45229</v>
      </c>
      <c r="K1229">
        <v>319201</v>
      </c>
      <c r="L1229" s="6" t="s">
        <v>11398</v>
      </c>
      <c r="M1229" s="6" t="s">
        <v>11399</v>
      </c>
      <c r="N1229" s="6" t="s">
        <v>5561</v>
      </c>
      <c r="O1229" s="6" t="s">
        <v>3982</v>
      </c>
      <c r="Q1229" s="6" t="s">
        <v>1894</v>
      </c>
      <c r="R1229" s="6" t="s">
        <v>21769</v>
      </c>
      <c r="S1229" s="6" t="s">
        <v>21770</v>
      </c>
      <c r="T1229" s="6" t="s">
        <v>15902</v>
      </c>
      <c r="U1229" s="6" t="s">
        <v>1894</v>
      </c>
      <c r="V1229" s="6" t="s">
        <v>16012</v>
      </c>
      <c r="W1229" s="6" t="s">
        <v>16385</v>
      </c>
      <c r="X1229" s="6" t="s">
        <v>21771</v>
      </c>
      <c r="Y1229" s="6" t="s">
        <v>21772</v>
      </c>
      <c r="Z1229" s="6" t="s">
        <v>21773</v>
      </c>
    </row>
    <row r="1230" spans="1:26" x14ac:dyDescent="0.25">
      <c r="A1230" s="6" t="s">
        <v>3318</v>
      </c>
      <c r="B1230" s="6" t="s">
        <v>3955</v>
      </c>
      <c r="C1230" s="6" t="s">
        <v>114</v>
      </c>
      <c r="D1230" s="6" t="s">
        <v>11400</v>
      </c>
      <c r="E1230" s="6" t="s">
        <v>11401</v>
      </c>
      <c r="F1230" s="6" t="s">
        <v>6432</v>
      </c>
      <c r="G1230" s="6" t="s">
        <v>11402</v>
      </c>
      <c r="H1230" s="6" t="s">
        <v>6434</v>
      </c>
      <c r="I1230" s="43"/>
      <c r="J1230" s="43"/>
      <c r="L1230" s="6" t="s">
        <v>81</v>
      </c>
      <c r="M1230" s="6" t="s">
        <v>81</v>
      </c>
      <c r="N1230" s="6" t="s">
        <v>5562</v>
      </c>
      <c r="O1230" s="6" t="s">
        <v>3983</v>
      </c>
      <c r="Q1230" s="6" t="s">
        <v>15816</v>
      </c>
      <c r="R1230" s="6" t="s">
        <v>21774</v>
      </c>
      <c r="S1230" s="6" t="s">
        <v>21775</v>
      </c>
      <c r="T1230" s="6" t="s">
        <v>15902</v>
      </c>
      <c r="U1230" s="6" t="s">
        <v>15816</v>
      </c>
      <c r="V1230" s="6" t="s">
        <v>16063</v>
      </c>
      <c r="W1230" s="6" t="s">
        <v>17431</v>
      </c>
      <c r="X1230" s="6" t="s">
        <v>21776</v>
      </c>
      <c r="Y1230" s="6" t="s">
        <v>21777</v>
      </c>
      <c r="Z1230" s="6" t="s">
        <v>21778</v>
      </c>
    </row>
    <row r="1231" spans="1:26" x14ac:dyDescent="0.25">
      <c r="A1231" s="6" t="s">
        <v>1483</v>
      </c>
      <c r="B1231" s="6" t="s">
        <v>3848</v>
      </c>
      <c r="C1231" s="6" t="s">
        <v>3819</v>
      </c>
      <c r="D1231" s="6" t="s">
        <v>11403</v>
      </c>
      <c r="E1231" s="6" t="s">
        <v>81</v>
      </c>
      <c r="F1231" s="6" t="s">
        <v>9015</v>
      </c>
      <c r="G1231" s="6" t="s">
        <v>11404</v>
      </c>
      <c r="H1231" s="6" t="s">
        <v>81</v>
      </c>
      <c r="I1231" s="43">
        <v>45147</v>
      </c>
      <c r="J1231" s="43"/>
      <c r="K1231">
        <v>56978</v>
      </c>
      <c r="L1231" s="6" t="s">
        <v>11405</v>
      </c>
      <c r="M1231" s="6" t="s">
        <v>11406</v>
      </c>
      <c r="N1231" s="6" t="s">
        <v>5563</v>
      </c>
      <c r="O1231" s="6" t="s">
        <v>3982</v>
      </c>
      <c r="Q1231" s="6" t="s">
        <v>1896</v>
      </c>
      <c r="R1231" s="6" t="s">
        <v>21779</v>
      </c>
      <c r="S1231" s="6" t="s">
        <v>21780</v>
      </c>
      <c r="T1231" s="6" t="s">
        <v>12</v>
      </c>
      <c r="U1231" s="6" t="s">
        <v>1896</v>
      </c>
      <c r="V1231" s="6" t="s">
        <v>102</v>
      </c>
      <c r="W1231" s="6" t="s">
        <v>16106</v>
      </c>
      <c r="X1231" s="6" t="s">
        <v>21781</v>
      </c>
      <c r="Y1231" s="6" t="s">
        <v>21782</v>
      </c>
      <c r="Z1231" s="6" t="s">
        <v>21783</v>
      </c>
    </row>
    <row r="1232" spans="1:26" x14ac:dyDescent="0.25">
      <c r="A1232" s="6" t="s">
        <v>3319</v>
      </c>
      <c r="B1232" s="6" t="s">
        <v>3940</v>
      </c>
      <c r="C1232" s="6" t="s">
        <v>3866</v>
      </c>
      <c r="D1232" s="6" t="s">
        <v>11407</v>
      </c>
      <c r="E1232" s="6" t="s">
        <v>11408</v>
      </c>
      <c r="F1232" s="6" t="s">
        <v>8367</v>
      </c>
      <c r="G1232" s="6" t="s">
        <v>81</v>
      </c>
      <c r="H1232" s="6" t="s">
        <v>81</v>
      </c>
      <c r="I1232" s="43"/>
      <c r="J1232" s="43"/>
      <c r="L1232" s="6" t="s">
        <v>81</v>
      </c>
      <c r="M1232" s="6" t="s">
        <v>81</v>
      </c>
      <c r="N1232" s="6" t="s">
        <v>5564</v>
      </c>
      <c r="O1232" s="6" t="s">
        <v>3982</v>
      </c>
      <c r="Q1232" s="6" t="s">
        <v>1898</v>
      </c>
      <c r="R1232" s="6" t="s">
        <v>21784</v>
      </c>
      <c r="S1232" s="6" t="s">
        <v>21785</v>
      </c>
      <c r="T1232" s="6" t="s">
        <v>21786</v>
      </c>
      <c r="U1232" s="6" t="s">
        <v>1896</v>
      </c>
      <c r="V1232" s="6" t="s">
        <v>16024</v>
      </c>
      <c r="W1232" s="6" t="s">
        <v>17491</v>
      </c>
      <c r="X1232" s="6" t="s">
        <v>21787</v>
      </c>
      <c r="Y1232" s="6" t="s">
        <v>21788</v>
      </c>
      <c r="Z1232" s="6" t="s">
        <v>21789</v>
      </c>
    </row>
    <row r="1233" spans="1:26" x14ac:dyDescent="0.25">
      <c r="A1233" s="6" t="s">
        <v>1484</v>
      </c>
      <c r="B1233" s="6" t="s">
        <v>3931</v>
      </c>
      <c r="C1233" s="6" t="s">
        <v>3835</v>
      </c>
      <c r="D1233" s="6" t="s">
        <v>11409</v>
      </c>
      <c r="E1233" s="6" t="s">
        <v>81</v>
      </c>
      <c r="F1233" s="6" t="s">
        <v>6467</v>
      </c>
      <c r="G1233" s="6" t="s">
        <v>11410</v>
      </c>
      <c r="H1233" s="6" t="s">
        <v>6376</v>
      </c>
      <c r="I1233" s="43">
        <v>45224</v>
      </c>
      <c r="J1233" s="43"/>
      <c r="K1233">
        <v>55785</v>
      </c>
      <c r="L1233" s="6" t="s">
        <v>11411</v>
      </c>
      <c r="M1233" s="6" t="s">
        <v>11412</v>
      </c>
      <c r="N1233" s="6" t="s">
        <v>4664</v>
      </c>
      <c r="O1233" s="6" t="s">
        <v>3982</v>
      </c>
      <c r="Q1233" s="6" t="s">
        <v>1899</v>
      </c>
      <c r="R1233" s="6" t="s">
        <v>21790</v>
      </c>
      <c r="S1233" s="6" t="s">
        <v>21791</v>
      </c>
      <c r="T1233" s="6" t="s">
        <v>12</v>
      </c>
      <c r="U1233" s="6" t="s">
        <v>1899</v>
      </c>
      <c r="V1233" s="6" t="s">
        <v>16024</v>
      </c>
      <c r="W1233" s="6" t="s">
        <v>16025</v>
      </c>
      <c r="X1233" s="6" t="s">
        <v>21792</v>
      </c>
      <c r="Y1233" s="6" t="s">
        <v>21793</v>
      </c>
      <c r="Z1233" s="6" t="s">
        <v>21794</v>
      </c>
    </row>
    <row r="1234" spans="1:26" x14ac:dyDescent="0.25">
      <c r="A1234" s="6" t="s">
        <v>1485</v>
      </c>
      <c r="B1234" s="6" t="s">
        <v>3884</v>
      </c>
      <c r="C1234" s="6" t="s">
        <v>3866</v>
      </c>
      <c r="D1234" s="6" t="s">
        <v>11413</v>
      </c>
      <c r="E1234" s="6" t="s">
        <v>6492</v>
      </c>
      <c r="F1234" s="6" t="s">
        <v>7065</v>
      </c>
      <c r="G1234" s="6" t="s">
        <v>7970</v>
      </c>
      <c r="H1234" s="6" t="s">
        <v>6376</v>
      </c>
      <c r="I1234" s="43">
        <v>45216</v>
      </c>
      <c r="J1234" s="43">
        <v>45222</v>
      </c>
      <c r="K1234">
        <v>1506307</v>
      </c>
      <c r="L1234" s="6" t="s">
        <v>11414</v>
      </c>
      <c r="M1234" s="6" t="s">
        <v>11415</v>
      </c>
      <c r="N1234" s="6" t="s">
        <v>4224</v>
      </c>
      <c r="O1234" s="6" t="s">
        <v>3982</v>
      </c>
      <c r="Q1234" s="6" t="s">
        <v>1901</v>
      </c>
      <c r="R1234" s="6" t="s">
        <v>21795</v>
      </c>
      <c r="S1234" s="6" t="s">
        <v>21796</v>
      </c>
      <c r="T1234" s="6" t="s">
        <v>12</v>
      </c>
      <c r="U1234" s="6" t="s">
        <v>1901</v>
      </c>
      <c r="V1234" s="6" t="s">
        <v>15930</v>
      </c>
      <c r="W1234" s="6" t="s">
        <v>16007</v>
      </c>
      <c r="X1234" s="6" t="s">
        <v>21797</v>
      </c>
      <c r="Y1234" s="6" t="s">
        <v>21798</v>
      </c>
      <c r="Z1234" s="6" t="s">
        <v>21799</v>
      </c>
    </row>
    <row r="1235" spans="1:26" x14ac:dyDescent="0.25">
      <c r="A1235" s="6" t="s">
        <v>3321</v>
      </c>
      <c r="B1235" s="6" t="s">
        <v>3867</v>
      </c>
      <c r="C1235" s="6" t="s">
        <v>3821</v>
      </c>
      <c r="D1235" s="6" t="s">
        <v>11416</v>
      </c>
      <c r="E1235" s="6" t="s">
        <v>8480</v>
      </c>
      <c r="F1235" s="6" t="s">
        <v>6557</v>
      </c>
      <c r="G1235" s="6" t="s">
        <v>6558</v>
      </c>
      <c r="H1235" s="6" t="s">
        <v>6408</v>
      </c>
      <c r="I1235" s="43">
        <v>45230</v>
      </c>
      <c r="J1235" s="43">
        <v>45236</v>
      </c>
      <c r="K1235">
        <v>860748</v>
      </c>
      <c r="L1235" s="6" t="s">
        <v>11417</v>
      </c>
      <c r="M1235" s="6" t="s">
        <v>11418</v>
      </c>
      <c r="N1235" s="6" t="s">
        <v>5565</v>
      </c>
      <c r="O1235" s="6" t="s">
        <v>3982</v>
      </c>
      <c r="Q1235" s="6" t="s">
        <v>1902</v>
      </c>
      <c r="R1235" s="6" t="s">
        <v>21800</v>
      </c>
      <c r="S1235" s="6" t="s">
        <v>21801</v>
      </c>
      <c r="T1235" s="6" t="s">
        <v>15902</v>
      </c>
      <c r="U1235" s="6" t="s">
        <v>1902</v>
      </c>
      <c r="V1235" s="6" t="s">
        <v>15917</v>
      </c>
      <c r="W1235" s="6" t="s">
        <v>15918</v>
      </c>
      <c r="X1235" s="6" t="s">
        <v>21802</v>
      </c>
      <c r="Y1235" s="6" t="s">
        <v>21803</v>
      </c>
      <c r="Z1235" s="6" t="s">
        <v>21804</v>
      </c>
    </row>
    <row r="1236" spans="1:26" x14ac:dyDescent="0.25">
      <c r="A1236" s="6" t="s">
        <v>3323</v>
      </c>
      <c r="B1236" s="6" t="s">
        <v>3956</v>
      </c>
      <c r="C1236" s="6" t="s">
        <v>3823</v>
      </c>
      <c r="D1236" s="6" t="s">
        <v>11419</v>
      </c>
      <c r="E1236" s="6" t="s">
        <v>8480</v>
      </c>
      <c r="F1236" s="6" t="s">
        <v>6358</v>
      </c>
      <c r="G1236" s="6" t="s">
        <v>11420</v>
      </c>
      <c r="H1236" s="6" t="s">
        <v>6360</v>
      </c>
      <c r="I1236" s="43">
        <v>45229</v>
      </c>
      <c r="J1236" s="43">
        <v>45233</v>
      </c>
      <c r="K1236">
        <v>55242</v>
      </c>
      <c r="L1236" s="6" t="s">
        <v>11421</v>
      </c>
      <c r="M1236" s="6" t="s">
        <v>11422</v>
      </c>
      <c r="N1236" s="6" t="s">
        <v>4478</v>
      </c>
      <c r="O1236" s="6" t="s">
        <v>3982</v>
      </c>
      <c r="Q1236" s="6" t="s">
        <v>3492</v>
      </c>
      <c r="R1236" s="6" t="s">
        <v>21805</v>
      </c>
      <c r="S1236" s="6" t="s">
        <v>21806</v>
      </c>
      <c r="T1236" s="6" t="s">
        <v>15902</v>
      </c>
      <c r="U1236" s="6" t="s">
        <v>3492</v>
      </c>
      <c r="V1236" s="6" t="s">
        <v>15889</v>
      </c>
      <c r="W1236" s="6" t="s">
        <v>16116</v>
      </c>
      <c r="X1236" s="6" t="s">
        <v>21807</v>
      </c>
      <c r="Y1236" s="6" t="s">
        <v>21808</v>
      </c>
      <c r="Z1236" s="6" t="s">
        <v>21809</v>
      </c>
    </row>
    <row r="1237" spans="1:26" x14ac:dyDescent="0.25">
      <c r="A1237" s="6" t="s">
        <v>3324</v>
      </c>
      <c r="B1237" s="6" t="s">
        <v>3868</v>
      </c>
      <c r="C1237" s="6" t="s">
        <v>3823</v>
      </c>
      <c r="D1237" s="6" t="s">
        <v>11423</v>
      </c>
      <c r="E1237" s="6" t="s">
        <v>9118</v>
      </c>
      <c r="F1237" s="6" t="s">
        <v>6722</v>
      </c>
      <c r="G1237" s="6" t="s">
        <v>11424</v>
      </c>
      <c r="H1237" s="6" t="s">
        <v>81</v>
      </c>
      <c r="I1237" s="43"/>
      <c r="J1237" s="43"/>
      <c r="L1237" s="6" t="s">
        <v>11425</v>
      </c>
      <c r="M1237" s="6" t="s">
        <v>11426</v>
      </c>
      <c r="N1237" s="6" t="s">
        <v>5566</v>
      </c>
      <c r="O1237" s="6" t="s">
        <v>3982</v>
      </c>
      <c r="Q1237" s="6" t="s">
        <v>1904</v>
      </c>
      <c r="R1237" s="6" t="s">
        <v>21810</v>
      </c>
      <c r="S1237" s="6" t="s">
        <v>21811</v>
      </c>
      <c r="T1237" s="6" t="s">
        <v>12</v>
      </c>
      <c r="U1237" s="6" t="s">
        <v>1904</v>
      </c>
      <c r="V1237" s="6" t="s">
        <v>16083</v>
      </c>
      <c r="W1237" s="6" t="s">
        <v>18923</v>
      </c>
      <c r="X1237" s="6" t="s">
        <v>21812</v>
      </c>
      <c r="Y1237" s="6" t="s">
        <v>21813</v>
      </c>
      <c r="Z1237" s="6" t="s">
        <v>21814</v>
      </c>
    </row>
    <row r="1238" spans="1:26" x14ac:dyDescent="0.25">
      <c r="A1238" s="6" t="s">
        <v>1486</v>
      </c>
      <c r="B1238" s="6" t="s">
        <v>3836</v>
      </c>
      <c r="C1238" s="6" t="s">
        <v>3826</v>
      </c>
      <c r="D1238" s="6" t="s">
        <v>11427</v>
      </c>
      <c r="E1238" s="6" t="s">
        <v>81</v>
      </c>
      <c r="F1238" s="6" t="s">
        <v>7092</v>
      </c>
      <c r="G1238" s="6" t="s">
        <v>11428</v>
      </c>
      <c r="H1238" s="6" t="s">
        <v>6650</v>
      </c>
      <c r="I1238" s="43">
        <v>45197</v>
      </c>
      <c r="J1238" s="43"/>
      <c r="K1238">
        <v>1170010</v>
      </c>
      <c r="L1238" s="6" t="s">
        <v>11429</v>
      </c>
      <c r="M1238" s="6" t="s">
        <v>11430</v>
      </c>
      <c r="N1238" s="6" t="s">
        <v>4248</v>
      </c>
      <c r="O1238" s="6" t="s">
        <v>3982</v>
      </c>
      <c r="Q1238" s="6" t="s">
        <v>1906</v>
      </c>
      <c r="R1238" s="6" t="s">
        <v>21815</v>
      </c>
      <c r="S1238" s="6" t="s">
        <v>21816</v>
      </c>
      <c r="T1238" s="6" t="s">
        <v>6627</v>
      </c>
      <c r="U1238" s="6" t="s">
        <v>1906</v>
      </c>
      <c r="V1238" s="6" t="s">
        <v>16024</v>
      </c>
      <c r="W1238" s="6" t="s">
        <v>16025</v>
      </c>
      <c r="X1238" s="6" t="s">
        <v>21817</v>
      </c>
      <c r="Y1238" s="6" t="s">
        <v>21818</v>
      </c>
      <c r="Z1238" s="6" t="s">
        <v>21819</v>
      </c>
    </row>
    <row r="1239" spans="1:26" x14ac:dyDescent="0.25">
      <c r="A1239" s="6" t="s">
        <v>6204</v>
      </c>
      <c r="B1239" s="6" t="s">
        <v>3870</v>
      </c>
      <c r="C1239" s="6" t="s">
        <v>114</v>
      </c>
      <c r="D1239" s="6" t="s">
        <v>11431</v>
      </c>
      <c r="E1239" s="6" t="s">
        <v>81</v>
      </c>
      <c r="F1239" s="6" t="s">
        <v>11432</v>
      </c>
      <c r="G1239" s="6" t="s">
        <v>11433</v>
      </c>
      <c r="H1239" s="6" t="s">
        <v>11434</v>
      </c>
      <c r="I1239" s="43"/>
      <c r="J1239" s="43"/>
      <c r="K1239">
        <v>1955520</v>
      </c>
      <c r="L1239" s="6" t="s">
        <v>81</v>
      </c>
      <c r="M1239" s="6" t="s">
        <v>81</v>
      </c>
      <c r="N1239" s="6" t="s">
        <v>11435</v>
      </c>
      <c r="O1239" s="6" t="s">
        <v>3982</v>
      </c>
      <c r="Q1239" s="6" t="s">
        <v>1907</v>
      </c>
      <c r="R1239" s="6" t="s">
        <v>21820</v>
      </c>
      <c r="S1239" s="6" t="s">
        <v>21821</v>
      </c>
      <c r="T1239" s="6" t="s">
        <v>12</v>
      </c>
      <c r="U1239" s="6" t="s">
        <v>1907</v>
      </c>
      <c r="V1239" s="6" t="s">
        <v>15910</v>
      </c>
      <c r="W1239" s="6" t="s">
        <v>16687</v>
      </c>
      <c r="X1239" s="6" t="s">
        <v>21822</v>
      </c>
      <c r="Y1239" s="6" t="s">
        <v>21823</v>
      </c>
      <c r="Z1239" s="6" t="s">
        <v>21824</v>
      </c>
    </row>
    <row r="1240" spans="1:26" x14ac:dyDescent="0.25">
      <c r="A1240" s="6" t="s">
        <v>1488</v>
      </c>
      <c r="B1240" s="6" t="s">
        <v>3867</v>
      </c>
      <c r="C1240" s="6" t="s">
        <v>3821</v>
      </c>
      <c r="D1240" s="6" t="s">
        <v>11436</v>
      </c>
      <c r="E1240" s="6" t="s">
        <v>6885</v>
      </c>
      <c r="F1240" s="6" t="s">
        <v>7092</v>
      </c>
      <c r="G1240" s="6" t="s">
        <v>10338</v>
      </c>
      <c r="H1240" s="6" t="s">
        <v>6650</v>
      </c>
      <c r="I1240" s="43">
        <v>45224</v>
      </c>
      <c r="J1240" s="43">
        <v>45229</v>
      </c>
      <c r="K1240">
        <v>1669162</v>
      </c>
      <c r="L1240" s="6" t="s">
        <v>11437</v>
      </c>
      <c r="M1240" s="6" t="s">
        <v>11438</v>
      </c>
      <c r="N1240" s="6" t="s">
        <v>5567</v>
      </c>
      <c r="O1240" s="6" t="s">
        <v>3982</v>
      </c>
      <c r="Q1240" s="6" t="s">
        <v>1909</v>
      </c>
      <c r="R1240" s="6" t="s">
        <v>21825</v>
      </c>
      <c r="S1240" s="6" t="s">
        <v>21826</v>
      </c>
      <c r="T1240" s="6" t="s">
        <v>15902</v>
      </c>
      <c r="U1240" s="6" t="s">
        <v>1909</v>
      </c>
      <c r="V1240" s="6" t="s">
        <v>102</v>
      </c>
      <c r="W1240" s="6" t="s">
        <v>16106</v>
      </c>
      <c r="X1240" s="6" t="s">
        <v>21827</v>
      </c>
      <c r="Y1240" s="6" t="s">
        <v>21828</v>
      </c>
      <c r="Z1240" s="6" t="s">
        <v>21829</v>
      </c>
    </row>
    <row r="1241" spans="1:26" x14ac:dyDescent="0.25">
      <c r="A1241" s="6" t="s">
        <v>1490</v>
      </c>
      <c r="B1241" s="6" t="s">
        <v>3884</v>
      </c>
      <c r="C1241" s="6" t="s">
        <v>3866</v>
      </c>
      <c r="D1241" s="6" t="s">
        <v>11439</v>
      </c>
      <c r="E1241" s="6" t="s">
        <v>6438</v>
      </c>
      <c r="F1241" s="6" t="s">
        <v>7065</v>
      </c>
      <c r="G1241" s="6" t="s">
        <v>11440</v>
      </c>
      <c r="H1241" s="6" t="s">
        <v>6376</v>
      </c>
      <c r="I1241" s="43">
        <v>45237</v>
      </c>
      <c r="J1241" s="43">
        <v>45243</v>
      </c>
      <c r="K1241">
        <v>1692787</v>
      </c>
      <c r="L1241" s="6" t="s">
        <v>81</v>
      </c>
      <c r="M1241" s="6" t="s">
        <v>81</v>
      </c>
      <c r="N1241" s="6" t="s">
        <v>5568</v>
      </c>
      <c r="O1241" s="6" t="s">
        <v>3982</v>
      </c>
      <c r="Q1241" s="6" t="s">
        <v>3493</v>
      </c>
      <c r="R1241" s="6" t="s">
        <v>21830</v>
      </c>
      <c r="S1241" s="6" t="s">
        <v>21831</v>
      </c>
      <c r="T1241" s="6" t="s">
        <v>12</v>
      </c>
      <c r="U1241" s="6" t="s">
        <v>3493</v>
      </c>
      <c r="V1241" s="6" t="s">
        <v>16037</v>
      </c>
      <c r="W1241" s="6" t="s">
        <v>19927</v>
      </c>
      <c r="X1241" s="6" t="s">
        <v>21832</v>
      </c>
      <c r="Y1241" s="6" t="s">
        <v>21833</v>
      </c>
      <c r="Z1241" s="6" t="s">
        <v>21834</v>
      </c>
    </row>
    <row r="1242" spans="1:26" x14ac:dyDescent="0.25">
      <c r="A1242" s="6" t="s">
        <v>1492</v>
      </c>
      <c r="B1242" s="6" t="s">
        <v>3899</v>
      </c>
      <c r="C1242" s="6" t="s">
        <v>3823</v>
      </c>
      <c r="D1242" s="6" t="s">
        <v>11441</v>
      </c>
      <c r="E1242" s="6" t="s">
        <v>81</v>
      </c>
      <c r="F1242" s="6" t="s">
        <v>7390</v>
      </c>
      <c r="G1242" s="6" t="s">
        <v>11442</v>
      </c>
      <c r="H1242" s="6" t="s">
        <v>6829</v>
      </c>
      <c r="I1242" s="43">
        <v>45216</v>
      </c>
      <c r="J1242" s="43">
        <v>45222</v>
      </c>
      <c r="K1242">
        <v>1492691</v>
      </c>
      <c r="L1242" s="6" t="s">
        <v>11443</v>
      </c>
      <c r="M1242" s="6" t="s">
        <v>11444</v>
      </c>
      <c r="N1242" s="6" t="s">
        <v>5569</v>
      </c>
      <c r="O1242" s="6" t="s">
        <v>3982</v>
      </c>
      <c r="Q1242" s="6" t="s">
        <v>1911</v>
      </c>
      <c r="R1242" s="6" t="s">
        <v>21835</v>
      </c>
      <c r="S1242" s="6" t="s">
        <v>21836</v>
      </c>
      <c r="T1242" s="6" t="s">
        <v>81</v>
      </c>
      <c r="U1242" s="6" t="s">
        <v>81</v>
      </c>
      <c r="V1242" s="6" t="s">
        <v>17182</v>
      </c>
      <c r="W1242" s="6" t="s">
        <v>17182</v>
      </c>
      <c r="X1242" s="6" t="s">
        <v>21837</v>
      </c>
      <c r="Y1242" s="6" t="s">
        <v>21838</v>
      </c>
      <c r="Z1242" s="6" t="s">
        <v>21839</v>
      </c>
    </row>
    <row r="1243" spans="1:26" x14ac:dyDescent="0.25">
      <c r="A1243" s="6" t="s">
        <v>3325</v>
      </c>
      <c r="B1243" s="6" t="s">
        <v>3880</v>
      </c>
      <c r="C1243" s="6" t="s">
        <v>3823</v>
      </c>
      <c r="D1243" s="6" t="s">
        <v>11445</v>
      </c>
      <c r="E1243" s="6" t="s">
        <v>11446</v>
      </c>
      <c r="F1243" s="6" t="s">
        <v>11447</v>
      </c>
      <c r="G1243" s="6" t="s">
        <v>11448</v>
      </c>
      <c r="H1243" s="6" t="s">
        <v>81</v>
      </c>
      <c r="I1243" s="43"/>
      <c r="J1243" s="43"/>
      <c r="L1243" s="6" t="s">
        <v>11449</v>
      </c>
      <c r="M1243" s="6" t="s">
        <v>11450</v>
      </c>
      <c r="N1243" s="6" t="s">
        <v>5570</v>
      </c>
      <c r="O1243" s="6" t="s">
        <v>3982</v>
      </c>
      <c r="Q1243" s="6" t="s">
        <v>1913</v>
      </c>
      <c r="R1243" s="6" t="s">
        <v>21840</v>
      </c>
      <c r="S1243" s="6" t="s">
        <v>21841</v>
      </c>
      <c r="T1243" s="6" t="s">
        <v>12</v>
      </c>
      <c r="U1243" s="6" t="s">
        <v>1913</v>
      </c>
      <c r="V1243" s="6" t="s">
        <v>15930</v>
      </c>
      <c r="W1243" s="6" t="s">
        <v>15931</v>
      </c>
      <c r="X1243" s="6" t="s">
        <v>21842</v>
      </c>
      <c r="Y1243" s="6" t="s">
        <v>21843</v>
      </c>
      <c r="Z1243" s="6" t="s">
        <v>81</v>
      </c>
    </row>
    <row r="1244" spans="1:26" x14ac:dyDescent="0.25">
      <c r="A1244" s="6" t="s">
        <v>1493</v>
      </c>
      <c r="B1244" s="6" t="s">
        <v>3878</v>
      </c>
      <c r="C1244" s="6" t="s">
        <v>3835</v>
      </c>
      <c r="D1244" s="6" t="s">
        <v>11451</v>
      </c>
      <c r="E1244" s="6" t="s">
        <v>81</v>
      </c>
      <c r="F1244" s="6" t="s">
        <v>6418</v>
      </c>
      <c r="G1244" s="6" t="s">
        <v>11452</v>
      </c>
      <c r="H1244" s="6" t="s">
        <v>6420</v>
      </c>
      <c r="I1244" s="43">
        <v>45222</v>
      </c>
      <c r="J1244" s="43">
        <v>45226</v>
      </c>
      <c r="K1244">
        <v>21344</v>
      </c>
      <c r="L1244" s="6" t="s">
        <v>11453</v>
      </c>
      <c r="M1244" s="6" t="s">
        <v>11454</v>
      </c>
      <c r="N1244" s="6" t="s">
        <v>4791</v>
      </c>
      <c r="O1244" s="6" t="s">
        <v>3983</v>
      </c>
      <c r="Q1244" s="6" t="s">
        <v>1914</v>
      </c>
      <c r="R1244" s="6" t="s">
        <v>21844</v>
      </c>
      <c r="S1244" s="6" t="s">
        <v>21845</v>
      </c>
      <c r="T1244" s="6" t="s">
        <v>12</v>
      </c>
      <c r="U1244" s="6" t="s">
        <v>1914</v>
      </c>
      <c r="V1244" s="6" t="s">
        <v>16127</v>
      </c>
      <c r="W1244" s="6" t="s">
        <v>16482</v>
      </c>
      <c r="X1244" s="6" t="s">
        <v>21846</v>
      </c>
      <c r="Y1244" s="6" t="s">
        <v>21847</v>
      </c>
      <c r="Z1244" s="6" t="s">
        <v>21848</v>
      </c>
    </row>
    <row r="1245" spans="1:26" x14ac:dyDescent="0.25">
      <c r="A1245" s="6" t="s">
        <v>3327</v>
      </c>
      <c r="B1245" s="6" t="s">
        <v>3865</v>
      </c>
      <c r="C1245" s="6" t="s">
        <v>3866</v>
      </c>
      <c r="D1245" s="6" t="s">
        <v>11455</v>
      </c>
      <c r="E1245" s="6" t="s">
        <v>6357</v>
      </c>
      <c r="F1245" s="6" t="s">
        <v>6467</v>
      </c>
      <c r="G1245" s="6" t="s">
        <v>11456</v>
      </c>
      <c r="H1245" s="6" t="s">
        <v>6376</v>
      </c>
      <c r="I1245" s="43">
        <v>45236</v>
      </c>
      <c r="J1245" s="43">
        <v>45240</v>
      </c>
      <c r="K1245">
        <v>1509991</v>
      </c>
      <c r="L1245" s="6" t="s">
        <v>11457</v>
      </c>
      <c r="M1245" s="6" t="s">
        <v>11458</v>
      </c>
      <c r="N1245" s="6" t="s">
        <v>5571</v>
      </c>
      <c r="O1245" s="6" t="s">
        <v>3982</v>
      </c>
      <c r="Q1245" s="6" t="s">
        <v>1916</v>
      </c>
      <c r="R1245" s="6" t="s">
        <v>21849</v>
      </c>
      <c r="S1245" s="6" t="s">
        <v>21850</v>
      </c>
      <c r="T1245" s="6" t="s">
        <v>15902</v>
      </c>
      <c r="U1245" s="6" t="s">
        <v>1916</v>
      </c>
      <c r="V1245" s="6" t="s">
        <v>15930</v>
      </c>
      <c r="W1245" s="6" t="s">
        <v>16319</v>
      </c>
      <c r="X1245" s="6" t="s">
        <v>21851</v>
      </c>
      <c r="Y1245" s="6" t="s">
        <v>21852</v>
      </c>
      <c r="Z1245" s="6" t="s">
        <v>81</v>
      </c>
    </row>
    <row r="1246" spans="1:26" x14ac:dyDescent="0.25">
      <c r="A1246" s="6" t="s">
        <v>3328</v>
      </c>
      <c r="B1246" s="6" t="s">
        <v>745</v>
      </c>
      <c r="C1246" s="6" t="s">
        <v>3823</v>
      </c>
      <c r="D1246" s="6" t="s">
        <v>11459</v>
      </c>
      <c r="E1246" s="6" t="s">
        <v>11460</v>
      </c>
      <c r="F1246" s="6" t="s">
        <v>9015</v>
      </c>
      <c r="G1246" s="6" t="s">
        <v>11461</v>
      </c>
      <c r="H1246" s="6" t="s">
        <v>81</v>
      </c>
      <c r="I1246" s="43"/>
      <c r="J1246" s="43"/>
      <c r="L1246" s="6" t="s">
        <v>11462</v>
      </c>
      <c r="M1246" s="6" t="s">
        <v>81</v>
      </c>
      <c r="N1246" s="6" t="s">
        <v>5572</v>
      </c>
      <c r="O1246" s="6" t="s">
        <v>3984</v>
      </c>
      <c r="Q1246" s="6" t="s">
        <v>3496</v>
      </c>
      <c r="R1246" s="6" t="s">
        <v>21853</v>
      </c>
      <c r="S1246" s="6" t="s">
        <v>21854</v>
      </c>
      <c r="T1246" s="6" t="s">
        <v>81</v>
      </c>
      <c r="U1246" s="6" t="s">
        <v>81</v>
      </c>
      <c r="V1246" s="6" t="s">
        <v>15917</v>
      </c>
      <c r="W1246" s="6" t="s">
        <v>16134</v>
      </c>
      <c r="X1246" s="6" t="s">
        <v>21855</v>
      </c>
      <c r="Y1246" s="6" t="s">
        <v>21856</v>
      </c>
      <c r="Z1246" s="6" t="s">
        <v>81</v>
      </c>
    </row>
    <row r="1247" spans="1:26" x14ac:dyDescent="0.25">
      <c r="A1247" s="6" t="s">
        <v>1494</v>
      </c>
      <c r="B1247" s="6" t="s">
        <v>3846</v>
      </c>
      <c r="C1247" s="6" t="s">
        <v>3835</v>
      </c>
      <c r="D1247" s="6" t="s">
        <v>11463</v>
      </c>
      <c r="E1247" s="6" t="s">
        <v>81</v>
      </c>
      <c r="F1247" s="6" t="s">
        <v>6658</v>
      </c>
      <c r="G1247" s="6" t="s">
        <v>11464</v>
      </c>
      <c r="H1247" s="6" t="s">
        <v>6638</v>
      </c>
      <c r="I1247" s="43">
        <v>45176</v>
      </c>
      <c r="J1247" s="43">
        <v>45180</v>
      </c>
      <c r="K1247">
        <v>56873</v>
      </c>
      <c r="L1247" s="6" t="s">
        <v>11465</v>
      </c>
      <c r="M1247" s="6" t="s">
        <v>11466</v>
      </c>
      <c r="N1247" s="6" t="s">
        <v>4667</v>
      </c>
      <c r="O1247" s="6" t="s">
        <v>3983</v>
      </c>
      <c r="Q1247" s="6" t="s">
        <v>1919</v>
      </c>
      <c r="R1247" s="6" t="s">
        <v>21857</v>
      </c>
      <c r="S1247" s="6" t="s">
        <v>21858</v>
      </c>
      <c r="T1247" s="6" t="s">
        <v>15902</v>
      </c>
      <c r="U1247" s="6" t="s">
        <v>1919</v>
      </c>
      <c r="V1247" s="6" t="s">
        <v>15903</v>
      </c>
      <c r="W1247" s="6" t="s">
        <v>19692</v>
      </c>
      <c r="X1247" s="6" t="s">
        <v>21859</v>
      </c>
      <c r="Y1247" s="6" t="s">
        <v>21860</v>
      </c>
      <c r="Z1247" s="6" t="s">
        <v>21861</v>
      </c>
    </row>
    <row r="1248" spans="1:26" x14ac:dyDescent="0.25">
      <c r="A1248" s="6" t="s">
        <v>1496</v>
      </c>
      <c r="B1248" s="6" t="s">
        <v>3900</v>
      </c>
      <c r="C1248" s="6" t="s">
        <v>3840</v>
      </c>
      <c r="D1248" s="6" t="s">
        <v>11467</v>
      </c>
      <c r="E1248" s="6" t="s">
        <v>8126</v>
      </c>
      <c r="F1248" s="6" t="s">
        <v>6792</v>
      </c>
      <c r="G1248" s="6" t="s">
        <v>11468</v>
      </c>
      <c r="H1248" s="6" t="s">
        <v>6353</v>
      </c>
      <c r="I1248" s="43">
        <v>45222</v>
      </c>
      <c r="J1248" s="43">
        <v>45226</v>
      </c>
      <c r="K1248">
        <v>1025996</v>
      </c>
      <c r="L1248" s="6" t="s">
        <v>11469</v>
      </c>
      <c r="M1248" s="6" t="s">
        <v>11470</v>
      </c>
      <c r="N1248" s="6" t="s">
        <v>5573</v>
      </c>
      <c r="O1248" s="6" t="s">
        <v>3982</v>
      </c>
      <c r="Q1248" s="6" t="s">
        <v>1921</v>
      </c>
      <c r="R1248" s="6" t="s">
        <v>21862</v>
      </c>
      <c r="S1248" s="6" t="s">
        <v>21863</v>
      </c>
      <c r="T1248" s="6" t="s">
        <v>6627</v>
      </c>
      <c r="U1248" s="6" t="s">
        <v>1921</v>
      </c>
      <c r="V1248" s="6" t="s">
        <v>16127</v>
      </c>
      <c r="W1248" s="6" t="s">
        <v>16128</v>
      </c>
      <c r="X1248" s="6" t="s">
        <v>21864</v>
      </c>
      <c r="Y1248" s="6" t="s">
        <v>21865</v>
      </c>
      <c r="Z1248" s="6" t="s">
        <v>21866</v>
      </c>
    </row>
    <row r="1249" spans="1:26" x14ac:dyDescent="0.25">
      <c r="A1249" s="6" t="s">
        <v>3329</v>
      </c>
      <c r="B1249" s="6" t="s">
        <v>3900</v>
      </c>
      <c r="C1249" s="6" t="s">
        <v>3840</v>
      </c>
      <c r="D1249" s="6" t="s">
        <v>11460</v>
      </c>
      <c r="E1249" s="6" t="s">
        <v>11471</v>
      </c>
      <c r="F1249" s="6" t="s">
        <v>9015</v>
      </c>
      <c r="G1249" s="6" t="s">
        <v>11461</v>
      </c>
      <c r="H1249" s="6" t="s">
        <v>81</v>
      </c>
      <c r="I1249" s="43"/>
      <c r="J1249" s="43"/>
      <c r="L1249" s="6" t="s">
        <v>81</v>
      </c>
      <c r="M1249" s="6" t="s">
        <v>81</v>
      </c>
      <c r="N1249" s="6" t="s">
        <v>5574</v>
      </c>
      <c r="O1249" s="6" t="s">
        <v>3982</v>
      </c>
      <c r="Q1249" s="6" t="s">
        <v>1923</v>
      </c>
      <c r="R1249" s="6" t="s">
        <v>21867</v>
      </c>
      <c r="S1249" s="6" t="s">
        <v>81</v>
      </c>
      <c r="T1249" s="6" t="s">
        <v>81</v>
      </c>
      <c r="U1249" s="6" t="s">
        <v>81</v>
      </c>
      <c r="V1249" s="6" t="s">
        <v>15903</v>
      </c>
      <c r="W1249" s="6" t="s">
        <v>21868</v>
      </c>
      <c r="X1249" s="6" t="s">
        <v>81</v>
      </c>
      <c r="Y1249" s="6" t="s">
        <v>21869</v>
      </c>
      <c r="Z1249" s="6" t="s">
        <v>81</v>
      </c>
    </row>
    <row r="1250" spans="1:26" x14ac:dyDescent="0.25">
      <c r="A1250" s="6" t="s">
        <v>1498</v>
      </c>
      <c r="B1250" s="6" t="s">
        <v>3851</v>
      </c>
      <c r="C1250" s="6" t="s">
        <v>3840</v>
      </c>
      <c r="D1250" s="6" t="s">
        <v>11472</v>
      </c>
      <c r="E1250" s="6" t="s">
        <v>8523</v>
      </c>
      <c r="F1250" s="6" t="s">
        <v>6896</v>
      </c>
      <c r="G1250" s="6" t="s">
        <v>11473</v>
      </c>
      <c r="H1250" s="6" t="s">
        <v>6898</v>
      </c>
      <c r="I1250" s="43">
        <v>45230</v>
      </c>
      <c r="J1250" s="43">
        <v>45236</v>
      </c>
      <c r="K1250">
        <v>1286043</v>
      </c>
      <c r="L1250" s="6" t="s">
        <v>11474</v>
      </c>
      <c r="M1250" s="6" t="s">
        <v>11475</v>
      </c>
      <c r="N1250" s="6" t="s">
        <v>5575</v>
      </c>
      <c r="O1250" s="6" t="s">
        <v>3982</v>
      </c>
      <c r="Q1250" s="6" t="s">
        <v>1925</v>
      </c>
      <c r="R1250" s="6" t="s">
        <v>21870</v>
      </c>
      <c r="S1250" s="6" t="s">
        <v>21871</v>
      </c>
      <c r="T1250" s="6" t="s">
        <v>15902</v>
      </c>
      <c r="U1250" s="6" t="s">
        <v>1925</v>
      </c>
      <c r="V1250" s="6" t="s">
        <v>15889</v>
      </c>
      <c r="W1250" s="6" t="s">
        <v>15890</v>
      </c>
      <c r="X1250" s="6" t="s">
        <v>21872</v>
      </c>
      <c r="Y1250" s="6" t="s">
        <v>21873</v>
      </c>
      <c r="Z1250" s="6" t="s">
        <v>21874</v>
      </c>
    </row>
    <row r="1251" spans="1:26" x14ac:dyDescent="0.25">
      <c r="A1251" s="6" t="s">
        <v>1500</v>
      </c>
      <c r="B1251" s="6" t="s">
        <v>3833</v>
      </c>
      <c r="C1251" s="6" t="s">
        <v>3816</v>
      </c>
      <c r="D1251" s="6" t="s">
        <v>11476</v>
      </c>
      <c r="E1251" s="6" t="s">
        <v>11477</v>
      </c>
      <c r="F1251" s="6" t="s">
        <v>7013</v>
      </c>
      <c r="G1251" s="6" t="s">
        <v>9357</v>
      </c>
      <c r="H1251" s="6" t="s">
        <v>1601</v>
      </c>
      <c r="I1251" s="43">
        <v>45231</v>
      </c>
      <c r="J1251" s="43">
        <v>45236</v>
      </c>
      <c r="K1251">
        <v>1771917</v>
      </c>
      <c r="L1251" s="6" t="s">
        <v>11478</v>
      </c>
      <c r="M1251" s="6" t="s">
        <v>11479</v>
      </c>
      <c r="N1251" s="6" t="s">
        <v>5576</v>
      </c>
      <c r="O1251" s="6" t="s">
        <v>3983</v>
      </c>
      <c r="Q1251" s="6" t="s">
        <v>1927</v>
      </c>
      <c r="R1251" s="6" t="s">
        <v>21875</v>
      </c>
      <c r="S1251" s="6" t="s">
        <v>21876</v>
      </c>
      <c r="T1251" s="6" t="s">
        <v>12</v>
      </c>
      <c r="U1251" s="6" t="s">
        <v>1927</v>
      </c>
      <c r="V1251" s="6" t="s">
        <v>15917</v>
      </c>
      <c r="W1251" s="6" t="s">
        <v>15968</v>
      </c>
      <c r="X1251" s="6" t="s">
        <v>21877</v>
      </c>
      <c r="Y1251" s="6" t="s">
        <v>21878</v>
      </c>
      <c r="Z1251" s="6" t="s">
        <v>21879</v>
      </c>
    </row>
    <row r="1252" spans="1:26" x14ac:dyDescent="0.25">
      <c r="A1252" s="6" t="s">
        <v>3330</v>
      </c>
      <c r="B1252" s="6" t="s">
        <v>3876</v>
      </c>
      <c r="C1252" s="6" t="s">
        <v>3835</v>
      </c>
      <c r="D1252" s="6" t="s">
        <v>11480</v>
      </c>
      <c r="E1252" s="6" t="s">
        <v>81</v>
      </c>
      <c r="F1252" s="6" t="s">
        <v>11481</v>
      </c>
      <c r="G1252" s="6" t="s">
        <v>11482</v>
      </c>
      <c r="H1252" s="6" t="s">
        <v>81</v>
      </c>
      <c r="I1252" s="43"/>
      <c r="J1252" s="43"/>
      <c r="L1252" s="6" t="s">
        <v>11483</v>
      </c>
      <c r="M1252" s="6" t="s">
        <v>81</v>
      </c>
      <c r="N1252" s="6" t="s">
        <v>4061</v>
      </c>
      <c r="O1252" s="6" t="s">
        <v>3983</v>
      </c>
      <c r="Q1252" s="6" t="s">
        <v>3498</v>
      </c>
      <c r="R1252" s="6" t="s">
        <v>21880</v>
      </c>
      <c r="S1252" s="6" t="s">
        <v>21881</v>
      </c>
      <c r="T1252" s="6" t="s">
        <v>15902</v>
      </c>
      <c r="U1252" s="6" t="s">
        <v>3498</v>
      </c>
      <c r="V1252" s="6" t="s">
        <v>15903</v>
      </c>
      <c r="W1252" s="6" t="s">
        <v>19692</v>
      </c>
      <c r="X1252" s="6" t="s">
        <v>21859</v>
      </c>
      <c r="Y1252" s="6" t="s">
        <v>21882</v>
      </c>
      <c r="Z1252" s="6" t="s">
        <v>21883</v>
      </c>
    </row>
    <row r="1253" spans="1:26" x14ac:dyDescent="0.25">
      <c r="A1253" s="6" t="s">
        <v>3332</v>
      </c>
      <c r="B1253" s="6" t="s">
        <v>3833</v>
      </c>
      <c r="C1253" s="6" t="s">
        <v>3816</v>
      </c>
      <c r="D1253" s="6" t="s">
        <v>11484</v>
      </c>
      <c r="E1253" s="6" t="s">
        <v>11485</v>
      </c>
      <c r="F1253" s="6" t="s">
        <v>6358</v>
      </c>
      <c r="G1253" s="6" t="s">
        <v>11486</v>
      </c>
      <c r="H1253" s="6" t="s">
        <v>6360</v>
      </c>
      <c r="I1253" s="43">
        <v>45236</v>
      </c>
      <c r="J1253" s="43">
        <v>45240</v>
      </c>
      <c r="K1253">
        <v>1711279</v>
      </c>
      <c r="L1253" s="6" t="s">
        <v>11487</v>
      </c>
      <c r="M1253" s="6" t="s">
        <v>11488</v>
      </c>
      <c r="N1253" s="6" t="s">
        <v>5577</v>
      </c>
      <c r="O1253" s="6" t="s">
        <v>3983</v>
      </c>
      <c r="Q1253" s="6" t="s">
        <v>3500</v>
      </c>
      <c r="R1253" s="6" t="s">
        <v>21884</v>
      </c>
      <c r="S1253" s="6" t="s">
        <v>21885</v>
      </c>
      <c r="T1253" s="6" t="s">
        <v>12978</v>
      </c>
      <c r="U1253" s="6" t="s">
        <v>21886</v>
      </c>
      <c r="V1253" s="6" t="s">
        <v>16127</v>
      </c>
      <c r="W1253" s="6" t="s">
        <v>16152</v>
      </c>
      <c r="X1253" s="6" t="s">
        <v>21887</v>
      </c>
      <c r="Y1253" s="6" t="s">
        <v>21888</v>
      </c>
      <c r="Z1253" s="6" t="s">
        <v>21889</v>
      </c>
    </row>
    <row r="1254" spans="1:26" x14ac:dyDescent="0.25">
      <c r="A1254" s="6" t="s">
        <v>3334</v>
      </c>
      <c r="B1254" s="6" t="s">
        <v>3941</v>
      </c>
      <c r="C1254" s="6" t="s">
        <v>3826</v>
      </c>
      <c r="D1254" s="6" t="s">
        <v>11489</v>
      </c>
      <c r="E1254" s="6" t="s">
        <v>81</v>
      </c>
      <c r="F1254" s="6" t="s">
        <v>11490</v>
      </c>
      <c r="G1254" s="6" t="s">
        <v>11491</v>
      </c>
      <c r="H1254" s="6" t="s">
        <v>7060</v>
      </c>
      <c r="I1254" s="43">
        <v>45161</v>
      </c>
      <c r="J1254" s="43"/>
      <c r="K1254">
        <v>885639</v>
      </c>
      <c r="L1254" s="6" t="s">
        <v>11492</v>
      </c>
      <c r="M1254" s="6" t="s">
        <v>11493</v>
      </c>
      <c r="N1254" s="6" t="s">
        <v>4833</v>
      </c>
      <c r="O1254" s="6" t="s">
        <v>3982</v>
      </c>
      <c r="Q1254" s="6" t="s">
        <v>1930</v>
      </c>
      <c r="R1254" s="6" t="s">
        <v>21890</v>
      </c>
      <c r="S1254" s="6" t="s">
        <v>21891</v>
      </c>
      <c r="T1254" s="6" t="s">
        <v>15902</v>
      </c>
      <c r="U1254" s="6" t="s">
        <v>1930</v>
      </c>
      <c r="V1254" s="6" t="s">
        <v>15889</v>
      </c>
      <c r="W1254" s="6" t="s">
        <v>18010</v>
      </c>
      <c r="X1254" s="6" t="s">
        <v>21892</v>
      </c>
      <c r="Y1254" s="6" t="s">
        <v>21893</v>
      </c>
      <c r="Z1254" s="6" t="s">
        <v>21894</v>
      </c>
    </row>
    <row r="1255" spans="1:26" x14ac:dyDescent="0.25">
      <c r="A1255" s="6" t="s">
        <v>1501</v>
      </c>
      <c r="B1255" s="6" t="s">
        <v>3891</v>
      </c>
      <c r="C1255" s="6" t="s">
        <v>3887</v>
      </c>
      <c r="D1255" s="6" t="s">
        <v>11494</v>
      </c>
      <c r="E1255" s="6" t="s">
        <v>11495</v>
      </c>
      <c r="F1255" s="6" t="s">
        <v>11496</v>
      </c>
      <c r="G1255" s="6" t="s">
        <v>11497</v>
      </c>
      <c r="H1255" s="6" t="s">
        <v>81</v>
      </c>
      <c r="I1255" s="43"/>
      <c r="J1255" s="43"/>
      <c r="K1255">
        <v>892450</v>
      </c>
      <c r="L1255" s="6" t="s">
        <v>11498</v>
      </c>
      <c r="M1255" s="6" t="s">
        <v>11499</v>
      </c>
      <c r="N1255" s="6" t="s">
        <v>5578</v>
      </c>
      <c r="O1255" s="6" t="s">
        <v>3982</v>
      </c>
      <c r="Q1255" s="6" t="s">
        <v>1931</v>
      </c>
      <c r="R1255" s="6" t="s">
        <v>1932</v>
      </c>
      <c r="S1255" s="6" t="s">
        <v>21895</v>
      </c>
      <c r="T1255" s="6" t="s">
        <v>15902</v>
      </c>
      <c r="U1255" s="6" t="s">
        <v>1931</v>
      </c>
      <c r="V1255" s="6" t="s">
        <v>16024</v>
      </c>
      <c r="W1255" s="6" t="s">
        <v>19178</v>
      </c>
      <c r="X1255" s="6" t="s">
        <v>21896</v>
      </c>
      <c r="Y1255" s="6" t="s">
        <v>21897</v>
      </c>
      <c r="Z1255" s="6" t="s">
        <v>21898</v>
      </c>
    </row>
    <row r="1256" spans="1:26" x14ac:dyDescent="0.25">
      <c r="A1256" s="6" t="s">
        <v>3336</v>
      </c>
      <c r="B1256" s="6" t="s">
        <v>3922</v>
      </c>
      <c r="C1256" s="6" t="s">
        <v>3826</v>
      </c>
      <c r="D1256" s="6" t="s">
        <v>11500</v>
      </c>
      <c r="E1256" s="6" t="s">
        <v>81</v>
      </c>
      <c r="F1256" s="6" t="s">
        <v>11501</v>
      </c>
      <c r="G1256" s="6" t="s">
        <v>11502</v>
      </c>
      <c r="H1256" s="6" t="s">
        <v>6388</v>
      </c>
      <c r="I1256" s="43">
        <v>45231</v>
      </c>
      <c r="J1256" s="43">
        <v>45236</v>
      </c>
      <c r="K1256">
        <v>1760965</v>
      </c>
      <c r="L1256" s="6" t="s">
        <v>11503</v>
      </c>
      <c r="M1256" s="6" t="s">
        <v>11504</v>
      </c>
      <c r="N1256" s="6" t="s">
        <v>4730</v>
      </c>
      <c r="O1256" s="6" t="s">
        <v>3982</v>
      </c>
      <c r="Q1256" s="6" t="s">
        <v>1933</v>
      </c>
      <c r="R1256" s="6" t="s">
        <v>1932</v>
      </c>
      <c r="S1256" s="6" t="s">
        <v>21895</v>
      </c>
      <c r="T1256" s="6" t="s">
        <v>15902</v>
      </c>
      <c r="U1256" s="6" t="s">
        <v>1931</v>
      </c>
      <c r="V1256" s="6" t="s">
        <v>16024</v>
      </c>
      <c r="W1256" s="6" t="s">
        <v>19178</v>
      </c>
      <c r="X1256" s="6" t="s">
        <v>21896</v>
      </c>
      <c r="Y1256" s="6" t="s">
        <v>21899</v>
      </c>
      <c r="Z1256" s="6" t="s">
        <v>21898</v>
      </c>
    </row>
    <row r="1257" spans="1:26" x14ac:dyDescent="0.25">
      <c r="A1257" s="6" t="s">
        <v>15796</v>
      </c>
      <c r="B1257" s="6" t="s">
        <v>3877</v>
      </c>
      <c r="C1257" s="6" t="s">
        <v>3823</v>
      </c>
      <c r="D1257" s="6" t="s">
        <v>24620</v>
      </c>
      <c r="E1257" s="6" t="s">
        <v>24621</v>
      </c>
      <c r="F1257" s="6" t="s">
        <v>6472</v>
      </c>
      <c r="G1257" s="6" t="s">
        <v>15307</v>
      </c>
      <c r="H1257" s="6" t="s">
        <v>6353</v>
      </c>
      <c r="I1257" s="43">
        <v>45231</v>
      </c>
      <c r="J1257" s="43">
        <v>45236</v>
      </c>
      <c r="L1257" s="6" t="s">
        <v>81</v>
      </c>
      <c r="M1257" s="6" t="s">
        <v>81</v>
      </c>
      <c r="N1257" s="6" t="s">
        <v>24622</v>
      </c>
      <c r="O1257" s="6" t="s">
        <v>3983</v>
      </c>
      <c r="Q1257" s="6" t="s">
        <v>1935</v>
      </c>
      <c r="R1257" s="6" t="s">
        <v>21900</v>
      </c>
      <c r="S1257" s="6" t="s">
        <v>21901</v>
      </c>
      <c r="T1257" s="6" t="s">
        <v>12</v>
      </c>
      <c r="U1257" s="6" t="s">
        <v>1935</v>
      </c>
      <c r="V1257" s="6" t="s">
        <v>16024</v>
      </c>
      <c r="W1257" s="6" t="s">
        <v>16025</v>
      </c>
      <c r="X1257" s="6" t="s">
        <v>21902</v>
      </c>
      <c r="Y1257" s="6" t="s">
        <v>21903</v>
      </c>
      <c r="Z1257" s="6" t="s">
        <v>81</v>
      </c>
    </row>
    <row r="1258" spans="1:26" x14ac:dyDescent="0.25">
      <c r="A1258" s="6" t="s">
        <v>3337</v>
      </c>
      <c r="B1258" s="6" t="s">
        <v>3871</v>
      </c>
      <c r="C1258" s="6" t="s">
        <v>114</v>
      </c>
      <c r="D1258" s="6" t="s">
        <v>11505</v>
      </c>
      <c r="E1258" s="6" t="s">
        <v>11506</v>
      </c>
      <c r="F1258" s="6" t="s">
        <v>6722</v>
      </c>
      <c r="G1258" s="6" t="s">
        <v>11507</v>
      </c>
      <c r="H1258" s="6" t="s">
        <v>81</v>
      </c>
      <c r="I1258" s="43"/>
      <c r="J1258" s="43"/>
      <c r="L1258" s="6" t="s">
        <v>11508</v>
      </c>
      <c r="M1258" s="6" t="s">
        <v>81</v>
      </c>
      <c r="N1258" s="6" t="s">
        <v>5579</v>
      </c>
      <c r="O1258" s="6" t="s">
        <v>3982</v>
      </c>
      <c r="Q1258" s="6" t="s">
        <v>1936</v>
      </c>
      <c r="R1258" s="6" t="s">
        <v>21904</v>
      </c>
      <c r="S1258" s="6" t="s">
        <v>21905</v>
      </c>
      <c r="T1258" s="6" t="s">
        <v>12</v>
      </c>
      <c r="U1258" s="6" t="s">
        <v>1936</v>
      </c>
      <c r="V1258" s="6" t="s">
        <v>16037</v>
      </c>
      <c r="W1258" s="6" t="s">
        <v>16616</v>
      </c>
      <c r="X1258" s="6" t="s">
        <v>21906</v>
      </c>
      <c r="Y1258" s="6" t="s">
        <v>21907</v>
      </c>
      <c r="Z1258" s="6" t="s">
        <v>81</v>
      </c>
    </row>
    <row r="1259" spans="1:26" x14ac:dyDescent="0.25">
      <c r="A1259" s="6" t="s">
        <v>1503</v>
      </c>
      <c r="B1259" s="6" t="s">
        <v>3931</v>
      </c>
      <c r="C1259" s="6" t="s">
        <v>3835</v>
      </c>
      <c r="D1259" s="6" t="s">
        <v>11509</v>
      </c>
      <c r="E1259" s="6" t="s">
        <v>81</v>
      </c>
      <c r="F1259" s="6" t="s">
        <v>11510</v>
      </c>
      <c r="G1259" s="6" t="s">
        <v>11511</v>
      </c>
      <c r="H1259" s="6" t="s">
        <v>6569</v>
      </c>
      <c r="I1259" s="43"/>
      <c r="J1259" s="43"/>
      <c r="K1259">
        <v>1944048</v>
      </c>
      <c r="L1259" s="6" t="s">
        <v>81</v>
      </c>
      <c r="M1259" s="6" t="s">
        <v>81</v>
      </c>
      <c r="N1259" s="6" t="s">
        <v>5580</v>
      </c>
      <c r="O1259" s="6" t="s">
        <v>3982</v>
      </c>
      <c r="Q1259" s="6" t="s">
        <v>1937</v>
      </c>
      <c r="R1259" s="6" t="s">
        <v>21908</v>
      </c>
      <c r="S1259" s="6" t="s">
        <v>21909</v>
      </c>
      <c r="T1259" s="6" t="s">
        <v>15902</v>
      </c>
      <c r="U1259" s="6" t="s">
        <v>1937</v>
      </c>
      <c r="V1259" s="6" t="s">
        <v>16037</v>
      </c>
      <c r="W1259" s="6" t="s">
        <v>19824</v>
      </c>
      <c r="X1259" s="6" t="s">
        <v>21910</v>
      </c>
      <c r="Y1259" s="6" t="s">
        <v>21911</v>
      </c>
      <c r="Z1259" s="6" t="s">
        <v>21912</v>
      </c>
    </row>
    <row r="1260" spans="1:26" x14ac:dyDescent="0.25">
      <c r="A1260" s="6" t="s">
        <v>3339</v>
      </c>
      <c r="B1260" s="6" t="s">
        <v>3912</v>
      </c>
      <c r="C1260" s="6" t="s">
        <v>3840</v>
      </c>
      <c r="D1260" s="6" t="s">
        <v>11512</v>
      </c>
      <c r="E1260" s="6" t="s">
        <v>81</v>
      </c>
      <c r="F1260" s="6" t="s">
        <v>9383</v>
      </c>
      <c r="G1260" s="6" t="s">
        <v>11513</v>
      </c>
      <c r="H1260" s="6" t="s">
        <v>6353</v>
      </c>
      <c r="I1260" s="43">
        <v>45230</v>
      </c>
      <c r="J1260" s="43">
        <v>45236</v>
      </c>
      <c r="K1260">
        <v>1408100</v>
      </c>
      <c r="L1260" s="6" t="s">
        <v>11514</v>
      </c>
      <c r="M1260" s="6" t="s">
        <v>11515</v>
      </c>
      <c r="N1260" s="6" t="s">
        <v>5581</v>
      </c>
      <c r="O1260" s="6" t="s">
        <v>3982</v>
      </c>
      <c r="Q1260" s="6" t="s">
        <v>1939</v>
      </c>
      <c r="R1260" s="6" t="s">
        <v>21913</v>
      </c>
      <c r="S1260" s="6" t="s">
        <v>21914</v>
      </c>
      <c r="T1260" s="6" t="s">
        <v>12</v>
      </c>
      <c r="U1260" s="6" t="s">
        <v>1939</v>
      </c>
      <c r="V1260" s="6" t="s">
        <v>15930</v>
      </c>
      <c r="W1260" s="6" t="s">
        <v>16319</v>
      </c>
      <c r="X1260" s="6" t="s">
        <v>21915</v>
      </c>
      <c r="Y1260" s="6" t="s">
        <v>21916</v>
      </c>
      <c r="Z1260" s="6" t="s">
        <v>21917</v>
      </c>
    </row>
    <row r="1261" spans="1:26" x14ac:dyDescent="0.25">
      <c r="A1261" s="6" t="s">
        <v>3340</v>
      </c>
      <c r="B1261" s="6" t="s">
        <v>3880</v>
      </c>
      <c r="C1261" s="6" t="s">
        <v>3823</v>
      </c>
      <c r="D1261" s="6" t="s">
        <v>11516</v>
      </c>
      <c r="E1261" s="6" t="s">
        <v>9118</v>
      </c>
      <c r="F1261" s="6" t="s">
        <v>6722</v>
      </c>
      <c r="G1261" s="6" t="s">
        <v>11517</v>
      </c>
      <c r="H1261" s="6" t="s">
        <v>81</v>
      </c>
      <c r="I1261" s="43"/>
      <c r="J1261" s="43"/>
      <c r="L1261" s="6" t="s">
        <v>11518</v>
      </c>
      <c r="M1261" s="6" t="s">
        <v>11519</v>
      </c>
      <c r="N1261" s="6" t="s">
        <v>5582</v>
      </c>
      <c r="O1261" s="6" t="s">
        <v>3982</v>
      </c>
      <c r="Q1261" s="6" t="s">
        <v>1941</v>
      </c>
      <c r="R1261" s="6" t="s">
        <v>21918</v>
      </c>
      <c r="S1261" s="6" t="s">
        <v>21919</v>
      </c>
      <c r="T1261" s="6" t="s">
        <v>6627</v>
      </c>
      <c r="U1261" s="6" t="s">
        <v>2026</v>
      </c>
      <c r="V1261" s="6" t="s">
        <v>15903</v>
      </c>
      <c r="W1261" s="6" t="s">
        <v>19692</v>
      </c>
      <c r="X1261" s="6" t="s">
        <v>21920</v>
      </c>
      <c r="Y1261" s="6" t="s">
        <v>21921</v>
      </c>
      <c r="Z1261" s="6" t="s">
        <v>81</v>
      </c>
    </row>
    <row r="1262" spans="1:26" x14ac:dyDescent="0.25">
      <c r="A1262" s="6" t="s">
        <v>1505</v>
      </c>
      <c r="B1262" s="6" t="s">
        <v>3873</v>
      </c>
      <c r="C1262" s="6" t="s">
        <v>114</v>
      </c>
      <c r="D1262" s="6" t="s">
        <v>11520</v>
      </c>
      <c r="E1262" s="6" t="s">
        <v>11521</v>
      </c>
      <c r="F1262" s="6" t="s">
        <v>6412</v>
      </c>
      <c r="G1262" s="6" t="s">
        <v>11522</v>
      </c>
      <c r="H1262" s="6" t="s">
        <v>6360</v>
      </c>
      <c r="I1262" s="43">
        <v>45231</v>
      </c>
      <c r="J1262" s="43">
        <v>45236</v>
      </c>
      <c r="K1262">
        <v>81362</v>
      </c>
      <c r="L1262" s="6" t="s">
        <v>11523</v>
      </c>
      <c r="M1262" s="6" t="s">
        <v>11524</v>
      </c>
      <c r="N1262" s="6" t="s">
        <v>5583</v>
      </c>
      <c r="O1262" s="6" t="s">
        <v>3982</v>
      </c>
      <c r="Q1262" s="6" t="s">
        <v>1943</v>
      </c>
      <c r="R1262" s="6" t="s">
        <v>21922</v>
      </c>
      <c r="S1262" s="6" t="s">
        <v>21923</v>
      </c>
      <c r="T1262" s="6" t="s">
        <v>12</v>
      </c>
      <c r="U1262" s="6" t="s">
        <v>1943</v>
      </c>
      <c r="V1262" s="6" t="s">
        <v>17182</v>
      </c>
      <c r="W1262" s="6" t="s">
        <v>17182</v>
      </c>
      <c r="X1262" s="6" t="s">
        <v>21924</v>
      </c>
      <c r="Y1262" s="6" t="s">
        <v>21925</v>
      </c>
      <c r="Z1262" s="6" t="s">
        <v>21926</v>
      </c>
    </row>
    <row r="1263" spans="1:26" x14ac:dyDescent="0.25">
      <c r="A1263" s="6" t="s">
        <v>3341</v>
      </c>
      <c r="B1263" s="6" t="s">
        <v>745</v>
      </c>
      <c r="C1263" s="6" t="s">
        <v>3823</v>
      </c>
      <c r="D1263" s="6" t="s">
        <v>11525</v>
      </c>
      <c r="E1263" s="6" t="s">
        <v>11526</v>
      </c>
      <c r="F1263" s="6" t="s">
        <v>9123</v>
      </c>
      <c r="G1263" s="6" t="s">
        <v>11527</v>
      </c>
      <c r="H1263" s="6" t="s">
        <v>81</v>
      </c>
      <c r="I1263" s="43"/>
      <c r="J1263" s="43"/>
      <c r="L1263" s="6" t="s">
        <v>11528</v>
      </c>
      <c r="M1263" s="6" t="s">
        <v>11529</v>
      </c>
      <c r="N1263" s="6" t="s">
        <v>5584</v>
      </c>
      <c r="O1263" s="6" t="s">
        <v>3984</v>
      </c>
      <c r="Q1263" s="6" t="s">
        <v>3502</v>
      </c>
      <c r="R1263" s="6" t="s">
        <v>21927</v>
      </c>
      <c r="S1263" s="6" t="s">
        <v>21928</v>
      </c>
      <c r="T1263" s="6" t="s">
        <v>12</v>
      </c>
      <c r="U1263" s="6" t="s">
        <v>3502</v>
      </c>
      <c r="V1263" s="6" t="s">
        <v>15936</v>
      </c>
      <c r="W1263" s="6" t="s">
        <v>15937</v>
      </c>
      <c r="X1263" s="6" t="s">
        <v>21929</v>
      </c>
      <c r="Y1263" s="6" t="s">
        <v>21930</v>
      </c>
      <c r="Z1263" s="6" t="s">
        <v>21931</v>
      </c>
    </row>
    <row r="1264" spans="1:26" x14ac:dyDescent="0.25">
      <c r="A1264" s="6" t="s">
        <v>1506</v>
      </c>
      <c r="B1264" s="6" t="s">
        <v>81</v>
      </c>
      <c r="C1264" s="6" t="s">
        <v>81</v>
      </c>
      <c r="D1264" s="6" t="s">
        <v>81</v>
      </c>
      <c r="E1264" s="6" t="s">
        <v>81</v>
      </c>
      <c r="F1264" s="6" t="s">
        <v>81</v>
      </c>
      <c r="G1264" s="6" t="s">
        <v>81</v>
      </c>
      <c r="H1264" s="6" t="s">
        <v>81</v>
      </c>
      <c r="I1264" s="43">
        <v>45229</v>
      </c>
      <c r="J1264" s="43">
        <v>45233</v>
      </c>
      <c r="K1264">
        <v>60086</v>
      </c>
      <c r="L1264" s="6" t="s">
        <v>11530</v>
      </c>
      <c r="M1264" s="6" t="s">
        <v>11531</v>
      </c>
      <c r="N1264" s="6" t="s">
        <v>81</v>
      </c>
      <c r="O1264" s="6" t="s">
        <v>81</v>
      </c>
      <c r="Q1264" s="6" t="s">
        <v>1945</v>
      </c>
      <c r="R1264" s="6" t="s">
        <v>21932</v>
      </c>
      <c r="S1264" s="6" t="s">
        <v>21933</v>
      </c>
      <c r="T1264" s="6" t="s">
        <v>15960</v>
      </c>
      <c r="U1264" s="6" t="s">
        <v>21934</v>
      </c>
      <c r="V1264" s="6" t="s">
        <v>17182</v>
      </c>
      <c r="W1264" s="6" t="s">
        <v>17182</v>
      </c>
      <c r="X1264" s="6" t="s">
        <v>21935</v>
      </c>
      <c r="Y1264" s="6" t="s">
        <v>21936</v>
      </c>
      <c r="Z1264" s="6" t="s">
        <v>21937</v>
      </c>
    </row>
    <row r="1265" spans="1:26" x14ac:dyDescent="0.25">
      <c r="A1265" s="6" t="s">
        <v>1508</v>
      </c>
      <c r="B1265" s="6" t="s">
        <v>3916</v>
      </c>
      <c r="C1265" s="6" t="s">
        <v>114</v>
      </c>
      <c r="D1265" s="6" t="s">
        <v>11532</v>
      </c>
      <c r="E1265" s="6" t="s">
        <v>6438</v>
      </c>
      <c r="F1265" s="6" t="s">
        <v>6423</v>
      </c>
      <c r="G1265" s="6" t="s">
        <v>11533</v>
      </c>
      <c r="H1265" s="6" t="s">
        <v>374</v>
      </c>
      <c r="I1265" s="43">
        <v>45147</v>
      </c>
      <c r="J1265" s="43">
        <v>45150</v>
      </c>
      <c r="K1265">
        <v>1440972</v>
      </c>
      <c r="L1265" s="6" t="s">
        <v>11534</v>
      </c>
      <c r="M1265" s="6" t="s">
        <v>11535</v>
      </c>
      <c r="N1265" s="6" t="s">
        <v>5585</v>
      </c>
      <c r="O1265" s="6" t="s">
        <v>3982</v>
      </c>
      <c r="Q1265" s="6" t="s">
        <v>1946</v>
      </c>
      <c r="R1265" s="6" t="s">
        <v>21932</v>
      </c>
      <c r="S1265" s="6" t="s">
        <v>21933</v>
      </c>
      <c r="T1265" s="6" t="s">
        <v>15960</v>
      </c>
      <c r="U1265" s="6" t="s">
        <v>21934</v>
      </c>
      <c r="V1265" s="6" t="s">
        <v>17182</v>
      </c>
      <c r="W1265" s="6" t="s">
        <v>17182</v>
      </c>
      <c r="X1265" s="6" t="s">
        <v>21935</v>
      </c>
      <c r="Y1265" s="6" t="s">
        <v>21936</v>
      </c>
      <c r="Z1265" s="6" t="s">
        <v>21937</v>
      </c>
    </row>
    <row r="1266" spans="1:26" x14ac:dyDescent="0.25">
      <c r="A1266" s="6" t="s">
        <v>1510</v>
      </c>
      <c r="B1266" s="6" t="s">
        <v>3836</v>
      </c>
      <c r="C1266" s="6" t="s">
        <v>3826</v>
      </c>
      <c r="D1266" s="6" t="s">
        <v>11536</v>
      </c>
      <c r="E1266" s="6" t="s">
        <v>81</v>
      </c>
      <c r="F1266" s="6" t="s">
        <v>11537</v>
      </c>
      <c r="G1266" s="6" t="s">
        <v>11538</v>
      </c>
      <c r="H1266" s="6" t="s">
        <v>3487</v>
      </c>
      <c r="I1266" s="43">
        <v>45216</v>
      </c>
      <c r="J1266" s="43">
        <v>45222</v>
      </c>
      <c r="K1266">
        <v>1023128</v>
      </c>
      <c r="L1266" s="6" t="s">
        <v>11539</v>
      </c>
      <c r="M1266" s="6" t="s">
        <v>11540</v>
      </c>
      <c r="N1266" s="6" t="s">
        <v>5586</v>
      </c>
      <c r="O1266" s="6" t="s">
        <v>3982</v>
      </c>
      <c r="Q1266" s="6" t="s">
        <v>1947</v>
      </c>
      <c r="R1266" s="6" t="s">
        <v>21938</v>
      </c>
      <c r="S1266" s="6" t="s">
        <v>21939</v>
      </c>
      <c r="T1266" s="6" t="s">
        <v>15902</v>
      </c>
      <c r="U1266" s="6" t="s">
        <v>1947</v>
      </c>
      <c r="V1266" s="6" t="s">
        <v>16083</v>
      </c>
      <c r="W1266" s="6" t="s">
        <v>18923</v>
      </c>
      <c r="X1266" s="6" t="s">
        <v>21940</v>
      </c>
      <c r="Y1266" s="6" t="s">
        <v>21941</v>
      </c>
      <c r="Z1266" s="6" t="s">
        <v>21942</v>
      </c>
    </row>
    <row r="1267" spans="1:26" x14ac:dyDescent="0.25">
      <c r="A1267" s="6" t="s">
        <v>1512</v>
      </c>
      <c r="B1267" s="6" t="s">
        <v>3890</v>
      </c>
      <c r="C1267" s="6" t="s">
        <v>3840</v>
      </c>
      <c r="D1267" s="6" t="s">
        <v>11541</v>
      </c>
      <c r="E1267" s="6" t="s">
        <v>81</v>
      </c>
      <c r="F1267" s="6" t="s">
        <v>6949</v>
      </c>
      <c r="G1267" s="6" t="s">
        <v>24623</v>
      </c>
      <c r="H1267" s="6" t="s">
        <v>6951</v>
      </c>
      <c r="I1267" s="43">
        <v>45232</v>
      </c>
      <c r="J1267" s="43">
        <v>45236</v>
      </c>
      <c r="K1267">
        <v>1090425</v>
      </c>
      <c r="L1267" s="6" t="s">
        <v>11542</v>
      </c>
      <c r="M1267" s="6" t="s">
        <v>11543</v>
      </c>
      <c r="N1267" s="6" t="s">
        <v>4454</v>
      </c>
      <c r="O1267" s="6" t="s">
        <v>3982</v>
      </c>
      <c r="Q1267" s="6" t="s">
        <v>1948</v>
      </c>
      <c r="R1267" s="6" t="s">
        <v>21943</v>
      </c>
      <c r="S1267" s="6" t="s">
        <v>21944</v>
      </c>
      <c r="T1267" s="6" t="s">
        <v>12</v>
      </c>
      <c r="U1267" s="6" t="s">
        <v>1948</v>
      </c>
      <c r="V1267" s="6" t="s">
        <v>102</v>
      </c>
      <c r="W1267" s="6" t="s">
        <v>16106</v>
      </c>
      <c r="X1267" s="6" t="s">
        <v>21945</v>
      </c>
      <c r="Y1267" s="6" t="s">
        <v>21946</v>
      </c>
      <c r="Z1267" s="6" t="s">
        <v>21947</v>
      </c>
    </row>
    <row r="1268" spans="1:26" x14ac:dyDescent="0.25">
      <c r="A1268" s="6" t="s">
        <v>1514</v>
      </c>
      <c r="B1268" s="6" t="s">
        <v>3876</v>
      </c>
      <c r="C1268" s="6" t="s">
        <v>3835</v>
      </c>
      <c r="D1268" s="6" t="s">
        <v>11544</v>
      </c>
      <c r="E1268" s="6" t="s">
        <v>6466</v>
      </c>
      <c r="F1268" s="6" t="s">
        <v>11545</v>
      </c>
      <c r="G1268" s="6" t="s">
        <v>11546</v>
      </c>
      <c r="H1268" s="6" t="s">
        <v>6638</v>
      </c>
      <c r="I1268" s="43">
        <v>45161</v>
      </c>
      <c r="J1268" s="43">
        <v>45166</v>
      </c>
      <c r="K1268">
        <v>57515</v>
      </c>
      <c r="L1268" s="6" t="s">
        <v>11547</v>
      </c>
      <c r="M1268" s="6" t="s">
        <v>11548</v>
      </c>
      <c r="N1268" s="6" t="s">
        <v>5587</v>
      </c>
      <c r="O1268" s="6" t="s">
        <v>3983</v>
      </c>
      <c r="Q1268" s="6" t="s">
        <v>1950</v>
      </c>
      <c r="R1268" s="6" t="s">
        <v>21948</v>
      </c>
      <c r="S1268" s="6" t="s">
        <v>21949</v>
      </c>
      <c r="T1268" s="6" t="s">
        <v>15902</v>
      </c>
      <c r="U1268" s="6" t="s">
        <v>1950</v>
      </c>
      <c r="V1268" s="6" t="s">
        <v>17371</v>
      </c>
      <c r="W1268" s="6" t="s">
        <v>21950</v>
      </c>
      <c r="X1268" s="6" t="s">
        <v>21951</v>
      </c>
      <c r="Y1268" s="6" t="s">
        <v>21952</v>
      </c>
      <c r="Z1268" s="6" t="s">
        <v>21953</v>
      </c>
    </row>
    <row r="1269" spans="1:26" x14ac:dyDescent="0.25">
      <c r="A1269" s="6" t="s">
        <v>15798</v>
      </c>
      <c r="B1269" s="6" t="s">
        <v>3937</v>
      </c>
      <c r="C1269" s="6" t="s">
        <v>3835</v>
      </c>
      <c r="D1269" s="6" t="s">
        <v>24624</v>
      </c>
      <c r="E1269" s="6" t="s">
        <v>24625</v>
      </c>
      <c r="F1269" s="6" t="s">
        <v>8232</v>
      </c>
      <c r="G1269" s="6" t="s">
        <v>24626</v>
      </c>
      <c r="H1269" s="6" t="s">
        <v>3137</v>
      </c>
      <c r="I1269" s="43">
        <v>45231</v>
      </c>
      <c r="J1269" s="43">
        <v>45236</v>
      </c>
      <c r="L1269" s="6" t="s">
        <v>81</v>
      </c>
      <c r="M1269" s="6" t="s">
        <v>81</v>
      </c>
      <c r="N1269" s="6" t="s">
        <v>24627</v>
      </c>
      <c r="O1269" s="6" t="s">
        <v>3983</v>
      </c>
      <c r="Q1269" s="6" t="s">
        <v>1952</v>
      </c>
      <c r="R1269" s="6" t="s">
        <v>21954</v>
      </c>
      <c r="S1269" s="6" t="s">
        <v>21955</v>
      </c>
      <c r="T1269" s="6" t="s">
        <v>12</v>
      </c>
      <c r="U1269" s="6" t="s">
        <v>1952</v>
      </c>
      <c r="V1269" s="6" t="s">
        <v>16037</v>
      </c>
      <c r="W1269" s="6" t="s">
        <v>16616</v>
      </c>
      <c r="X1269" s="6" t="s">
        <v>21956</v>
      </c>
      <c r="Y1269" s="6" t="s">
        <v>21957</v>
      </c>
      <c r="Z1269" s="6" t="s">
        <v>81</v>
      </c>
    </row>
    <row r="1270" spans="1:26" x14ac:dyDescent="0.25">
      <c r="A1270" s="6" t="s">
        <v>1516</v>
      </c>
      <c r="B1270" s="6" t="s">
        <v>3944</v>
      </c>
      <c r="C1270" s="6" t="s">
        <v>3821</v>
      </c>
      <c r="D1270" s="6" t="s">
        <v>9630</v>
      </c>
      <c r="E1270" s="6" t="s">
        <v>9631</v>
      </c>
      <c r="F1270" s="6" t="s">
        <v>6698</v>
      </c>
      <c r="G1270" s="6" t="s">
        <v>11549</v>
      </c>
      <c r="H1270" s="6" t="s">
        <v>81</v>
      </c>
      <c r="I1270" s="43">
        <v>45224</v>
      </c>
      <c r="J1270" s="43">
        <v>45229</v>
      </c>
      <c r="K1270">
        <v>1311370</v>
      </c>
      <c r="L1270" s="6" t="s">
        <v>11550</v>
      </c>
      <c r="M1270" s="6" t="s">
        <v>11551</v>
      </c>
      <c r="N1270" s="6" t="s">
        <v>4250</v>
      </c>
      <c r="O1270" s="6" t="s">
        <v>3982</v>
      </c>
      <c r="Q1270" s="6" t="s">
        <v>1954</v>
      </c>
      <c r="R1270" s="6" t="s">
        <v>21958</v>
      </c>
      <c r="S1270" s="6" t="s">
        <v>21959</v>
      </c>
      <c r="T1270" s="6" t="s">
        <v>15902</v>
      </c>
      <c r="U1270" s="6" t="s">
        <v>1954</v>
      </c>
      <c r="V1270" s="6" t="s">
        <v>16024</v>
      </c>
      <c r="W1270" s="6" t="s">
        <v>16025</v>
      </c>
      <c r="X1270" s="6" t="s">
        <v>21960</v>
      </c>
      <c r="Y1270" s="6" t="s">
        <v>21961</v>
      </c>
      <c r="Z1270" s="6" t="s">
        <v>21962</v>
      </c>
    </row>
    <row r="1271" spans="1:26" x14ac:dyDescent="0.25">
      <c r="A1271" s="6" t="s">
        <v>3343</v>
      </c>
      <c r="B1271" s="6" t="s">
        <v>3855</v>
      </c>
      <c r="C1271" s="6" t="s">
        <v>3826</v>
      </c>
      <c r="D1271" s="6" t="s">
        <v>11552</v>
      </c>
      <c r="E1271" s="6" t="s">
        <v>6885</v>
      </c>
      <c r="F1271" s="6" t="s">
        <v>9247</v>
      </c>
      <c r="G1271" s="6" t="s">
        <v>11553</v>
      </c>
      <c r="H1271" s="6" t="s">
        <v>3137</v>
      </c>
      <c r="I1271" s="43">
        <v>45230</v>
      </c>
      <c r="J1271" s="43">
        <v>45236</v>
      </c>
      <c r="K1271">
        <v>1758057</v>
      </c>
      <c r="L1271" s="6" t="s">
        <v>11554</v>
      </c>
      <c r="M1271" s="6" t="s">
        <v>11555</v>
      </c>
      <c r="N1271" s="6" t="s">
        <v>5588</v>
      </c>
      <c r="O1271" s="6" t="s">
        <v>3982</v>
      </c>
      <c r="Q1271" s="6" t="s">
        <v>1956</v>
      </c>
      <c r="R1271" s="6" t="s">
        <v>21963</v>
      </c>
      <c r="S1271" s="6" t="s">
        <v>21964</v>
      </c>
      <c r="T1271" s="6" t="s">
        <v>15902</v>
      </c>
      <c r="U1271" s="6" t="s">
        <v>1956</v>
      </c>
      <c r="V1271" s="6" t="s">
        <v>15936</v>
      </c>
      <c r="W1271" s="6" t="s">
        <v>15937</v>
      </c>
      <c r="X1271" s="6" t="s">
        <v>21965</v>
      </c>
      <c r="Y1271" s="6" t="s">
        <v>21966</v>
      </c>
      <c r="Z1271" s="6" t="s">
        <v>81</v>
      </c>
    </row>
    <row r="1272" spans="1:26" x14ac:dyDescent="0.25">
      <c r="A1272" s="6" t="s">
        <v>1518</v>
      </c>
      <c r="B1272" s="6" t="s">
        <v>3891</v>
      </c>
      <c r="C1272" s="6" t="s">
        <v>3887</v>
      </c>
      <c r="D1272" s="6" t="s">
        <v>7569</v>
      </c>
      <c r="E1272" s="6" t="s">
        <v>81</v>
      </c>
      <c r="F1272" s="6" t="s">
        <v>7570</v>
      </c>
      <c r="G1272" s="6" t="s">
        <v>7187</v>
      </c>
      <c r="H1272" s="6" t="s">
        <v>6617</v>
      </c>
      <c r="I1272" s="43">
        <v>45232</v>
      </c>
      <c r="J1272" s="43">
        <v>45236</v>
      </c>
      <c r="K1272">
        <v>1611983</v>
      </c>
      <c r="L1272" s="6" t="s">
        <v>11556</v>
      </c>
      <c r="M1272" s="6" t="s">
        <v>11557</v>
      </c>
      <c r="N1272" s="6" t="s">
        <v>4836</v>
      </c>
      <c r="O1272" s="6" t="s">
        <v>3982</v>
      </c>
      <c r="Q1272" s="6" t="s">
        <v>3506</v>
      </c>
      <c r="R1272" s="6" t="s">
        <v>21967</v>
      </c>
      <c r="S1272" s="6" t="s">
        <v>21968</v>
      </c>
      <c r="T1272" s="6" t="s">
        <v>12</v>
      </c>
      <c r="U1272" s="6" t="s">
        <v>3506</v>
      </c>
      <c r="V1272" s="6" t="s">
        <v>16024</v>
      </c>
      <c r="W1272" s="6" t="s">
        <v>16025</v>
      </c>
      <c r="X1272" s="6" t="s">
        <v>21969</v>
      </c>
      <c r="Y1272" s="6" t="s">
        <v>21970</v>
      </c>
      <c r="Z1272" s="6" t="s">
        <v>81</v>
      </c>
    </row>
    <row r="1273" spans="1:26" x14ac:dyDescent="0.25">
      <c r="A1273" s="6" t="s">
        <v>1519</v>
      </c>
      <c r="B1273" s="6" t="s">
        <v>3891</v>
      </c>
      <c r="C1273" s="6" t="s">
        <v>3887</v>
      </c>
      <c r="D1273" s="6" t="s">
        <v>7569</v>
      </c>
      <c r="E1273" s="6" t="s">
        <v>81</v>
      </c>
      <c r="F1273" s="6" t="s">
        <v>7570</v>
      </c>
      <c r="G1273" s="6" t="s">
        <v>7187</v>
      </c>
      <c r="H1273" s="6" t="s">
        <v>6617</v>
      </c>
      <c r="I1273" s="43"/>
      <c r="J1273" s="43"/>
      <c r="K1273">
        <v>1611983</v>
      </c>
      <c r="L1273" s="6" t="s">
        <v>11558</v>
      </c>
      <c r="M1273" s="6" t="s">
        <v>11559</v>
      </c>
      <c r="N1273" s="6" t="s">
        <v>4836</v>
      </c>
      <c r="O1273" s="6" t="s">
        <v>3982</v>
      </c>
      <c r="Q1273" s="6" t="s">
        <v>3508</v>
      </c>
      <c r="R1273" s="6" t="s">
        <v>21971</v>
      </c>
      <c r="S1273" s="6" t="s">
        <v>21972</v>
      </c>
      <c r="T1273" s="6" t="s">
        <v>15902</v>
      </c>
      <c r="U1273" s="6" t="s">
        <v>3508</v>
      </c>
      <c r="V1273" s="6" t="s">
        <v>15943</v>
      </c>
      <c r="W1273" s="6" t="s">
        <v>16374</v>
      </c>
      <c r="X1273" s="6" t="s">
        <v>21973</v>
      </c>
      <c r="Y1273" s="6" t="s">
        <v>21974</v>
      </c>
      <c r="Z1273" s="6" t="s">
        <v>21975</v>
      </c>
    </row>
    <row r="1274" spans="1:26" x14ac:dyDescent="0.25">
      <c r="A1274" s="6" t="s">
        <v>3345</v>
      </c>
      <c r="B1274" s="6" t="s">
        <v>3919</v>
      </c>
      <c r="C1274" s="6" t="s">
        <v>3866</v>
      </c>
      <c r="D1274" s="6" t="s">
        <v>11560</v>
      </c>
      <c r="E1274" s="6" t="s">
        <v>8708</v>
      </c>
      <c r="F1274" s="6" t="s">
        <v>6615</v>
      </c>
      <c r="G1274" s="6" t="s">
        <v>6616</v>
      </c>
      <c r="H1274" s="6" t="s">
        <v>6617</v>
      </c>
      <c r="I1274" s="43">
        <v>45216</v>
      </c>
      <c r="J1274" s="43">
        <v>45222</v>
      </c>
      <c r="K1274">
        <v>1694028</v>
      </c>
      <c r="L1274" s="6" t="s">
        <v>11561</v>
      </c>
      <c r="M1274" s="6" t="s">
        <v>11562</v>
      </c>
      <c r="N1274" s="6" t="s">
        <v>5589</v>
      </c>
      <c r="O1274" s="6" t="s">
        <v>3982</v>
      </c>
      <c r="Q1274" s="6" t="s">
        <v>1957</v>
      </c>
      <c r="R1274" s="6" t="s">
        <v>21976</v>
      </c>
      <c r="S1274" s="6" t="s">
        <v>21977</v>
      </c>
      <c r="T1274" s="6" t="s">
        <v>81</v>
      </c>
      <c r="U1274" s="6" t="s">
        <v>81</v>
      </c>
      <c r="V1274" s="6" t="s">
        <v>16063</v>
      </c>
      <c r="W1274" s="6" t="s">
        <v>16064</v>
      </c>
      <c r="X1274" s="6" t="s">
        <v>21978</v>
      </c>
      <c r="Y1274" s="6" t="s">
        <v>21979</v>
      </c>
      <c r="Z1274" s="6" t="s">
        <v>81</v>
      </c>
    </row>
    <row r="1275" spans="1:26" x14ac:dyDescent="0.25">
      <c r="A1275" s="6" t="s">
        <v>1521</v>
      </c>
      <c r="B1275" s="6" t="s">
        <v>3891</v>
      </c>
      <c r="C1275" s="6" t="s">
        <v>3887</v>
      </c>
      <c r="D1275" s="6" t="s">
        <v>11563</v>
      </c>
      <c r="E1275" s="6" t="s">
        <v>11564</v>
      </c>
      <c r="F1275" s="6" t="s">
        <v>7215</v>
      </c>
      <c r="G1275" s="6" t="s">
        <v>11565</v>
      </c>
      <c r="H1275" s="6" t="s">
        <v>81</v>
      </c>
      <c r="I1275" s="43">
        <v>45229</v>
      </c>
      <c r="J1275" s="43">
        <v>45233</v>
      </c>
      <c r="K1275">
        <v>1570585</v>
      </c>
      <c r="L1275" s="6" t="s">
        <v>11566</v>
      </c>
      <c r="M1275" s="6" t="s">
        <v>11567</v>
      </c>
      <c r="N1275" s="6" t="s">
        <v>5590</v>
      </c>
      <c r="O1275" s="6" t="s">
        <v>3982</v>
      </c>
      <c r="Q1275" s="6" t="s">
        <v>1959</v>
      </c>
      <c r="R1275" s="6" t="s">
        <v>21980</v>
      </c>
      <c r="S1275" s="6" t="s">
        <v>21981</v>
      </c>
      <c r="T1275" s="6" t="s">
        <v>15902</v>
      </c>
      <c r="U1275" s="6" t="s">
        <v>1959</v>
      </c>
      <c r="V1275" s="6" t="s">
        <v>16063</v>
      </c>
      <c r="W1275" s="6" t="s">
        <v>16064</v>
      </c>
      <c r="X1275" s="6" t="s">
        <v>21982</v>
      </c>
      <c r="Y1275" s="6" t="s">
        <v>21983</v>
      </c>
      <c r="Z1275" s="6" t="s">
        <v>81</v>
      </c>
    </row>
    <row r="1276" spans="1:26" x14ac:dyDescent="0.25">
      <c r="A1276" s="6" t="s">
        <v>1522</v>
      </c>
      <c r="B1276" s="6" t="s">
        <v>3891</v>
      </c>
      <c r="C1276" s="6" t="s">
        <v>3887</v>
      </c>
      <c r="D1276" s="6" t="s">
        <v>11563</v>
      </c>
      <c r="E1276" s="6" t="s">
        <v>11564</v>
      </c>
      <c r="F1276" s="6" t="s">
        <v>7215</v>
      </c>
      <c r="G1276" s="6" t="s">
        <v>11565</v>
      </c>
      <c r="H1276" s="6" t="s">
        <v>81</v>
      </c>
      <c r="I1276" s="43"/>
      <c r="J1276" s="43"/>
      <c r="K1276">
        <v>1570585</v>
      </c>
      <c r="L1276" s="6" t="s">
        <v>11568</v>
      </c>
      <c r="M1276" s="6" t="s">
        <v>11569</v>
      </c>
      <c r="N1276" s="6" t="s">
        <v>5590</v>
      </c>
      <c r="O1276" s="6" t="s">
        <v>3982</v>
      </c>
      <c r="Q1276" s="6" t="s">
        <v>1960</v>
      </c>
      <c r="R1276" s="6" t="s">
        <v>21984</v>
      </c>
      <c r="S1276" s="6" t="s">
        <v>21985</v>
      </c>
      <c r="T1276" s="6" t="s">
        <v>12</v>
      </c>
      <c r="U1276" s="6" t="s">
        <v>1960</v>
      </c>
      <c r="V1276" s="6" t="s">
        <v>102</v>
      </c>
      <c r="W1276" s="6" t="s">
        <v>16106</v>
      </c>
      <c r="X1276" s="6" t="s">
        <v>21986</v>
      </c>
      <c r="Y1276" s="6" t="s">
        <v>21987</v>
      </c>
      <c r="Z1276" s="6" t="s">
        <v>21988</v>
      </c>
    </row>
    <row r="1277" spans="1:26" x14ac:dyDescent="0.25">
      <c r="A1277" s="6" t="s">
        <v>1523</v>
      </c>
      <c r="B1277" s="6" t="s">
        <v>3891</v>
      </c>
      <c r="C1277" s="6" t="s">
        <v>3887</v>
      </c>
      <c r="D1277" s="6" t="s">
        <v>11563</v>
      </c>
      <c r="E1277" s="6" t="s">
        <v>11564</v>
      </c>
      <c r="F1277" s="6" t="s">
        <v>7215</v>
      </c>
      <c r="G1277" s="6" t="s">
        <v>11565</v>
      </c>
      <c r="H1277" s="6" t="s">
        <v>81</v>
      </c>
      <c r="I1277" s="43"/>
      <c r="J1277" s="43"/>
      <c r="K1277">
        <v>1570585</v>
      </c>
      <c r="L1277" s="6" t="s">
        <v>11570</v>
      </c>
      <c r="M1277" s="6" t="s">
        <v>11571</v>
      </c>
      <c r="N1277" s="6" t="s">
        <v>5590</v>
      </c>
      <c r="O1277" s="6" t="s">
        <v>3982</v>
      </c>
      <c r="Q1277" s="6" t="s">
        <v>1962</v>
      </c>
      <c r="R1277" s="6" t="s">
        <v>21989</v>
      </c>
      <c r="S1277" s="6" t="s">
        <v>21990</v>
      </c>
      <c r="T1277" s="6" t="s">
        <v>15902</v>
      </c>
      <c r="U1277" s="6" t="s">
        <v>1962</v>
      </c>
      <c r="V1277" s="6" t="s">
        <v>16037</v>
      </c>
      <c r="W1277" s="6" t="s">
        <v>16616</v>
      </c>
      <c r="X1277" s="6" t="s">
        <v>21991</v>
      </c>
      <c r="Y1277" s="6" t="s">
        <v>21992</v>
      </c>
      <c r="Z1277" s="6" t="s">
        <v>21993</v>
      </c>
    </row>
    <row r="1278" spans="1:26" x14ac:dyDescent="0.25">
      <c r="A1278" s="6" t="s">
        <v>1525</v>
      </c>
      <c r="B1278" s="6" t="s">
        <v>3910</v>
      </c>
      <c r="C1278" s="6" t="s">
        <v>3826</v>
      </c>
      <c r="D1278" s="6" t="s">
        <v>11572</v>
      </c>
      <c r="E1278" s="6" t="s">
        <v>81</v>
      </c>
      <c r="F1278" s="6" t="s">
        <v>8596</v>
      </c>
      <c r="G1278" s="6" t="s">
        <v>8597</v>
      </c>
      <c r="H1278" s="6" t="s">
        <v>6353</v>
      </c>
      <c r="I1278" s="43">
        <v>45236</v>
      </c>
      <c r="J1278" s="43">
        <v>45240</v>
      </c>
      <c r="K1278">
        <v>1811210</v>
      </c>
      <c r="L1278" s="6" t="s">
        <v>11573</v>
      </c>
      <c r="M1278" s="6" t="s">
        <v>11574</v>
      </c>
      <c r="N1278" s="6" t="s">
        <v>5591</v>
      </c>
      <c r="O1278" s="6" t="s">
        <v>3982</v>
      </c>
      <c r="Q1278" s="6" t="s">
        <v>1964</v>
      </c>
      <c r="R1278" s="6" t="s">
        <v>21994</v>
      </c>
      <c r="S1278" s="6" t="s">
        <v>21995</v>
      </c>
      <c r="T1278" s="6" t="s">
        <v>12</v>
      </c>
      <c r="U1278" s="6" t="s">
        <v>1964</v>
      </c>
      <c r="V1278" s="6" t="s">
        <v>16285</v>
      </c>
      <c r="W1278" s="6" t="s">
        <v>16286</v>
      </c>
      <c r="X1278" s="6" t="s">
        <v>21996</v>
      </c>
      <c r="Y1278" s="6" t="s">
        <v>21997</v>
      </c>
      <c r="Z1278" s="6" t="s">
        <v>21998</v>
      </c>
    </row>
    <row r="1279" spans="1:26" x14ac:dyDescent="0.25">
      <c r="A1279" s="6" t="s">
        <v>3346</v>
      </c>
      <c r="B1279" s="6" t="s">
        <v>3911</v>
      </c>
      <c r="C1279" s="6" t="s">
        <v>3826</v>
      </c>
      <c r="D1279" s="6" t="s">
        <v>11575</v>
      </c>
      <c r="E1279" s="6" t="s">
        <v>81</v>
      </c>
      <c r="F1279" s="6" t="s">
        <v>11576</v>
      </c>
      <c r="G1279" s="6" t="s">
        <v>11577</v>
      </c>
      <c r="H1279" s="6" t="s">
        <v>6898</v>
      </c>
      <c r="I1279" s="43">
        <v>45229</v>
      </c>
      <c r="J1279" s="43">
        <v>45233</v>
      </c>
      <c r="K1279">
        <v>763744</v>
      </c>
      <c r="L1279" s="6" t="s">
        <v>11578</v>
      </c>
      <c r="M1279" s="6" t="s">
        <v>11579</v>
      </c>
      <c r="N1279" s="6" t="s">
        <v>4290</v>
      </c>
      <c r="O1279" s="6" t="s">
        <v>3982</v>
      </c>
      <c r="Q1279" s="6" t="s">
        <v>1966</v>
      </c>
      <c r="R1279" s="6" t="s">
        <v>21999</v>
      </c>
      <c r="S1279" s="6" t="s">
        <v>22000</v>
      </c>
      <c r="T1279" s="6" t="s">
        <v>15902</v>
      </c>
      <c r="U1279" s="6" t="s">
        <v>1966</v>
      </c>
      <c r="V1279" s="6" t="s">
        <v>16510</v>
      </c>
      <c r="W1279" s="6" t="s">
        <v>16511</v>
      </c>
      <c r="X1279" s="6" t="s">
        <v>22001</v>
      </c>
      <c r="Y1279" s="6" t="s">
        <v>22002</v>
      </c>
      <c r="Z1279" s="6" t="s">
        <v>22003</v>
      </c>
    </row>
    <row r="1280" spans="1:26" x14ac:dyDescent="0.25">
      <c r="A1280" s="6" t="s">
        <v>1526</v>
      </c>
      <c r="B1280" s="6" t="s">
        <v>3849</v>
      </c>
      <c r="C1280" s="6" t="s">
        <v>3819</v>
      </c>
      <c r="D1280" s="6" t="s">
        <v>11580</v>
      </c>
      <c r="E1280" s="6" t="s">
        <v>81</v>
      </c>
      <c r="F1280" s="6" t="s">
        <v>8096</v>
      </c>
      <c r="G1280" s="6" t="s">
        <v>8097</v>
      </c>
      <c r="H1280" s="6" t="s">
        <v>6650</v>
      </c>
      <c r="I1280" s="43">
        <v>45229</v>
      </c>
      <c r="J1280" s="43">
        <v>45233</v>
      </c>
      <c r="K1280">
        <v>1336920</v>
      </c>
      <c r="L1280" s="6" t="s">
        <v>11581</v>
      </c>
      <c r="M1280" s="6" t="s">
        <v>11582</v>
      </c>
      <c r="N1280" s="6" t="s">
        <v>4315</v>
      </c>
      <c r="O1280" s="6" t="s">
        <v>3982</v>
      </c>
      <c r="Q1280" s="6" t="s">
        <v>1967</v>
      </c>
      <c r="R1280" s="6" t="s">
        <v>22004</v>
      </c>
      <c r="S1280" s="6" t="s">
        <v>22005</v>
      </c>
      <c r="T1280" s="6" t="s">
        <v>15902</v>
      </c>
      <c r="U1280" s="6" t="s">
        <v>1967</v>
      </c>
      <c r="V1280" s="6" t="s">
        <v>15962</v>
      </c>
      <c r="W1280" s="6" t="s">
        <v>15963</v>
      </c>
      <c r="X1280" s="6" t="s">
        <v>22006</v>
      </c>
      <c r="Y1280" s="6" t="s">
        <v>22007</v>
      </c>
      <c r="Z1280" s="6" t="s">
        <v>22008</v>
      </c>
    </row>
    <row r="1281" spans="1:26" x14ac:dyDescent="0.25">
      <c r="A1281" s="6" t="s">
        <v>1528</v>
      </c>
      <c r="B1281" s="6" t="s">
        <v>3855</v>
      </c>
      <c r="C1281" s="6" t="s">
        <v>3826</v>
      </c>
      <c r="D1281" s="6" t="s">
        <v>11583</v>
      </c>
      <c r="E1281" s="6" t="s">
        <v>81</v>
      </c>
      <c r="F1281" s="6" t="s">
        <v>8091</v>
      </c>
      <c r="G1281" s="6" t="s">
        <v>11584</v>
      </c>
      <c r="H1281" s="6" t="s">
        <v>6542</v>
      </c>
      <c r="I1281" s="43">
        <v>45229</v>
      </c>
      <c r="J1281" s="43">
        <v>45233</v>
      </c>
      <c r="K1281">
        <v>842162</v>
      </c>
      <c r="L1281" s="6" t="s">
        <v>11585</v>
      </c>
      <c r="M1281" s="6" t="s">
        <v>11586</v>
      </c>
      <c r="N1281" s="6" t="s">
        <v>4396</v>
      </c>
      <c r="O1281" s="6" t="s">
        <v>3982</v>
      </c>
      <c r="Q1281" s="6" t="s">
        <v>1968</v>
      </c>
      <c r="R1281" s="6" t="s">
        <v>22009</v>
      </c>
      <c r="S1281" s="6" t="s">
        <v>22010</v>
      </c>
      <c r="T1281" s="6" t="s">
        <v>12</v>
      </c>
      <c r="U1281" s="6" t="s">
        <v>1968</v>
      </c>
      <c r="V1281" s="6" t="s">
        <v>15936</v>
      </c>
      <c r="W1281" s="6" t="s">
        <v>15937</v>
      </c>
      <c r="X1281" s="6" t="s">
        <v>22011</v>
      </c>
      <c r="Y1281" s="6" t="s">
        <v>22012</v>
      </c>
      <c r="Z1281" s="6" t="s">
        <v>22013</v>
      </c>
    </row>
    <row r="1282" spans="1:26" x14ac:dyDescent="0.25">
      <c r="A1282" s="6" t="s">
        <v>1530</v>
      </c>
      <c r="B1282" s="6" t="s">
        <v>3956</v>
      </c>
      <c r="C1282" s="6" t="s">
        <v>3823</v>
      </c>
      <c r="D1282" s="6" t="s">
        <v>11587</v>
      </c>
      <c r="E1282" s="6" t="s">
        <v>81</v>
      </c>
      <c r="F1282" s="6" t="s">
        <v>6754</v>
      </c>
      <c r="G1282" s="6" t="s">
        <v>11588</v>
      </c>
      <c r="H1282" s="6" t="s">
        <v>6638</v>
      </c>
      <c r="I1282" s="43">
        <v>45224</v>
      </c>
      <c r="J1282" s="43">
        <v>45229</v>
      </c>
      <c r="K1282">
        <v>59527</v>
      </c>
      <c r="L1282" s="6" t="s">
        <v>11589</v>
      </c>
      <c r="M1282" s="6" t="s">
        <v>11590</v>
      </c>
      <c r="N1282" s="6" t="s">
        <v>4201</v>
      </c>
      <c r="O1282" s="6" t="s">
        <v>3982</v>
      </c>
      <c r="Q1282" s="6" t="s">
        <v>1970</v>
      </c>
      <c r="R1282" s="6" t="s">
        <v>22014</v>
      </c>
      <c r="S1282" s="6" t="s">
        <v>22015</v>
      </c>
      <c r="T1282" s="6" t="s">
        <v>15902</v>
      </c>
      <c r="U1282" s="6" t="s">
        <v>1970</v>
      </c>
      <c r="V1282" s="6" t="s">
        <v>15930</v>
      </c>
      <c r="W1282" s="6" t="s">
        <v>16007</v>
      </c>
      <c r="X1282" s="6" t="s">
        <v>22016</v>
      </c>
      <c r="Y1282" s="6" t="s">
        <v>22017</v>
      </c>
      <c r="Z1282" s="6" t="s">
        <v>22018</v>
      </c>
    </row>
    <row r="1283" spans="1:26" x14ac:dyDescent="0.25">
      <c r="A1283" s="6" t="s">
        <v>1533</v>
      </c>
      <c r="B1283" s="6" t="s">
        <v>3945</v>
      </c>
      <c r="C1283" s="6" t="s">
        <v>3826</v>
      </c>
      <c r="D1283" s="6" t="s">
        <v>11591</v>
      </c>
      <c r="E1283" s="6" t="s">
        <v>81</v>
      </c>
      <c r="F1283" s="6" t="s">
        <v>11592</v>
      </c>
      <c r="G1283" s="6" t="s">
        <v>11593</v>
      </c>
      <c r="H1283" s="6" t="s">
        <v>1678</v>
      </c>
      <c r="I1283" s="43">
        <v>45229</v>
      </c>
      <c r="J1283" s="43"/>
      <c r="K1283">
        <v>58492</v>
      </c>
      <c r="L1283" s="6" t="s">
        <v>11594</v>
      </c>
      <c r="M1283" s="6" t="s">
        <v>11595</v>
      </c>
      <c r="N1283" s="6" t="s">
        <v>4539</v>
      </c>
      <c r="O1283" s="6" t="s">
        <v>3982</v>
      </c>
      <c r="Q1283" s="6" t="s">
        <v>1972</v>
      </c>
      <c r="R1283" s="6" t="s">
        <v>22019</v>
      </c>
      <c r="S1283" s="6" t="s">
        <v>22020</v>
      </c>
      <c r="T1283" s="6" t="s">
        <v>12</v>
      </c>
      <c r="U1283" s="6" t="s">
        <v>1972</v>
      </c>
      <c r="V1283" s="6" t="s">
        <v>15943</v>
      </c>
      <c r="W1283" s="6" t="s">
        <v>18424</v>
      </c>
      <c r="X1283" s="6" t="s">
        <v>22021</v>
      </c>
      <c r="Y1283" s="6" t="s">
        <v>22022</v>
      </c>
      <c r="Z1283" s="6" t="s">
        <v>22023</v>
      </c>
    </row>
    <row r="1284" spans="1:26" x14ac:dyDescent="0.25">
      <c r="A1284" s="6" t="s">
        <v>3347</v>
      </c>
      <c r="B1284" s="6" t="s">
        <v>3912</v>
      </c>
      <c r="C1284" s="6" t="s">
        <v>3840</v>
      </c>
      <c r="D1284" s="6" t="s">
        <v>11596</v>
      </c>
      <c r="E1284" s="6" t="s">
        <v>81</v>
      </c>
      <c r="F1284" s="6" t="s">
        <v>10525</v>
      </c>
      <c r="G1284" s="6" t="s">
        <v>11597</v>
      </c>
      <c r="H1284" s="6" t="s">
        <v>81</v>
      </c>
      <c r="I1284" s="43"/>
      <c r="J1284" s="43"/>
      <c r="L1284" s="6" t="s">
        <v>81</v>
      </c>
      <c r="M1284" s="6" t="s">
        <v>81</v>
      </c>
      <c r="N1284" s="6" t="s">
        <v>5592</v>
      </c>
      <c r="O1284" s="6" t="s">
        <v>3982</v>
      </c>
      <c r="Q1284" s="6" t="s">
        <v>1975</v>
      </c>
      <c r="R1284" s="6" t="s">
        <v>22024</v>
      </c>
      <c r="S1284" s="6" t="s">
        <v>22025</v>
      </c>
      <c r="T1284" s="6" t="s">
        <v>81</v>
      </c>
      <c r="U1284" s="6" t="s">
        <v>81</v>
      </c>
      <c r="V1284" s="6" t="s">
        <v>15930</v>
      </c>
      <c r="W1284" s="6" t="s">
        <v>15949</v>
      </c>
      <c r="X1284" s="6" t="s">
        <v>22026</v>
      </c>
      <c r="Y1284" s="6" t="s">
        <v>22027</v>
      </c>
      <c r="Z1284" s="6" t="s">
        <v>22028</v>
      </c>
    </row>
    <row r="1285" spans="1:26" x14ac:dyDescent="0.25">
      <c r="A1285" s="6" t="s">
        <v>1536</v>
      </c>
      <c r="B1285" s="6" t="s">
        <v>3833</v>
      </c>
      <c r="C1285" s="6" t="s">
        <v>3816</v>
      </c>
      <c r="D1285" s="6" t="s">
        <v>11598</v>
      </c>
      <c r="E1285" s="6" t="s">
        <v>81</v>
      </c>
      <c r="F1285" s="6" t="s">
        <v>8842</v>
      </c>
      <c r="G1285" s="6" t="s">
        <v>8843</v>
      </c>
      <c r="H1285" s="6" t="s">
        <v>6569</v>
      </c>
      <c r="I1285" s="43">
        <v>45153</v>
      </c>
      <c r="J1285" s="43"/>
      <c r="K1285">
        <v>1801198</v>
      </c>
      <c r="L1285" s="6" t="s">
        <v>11599</v>
      </c>
      <c r="M1285" s="6" t="s">
        <v>11600</v>
      </c>
      <c r="N1285" s="6" t="s">
        <v>5593</v>
      </c>
      <c r="O1285" s="6" t="s">
        <v>3983</v>
      </c>
      <c r="Q1285" s="6" t="s">
        <v>1976</v>
      </c>
      <c r="R1285" s="6" t="s">
        <v>22029</v>
      </c>
      <c r="S1285" s="6" t="s">
        <v>22030</v>
      </c>
      <c r="T1285" s="6" t="s">
        <v>12</v>
      </c>
      <c r="U1285" s="6" t="s">
        <v>1976</v>
      </c>
      <c r="V1285" s="6" t="s">
        <v>15936</v>
      </c>
      <c r="W1285" s="6" t="s">
        <v>17588</v>
      </c>
      <c r="X1285" s="6" t="s">
        <v>22031</v>
      </c>
      <c r="Y1285" s="6" t="s">
        <v>22032</v>
      </c>
      <c r="Z1285" s="6" t="s">
        <v>22033</v>
      </c>
    </row>
    <row r="1286" spans="1:26" x14ac:dyDescent="0.25">
      <c r="A1286" s="6" t="s">
        <v>1538</v>
      </c>
      <c r="B1286" s="6" t="s">
        <v>3918</v>
      </c>
      <c r="C1286" s="6" t="s">
        <v>3826</v>
      </c>
      <c r="D1286" s="6" t="s">
        <v>11601</v>
      </c>
      <c r="E1286" s="6" t="s">
        <v>81</v>
      </c>
      <c r="F1286" s="6" t="s">
        <v>8232</v>
      </c>
      <c r="G1286" s="6" t="s">
        <v>11602</v>
      </c>
      <c r="H1286" s="6" t="s">
        <v>3137</v>
      </c>
      <c r="I1286" s="43">
        <v>45188</v>
      </c>
      <c r="J1286" s="43">
        <v>45194</v>
      </c>
      <c r="K1286">
        <v>920760</v>
      </c>
      <c r="L1286" s="6" t="s">
        <v>11603</v>
      </c>
      <c r="M1286" s="6" t="s">
        <v>11604</v>
      </c>
      <c r="N1286" s="6" t="s">
        <v>4230</v>
      </c>
      <c r="O1286" s="6" t="s">
        <v>3982</v>
      </c>
      <c r="Q1286" s="6" t="s">
        <v>1978</v>
      </c>
      <c r="R1286" s="6" t="s">
        <v>22034</v>
      </c>
      <c r="S1286" s="6" t="s">
        <v>22035</v>
      </c>
      <c r="T1286" s="6" t="s">
        <v>15902</v>
      </c>
      <c r="U1286" s="6" t="s">
        <v>1978</v>
      </c>
      <c r="V1286" s="6" t="s">
        <v>16012</v>
      </c>
      <c r="W1286" s="6" t="s">
        <v>20082</v>
      </c>
      <c r="X1286" s="6" t="s">
        <v>22036</v>
      </c>
      <c r="Y1286" s="6" t="s">
        <v>22037</v>
      </c>
      <c r="Z1286" s="6" t="s">
        <v>81</v>
      </c>
    </row>
    <row r="1287" spans="1:26" x14ac:dyDescent="0.25">
      <c r="A1287" s="6" t="s">
        <v>1539</v>
      </c>
      <c r="B1287" s="6" t="s">
        <v>3918</v>
      </c>
      <c r="C1287" s="6" t="s">
        <v>3826</v>
      </c>
      <c r="D1287" s="6" t="s">
        <v>11601</v>
      </c>
      <c r="E1287" s="6" t="s">
        <v>81</v>
      </c>
      <c r="F1287" s="6" t="s">
        <v>8232</v>
      </c>
      <c r="G1287" s="6" t="s">
        <v>11602</v>
      </c>
      <c r="H1287" s="6" t="s">
        <v>3137</v>
      </c>
      <c r="I1287" s="43"/>
      <c r="J1287" s="43"/>
      <c r="L1287" s="6" t="s">
        <v>81</v>
      </c>
      <c r="M1287" s="6" t="s">
        <v>81</v>
      </c>
      <c r="N1287" s="6" t="s">
        <v>4230</v>
      </c>
      <c r="O1287" s="6" t="s">
        <v>3982</v>
      </c>
      <c r="Q1287" s="6" t="s">
        <v>1979</v>
      </c>
      <c r="R1287" s="6" t="s">
        <v>22038</v>
      </c>
      <c r="S1287" s="6" t="s">
        <v>22039</v>
      </c>
      <c r="T1287" s="6" t="s">
        <v>12</v>
      </c>
      <c r="U1287" s="6" t="s">
        <v>1979</v>
      </c>
      <c r="V1287" s="6" t="s">
        <v>15930</v>
      </c>
      <c r="W1287" s="6" t="s">
        <v>16007</v>
      </c>
      <c r="X1287" s="6" t="s">
        <v>22040</v>
      </c>
      <c r="Y1287" s="6" t="s">
        <v>22041</v>
      </c>
      <c r="Z1287" s="6" t="s">
        <v>22042</v>
      </c>
    </row>
    <row r="1288" spans="1:26" x14ac:dyDescent="0.25">
      <c r="A1288" s="6" t="s">
        <v>1541</v>
      </c>
      <c r="B1288" s="6" t="s">
        <v>3922</v>
      </c>
      <c r="C1288" s="6" t="s">
        <v>3826</v>
      </c>
      <c r="D1288" s="6" t="s">
        <v>11605</v>
      </c>
      <c r="E1288" s="6" t="s">
        <v>11606</v>
      </c>
      <c r="F1288" s="6" t="s">
        <v>6451</v>
      </c>
      <c r="G1288" s="6" t="s">
        <v>11607</v>
      </c>
      <c r="H1288" s="6" t="s">
        <v>6353</v>
      </c>
      <c r="I1288" s="43">
        <v>45203</v>
      </c>
      <c r="J1288" s="43">
        <v>45208</v>
      </c>
      <c r="K1288">
        <v>94845</v>
      </c>
      <c r="L1288" s="6" t="s">
        <v>11608</v>
      </c>
      <c r="M1288" s="6" t="s">
        <v>11609</v>
      </c>
      <c r="N1288" s="6" t="s">
        <v>4677</v>
      </c>
      <c r="O1288" s="6" t="s">
        <v>3982</v>
      </c>
      <c r="Q1288" s="6" t="s">
        <v>1981</v>
      </c>
      <c r="R1288" s="6" t="s">
        <v>22043</v>
      </c>
      <c r="S1288" s="6" t="s">
        <v>22044</v>
      </c>
      <c r="T1288" s="6" t="s">
        <v>81</v>
      </c>
      <c r="U1288" s="6" t="s">
        <v>81</v>
      </c>
      <c r="V1288" s="6" t="s">
        <v>15943</v>
      </c>
      <c r="W1288" s="6" t="s">
        <v>16230</v>
      </c>
      <c r="X1288" s="6" t="s">
        <v>81</v>
      </c>
      <c r="Y1288" s="6" t="s">
        <v>22045</v>
      </c>
      <c r="Z1288" s="6" t="s">
        <v>81</v>
      </c>
    </row>
    <row r="1289" spans="1:26" x14ac:dyDescent="0.25">
      <c r="A1289" s="6" t="s">
        <v>1543</v>
      </c>
      <c r="B1289" s="6" t="s">
        <v>3845</v>
      </c>
      <c r="C1289" s="6" t="s">
        <v>3816</v>
      </c>
      <c r="D1289" s="6" t="s">
        <v>11610</v>
      </c>
      <c r="E1289" s="6" t="s">
        <v>11611</v>
      </c>
      <c r="F1289" s="6" t="s">
        <v>7444</v>
      </c>
      <c r="G1289" s="6" t="s">
        <v>11612</v>
      </c>
      <c r="H1289" s="6" t="s">
        <v>6829</v>
      </c>
      <c r="I1289" s="43">
        <v>45147</v>
      </c>
      <c r="J1289" s="43"/>
      <c r="K1289">
        <v>1845257</v>
      </c>
      <c r="L1289" s="6" t="s">
        <v>11613</v>
      </c>
      <c r="M1289" s="6" t="s">
        <v>11614</v>
      </c>
      <c r="N1289" s="6" t="s">
        <v>4837</v>
      </c>
      <c r="O1289" s="6" t="s">
        <v>3983</v>
      </c>
      <c r="Q1289" s="6" t="s">
        <v>1983</v>
      </c>
      <c r="R1289" s="6" t="s">
        <v>22046</v>
      </c>
      <c r="S1289" s="6" t="s">
        <v>22047</v>
      </c>
      <c r="T1289" s="6" t="s">
        <v>81</v>
      </c>
      <c r="U1289" s="6" t="s">
        <v>81</v>
      </c>
      <c r="V1289" s="6" t="s">
        <v>15943</v>
      </c>
      <c r="W1289" s="6" t="s">
        <v>16374</v>
      </c>
      <c r="X1289" s="6" t="s">
        <v>81</v>
      </c>
      <c r="Y1289" s="6" t="s">
        <v>22048</v>
      </c>
      <c r="Z1289" s="6" t="s">
        <v>81</v>
      </c>
    </row>
    <row r="1290" spans="1:26" x14ac:dyDescent="0.25">
      <c r="A1290" s="6" t="s">
        <v>1545</v>
      </c>
      <c r="B1290" s="6" t="s">
        <v>3896</v>
      </c>
      <c r="C1290" s="6" t="s">
        <v>3819</v>
      </c>
      <c r="D1290" s="6" t="s">
        <v>11615</v>
      </c>
      <c r="E1290" s="6" t="s">
        <v>6357</v>
      </c>
      <c r="F1290" s="6" t="s">
        <v>6557</v>
      </c>
      <c r="G1290" s="6" t="s">
        <v>11616</v>
      </c>
      <c r="H1290" s="6" t="s">
        <v>6408</v>
      </c>
      <c r="I1290" s="43">
        <v>45229</v>
      </c>
      <c r="J1290" s="43">
        <v>45233</v>
      </c>
      <c r="K1290">
        <v>889331</v>
      </c>
      <c r="L1290" s="6" t="s">
        <v>11617</v>
      </c>
      <c r="M1290" s="6" t="s">
        <v>11618</v>
      </c>
      <c r="N1290" s="6" t="s">
        <v>4585</v>
      </c>
      <c r="O1290" s="6" t="s">
        <v>3982</v>
      </c>
      <c r="Q1290" s="6" t="s">
        <v>1985</v>
      </c>
      <c r="R1290" s="6" t="s">
        <v>22049</v>
      </c>
      <c r="S1290" s="6" t="s">
        <v>22050</v>
      </c>
      <c r="T1290" s="6" t="s">
        <v>22051</v>
      </c>
      <c r="U1290" s="6" t="s">
        <v>2414</v>
      </c>
      <c r="V1290" s="6" t="s">
        <v>16024</v>
      </c>
      <c r="W1290" s="6" t="s">
        <v>17491</v>
      </c>
      <c r="X1290" s="6" t="s">
        <v>22052</v>
      </c>
      <c r="Y1290" s="6" t="s">
        <v>22053</v>
      </c>
      <c r="Z1290" s="6" t="s">
        <v>22054</v>
      </c>
    </row>
    <row r="1291" spans="1:26" x14ac:dyDescent="0.25">
      <c r="A1291" s="6" t="s">
        <v>3348</v>
      </c>
      <c r="B1291" s="6" t="s">
        <v>3828</v>
      </c>
      <c r="C1291" s="6" t="s">
        <v>3821</v>
      </c>
      <c r="D1291" s="6" t="s">
        <v>11619</v>
      </c>
      <c r="E1291" s="6" t="s">
        <v>81</v>
      </c>
      <c r="F1291" s="6" t="s">
        <v>7215</v>
      </c>
      <c r="G1291" s="6" t="s">
        <v>11620</v>
      </c>
      <c r="H1291" s="6" t="s">
        <v>81</v>
      </c>
      <c r="I1291" s="43"/>
      <c r="J1291" s="43"/>
      <c r="L1291" s="6" t="s">
        <v>81</v>
      </c>
      <c r="M1291" s="6" t="s">
        <v>81</v>
      </c>
      <c r="N1291" s="6" t="s">
        <v>5594</v>
      </c>
      <c r="O1291" s="6" t="s">
        <v>3982</v>
      </c>
      <c r="Q1291" s="6" t="s">
        <v>1986</v>
      </c>
      <c r="R1291" s="6" t="s">
        <v>22055</v>
      </c>
      <c r="S1291" s="6" t="s">
        <v>22056</v>
      </c>
      <c r="T1291" s="6" t="s">
        <v>12</v>
      </c>
      <c r="U1291" s="6" t="s">
        <v>1986</v>
      </c>
      <c r="V1291" s="6" t="s">
        <v>24</v>
      </c>
      <c r="W1291" s="6" t="s">
        <v>17496</v>
      </c>
      <c r="X1291" s="6" t="s">
        <v>22057</v>
      </c>
      <c r="Y1291" s="6" t="s">
        <v>22058</v>
      </c>
      <c r="Z1291" s="6" t="s">
        <v>22059</v>
      </c>
    </row>
    <row r="1292" spans="1:26" x14ac:dyDescent="0.25">
      <c r="A1292" s="6" t="s">
        <v>3350</v>
      </c>
      <c r="B1292" s="6" t="s">
        <v>3918</v>
      </c>
      <c r="C1292" s="6" t="s">
        <v>3826</v>
      </c>
      <c r="D1292" s="6" t="s">
        <v>11621</v>
      </c>
      <c r="E1292" s="6" t="s">
        <v>11622</v>
      </c>
      <c r="F1292" s="6" t="s">
        <v>8420</v>
      </c>
      <c r="G1292" s="6" t="s">
        <v>10548</v>
      </c>
      <c r="H1292" s="6" t="s">
        <v>6376</v>
      </c>
      <c r="I1292" s="43">
        <v>45229</v>
      </c>
      <c r="J1292" s="43">
        <v>45233</v>
      </c>
      <c r="K1292">
        <v>1580670</v>
      </c>
      <c r="L1292" s="6" t="s">
        <v>11623</v>
      </c>
      <c r="M1292" s="6" t="s">
        <v>11624</v>
      </c>
      <c r="N1292" s="6" t="s">
        <v>4081</v>
      </c>
      <c r="O1292" s="6" t="s">
        <v>3982</v>
      </c>
      <c r="Q1292" s="6" t="s">
        <v>1988</v>
      </c>
      <c r="R1292" s="6" t="s">
        <v>22060</v>
      </c>
      <c r="S1292" s="6" t="s">
        <v>22061</v>
      </c>
      <c r="T1292" s="6" t="s">
        <v>12</v>
      </c>
      <c r="U1292" s="6" t="s">
        <v>1988</v>
      </c>
      <c r="V1292" s="6" t="s">
        <v>16083</v>
      </c>
      <c r="W1292" s="6" t="s">
        <v>19184</v>
      </c>
      <c r="X1292" s="6" t="s">
        <v>22062</v>
      </c>
      <c r="Y1292" s="6" t="s">
        <v>22063</v>
      </c>
      <c r="Z1292" s="6" t="s">
        <v>22064</v>
      </c>
    </row>
    <row r="1293" spans="1:26" x14ac:dyDescent="0.25">
      <c r="A1293" s="6" t="s">
        <v>1546</v>
      </c>
      <c r="B1293" s="6" t="s">
        <v>3815</v>
      </c>
      <c r="C1293" s="6" t="s">
        <v>3816</v>
      </c>
      <c r="D1293" s="6" t="s">
        <v>11625</v>
      </c>
      <c r="E1293" s="6" t="s">
        <v>81</v>
      </c>
      <c r="F1293" s="6" t="s">
        <v>7498</v>
      </c>
      <c r="G1293" s="6" t="s">
        <v>11626</v>
      </c>
      <c r="H1293" s="6" t="s">
        <v>6388</v>
      </c>
      <c r="I1293" s="43">
        <v>45224</v>
      </c>
      <c r="J1293" s="43">
        <v>45229</v>
      </c>
      <c r="K1293">
        <v>920148</v>
      </c>
      <c r="L1293" s="6" t="s">
        <v>11627</v>
      </c>
      <c r="M1293" s="6" t="s">
        <v>11628</v>
      </c>
      <c r="N1293" s="6" t="s">
        <v>4430</v>
      </c>
      <c r="O1293" s="6" t="s">
        <v>3983</v>
      </c>
      <c r="Q1293" s="6" t="s">
        <v>1990</v>
      </c>
      <c r="R1293" s="6" t="s">
        <v>22065</v>
      </c>
      <c r="S1293" s="6" t="s">
        <v>22066</v>
      </c>
      <c r="T1293" s="6" t="s">
        <v>15902</v>
      </c>
      <c r="U1293" s="6" t="s">
        <v>1990</v>
      </c>
      <c r="V1293" s="6" t="s">
        <v>16037</v>
      </c>
      <c r="W1293" s="6" t="s">
        <v>16266</v>
      </c>
      <c r="X1293" s="6" t="s">
        <v>22067</v>
      </c>
      <c r="Y1293" s="6" t="s">
        <v>22068</v>
      </c>
      <c r="Z1293" s="6" t="s">
        <v>22069</v>
      </c>
    </row>
    <row r="1294" spans="1:26" x14ac:dyDescent="0.25">
      <c r="A1294" s="6" t="s">
        <v>1547</v>
      </c>
      <c r="B1294" s="6" t="s">
        <v>3877</v>
      </c>
      <c r="C1294" s="6" t="s">
        <v>3823</v>
      </c>
      <c r="D1294" s="6" t="s">
        <v>11629</v>
      </c>
      <c r="E1294" s="6" t="s">
        <v>81</v>
      </c>
      <c r="F1294" s="6" t="s">
        <v>7723</v>
      </c>
      <c r="G1294" s="6" t="s">
        <v>11630</v>
      </c>
      <c r="H1294" s="6" t="s">
        <v>3137</v>
      </c>
      <c r="I1294" s="43">
        <v>45224</v>
      </c>
      <c r="J1294" s="43">
        <v>45229</v>
      </c>
      <c r="K1294">
        <v>202058</v>
      </c>
      <c r="L1294" s="6" t="s">
        <v>11631</v>
      </c>
      <c r="M1294" s="6" t="s">
        <v>11632</v>
      </c>
      <c r="N1294" s="6" t="s">
        <v>5595</v>
      </c>
      <c r="O1294" s="6" t="s">
        <v>3983</v>
      </c>
      <c r="Q1294" s="6" t="s">
        <v>1992</v>
      </c>
      <c r="R1294" s="6" t="s">
        <v>22070</v>
      </c>
      <c r="S1294" s="6" t="s">
        <v>22071</v>
      </c>
      <c r="T1294" s="6" t="s">
        <v>12</v>
      </c>
      <c r="U1294" s="6" t="s">
        <v>1992</v>
      </c>
      <c r="V1294" s="6" t="s">
        <v>16024</v>
      </c>
      <c r="W1294" s="6" t="s">
        <v>16089</v>
      </c>
      <c r="X1294" s="6" t="s">
        <v>22072</v>
      </c>
      <c r="Y1294" s="6" t="s">
        <v>22073</v>
      </c>
      <c r="Z1294" s="6" t="s">
        <v>22074</v>
      </c>
    </row>
    <row r="1295" spans="1:26" x14ac:dyDescent="0.25">
      <c r="A1295" s="6" t="s">
        <v>1549</v>
      </c>
      <c r="B1295" s="6" t="s">
        <v>3910</v>
      </c>
      <c r="C1295" s="6" t="s">
        <v>3826</v>
      </c>
      <c r="D1295" s="6" t="s">
        <v>11633</v>
      </c>
      <c r="E1295" s="6" t="s">
        <v>11634</v>
      </c>
      <c r="F1295" s="6" t="s">
        <v>6483</v>
      </c>
      <c r="G1295" s="6" t="s">
        <v>11635</v>
      </c>
      <c r="H1295" s="6" t="s">
        <v>81</v>
      </c>
      <c r="I1295" s="43">
        <v>45146</v>
      </c>
      <c r="J1295" s="43"/>
      <c r="K1295">
        <v>1791706</v>
      </c>
      <c r="L1295" s="6" t="s">
        <v>11636</v>
      </c>
      <c r="M1295" s="6" t="s">
        <v>11637</v>
      </c>
      <c r="N1295" s="6" t="s">
        <v>5596</v>
      </c>
      <c r="O1295" s="6" t="s">
        <v>3982</v>
      </c>
      <c r="Q1295" s="6" t="s">
        <v>3511</v>
      </c>
      <c r="R1295" s="6" t="s">
        <v>3510</v>
      </c>
      <c r="S1295" s="6" t="s">
        <v>22075</v>
      </c>
      <c r="T1295" s="6" t="s">
        <v>12</v>
      </c>
      <c r="U1295" s="6" t="s">
        <v>3511</v>
      </c>
      <c r="V1295" s="6" t="s">
        <v>15930</v>
      </c>
      <c r="W1295" s="6" t="s">
        <v>17011</v>
      </c>
      <c r="X1295" s="6" t="s">
        <v>22076</v>
      </c>
      <c r="Y1295" s="6" t="s">
        <v>22077</v>
      </c>
      <c r="Z1295" s="6" t="s">
        <v>22078</v>
      </c>
    </row>
    <row r="1296" spans="1:26" x14ac:dyDescent="0.25">
      <c r="A1296" s="6" t="s">
        <v>1551</v>
      </c>
      <c r="B1296" s="6" t="s">
        <v>3824</v>
      </c>
      <c r="C1296" s="6" t="s">
        <v>3823</v>
      </c>
      <c r="D1296" s="6" t="s">
        <v>11638</v>
      </c>
      <c r="E1296" s="6" t="s">
        <v>81</v>
      </c>
      <c r="F1296" s="6" t="s">
        <v>11639</v>
      </c>
      <c r="G1296" s="6" t="s">
        <v>11640</v>
      </c>
      <c r="H1296" s="6" t="s">
        <v>6376</v>
      </c>
      <c r="I1296" s="43">
        <v>45224</v>
      </c>
      <c r="J1296" s="43">
        <v>45229</v>
      </c>
      <c r="K1296">
        <v>1069202</v>
      </c>
      <c r="L1296" s="6" t="s">
        <v>11641</v>
      </c>
      <c r="M1296" s="6" t="s">
        <v>11642</v>
      </c>
      <c r="N1296" s="6" t="s">
        <v>4835</v>
      </c>
      <c r="O1296" s="6" t="s">
        <v>3982</v>
      </c>
      <c r="Q1296" s="6" t="s">
        <v>3513</v>
      </c>
      <c r="R1296" s="6" t="s">
        <v>22079</v>
      </c>
      <c r="S1296" s="6" t="s">
        <v>22080</v>
      </c>
      <c r="T1296" s="6" t="s">
        <v>12</v>
      </c>
      <c r="U1296" s="6" t="s">
        <v>3513</v>
      </c>
      <c r="V1296" s="6" t="s">
        <v>16510</v>
      </c>
      <c r="W1296" s="6" t="s">
        <v>16511</v>
      </c>
      <c r="X1296" s="6" t="s">
        <v>22081</v>
      </c>
      <c r="Y1296" s="6" t="s">
        <v>22082</v>
      </c>
      <c r="Z1296" s="6" t="s">
        <v>22083</v>
      </c>
    </row>
    <row r="1297" spans="1:26" x14ac:dyDescent="0.25">
      <c r="A1297" s="6" t="s">
        <v>1552</v>
      </c>
      <c r="B1297" s="6" t="s">
        <v>3873</v>
      </c>
      <c r="C1297" s="6" t="s">
        <v>114</v>
      </c>
      <c r="D1297" s="6" t="s">
        <v>11643</v>
      </c>
      <c r="E1297" s="6" t="s">
        <v>81</v>
      </c>
      <c r="F1297" s="6" t="s">
        <v>11644</v>
      </c>
      <c r="G1297" s="6" t="s">
        <v>11645</v>
      </c>
      <c r="H1297" s="6" t="s">
        <v>81</v>
      </c>
      <c r="I1297" s="43"/>
      <c r="J1297" s="43"/>
      <c r="K1297">
        <v>1707925</v>
      </c>
      <c r="L1297" s="6" t="s">
        <v>11646</v>
      </c>
      <c r="M1297" s="6" t="s">
        <v>11637</v>
      </c>
      <c r="N1297" s="6" t="s">
        <v>5597</v>
      </c>
      <c r="O1297" s="6" t="s">
        <v>3982</v>
      </c>
      <c r="Q1297" s="6" t="s">
        <v>1994</v>
      </c>
      <c r="R1297" s="6" t="s">
        <v>1993</v>
      </c>
      <c r="S1297" s="6" t="s">
        <v>22084</v>
      </c>
      <c r="T1297" s="6" t="s">
        <v>12</v>
      </c>
      <c r="U1297" s="6" t="s">
        <v>1994</v>
      </c>
      <c r="V1297" s="6" t="s">
        <v>16752</v>
      </c>
      <c r="W1297" s="6" t="s">
        <v>19524</v>
      </c>
      <c r="X1297" s="6" t="s">
        <v>22085</v>
      </c>
      <c r="Y1297" s="6" t="s">
        <v>22086</v>
      </c>
      <c r="Z1297" s="6" t="s">
        <v>22087</v>
      </c>
    </row>
    <row r="1298" spans="1:26" x14ac:dyDescent="0.25">
      <c r="A1298" s="6" t="s">
        <v>3351</v>
      </c>
      <c r="B1298" s="6" t="s">
        <v>3931</v>
      </c>
      <c r="C1298" s="6" t="s">
        <v>3835</v>
      </c>
      <c r="D1298" s="6" t="s">
        <v>11647</v>
      </c>
      <c r="E1298" s="6" t="s">
        <v>11648</v>
      </c>
      <c r="F1298" s="6" t="s">
        <v>6722</v>
      </c>
      <c r="G1298" s="6" t="s">
        <v>11649</v>
      </c>
      <c r="H1298" s="6" t="s">
        <v>81</v>
      </c>
      <c r="I1298" s="43"/>
      <c r="J1298" s="43"/>
      <c r="L1298" s="6" t="s">
        <v>81</v>
      </c>
      <c r="M1298" s="6" t="s">
        <v>81</v>
      </c>
      <c r="N1298" s="6" t="s">
        <v>5598</v>
      </c>
      <c r="O1298" s="6" t="s">
        <v>3982</v>
      </c>
      <c r="Q1298" s="6" t="s">
        <v>1996</v>
      </c>
      <c r="R1298" s="6" t="s">
        <v>22088</v>
      </c>
      <c r="S1298" s="6" t="s">
        <v>22089</v>
      </c>
      <c r="T1298" s="6" t="s">
        <v>81</v>
      </c>
      <c r="U1298" s="6" t="s">
        <v>81</v>
      </c>
      <c r="V1298" s="6" t="s">
        <v>15895</v>
      </c>
      <c r="W1298" s="6" t="s">
        <v>16659</v>
      </c>
      <c r="X1298" s="6" t="s">
        <v>22090</v>
      </c>
      <c r="Y1298" s="6" t="s">
        <v>22091</v>
      </c>
      <c r="Z1298" s="6" t="s">
        <v>81</v>
      </c>
    </row>
    <row r="1299" spans="1:26" x14ac:dyDescent="0.25">
      <c r="A1299" s="6" t="s">
        <v>1554</v>
      </c>
      <c r="B1299" s="6" t="s">
        <v>3818</v>
      </c>
      <c r="C1299" s="6" t="s">
        <v>3819</v>
      </c>
      <c r="D1299" s="6" t="s">
        <v>11650</v>
      </c>
      <c r="E1299" s="6" t="s">
        <v>81</v>
      </c>
      <c r="F1299" s="6" t="s">
        <v>6537</v>
      </c>
      <c r="G1299" s="6" t="s">
        <v>10589</v>
      </c>
      <c r="H1299" s="6" t="s">
        <v>6353</v>
      </c>
      <c r="I1299" s="43">
        <v>45155</v>
      </c>
      <c r="J1299" s="43"/>
      <c r="K1299">
        <v>1633978</v>
      </c>
      <c r="L1299" s="6" t="s">
        <v>11651</v>
      </c>
      <c r="M1299" s="6" t="s">
        <v>11652</v>
      </c>
      <c r="N1299" s="6" t="s">
        <v>4642</v>
      </c>
      <c r="O1299" s="6" t="s">
        <v>3984</v>
      </c>
      <c r="Q1299" s="6" t="s">
        <v>1997</v>
      </c>
      <c r="R1299" s="6" t="s">
        <v>22092</v>
      </c>
      <c r="S1299" s="6" t="s">
        <v>22093</v>
      </c>
      <c r="T1299" s="6" t="s">
        <v>12</v>
      </c>
      <c r="U1299" s="6" t="s">
        <v>1997</v>
      </c>
      <c r="V1299" s="6" t="s">
        <v>16063</v>
      </c>
      <c r="W1299" s="6" t="s">
        <v>16064</v>
      </c>
      <c r="X1299" s="6" t="s">
        <v>22094</v>
      </c>
      <c r="Y1299" s="6" t="s">
        <v>22095</v>
      </c>
      <c r="Z1299" s="6" t="s">
        <v>22096</v>
      </c>
    </row>
    <row r="1300" spans="1:26" x14ac:dyDescent="0.25">
      <c r="A1300" s="6" t="s">
        <v>3353</v>
      </c>
      <c r="B1300" s="6" t="s">
        <v>3841</v>
      </c>
      <c r="C1300" s="6" t="s">
        <v>3816</v>
      </c>
      <c r="D1300" s="6" t="s">
        <v>11653</v>
      </c>
      <c r="E1300" s="6" t="s">
        <v>81</v>
      </c>
      <c r="F1300" s="6" t="s">
        <v>7215</v>
      </c>
      <c r="G1300" s="6" t="s">
        <v>11654</v>
      </c>
      <c r="H1300" s="6" t="s">
        <v>81</v>
      </c>
      <c r="I1300" s="43">
        <v>45230</v>
      </c>
      <c r="J1300" s="43">
        <v>45236</v>
      </c>
      <c r="K1300">
        <v>1639691</v>
      </c>
      <c r="L1300" s="6" t="s">
        <v>11655</v>
      </c>
      <c r="M1300" s="6" t="s">
        <v>11656</v>
      </c>
      <c r="N1300" s="6" t="s">
        <v>5599</v>
      </c>
      <c r="O1300" s="6" t="s">
        <v>3983</v>
      </c>
      <c r="Q1300" s="6" t="s">
        <v>1999</v>
      </c>
      <c r="R1300" s="6" t="s">
        <v>22097</v>
      </c>
      <c r="S1300" s="6" t="s">
        <v>22098</v>
      </c>
      <c r="T1300" s="6" t="s">
        <v>12</v>
      </c>
      <c r="U1300" s="6" t="s">
        <v>1999</v>
      </c>
      <c r="V1300" s="6" t="s">
        <v>17594</v>
      </c>
      <c r="W1300" s="6" t="s">
        <v>20745</v>
      </c>
      <c r="X1300" s="6" t="s">
        <v>22099</v>
      </c>
      <c r="Y1300" s="6" t="s">
        <v>22100</v>
      </c>
      <c r="Z1300" s="6" t="s">
        <v>22101</v>
      </c>
    </row>
    <row r="1301" spans="1:26" x14ac:dyDescent="0.25">
      <c r="A1301" s="6" t="s">
        <v>3354</v>
      </c>
      <c r="B1301" s="6" t="s">
        <v>3915</v>
      </c>
      <c r="C1301" s="6" t="s">
        <v>3826</v>
      </c>
      <c r="D1301" s="6" t="s">
        <v>11657</v>
      </c>
      <c r="E1301" s="6" t="s">
        <v>11658</v>
      </c>
      <c r="F1301" s="6" t="s">
        <v>11659</v>
      </c>
      <c r="G1301" s="6" t="s">
        <v>11660</v>
      </c>
      <c r="H1301" s="6" t="s">
        <v>81</v>
      </c>
      <c r="I1301" s="43">
        <v>45139</v>
      </c>
      <c r="J1301" s="43"/>
      <c r="K1301">
        <v>1767582</v>
      </c>
      <c r="L1301" s="6" t="s">
        <v>81</v>
      </c>
      <c r="M1301" s="6" t="s">
        <v>11661</v>
      </c>
      <c r="N1301" s="6" t="s">
        <v>5600</v>
      </c>
      <c r="O1301" s="6" t="s">
        <v>3982</v>
      </c>
      <c r="Q1301" s="6" t="s">
        <v>2001</v>
      </c>
      <c r="R1301" s="6" t="s">
        <v>22102</v>
      </c>
      <c r="S1301" s="6" t="s">
        <v>22103</v>
      </c>
      <c r="T1301" s="6" t="s">
        <v>81</v>
      </c>
      <c r="U1301" s="6" t="s">
        <v>81</v>
      </c>
      <c r="V1301" s="6" t="s">
        <v>16037</v>
      </c>
      <c r="W1301" s="6" t="s">
        <v>16616</v>
      </c>
      <c r="X1301" s="6" t="s">
        <v>22104</v>
      </c>
      <c r="Y1301" s="6" t="s">
        <v>22105</v>
      </c>
      <c r="Z1301" s="6" t="s">
        <v>81</v>
      </c>
    </row>
    <row r="1302" spans="1:26" x14ac:dyDescent="0.25">
      <c r="A1302" s="6" t="s">
        <v>1555</v>
      </c>
      <c r="B1302" s="6" t="s">
        <v>3855</v>
      </c>
      <c r="C1302" s="6" t="s">
        <v>3826</v>
      </c>
      <c r="D1302" s="6" t="s">
        <v>11662</v>
      </c>
      <c r="E1302" s="6" t="s">
        <v>11663</v>
      </c>
      <c r="F1302" s="6" t="s">
        <v>6557</v>
      </c>
      <c r="G1302" s="6" t="s">
        <v>10185</v>
      </c>
      <c r="H1302" s="6" t="s">
        <v>6408</v>
      </c>
      <c r="I1302" s="43">
        <v>45225</v>
      </c>
      <c r="J1302" s="43"/>
      <c r="K1302">
        <v>1065696</v>
      </c>
      <c r="L1302" s="6" t="s">
        <v>11664</v>
      </c>
      <c r="M1302" s="6" t="s">
        <v>11665</v>
      </c>
      <c r="N1302" s="6" t="s">
        <v>4263</v>
      </c>
      <c r="O1302" s="6" t="s">
        <v>3982</v>
      </c>
      <c r="Q1302" s="6" t="s">
        <v>2003</v>
      </c>
      <c r="R1302" s="6" t="s">
        <v>22106</v>
      </c>
      <c r="S1302" s="6" t="s">
        <v>22107</v>
      </c>
      <c r="T1302" s="6" t="s">
        <v>12</v>
      </c>
      <c r="U1302" s="6" t="s">
        <v>2003</v>
      </c>
      <c r="V1302" s="6" t="s">
        <v>16024</v>
      </c>
      <c r="W1302" s="6" t="s">
        <v>16025</v>
      </c>
      <c r="X1302" s="6" t="s">
        <v>22108</v>
      </c>
      <c r="Y1302" s="6" t="s">
        <v>22109</v>
      </c>
      <c r="Z1302" s="6" t="s">
        <v>81</v>
      </c>
    </row>
    <row r="1303" spans="1:26" x14ac:dyDescent="0.25">
      <c r="A1303" s="6" t="s">
        <v>1556</v>
      </c>
      <c r="B1303" s="6" t="s">
        <v>3830</v>
      </c>
      <c r="C1303" s="6" t="s">
        <v>3816</v>
      </c>
      <c r="D1303" s="6" t="s">
        <v>11666</v>
      </c>
      <c r="E1303" s="6" t="s">
        <v>81</v>
      </c>
      <c r="F1303" s="6" t="s">
        <v>6896</v>
      </c>
      <c r="G1303" s="6" t="s">
        <v>11667</v>
      </c>
      <c r="H1303" s="6" t="s">
        <v>6898</v>
      </c>
      <c r="I1303" s="43">
        <v>45232</v>
      </c>
      <c r="J1303" s="43"/>
      <c r="K1303">
        <v>59478</v>
      </c>
      <c r="L1303" s="6" t="s">
        <v>11668</v>
      </c>
      <c r="M1303" s="6" t="s">
        <v>11669</v>
      </c>
      <c r="N1303" s="6" t="s">
        <v>4271</v>
      </c>
      <c r="O1303" s="6" t="s">
        <v>3983</v>
      </c>
      <c r="Q1303" s="6" t="s">
        <v>2005</v>
      </c>
      <c r="R1303" s="6" t="s">
        <v>22110</v>
      </c>
      <c r="S1303" s="6" t="s">
        <v>22111</v>
      </c>
      <c r="T1303" s="6" t="s">
        <v>15902</v>
      </c>
      <c r="U1303" s="6" t="s">
        <v>2005</v>
      </c>
      <c r="V1303" s="6" t="s">
        <v>16070</v>
      </c>
      <c r="W1303" s="6" t="s">
        <v>16071</v>
      </c>
      <c r="X1303" s="6" t="s">
        <v>22112</v>
      </c>
      <c r="Y1303" s="6" t="s">
        <v>22113</v>
      </c>
      <c r="Z1303" s="6" t="s">
        <v>22114</v>
      </c>
    </row>
    <row r="1304" spans="1:26" x14ac:dyDescent="0.25">
      <c r="A1304" s="6" t="s">
        <v>1557</v>
      </c>
      <c r="B1304" s="6" t="s">
        <v>3877</v>
      </c>
      <c r="C1304" s="6" t="s">
        <v>3823</v>
      </c>
      <c r="D1304" s="6" t="s">
        <v>11670</v>
      </c>
      <c r="E1304" s="6" t="s">
        <v>81</v>
      </c>
      <c r="F1304" s="6" t="s">
        <v>6693</v>
      </c>
      <c r="G1304" s="6" t="s">
        <v>11671</v>
      </c>
      <c r="H1304" s="6" t="s">
        <v>6594</v>
      </c>
      <c r="I1304" s="43">
        <v>45215</v>
      </c>
      <c r="J1304" s="43">
        <v>45219</v>
      </c>
      <c r="K1304">
        <v>936468</v>
      </c>
      <c r="L1304" s="6" t="s">
        <v>11672</v>
      </c>
      <c r="M1304" s="6" t="s">
        <v>11673</v>
      </c>
      <c r="N1304" s="6" t="s">
        <v>4151</v>
      </c>
      <c r="O1304" s="6" t="s">
        <v>3983</v>
      </c>
      <c r="Q1304" s="6" t="s">
        <v>3515</v>
      </c>
      <c r="R1304" s="6" t="s">
        <v>22115</v>
      </c>
      <c r="S1304" s="6" t="s">
        <v>22116</v>
      </c>
      <c r="T1304" s="6" t="s">
        <v>15902</v>
      </c>
      <c r="U1304" s="6" t="s">
        <v>3515</v>
      </c>
      <c r="V1304" s="6" t="s">
        <v>15889</v>
      </c>
      <c r="W1304" s="6" t="s">
        <v>16116</v>
      </c>
      <c r="X1304" s="6" t="s">
        <v>22117</v>
      </c>
      <c r="Y1304" s="6" t="s">
        <v>22118</v>
      </c>
      <c r="Z1304" s="6" t="s">
        <v>22119</v>
      </c>
    </row>
    <row r="1305" spans="1:26" x14ac:dyDescent="0.25">
      <c r="A1305" s="6" t="s">
        <v>1558</v>
      </c>
      <c r="B1305" s="6" t="s">
        <v>3820</v>
      </c>
      <c r="C1305" s="6" t="s">
        <v>3821</v>
      </c>
      <c r="D1305" s="6" t="s">
        <v>11674</v>
      </c>
      <c r="E1305" s="6" t="s">
        <v>11675</v>
      </c>
      <c r="F1305" s="6" t="s">
        <v>7396</v>
      </c>
      <c r="G1305" s="6" t="s">
        <v>7397</v>
      </c>
      <c r="H1305" s="6" t="s">
        <v>6360</v>
      </c>
      <c r="I1305" s="43">
        <v>45230</v>
      </c>
      <c r="J1305" s="43">
        <v>45236</v>
      </c>
      <c r="K1305">
        <v>59558</v>
      </c>
      <c r="L1305" s="6" t="s">
        <v>11676</v>
      </c>
      <c r="M1305" s="6" t="s">
        <v>11677</v>
      </c>
      <c r="N1305" s="6" t="s">
        <v>5601</v>
      </c>
      <c r="O1305" s="6" t="s">
        <v>3984</v>
      </c>
      <c r="Q1305" s="6" t="s">
        <v>2006</v>
      </c>
      <c r="R1305" s="6" t="s">
        <v>22120</v>
      </c>
      <c r="S1305" s="6" t="s">
        <v>22121</v>
      </c>
      <c r="T1305" s="6" t="s">
        <v>12</v>
      </c>
      <c r="U1305" s="6" t="s">
        <v>2006</v>
      </c>
      <c r="V1305" s="6" t="s">
        <v>15962</v>
      </c>
      <c r="W1305" s="6" t="s">
        <v>17277</v>
      </c>
      <c r="X1305" s="6" t="s">
        <v>22122</v>
      </c>
      <c r="Y1305" s="6" t="s">
        <v>22123</v>
      </c>
      <c r="Z1305" s="6" t="s">
        <v>22124</v>
      </c>
    </row>
    <row r="1306" spans="1:26" x14ac:dyDescent="0.25">
      <c r="A1306" s="6" t="s">
        <v>1560</v>
      </c>
      <c r="B1306" s="6" t="s">
        <v>3884</v>
      </c>
      <c r="C1306" s="6" t="s">
        <v>3866</v>
      </c>
      <c r="D1306" s="6" t="s">
        <v>8716</v>
      </c>
      <c r="E1306" s="6" t="s">
        <v>8053</v>
      </c>
      <c r="F1306" s="6" t="s">
        <v>7065</v>
      </c>
      <c r="G1306" s="6" t="s">
        <v>7970</v>
      </c>
      <c r="H1306" s="6" t="s">
        <v>6376</v>
      </c>
      <c r="I1306" s="43">
        <v>45231</v>
      </c>
      <c r="J1306" s="43">
        <v>45236</v>
      </c>
      <c r="K1306">
        <v>3570</v>
      </c>
      <c r="L1306" s="6" t="s">
        <v>11678</v>
      </c>
      <c r="M1306" s="6" t="s">
        <v>11679</v>
      </c>
      <c r="N1306" s="6" t="s">
        <v>4322</v>
      </c>
      <c r="O1306" s="6" t="s">
        <v>3982</v>
      </c>
      <c r="Q1306" s="6" t="s">
        <v>2007</v>
      </c>
      <c r="R1306" s="6" t="s">
        <v>22125</v>
      </c>
      <c r="S1306" s="6" t="s">
        <v>22126</v>
      </c>
      <c r="T1306" s="6" t="s">
        <v>12</v>
      </c>
      <c r="U1306" s="6" t="s">
        <v>2007</v>
      </c>
      <c r="V1306" s="6" t="s">
        <v>15930</v>
      </c>
      <c r="W1306" s="6" t="s">
        <v>16319</v>
      </c>
      <c r="X1306" s="6" t="s">
        <v>22127</v>
      </c>
      <c r="Y1306" s="6" t="s">
        <v>22128</v>
      </c>
      <c r="Z1306" s="6" t="s">
        <v>22129</v>
      </c>
    </row>
    <row r="1307" spans="1:26" x14ac:dyDescent="0.25">
      <c r="A1307" s="6" t="s">
        <v>3355</v>
      </c>
      <c r="B1307" s="6" t="s">
        <v>3895</v>
      </c>
      <c r="C1307" s="6" t="s">
        <v>3826</v>
      </c>
      <c r="D1307" s="6" t="s">
        <v>11680</v>
      </c>
      <c r="E1307" s="6" t="s">
        <v>11681</v>
      </c>
      <c r="F1307" s="6" t="s">
        <v>6483</v>
      </c>
      <c r="G1307" s="6" t="s">
        <v>11210</v>
      </c>
      <c r="H1307" s="6" t="s">
        <v>81</v>
      </c>
      <c r="I1307" s="43"/>
      <c r="J1307" s="43"/>
      <c r="K1307">
        <v>1447629</v>
      </c>
      <c r="L1307" s="6" t="s">
        <v>11682</v>
      </c>
      <c r="M1307" s="6" t="s">
        <v>11683</v>
      </c>
      <c r="N1307" s="6" t="s">
        <v>5602</v>
      </c>
      <c r="O1307" s="6" t="s">
        <v>3982</v>
      </c>
      <c r="Q1307" s="6" t="s">
        <v>2009</v>
      </c>
      <c r="R1307" s="6" t="s">
        <v>22130</v>
      </c>
      <c r="S1307" s="6" t="s">
        <v>22131</v>
      </c>
      <c r="T1307" s="6" t="s">
        <v>15902</v>
      </c>
      <c r="U1307" s="6" t="s">
        <v>2009</v>
      </c>
      <c r="V1307" s="6" t="s">
        <v>15930</v>
      </c>
      <c r="W1307" s="6" t="s">
        <v>16319</v>
      </c>
      <c r="X1307" s="6" t="s">
        <v>22132</v>
      </c>
      <c r="Y1307" s="6" t="s">
        <v>22133</v>
      </c>
      <c r="Z1307" s="6" t="s">
        <v>22134</v>
      </c>
    </row>
    <row r="1308" spans="1:26" x14ac:dyDescent="0.25">
      <c r="A1308" s="6" t="s">
        <v>1561</v>
      </c>
      <c r="B1308" s="6" t="s">
        <v>3860</v>
      </c>
      <c r="C1308" s="6" t="s">
        <v>102</v>
      </c>
      <c r="D1308" s="6" t="s">
        <v>11684</v>
      </c>
      <c r="E1308" s="6" t="s">
        <v>81</v>
      </c>
      <c r="F1308" s="6" t="s">
        <v>9712</v>
      </c>
      <c r="G1308" s="6" t="s">
        <v>11685</v>
      </c>
      <c r="H1308" s="6" t="s">
        <v>7060</v>
      </c>
      <c r="I1308" s="43">
        <v>45236</v>
      </c>
      <c r="J1308" s="43">
        <v>45240</v>
      </c>
      <c r="K1308">
        <v>352541</v>
      </c>
      <c r="L1308" s="6" t="s">
        <v>11686</v>
      </c>
      <c r="M1308" s="6" t="s">
        <v>11687</v>
      </c>
      <c r="N1308" s="6" t="s">
        <v>5603</v>
      </c>
      <c r="O1308" s="6" t="s">
        <v>3983</v>
      </c>
      <c r="Q1308" s="6" t="s">
        <v>2011</v>
      </c>
      <c r="R1308" s="6" t="s">
        <v>22135</v>
      </c>
      <c r="S1308" s="6" t="s">
        <v>81</v>
      </c>
      <c r="T1308" s="6" t="s">
        <v>12</v>
      </c>
      <c r="U1308" s="6" t="s">
        <v>2011</v>
      </c>
      <c r="V1308" s="6" t="s">
        <v>15903</v>
      </c>
      <c r="W1308" s="6" t="s">
        <v>16348</v>
      </c>
      <c r="X1308" s="6" t="s">
        <v>22136</v>
      </c>
      <c r="Y1308" s="6" t="s">
        <v>22137</v>
      </c>
      <c r="Z1308" s="6" t="s">
        <v>22138</v>
      </c>
    </row>
    <row r="1309" spans="1:26" x14ac:dyDescent="0.25">
      <c r="A1309" s="6" t="s">
        <v>1563</v>
      </c>
      <c r="B1309" s="6" t="s">
        <v>3881</v>
      </c>
      <c r="C1309" s="6" t="s">
        <v>3816</v>
      </c>
      <c r="D1309" s="6" t="s">
        <v>11688</v>
      </c>
      <c r="E1309" s="6" t="s">
        <v>11689</v>
      </c>
      <c r="F1309" s="6" t="s">
        <v>7493</v>
      </c>
      <c r="G1309" s="6" t="s">
        <v>7494</v>
      </c>
      <c r="H1309" s="6" t="s">
        <v>1601</v>
      </c>
      <c r="I1309" s="43">
        <v>45231</v>
      </c>
      <c r="J1309" s="43">
        <v>45236</v>
      </c>
      <c r="K1309">
        <v>1521036</v>
      </c>
      <c r="L1309" s="6" t="s">
        <v>11690</v>
      </c>
      <c r="M1309" s="6" t="s">
        <v>11691</v>
      </c>
      <c r="N1309" s="6" t="s">
        <v>5604</v>
      </c>
      <c r="O1309" s="6" t="s">
        <v>3983</v>
      </c>
      <c r="Q1309" s="6" t="s">
        <v>2012</v>
      </c>
      <c r="R1309" s="6" t="s">
        <v>22139</v>
      </c>
      <c r="S1309" s="6" t="s">
        <v>22140</v>
      </c>
      <c r="T1309" s="6" t="s">
        <v>81</v>
      </c>
      <c r="U1309" s="6" t="s">
        <v>81</v>
      </c>
      <c r="V1309" s="6" t="s">
        <v>15910</v>
      </c>
      <c r="W1309" s="6" t="s">
        <v>17354</v>
      </c>
      <c r="X1309" s="6" t="s">
        <v>22141</v>
      </c>
      <c r="Y1309" s="6" t="s">
        <v>22142</v>
      </c>
      <c r="Z1309" s="6" t="s">
        <v>22143</v>
      </c>
    </row>
    <row r="1310" spans="1:26" x14ac:dyDescent="0.25">
      <c r="A1310" s="6" t="s">
        <v>3356</v>
      </c>
      <c r="B1310" s="6" t="s">
        <v>3893</v>
      </c>
      <c r="C1310" s="6" t="s">
        <v>3819</v>
      </c>
      <c r="D1310" s="6" t="s">
        <v>11692</v>
      </c>
      <c r="E1310" s="6" t="s">
        <v>11693</v>
      </c>
      <c r="F1310" s="6" t="s">
        <v>9084</v>
      </c>
      <c r="G1310" s="6" t="s">
        <v>81</v>
      </c>
      <c r="H1310" s="6" t="s">
        <v>81</v>
      </c>
      <c r="I1310" s="43"/>
      <c r="J1310" s="43"/>
      <c r="K1310">
        <v>932477</v>
      </c>
      <c r="L1310" s="6" t="s">
        <v>11694</v>
      </c>
      <c r="M1310" s="6" t="s">
        <v>11695</v>
      </c>
      <c r="N1310" s="6" t="s">
        <v>4653</v>
      </c>
      <c r="O1310" s="6" t="s">
        <v>3982</v>
      </c>
      <c r="Q1310" s="6" t="s">
        <v>2013</v>
      </c>
      <c r="R1310" s="6" t="s">
        <v>22144</v>
      </c>
      <c r="S1310" s="6" t="s">
        <v>22145</v>
      </c>
      <c r="T1310" s="6" t="s">
        <v>12</v>
      </c>
      <c r="U1310" s="6" t="s">
        <v>2013</v>
      </c>
      <c r="V1310" s="6" t="s">
        <v>102</v>
      </c>
      <c r="W1310" s="6" t="s">
        <v>16106</v>
      </c>
      <c r="X1310" s="6" t="s">
        <v>22146</v>
      </c>
      <c r="Y1310" s="6" t="s">
        <v>22147</v>
      </c>
      <c r="Z1310" s="6" t="s">
        <v>22148</v>
      </c>
    </row>
    <row r="1311" spans="1:26" x14ac:dyDescent="0.25">
      <c r="A1311" s="6" t="s">
        <v>1565</v>
      </c>
      <c r="B1311" s="6" t="s">
        <v>3932</v>
      </c>
      <c r="C1311" s="6" t="s">
        <v>3826</v>
      </c>
      <c r="D1311" s="6" t="s">
        <v>11696</v>
      </c>
      <c r="E1311" s="6" t="s">
        <v>81</v>
      </c>
      <c r="F1311" s="6" t="s">
        <v>6833</v>
      </c>
      <c r="G1311" s="6" t="s">
        <v>11697</v>
      </c>
      <c r="H1311" s="6" t="s">
        <v>6835</v>
      </c>
      <c r="I1311" s="43">
        <v>45237</v>
      </c>
      <c r="J1311" s="43">
        <v>45243</v>
      </c>
      <c r="K1311">
        <v>750004</v>
      </c>
      <c r="L1311" s="6" t="s">
        <v>81</v>
      </c>
      <c r="M1311" s="6" t="s">
        <v>11698</v>
      </c>
      <c r="N1311" s="6" t="s">
        <v>5605</v>
      </c>
      <c r="O1311" s="6" t="s">
        <v>3982</v>
      </c>
      <c r="Q1311" s="6" t="s">
        <v>2014</v>
      </c>
      <c r="R1311" s="6" t="s">
        <v>22149</v>
      </c>
      <c r="S1311" s="6" t="s">
        <v>22150</v>
      </c>
      <c r="T1311" s="6" t="s">
        <v>15902</v>
      </c>
      <c r="U1311" s="6" t="s">
        <v>2014</v>
      </c>
      <c r="V1311" s="6" t="s">
        <v>16285</v>
      </c>
      <c r="W1311" s="6" t="s">
        <v>16286</v>
      </c>
      <c r="X1311" s="6" t="s">
        <v>22151</v>
      </c>
      <c r="Y1311" s="6" t="s">
        <v>22152</v>
      </c>
      <c r="Z1311" s="6" t="s">
        <v>22153</v>
      </c>
    </row>
    <row r="1312" spans="1:26" x14ac:dyDescent="0.25">
      <c r="A1312" s="6" t="s">
        <v>1567</v>
      </c>
      <c r="B1312" s="6" t="s">
        <v>3893</v>
      </c>
      <c r="C1312" s="6" t="s">
        <v>3819</v>
      </c>
      <c r="D1312" s="6" t="s">
        <v>11699</v>
      </c>
      <c r="E1312" s="6" t="s">
        <v>11700</v>
      </c>
      <c r="F1312" s="6" t="s">
        <v>11701</v>
      </c>
      <c r="G1312" s="6" t="s">
        <v>11702</v>
      </c>
      <c r="H1312" s="6" t="s">
        <v>81</v>
      </c>
      <c r="I1312" s="43"/>
      <c r="J1312" s="43"/>
      <c r="K1312">
        <v>1032975</v>
      </c>
      <c r="L1312" s="6" t="s">
        <v>11703</v>
      </c>
      <c r="M1312" s="6" t="s">
        <v>11704</v>
      </c>
      <c r="N1312" s="6" t="s">
        <v>4257</v>
      </c>
      <c r="O1312" s="6" t="s">
        <v>3982</v>
      </c>
      <c r="Q1312" s="6" t="s">
        <v>2015</v>
      </c>
      <c r="R1312" s="6" t="s">
        <v>22154</v>
      </c>
      <c r="S1312" s="6" t="s">
        <v>22155</v>
      </c>
      <c r="T1312" s="6" t="s">
        <v>15902</v>
      </c>
      <c r="U1312" s="6" t="s">
        <v>2015</v>
      </c>
      <c r="V1312" s="6" t="s">
        <v>15943</v>
      </c>
      <c r="W1312" s="6" t="s">
        <v>17776</v>
      </c>
      <c r="X1312" s="6" t="s">
        <v>22156</v>
      </c>
      <c r="Y1312" s="6" t="s">
        <v>22157</v>
      </c>
      <c r="Z1312" s="6" t="s">
        <v>22158</v>
      </c>
    </row>
    <row r="1313" spans="1:26" x14ac:dyDescent="0.25">
      <c r="A1313" s="6" t="s">
        <v>1570</v>
      </c>
      <c r="B1313" s="6" t="s">
        <v>3937</v>
      </c>
      <c r="C1313" s="6" t="s">
        <v>3835</v>
      </c>
      <c r="D1313" s="6" t="s">
        <v>11705</v>
      </c>
      <c r="E1313" s="6" t="s">
        <v>81</v>
      </c>
      <c r="F1313" s="6" t="s">
        <v>7390</v>
      </c>
      <c r="G1313" s="6" t="s">
        <v>11706</v>
      </c>
      <c r="H1313" s="6" t="s">
        <v>6829</v>
      </c>
      <c r="I1313" s="43">
        <v>45224</v>
      </c>
      <c r="J1313" s="43">
        <v>45229</v>
      </c>
      <c r="K1313">
        <v>1434588</v>
      </c>
      <c r="L1313" s="6" t="s">
        <v>11707</v>
      </c>
      <c r="M1313" s="6" t="s">
        <v>11708</v>
      </c>
      <c r="N1313" s="6" t="s">
        <v>5606</v>
      </c>
      <c r="O1313" s="6" t="s">
        <v>3983</v>
      </c>
      <c r="Q1313" s="6" t="s">
        <v>2017</v>
      </c>
      <c r="R1313" s="6" t="s">
        <v>22159</v>
      </c>
      <c r="S1313" s="6" t="s">
        <v>22160</v>
      </c>
      <c r="T1313" s="6" t="s">
        <v>12</v>
      </c>
      <c r="U1313" s="6" t="s">
        <v>2017</v>
      </c>
      <c r="V1313" s="6" t="s">
        <v>102</v>
      </c>
      <c r="W1313" s="6" t="s">
        <v>16106</v>
      </c>
      <c r="X1313" s="6" t="s">
        <v>22161</v>
      </c>
      <c r="Y1313" s="6" t="s">
        <v>22162</v>
      </c>
      <c r="Z1313" s="6" t="s">
        <v>22163</v>
      </c>
    </row>
    <row r="1314" spans="1:26" x14ac:dyDescent="0.25">
      <c r="A1314" s="6" t="s">
        <v>1571</v>
      </c>
      <c r="B1314" s="6" t="s">
        <v>3947</v>
      </c>
      <c r="C1314" s="6" t="s">
        <v>3826</v>
      </c>
      <c r="D1314" s="6" t="s">
        <v>11709</v>
      </c>
      <c r="E1314" s="6" t="s">
        <v>81</v>
      </c>
      <c r="F1314" s="6" t="s">
        <v>11710</v>
      </c>
      <c r="G1314" s="6" t="s">
        <v>11711</v>
      </c>
      <c r="H1314" s="6" t="s">
        <v>6388</v>
      </c>
      <c r="I1314" s="43">
        <v>45160</v>
      </c>
      <c r="J1314" s="43"/>
      <c r="K1314">
        <v>60667</v>
      </c>
      <c r="L1314" s="6" t="s">
        <v>11712</v>
      </c>
      <c r="M1314" s="6" t="s">
        <v>11713</v>
      </c>
      <c r="N1314" s="6" t="s">
        <v>4064</v>
      </c>
      <c r="O1314" s="6" t="s">
        <v>3982</v>
      </c>
      <c r="Q1314" s="6" t="s">
        <v>2019</v>
      </c>
      <c r="R1314" s="6" t="s">
        <v>22164</v>
      </c>
      <c r="S1314" s="6" t="s">
        <v>22165</v>
      </c>
      <c r="T1314" s="6" t="s">
        <v>12</v>
      </c>
      <c r="U1314" s="6" t="s">
        <v>2019</v>
      </c>
      <c r="V1314" s="6" t="s">
        <v>16076</v>
      </c>
      <c r="W1314" s="6" t="s">
        <v>17360</v>
      </c>
      <c r="X1314" s="6" t="s">
        <v>22166</v>
      </c>
      <c r="Y1314" s="6" t="s">
        <v>22167</v>
      </c>
      <c r="Z1314" s="6" t="s">
        <v>22168</v>
      </c>
    </row>
    <row r="1315" spans="1:26" x14ac:dyDescent="0.25">
      <c r="A1315" s="6" t="s">
        <v>1573</v>
      </c>
      <c r="B1315" s="6" t="s">
        <v>3827</v>
      </c>
      <c r="C1315" s="6" t="s">
        <v>3819</v>
      </c>
      <c r="D1315" s="6" t="s">
        <v>11714</v>
      </c>
      <c r="E1315" s="6" t="s">
        <v>11715</v>
      </c>
      <c r="F1315" s="6" t="s">
        <v>11311</v>
      </c>
      <c r="G1315" s="6" t="s">
        <v>11716</v>
      </c>
      <c r="H1315" s="6" t="s">
        <v>81</v>
      </c>
      <c r="I1315" s="43"/>
      <c r="J1315" s="43"/>
      <c r="K1315">
        <v>1290109</v>
      </c>
      <c r="L1315" s="6" t="s">
        <v>11717</v>
      </c>
      <c r="M1315" s="6" t="s">
        <v>11718</v>
      </c>
      <c r="N1315" s="6" t="s">
        <v>5607</v>
      </c>
      <c r="O1315" s="6" t="s">
        <v>3982</v>
      </c>
      <c r="Q1315" s="6" t="s">
        <v>2021</v>
      </c>
      <c r="R1315" s="6" t="s">
        <v>22169</v>
      </c>
      <c r="S1315" s="6" t="s">
        <v>22170</v>
      </c>
      <c r="T1315" s="6" t="s">
        <v>15902</v>
      </c>
      <c r="U1315" s="6" t="s">
        <v>2021</v>
      </c>
      <c r="V1315" s="6" t="s">
        <v>15889</v>
      </c>
      <c r="W1315" s="6" t="s">
        <v>16116</v>
      </c>
      <c r="X1315" s="6" t="s">
        <v>22171</v>
      </c>
      <c r="Y1315" s="6" t="s">
        <v>22172</v>
      </c>
      <c r="Z1315" s="6" t="s">
        <v>22173</v>
      </c>
    </row>
    <row r="1316" spans="1:26" x14ac:dyDescent="0.25">
      <c r="A1316" s="6" t="s">
        <v>1575</v>
      </c>
      <c r="B1316" s="6" t="s">
        <v>3944</v>
      </c>
      <c r="C1316" s="6" t="s">
        <v>3821</v>
      </c>
      <c r="D1316" s="6" t="s">
        <v>11719</v>
      </c>
      <c r="E1316" s="6" t="s">
        <v>81</v>
      </c>
      <c r="F1316" s="6" t="s">
        <v>6472</v>
      </c>
      <c r="G1316" s="6" t="s">
        <v>9330</v>
      </c>
      <c r="H1316" s="6" t="s">
        <v>6353</v>
      </c>
      <c r="I1316" s="43">
        <v>45224</v>
      </c>
      <c r="J1316" s="43">
        <v>45229</v>
      </c>
      <c r="K1316">
        <v>1397911</v>
      </c>
      <c r="L1316" s="6" t="s">
        <v>11720</v>
      </c>
      <c r="M1316" s="6" t="s">
        <v>11721</v>
      </c>
      <c r="N1316" s="6" t="s">
        <v>4580</v>
      </c>
      <c r="O1316" s="6" t="s">
        <v>3982</v>
      </c>
      <c r="Q1316" s="6" t="s">
        <v>6212</v>
      </c>
      <c r="R1316" s="6" t="s">
        <v>22174</v>
      </c>
      <c r="S1316" s="6" t="s">
        <v>22175</v>
      </c>
      <c r="T1316" s="6" t="s">
        <v>15902</v>
      </c>
      <c r="U1316" s="6" t="s">
        <v>6212</v>
      </c>
      <c r="V1316" s="6" t="s">
        <v>15930</v>
      </c>
      <c r="W1316" s="6" t="s">
        <v>16319</v>
      </c>
      <c r="X1316" s="6" t="s">
        <v>22176</v>
      </c>
      <c r="Y1316" s="6" t="s">
        <v>22177</v>
      </c>
      <c r="Z1316" s="6" t="s">
        <v>22178</v>
      </c>
    </row>
    <row r="1317" spans="1:26" x14ac:dyDescent="0.25">
      <c r="A1317" s="6" t="s">
        <v>1577</v>
      </c>
      <c r="B1317" s="6" t="s">
        <v>3824</v>
      </c>
      <c r="C1317" s="6" t="s">
        <v>3823</v>
      </c>
      <c r="D1317" s="6" t="s">
        <v>11722</v>
      </c>
      <c r="E1317" s="6" t="s">
        <v>8126</v>
      </c>
      <c r="F1317" s="6" t="s">
        <v>6397</v>
      </c>
      <c r="G1317" s="6" t="s">
        <v>6398</v>
      </c>
      <c r="H1317" s="6" t="s">
        <v>6399</v>
      </c>
      <c r="I1317" s="43">
        <v>45229</v>
      </c>
      <c r="J1317" s="43">
        <v>45233</v>
      </c>
      <c r="K1317">
        <v>60519</v>
      </c>
      <c r="L1317" s="6" t="s">
        <v>11723</v>
      </c>
      <c r="M1317" s="6" t="s">
        <v>11724</v>
      </c>
      <c r="N1317" s="6" t="s">
        <v>4471</v>
      </c>
      <c r="O1317" s="6" t="s">
        <v>3982</v>
      </c>
      <c r="Q1317" s="6" t="s">
        <v>2024</v>
      </c>
      <c r="R1317" s="6" t="s">
        <v>22179</v>
      </c>
      <c r="S1317" s="6" t="s">
        <v>22180</v>
      </c>
      <c r="T1317" s="6" t="s">
        <v>15902</v>
      </c>
      <c r="U1317" s="6" t="s">
        <v>2024</v>
      </c>
      <c r="V1317" s="6" t="s">
        <v>16076</v>
      </c>
      <c r="W1317" s="6" t="s">
        <v>18199</v>
      </c>
      <c r="X1317" s="6" t="s">
        <v>22181</v>
      </c>
      <c r="Y1317" s="6" t="s">
        <v>22182</v>
      </c>
      <c r="Z1317" s="6" t="s">
        <v>22183</v>
      </c>
    </row>
    <row r="1318" spans="1:26" x14ac:dyDescent="0.25">
      <c r="A1318" s="6" t="s">
        <v>1578</v>
      </c>
      <c r="B1318" s="6" t="s">
        <v>81</v>
      </c>
      <c r="C1318" s="6" t="s">
        <v>81</v>
      </c>
      <c r="D1318" s="6" t="s">
        <v>81</v>
      </c>
      <c r="E1318" s="6" t="s">
        <v>81</v>
      </c>
      <c r="F1318" s="6" t="s">
        <v>81</v>
      </c>
      <c r="G1318" s="6" t="s">
        <v>81</v>
      </c>
      <c r="H1318" s="6" t="s">
        <v>81</v>
      </c>
      <c r="I1318" s="43"/>
      <c r="J1318" s="43"/>
      <c r="K1318">
        <v>1100663</v>
      </c>
      <c r="L1318" s="6" t="s">
        <v>11725</v>
      </c>
      <c r="M1318" s="6" t="s">
        <v>11726</v>
      </c>
      <c r="N1318" s="6" t="s">
        <v>81</v>
      </c>
      <c r="O1318" s="6" t="s">
        <v>81</v>
      </c>
      <c r="Q1318" s="6" t="s">
        <v>2025</v>
      </c>
      <c r="R1318" s="6" t="s">
        <v>22184</v>
      </c>
      <c r="S1318" s="6" t="s">
        <v>22185</v>
      </c>
      <c r="T1318" s="6" t="s">
        <v>12</v>
      </c>
      <c r="U1318" s="6" t="s">
        <v>2025</v>
      </c>
      <c r="V1318" s="6" t="s">
        <v>15936</v>
      </c>
      <c r="W1318" s="6" t="s">
        <v>16801</v>
      </c>
      <c r="X1318" s="6" t="s">
        <v>22186</v>
      </c>
      <c r="Y1318" s="6" t="s">
        <v>22187</v>
      </c>
      <c r="Z1318" s="6" t="s">
        <v>22188</v>
      </c>
    </row>
    <row r="1319" spans="1:26" x14ac:dyDescent="0.25">
      <c r="A1319" s="6" t="s">
        <v>1579</v>
      </c>
      <c r="B1319" s="6" t="s">
        <v>3848</v>
      </c>
      <c r="C1319" s="6" t="s">
        <v>3819</v>
      </c>
      <c r="D1319" s="6" t="s">
        <v>11727</v>
      </c>
      <c r="E1319" s="6" t="s">
        <v>81</v>
      </c>
      <c r="F1319" s="6" t="s">
        <v>9497</v>
      </c>
      <c r="G1319" s="6" t="s">
        <v>9498</v>
      </c>
      <c r="H1319" s="6" t="s">
        <v>6353</v>
      </c>
      <c r="I1319" s="43">
        <v>45216</v>
      </c>
      <c r="J1319" s="43">
        <v>45222</v>
      </c>
      <c r="K1319">
        <v>707549</v>
      </c>
      <c r="L1319" s="6" t="s">
        <v>11728</v>
      </c>
      <c r="M1319" s="6" t="s">
        <v>11729</v>
      </c>
      <c r="N1319" s="6" t="s">
        <v>4256</v>
      </c>
      <c r="O1319" s="6" t="s">
        <v>3982</v>
      </c>
      <c r="Q1319" s="6" t="s">
        <v>2026</v>
      </c>
      <c r="R1319" s="6" t="s">
        <v>21918</v>
      </c>
      <c r="S1319" s="6" t="s">
        <v>21919</v>
      </c>
      <c r="T1319" s="6" t="s">
        <v>6627</v>
      </c>
      <c r="U1319" s="6" t="s">
        <v>2026</v>
      </c>
      <c r="V1319" s="6" t="s">
        <v>15903</v>
      </c>
      <c r="W1319" s="6" t="s">
        <v>19692</v>
      </c>
      <c r="X1319" s="6" t="s">
        <v>21920</v>
      </c>
      <c r="Y1319" s="6" t="s">
        <v>21921</v>
      </c>
      <c r="Z1319" s="6" t="s">
        <v>81</v>
      </c>
    </row>
    <row r="1320" spans="1:26" x14ac:dyDescent="0.25">
      <c r="A1320" s="6" t="s">
        <v>3357</v>
      </c>
      <c r="B1320" s="6" t="s">
        <v>3931</v>
      </c>
      <c r="C1320" s="6" t="s">
        <v>3835</v>
      </c>
      <c r="D1320" s="6" t="s">
        <v>11730</v>
      </c>
      <c r="E1320" s="6" t="s">
        <v>81</v>
      </c>
      <c r="F1320" s="6" t="s">
        <v>11731</v>
      </c>
      <c r="G1320" s="6" t="s">
        <v>11732</v>
      </c>
      <c r="H1320" s="6" t="s">
        <v>81</v>
      </c>
      <c r="I1320" s="43"/>
      <c r="J1320" s="43"/>
      <c r="L1320" s="6" t="s">
        <v>11733</v>
      </c>
      <c r="M1320" s="6" t="s">
        <v>11734</v>
      </c>
      <c r="N1320" s="6" t="s">
        <v>5608</v>
      </c>
      <c r="O1320" s="6" t="s">
        <v>3982</v>
      </c>
      <c r="Q1320" s="6" t="s">
        <v>2028</v>
      </c>
      <c r="R1320" s="6" t="s">
        <v>2027</v>
      </c>
      <c r="S1320" s="6" t="s">
        <v>22189</v>
      </c>
      <c r="T1320" s="6" t="s">
        <v>12</v>
      </c>
      <c r="U1320" s="6" t="s">
        <v>2028</v>
      </c>
      <c r="V1320" s="6" t="s">
        <v>16127</v>
      </c>
      <c r="W1320" s="6" t="s">
        <v>16482</v>
      </c>
      <c r="X1320" s="6" t="s">
        <v>22190</v>
      </c>
      <c r="Y1320" s="6" t="s">
        <v>22191</v>
      </c>
      <c r="Z1320" s="6" t="s">
        <v>81</v>
      </c>
    </row>
    <row r="1321" spans="1:26" x14ac:dyDescent="0.25">
      <c r="A1321" s="6" t="s">
        <v>1581</v>
      </c>
      <c r="B1321" s="6" t="s">
        <v>3853</v>
      </c>
      <c r="C1321" s="6" t="s">
        <v>3819</v>
      </c>
      <c r="D1321" s="6" t="s">
        <v>11735</v>
      </c>
      <c r="E1321" s="6" t="s">
        <v>81</v>
      </c>
      <c r="F1321" s="6" t="s">
        <v>11736</v>
      </c>
      <c r="G1321" s="6" t="s">
        <v>11737</v>
      </c>
      <c r="H1321" s="6" t="s">
        <v>3487</v>
      </c>
      <c r="I1321" s="43">
        <v>45229</v>
      </c>
      <c r="J1321" s="43">
        <v>45233</v>
      </c>
      <c r="K1321">
        <v>855658</v>
      </c>
      <c r="L1321" s="6" t="s">
        <v>11738</v>
      </c>
      <c r="M1321" s="6" t="s">
        <v>11739</v>
      </c>
      <c r="N1321" s="6" t="s">
        <v>5609</v>
      </c>
      <c r="O1321" s="6" t="s">
        <v>3982</v>
      </c>
      <c r="Q1321" s="6" t="s">
        <v>3520</v>
      </c>
      <c r="R1321" s="6" t="s">
        <v>22192</v>
      </c>
      <c r="S1321" s="6" t="s">
        <v>22193</v>
      </c>
      <c r="T1321" s="6" t="s">
        <v>15902</v>
      </c>
      <c r="U1321" s="6" t="s">
        <v>3520</v>
      </c>
      <c r="V1321" s="6" t="s">
        <v>16037</v>
      </c>
      <c r="W1321" s="6" t="s">
        <v>16616</v>
      </c>
      <c r="X1321" s="6" t="s">
        <v>22194</v>
      </c>
      <c r="Y1321" s="6" t="s">
        <v>22195</v>
      </c>
      <c r="Z1321" s="6" t="s">
        <v>22196</v>
      </c>
    </row>
    <row r="1322" spans="1:26" x14ac:dyDescent="0.25">
      <c r="A1322" s="6" t="s">
        <v>3359</v>
      </c>
      <c r="B1322" s="6" t="s">
        <v>3858</v>
      </c>
      <c r="C1322" s="6" t="s">
        <v>3819</v>
      </c>
      <c r="D1322" s="6" t="s">
        <v>11741</v>
      </c>
      <c r="E1322" s="6" t="s">
        <v>6438</v>
      </c>
      <c r="F1322" s="6" t="s">
        <v>7842</v>
      </c>
      <c r="G1322" s="6" t="s">
        <v>11742</v>
      </c>
      <c r="H1322" s="6" t="s">
        <v>6480</v>
      </c>
      <c r="I1322" s="43">
        <v>45231</v>
      </c>
      <c r="J1322" s="43">
        <v>45236</v>
      </c>
      <c r="K1322">
        <v>1823306</v>
      </c>
      <c r="L1322" s="6" t="s">
        <v>11743</v>
      </c>
      <c r="M1322" s="6" t="s">
        <v>11744</v>
      </c>
      <c r="N1322" s="6" t="s">
        <v>5610</v>
      </c>
      <c r="O1322" s="6" t="s">
        <v>3982</v>
      </c>
      <c r="Q1322" s="6" t="s">
        <v>2030</v>
      </c>
      <c r="R1322" s="6" t="s">
        <v>22197</v>
      </c>
      <c r="S1322" s="6" t="s">
        <v>22198</v>
      </c>
      <c r="T1322" s="6" t="s">
        <v>12</v>
      </c>
      <c r="U1322" s="6" t="s">
        <v>2030</v>
      </c>
      <c r="V1322" s="6" t="s">
        <v>15936</v>
      </c>
      <c r="W1322" s="6" t="s">
        <v>15937</v>
      </c>
      <c r="X1322" s="6" t="s">
        <v>22199</v>
      </c>
      <c r="Y1322" s="6" t="s">
        <v>22200</v>
      </c>
      <c r="Z1322" s="6" t="s">
        <v>22201</v>
      </c>
    </row>
    <row r="1323" spans="1:26" x14ac:dyDescent="0.25">
      <c r="A1323" s="6" t="s">
        <v>1583</v>
      </c>
      <c r="B1323" s="6" t="s">
        <v>3933</v>
      </c>
      <c r="C1323" s="6" t="s">
        <v>3823</v>
      </c>
      <c r="D1323" s="6" t="s">
        <v>11745</v>
      </c>
      <c r="E1323" s="6" t="s">
        <v>81</v>
      </c>
      <c r="F1323" s="6" t="s">
        <v>7783</v>
      </c>
      <c r="G1323" s="6" t="s">
        <v>11746</v>
      </c>
      <c r="H1323" s="6" t="s">
        <v>3137</v>
      </c>
      <c r="I1323" s="43">
        <v>45224</v>
      </c>
      <c r="J1323" s="43"/>
      <c r="K1323">
        <v>853816</v>
      </c>
      <c r="L1323" s="6" t="s">
        <v>11747</v>
      </c>
      <c r="M1323" s="6" t="s">
        <v>11748</v>
      </c>
      <c r="N1323" s="6" t="s">
        <v>4128</v>
      </c>
      <c r="O1323" s="6" t="s">
        <v>3982</v>
      </c>
      <c r="Q1323" s="6" t="s">
        <v>3522</v>
      </c>
      <c r="R1323" s="6" t="s">
        <v>22202</v>
      </c>
      <c r="S1323" s="6" t="s">
        <v>22203</v>
      </c>
      <c r="T1323" s="6" t="s">
        <v>15902</v>
      </c>
      <c r="U1323" s="6" t="s">
        <v>3522</v>
      </c>
      <c r="V1323" s="6" t="s">
        <v>16024</v>
      </c>
      <c r="W1323" s="6" t="s">
        <v>16025</v>
      </c>
      <c r="X1323" s="6" t="s">
        <v>22204</v>
      </c>
      <c r="Y1323" s="6" t="s">
        <v>22205</v>
      </c>
      <c r="Z1323" s="6" t="s">
        <v>22206</v>
      </c>
    </row>
    <row r="1324" spans="1:26" x14ac:dyDescent="0.25">
      <c r="A1324" s="6" t="s">
        <v>1585</v>
      </c>
      <c r="B1324" s="6" t="s">
        <v>3895</v>
      </c>
      <c r="C1324" s="6" t="s">
        <v>3826</v>
      </c>
      <c r="D1324" s="6" t="s">
        <v>11749</v>
      </c>
      <c r="E1324" s="6" t="s">
        <v>81</v>
      </c>
      <c r="F1324" s="6" t="s">
        <v>11750</v>
      </c>
      <c r="G1324" s="6" t="s">
        <v>11751</v>
      </c>
      <c r="H1324" s="6" t="s">
        <v>6709</v>
      </c>
      <c r="I1324" s="43">
        <v>45236</v>
      </c>
      <c r="J1324" s="43">
        <v>45240</v>
      </c>
      <c r="K1324">
        <v>1869198</v>
      </c>
      <c r="L1324" s="6" t="s">
        <v>11752</v>
      </c>
      <c r="M1324" s="6" t="s">
        <v>11753</v>
      </c>
      <c r="N1324" s="6" t="s">
        <v>5611</v>
      </c>
      <c r="O1324" s="6" t="s">
        <v>3982</v>
      </c>
      <c r="Q1324" s="6" t="s">
        <v>2032</v>
      </c>
      <c r="R1324" s="6" t="s">
        <v>22207</v>
      </c>
      <c r="S1324" s="6" t="s">
        <v>22208</v>
      </c>
      <c r="T1324" s="6" t="s">
        <v>12</v>
      </c>
      <c r="U1324" s="6" t="s">
        <v>2032</v>
      </c>
      <c r="V1324" s="6" t="s">
        <v>15930</v>
      </c>
      <c r="W1324" s="6" t="s">
        <v>16007</v>
      </c>
      <c r="X1324" s="6" t="s">
        <v>22209</v>
      </c>
      <c r="Y1324" s="6" t="s">
        <v>22210</v>
      </c>
      <c r="Z1324" s="6" t="s">
        <v>22211</v>
      </c>
    </row>
    <row r="1325" spans="1:26" x14ac:dyDescent="0.25">
      <c r="A1325" s="6" t="s">
        <v>1587</v>
      </c>
      <c r="B1325" s="6" t="s">
        <v>3873</v>
      </c>
      <c r="C1325" s="6" t="s">
        <v>114</v>
      </c>
      <c r="D1325" s="6" t="s">
        <v>11754</v>
      </c>
      <c r="E1325" s="6" t="s">
        <v>11755</v>
      </c>
      <c r="F1325" s="6" t="s">
        <v>7172</v>
      </c>
      <c r="G1325" s="6" t="s">
        <v>7173</v>
      </c>
      <c r="H1325" s="6" t="s">
        <v>6360</v>
      </c>
      <c r="I1325" s="43">
        <v>45229</v>
      </c>
      <c r="J1325" s="43">
        <v>45233</v>
      </c>
      <c r="K1325">
        <v>1742924</v>
      </c>
      <c r="L1325" s="6" t="s">
        <v>11756</v>
      </c>
      <c r="M1325" s="6" t="s">
        <v>11757</v>
      </c>
      <c r="N1325" s="6" t="s">
        <v>5612</v>
      </c>
      <c r="O1325" s="6" t="s">
        <v>3982</v>
      </c>
      <c r="Q1325" s="6" t="s">
        <v>3525</v>
      </c>
      <c r="R1325" s="6" t="s">
        <v>22212</v>
      </c>
      <c r="S1325" s="6" t="s">
        <v>22213</v>
      </c>
      <c r="T1325" s="6" t="s">
        <v>81</v>
      </c>
      <c r="U1325" s="6" t="s">
        <v>81</v>
      </c>
      <c r="V1325" s="6" t="s">
        <v>15962</v>
      </c>
      <c r="W1325" s="6" t="s">
        <v>15963</v>
      </c>
      <c r="X1325" s="6" t="s">
        <v>22214</v>
      </c>
      <c r="Y1325" s="6" t="s">
        <v>22215</v>
      </c>
      <c r="Z1325" s="6" t="s">
        <v>81</v>
      </c>
    </row>
    <row r="1326" spans="1:26" x14ac:dyDescent="0.25">
      <c r="A1326" s="6" t="s">
        <v>3360</v>
      </c>
      <c r="B1326" s="6" t="s">
        <v>3822</v>
      </c>
      <c r="C1326" s="6" t="s">
        <v>3823</v>
      </c>
      <c r="D1326" s="6" t="s">
        <v>11758</v>
      </c>
      <c r="E1326" s="6" t="s">
        <v>11759</v>
      </c>
      <c r="F1326" s="6" t="s">
        <v>6779</v>
      </c>
      <c r="G1326" s="6" t="s">
        <v>81</v>
      </c>
      <c r="H1326" s="6" t="s">
        <v>81</v>
      </c>
      <c r="I1326" s="43"/>
      <c r="J1326" s="43"/>
      <c r="K1326">
        <v>1047716</v>
      </c>
      <c r="L1326" s="6" t="s">
        <v>81</v>
      </c>
      <c r="M1326" s="6" t="s">
        <v>81</v>
      </c>
      <c r="N1326" s="6" t="s">
        <v>4745</v>
      </c>
      <c r="O1326" s="6" t="s">
        <v>3982</v>
      </c>
      <c r="Q1326" s="6" t="s">
        <v>6214</v>
      </c>
      <c r="R1326" s="6" t="s">
        <v>22216</v>
      </c>
      <c r="S1326" s="6" t="s">
        <v>81</v>
      </c>
      <c r="T1326" s="6" t="s">
        <v>15902</v>
      </c>
      <c r="U1326" s="6" t="s">
        <v>6214</v>
      </c>
      <c r="V1326" s="6" t="s">
        <v>15936</v>
      </c>
      <c r="W1326" s="6" t="s">
        <v>15937</v>
      </c>
      <c r="X1326" s="6" t="s">
        <v>22217</v>
      </c>
      <c r="Y1326" s="6" t="s">
        <v>22218</v>
      </c>
      <c r="Z1326" s="6" t="s">
        <v>81</v>
      </c>
    </row>
    <row r="1327" spans="1:26" x14ac:dyDescent="0.25">
      <c r="A1327" s="6" t="s">
        <v>6206</v>
      </c>
      <c r="B1327" s="6" t="s">
        <v>3906</v>
      </c>
      <c r="C1327" s="6" t="s">
        <v>3887</v>
      </c>
      <c r="D1327" s="6" t="s">
        <v>7569</v>
      </c>
      <c r="E1327" s="6" t="s">
        <v>81</v>
      </c>
      <c r="F1327" s="6" t="s">
        <v>7570</v>
      </c>
      <c r="G1327" s="6" t="s">
        <v>7187</v>
      </c>
      <c r="H1327" s="6" t="s">
        <v>6617</v>
      </c>
      <c r="I1327" s="43"/>
      <c r="J1327" s="43"/>
      <c r="K1327">
        <v>1606745</v>
      </c>
      <c r="L1327" s="6" t="s">
        <v>11760</v>
      </c>
      <c r="M1327" s="6" t="s">
        <v>11761</v>
      </c>
      <c r="N1327" s="6" t="s">
        <v>11762</v>
      </c>
      <c r="O1327" s="6" t="s">
        <v>3982</v>
      </c>
      <c r="Q1327" s="6" t="s">
        <v>2034</v>
      </c>
      <c r="R1327" s="6" t="s">
        <v>22219</v>
      </c>
      <c r="S1327" s="6" t="s">
        <v>22220</v>
      </c>
      <c r="T1327" s="6" t="s">
        <v>15902</v>
      </c>
      <c r="U1327" s="6" t="s">
        <v>2034</v>
      </c>
      <c r="V1327" s="6" t="s">
        <v>15936</v>
      </c>
      <c r="W1327" s="6" t="s">
        <v>15937</v>
      </c>
      <c r="X1327" s="6" t="s">
        <v>22221</v>
      </c>
      <c r="Y1327" s="6" t="s">
        <v>22222</v>
      </c>
      <c r="Z1327" s="6" t="s">
        <v>81</v>
      </c>
    </row>
    <row r="1328" spans="1:26" x14ac:dyDescent="0.25">
      <c r="A1328" s="6" t="s">
        <v>3362</v>
      </c>
      <c r="B1328" s="6" t="s">
        <v>3882</v>
      </c>
      <c r="C1328" s="6" t="s">
        <v>3821</v>
      </c>
      <c r="D1328" s="6" t="s">
        <v>11763</v>
      </c>
      <c r="E1328" s="6" t="s">
        <v>11764</v>
      </c>
      <c r="F1328" s="6" t="s">
        <v>7279</v>
      </c>
      <c r="G1328" s="6" t="s">
        <v>81</v>
      </c>
      <c r="H1328" s="6" t="s">
        <v>81</v>
      </c>
      <c r="I1328" s="43">
        <v>45147</v>
      </c>
      <c r="J1328" s="43">
        <v>45152</v>
      </c>
      <c r="K1328">
        <v>1816007</v>
      </c>
      <c r="L1328" s="6" t="s">
        <v>11765</v>
      </c>
      <c r="M1328" s="6" t="s">
        <v>11766</v>
      </c>
      <c r="N1328" s="6" t="s">
        <v>5613</v>
      </c>
      <c r="O1328" s="6" t="s">
        <v>3982</v>
      </c>
      <c r="Q1328" s="6" t="s">
        <v>2035</v>
      </c>
      <c r="R1328" s="6" t="s">
        <v>22223</v>
      </c>
      <c r="S1328" s="6" t="s">
        <v>22224</v>
      </c>
      <c r="T1328" s="6" t="s">
        <v>12</v>
      </c>
      <c r="U1328" s="6" t="s">
        <v>2035</v>
      </c>
      <c r="V1328" s="6" t="s">
        <v>15930</v>
      </c>
      <c r="W1328" s="6" t="s">
        <v>16007</v>
      </c>
      <c r="X1328" s="6" t="s">
        <v>22225</v>
      </c>
      <c r="Y1328" s="6" t="s">
        <v>22226</v>
      </c>
      <c r="Z1328" s="6" t="s">
        <v>22227</v>
      </c>
    </row>
    <row r="1329" spans="1:26" x14ac:dyDescent="0.25">
      <c r="A1329" s="6" t="s">
        <v>1589</v>
      </c>
      <c r="B1329" s="6" t="s">
        <v>3862</v>
      </c>
      <c r="C1329" s="6" t="s">
        <v>3826</v>
      </c>
      <c r="D1329" s="6" t="s">
        <v>11767</v>
      </c>
      <c r="E1329" s="6" t="s">
        <v>81</v>
      </c>
      <c r="F1329" s="6" t="s">
        <v>6423</v>
      </c>
      <c r="G1329" s="6" t="s">
        <v>11768</v>
      </c>
      <c r="H1329" s="6" t="s">
        <v>374</v>
      </c>
      <c r="I1329" s="43">
        <v>45168</v>
      </c>
      <c r="J1329" s="43">
        <v>45173</v>
      </c>
      <c r="K1329">
        <v>1397187</v>
      </c>
      <c r="L1329" s="6" t="s">
        <v>11769</v>
      </c>
      <c r="M1329" s="6" t="s">
        <v>11770</v>
      </c>
      <c r="N1329" s="6" t="s">
        <v>5614</v>
      </c>
      <c r="O1329" s="6" t="s">
        <v>3982</v>
      </c>
      <c r="Q1329" s="6" t="s">
        <v>3529</v>
      </c>
      <c r="R1329" s="6" t="s">
        <v>22228</v>
      </c>
      <c r="S1329" s="6" t="s">
        <v>22229</v>
      </c>
      <c r="T1329" s="6" t="s">
        <v>15902</v>
      </c>
      <c r="U1329" s="6" t="s">
        <v>3529</v>
      </c>
      <c r="V1329" s="6" t="s">
        <v>16012</v>
      </c>
      <c r="W1329" s="6" t="s">
        <v>16181</v>
      </c>
      <c r="X1329" s="6" t="s">
        <v>22230</v>
      </c>
      <c r="Y1329" s="6" t="s">
        <v>22231</v>
      </c>
      <c r="Z1329" s="6" t="s">
        <v>81</v>
      </c>
    </row>
    <row r="1330" spans="1:26" x14ac:dyDescent="0.25">
      <c r="A1330" s="6" t="s">
        <v>3363</v>
      </c>
      <c r="B1330" s="6" t="s">
        <v>3946</v>
      </c>
      <c r="C1330" s="6" t="s">
        <v>114</v>
      </c>
      <c r="D1330" s="6" t="s">
        <v>11771</v>
      </c>
      <c r="E1330" s="6" t="s">
        <v>11772</v>
      </c>
      <c r="F1330" s="6" t="s">
        <v>6627</v>
      </c>
      <c r="G1330" s="6" t="s">
        <v>11773</v>
      </c>
      <c r="H1330" s="6" t="s">
        <v>1885</v>
      </c>
      <c r="I1330" s="43">
        <v>45222</v>
      </c>
      <c r="J1330" s="43">
        <v>45226</v>
      </c>
      <c r="L1330" s="6" t="s">
        <v>81</v>
      </c>
      <c r="M1330" s="6" t="s">
        <v>81</v>
      </c>
      <c r="N1330" s="6" t="s">
        <v>5615</v>
      </c>
      <c r="O1330" s="6" t="s">
        <v>3982</v>
      </c>
      <c r="Q1330" s="6" t="s">
        <v>2037</v>
      </c>
      <c r="R1330" s="6" t="s">
        <v>2036</v>
      </c>
      <c r="S1330" s="6" t="s">
        <v>22232</v>
      </c>
      <c r="T1330" s="6" t="s">
        <v>12</v>
      </c>
      <c r="U1330" s="6" t="s">
        <v>2037</v>
      </c>
      <c r="V1330" s="6" t="s">
        <v>16063</v>
      </c>
      <c r="W1330" s="6" t="s">
        <v>16064</v>
      </c>
      <c r="X1330" s="6" t="s">
        <v>22233</v>
      </c>
      <c r="Y1330" s="6" t="s">
        <v>22234</v>
      </c>
      <c r="Z1330" s="6" t="s">
        <v>22235</v>
      </c>
    </row>
    <row r="1331" spans="1:26" x14ac:dyDescent="0.25">
      <c r="A1331" s="6" t="s">
        <v>1590</v>
      </c>
      <c r="B1331" s="6" t="s">
        <v>3822</v>
      </c>
      <c r="C1331" s="6" t="s">
        <v>3823</v>
      </c>
      <c r="D1331" s="6" t="s">
        <v>11774</v>
      </c>
      <c r="E1331" s="6" t="s">
        <v>81</v>
      </c>
      <c r="F1331" s="6" t="s">
        <v>6467</v>
      </c>
      <c r="G1331" s="6" t="s">
        <v>11775</v>
      </c>
      <c r="H1331" s="6" t="s">
        <v>6376</v>
      </c>
      <c r="I1331" s="43">
        <v>45224</v>
      </c>
      <c r="J1331" s="43">
        <v>45229</v>
      </c>
      <c r="K1331">
        <v>92380</v>
      </c>
      <c r="L1331" s="6" t="s">
        <v>11776</v>
      </c>
      <c r="M1331" s="6" t="s">
        <v>11777</v>
      </c>
      <c r="N1331" s="6" t="s">
        <v>4877</v>
      </c>
      <c r="O1331" s="6" t="s">
        <v>3982</v>
      </c>
      <c r="Q1331" s="6" t="s">
        <v>3531</v>
      </c>
      <c r="R1331" s="6" t="s">
        <v>22236</v>
      </c>
      <c r="S1331" s="6" t="s">
        <v>22237</v>
      </c>
      <c r="T1331" s="6" t="s">
        <v>15902</v>
      </c>
      <c r="U1331" s="6" t="s">
        <v>3531</v>
      </c>
      <c r="V1331" s="6" t="s">
        <v>15930</v>
      </c>
      <c r="W1331" s="6" t="s">
        <v>15987</v>
      </c>
      <c r="X1331" s="6" t="s">
        <v>22238</v>
      </c>
      <c r="Y1331" s="6" t="s">
        <v>22239</v>
      </c>
      <c r="Z1331" s="6" t="s">
        <v>22240</v>
      </c>
    </row>
    <row r="1332" spans="1:26" x14ac:dyDescent="0.25">
      <c r="A1332" s="6" t="s">
        <v>3364</v>
      </c>
      <c r="B1332" s="6" t="s">
        <v>3925</v>
      </c>
      <c r="C1332" s="6" t="s">
        <v>3826</v>
      </c>
      <c r="D1332" s="6" t="s">
        <v>11778</v>
      </c>
      <c r="E1332" s="6" t="s">
        <v>81</v>
      </c>
      <c r="F1332" s="6" t="s">
        <v>6742</v>
      </c>
      <c r="G1332" s="6" t="s">
        <v>7435</v>
      </c>
      <c r="H1332" s="6" t="s">
        <v>81</v>
      </c>
      <c r="I1332" s="43"/>
      <c r="J1332" s="43"/>
      <c r="K1332">
        <v>824046</v>
      </c>
      <c r="L1332" s="6" t="s">
        <v>11779</v>
      </c>
      <c r="M1332" s="6" t="s">
        <v>11780</v>
      </c>
      <c r="N1332" s="6" t="s">
        <v>4035</v>
      </c>
      <c r="O1332" s="6" t="s">
        <v>3982</v>
      </c>
      <c r="Q1332" s="6" t="s">
        <v>3535</v>
      </c>
      <c r="R1332" s="6" t="s">
        <v>22241</v>
      </c>
      <c r="S1332" s="6" t="s">
        <v>22242</v>
      </c>
      <c r="T1332" s="6" t="s">
        <v>15902</v>
      </c>
      <c r="U1332" s="6" t="s">
        <v>3535</v>
      </c>
      <c r="V1332" s="6" t="s">
        <v>15917</v>
      </c>
      <c r="W1332" s="6" t="s">
        <v>17056</v>
      </c>
      <c r="X1332" s="6" t="s">
        <v>22243</v>
      </c>
      <c r="Y1332" s="6" t="s">
        <v>22244</v>
      </c>
      <c r="Z1332" s="6" t="s">
        <v>22245</v>
      </c>
    </row>
    <row r="1333" spans="1:26" x14ac:dyDescent="0.25">
      <c r="A1333" s="6" t="s">
        <v>1591</v>
      </c>
      <c r="B1333" s="6" t="s">
        <v>3926</v>
      </c>
      <c r="C1333" s="6" t="s">
        <v>3826</v>
      </c>
      <c r="D1333" s="6" t="s">
        <v>11781</v>
      </c>
      <c r="E1333" s="6" t="s">
        <v>81</v>
      </c>
      <c r="F1333" s="6" t="s">
        <v>6833</v>
      </c>
      <c r="G1333" s="6" t="s">
        <v>11697</v>
      </c>
      <c r="H1333" s="6" t="s">
        <v>6835</v>
      </c>
      <c r="I1333" s="43">
        <v>45216</v>
      </c>
      <c r="J1333" s="43">
        <v>45222</v>
      </c>
      <c r="K1333">
        <v>1300514</v>
      </c>
      <c r="L1333" s="6" t="s">
        <v>11782</v>
      </c>
      <c r="M1333" s="6" t="s">
        <v>11783</v>
      </c>
      <c r="N1333" s="6" t="s">
        <v>4147</v>
      </c>
      <c r="O1333" s="6" t="s">
        <v>3982</v>
      </c>
      <c r="Q1333" s="6" t="s">
        <v>2039</v>
      </c>
      <c r="R1333" s="6" t="s">
        <v>22246</v>
      </c>
      <c r="S1333" s="6" t="s">
        <v>22247</v>
      </c>
      <c r="T1333" s="6" t="s">
        <v>12</v>
      </c>
      <c r="U1333" s="6" t="s">
        <v>2039</v>
      </c>
      <c r="V1333" s="6" t="s">
        <v>16037</v>
      </c>
      <c r="W1333" s="6" t="s">
        <v>16616</v>
      </c>
      <c r="X1333" s="6" t="s">
        <v>22248</v>
      </c>
      <c r="Y1333" s="6" t="s">
        <v>22249</v>
      </c>
      <c r="Z1333" s="6" t="s">
        <v>22250</v>
      </c>
    </row>
    <row r="1334" spans="1:26" x14ac:dyDescent="0.25">
      <c r="A1334" s="6" t="s">
        <v>6208</v>
      </c>
      <c r="B1334" s="6" t="s">
        <v>3910</v>
      </c>
      <c r="C1334" s="6" t="s">
        <v>3826</v>
      </c>
      <c r="D1334" s="6" t="s">
        <v>10635</v>
      </c>
      <c r="E1334" s="6" t="s">
        <v>81</v>
      </c>
      <c r="F1334" s="6" t="s">
        <v>7058</v>
      </c>
      <c r="G1334" s="6" t="s">
        <v>10636</v>
      </c>
      <c r="H1334" s="6" t="s">
        <v>7060</v>
      </c>
      <c r="I1334" s="43"/>
      <c r="J1334" s="43"/>
      <c r="K1334">
        <v>1898795</v>
      </c>
      <c r="L1334" s="6" t="s">
        <v>81</v>
      </c>
      <c r="M1334" s="6" t="s">
        <v>81</v>
      </c>
      <c r="N1334" s="6" t="s">
        <v>11784</v>
      </c>
      <c r="O1334" s="6" t="s">
        <v>3982</v>
      </c>
      <c r="Q1334" s="6" t="s">
        <v>2043</v>
      </c>
      <c r="R1334" s="6" t="s">
        <v>22251</v>
      </c>
      <c r="S1334" s="6" t="s">
        <v>22252</v>
      </c>
      <c r="T1334" s="6" t="s">
        <v>16826</v>
      </c>
      <c r="U1334" s="6" t="s">
        <v>22253</v>
      </c>
      <c r="V1334" s="6" t="s">
        <v>16024</v>
      </c>
      <c r="W1334" s="6" t="s">
        <v>21631</v>
      </c>
      <c r="X1334" s="6" t="s">
        <v>22254</v>
      </c>
      <c r="Y1334" s="6" t="s">
        <v>22255</v>
      </c>
      <c r="Z1334" s="6" t="s">
        <v>22256</v>
      </c>
    </row>
    <row r="1335" spans="1:26" x14ac:dyDescent="0.25">
      <c r="A1335" s="6" t="s">
        <v>1592</v>
      </c>
      <c r="B1335" s="6" t="s">
        <v>3876</v>
      </c>
      <c r="C1335" s="6" t="s">
        <v>3835</v>
      </c>
      <c r="D1335" s="6" t="s">
        <v>11785</v>
      </c>
      <c r="E1335" s="6" t="s">
        <v>81</v>
      </c>
      <c r="F1335" s="6" t="s">
        <v>11786</v>
      </c>
      <c r="G1335" s="6" t="s">
        <v>11787</v>
      </c>
      <c r="H1335" s="6" t="s">
        <v>6500</v>
      </c>
      <c r="I1335" s="43">
        <v>45202</v>
      </c>
      <c r="J1335" s="43">
        <v>45208</v>
      </c>
      <c r="K1335">
        <v>1679273</v>
      </c>
      <c r="L1335" s="6" t="s">
        <v>11788</v>
      </c>
      <c r="M1335" s="6" t="s">
        <v>11789</v>
      </c>
      <c r="N1335" s="6" t="s">
        <v>4004</v>
      </c>
      <c r="O1335" s="6" t="s">
        <v>3983</v>
      </c>
      <c r="Q1335" s="6" t="s">
        <v>2045</v>
      </c>
      <c r="R1335" s="6" t="s">
        <v>22257</v>
      </c>
      <c r="S1335" s="6" t="s">
        <v>22258</v>
      </c>
      <c r="T1335" s="6" t="s">
        <v>12</v>
      </c>
      <c r="U1335" s="6" t="s">
        <v>2045</v>
      </c>
      <c r="V1335" s="6" t="s">
        <v>16024</v>
      </c>
      <c r="W1335" s="6" t="s">
        <v>16025</v>
      </c>
      <c r="X1335" s="6" t="s">
        <v>22259</v>
      </c>
      <c r="Y1335" s="6" t="s">
        <v>22260</v>
      </c>
      <c r="Z1335" s="6" t="s">
        <v>22261</v>
      </c>
    </row>
    <row r="1336" spans="1:26" x14ac:dyDescent="0.25">
      <c r="A1336" s="6" t="s">
        <v>3366</v>
      </c>
      <c r="B1336" s="6" t="s">
        <v>3935</v>
      </c>
      <c r="C1336" s="6" t="s">
        <v>3840</v>
      </c>
      <c r="D1336" s="6" t="s">
        <v>11790</v>
      </c>
      <c r="E1336" s="6" t="s">
        <v>11791</v>
      </c>
      <c r="F1336" s="6" t="s">
        <v>6445</v>
      </c>
      <c r="G1336" s="6" t="s">
        <v>11792</v>
      </c>
      <c r="H1336" s="6" t="s">
        <v>6447</v>
      </c>
      <c r="I1336" s="43">
        <v>45231</v>
      </c>
      <c r="J1336" s="43">
        <v>45236</v>
      </c>
      <c r="K1336">
        <v>910108</v>
      </c>
      <c r="L1336" s="6" t="s">
        <v>11793</v>
      </c>
      <c r="M1336" s="6" t="s">
        <v>11794</v>
      </c>
      <c r="N1336" s="6" t="s">
        <v>5616</v>
      </c>
      <c r="O1336" s="6" t="s">
        <v>3982</v>
      </c>
      <c r="Q1336" s="6" t="s">
        <v>2047</v>
      </c>
      <c r="R1336" s="6" t="s">
        <v>2046</v>
      </c>
      <c r="S1336" s="6" t="s">
        <v>22262</v>
      </c>
      <c r="T1336" s="6" t="s">
        <v>12</v>
      </c>
      <c r="U1336" s="6" t="s">
        <v>2047</v>
      </c>
      <c r="V1336" s="6" t="s">
        <v>17182</v>
      </c>
      <c r="W1336" s="6" t="s">
        <v>17182</v>
      </c>
      <c r="X1336" s="6" t="s">
        <v>22263</v>
      </c>
      <c r="Y1336" s="6" t="s">
        <v>22264</v>
      </c>
      <c r="Z1336" s="6" t="s">
        <v>22265</v>
      </c>
    </row>
    <row r="1337" spans="1:26" x14ac:dyDescent="0.25">
      <c r="A1337" s="6" t="s">
        <v>1593</v>
      </c>
      <c r="B1337" s="6" t="s">
        <v>3873</v>
      </c>
      <c r="C1337" s="6" t="s">
        <v>114</v>
      </c>
      <c r="D1337" s="6" t="s">
        <v>11795</v>
      </c>
      <c r="E1337" s="6" t="s">
        <v>11796</v>
      </c>
      <c r="F1337" s="6" t="s">
        <v>7065</v>
      </c>
      <c r="G1337" s="6" t="s">
        <v>11797</v>
      </c>
      <c r="H1337" s="6" t="s">
        <v>6376</v>
      </c>
      <c r="I1337" s="43">
        <v>45225</v>
      </c>
      <c r="J1337" s="43">
        <v>45229</v>
      </c>
      <c r="K1337">
        <v>1489393</v>
      </c>
      <c r="L1337" s="6" t="s">
        <v>11798</v>
      </c>
      <c r="M1337" s="6" t="s">
        <v>11799</v>
      </c>
      <c r="N1337" s="6" t="s">
        <v>4341</v>
      </c>
      <c r="O1337" s="6" t="s">
        <v>3982</v>
      </c>
      <c r="Q1337" s="6" t="s">
        <v>2048</v>
      </c>
      <c r="R1337" s="6" t="s">
        <v>22266</v>
      </c>
      <c r="S1337" s="6" t="s">
        <v>22267</v>
      </c>
      <c r="T1337" s="6" t="s">
        <v>15902</v>
      </c>
      <c r="U1337" s="6" t="s">
        <v>2048</v>
      </c>
      <c r="V1337" s="6" t="s">
        <v>16037</v>
      </c>
      <c r="W1337" s="6" t="s">
        <v>16616</v>
      </c>
      <c r="X1337" s="6" t="s">
        <v>22268</v>
      </c>
      <c r="Y1337" s="6" t="s">
        <v>22269</v>
      </c>
      <c r="Z1337" s="6" t="s">
        <v>22270</v>
      </c>
    </row>
    <row r="1338" spans="1:26" x14ac:dyDescent="0.25">
      <c r="A1338" s="6" t="s">
        <v>1595</v>
      </c>
      <c r="B1338" s="6" t="s">
        <v>3858</v>
      </c>
      <c r="C1338" s="6" t="s">
        <v>3819</v>
      </c>
      <c r="D1338" s="6" t="s">
        <v>11800</v>
      </c>
      <c r="E1338" s="6" t="s">
        <v>6466</v>
      </c>
      <c r="F1338" s="6" t="s">
        <v>6451</v>
      </c>
      <c r="G1338" s="6" t="s">
        <v>7203</v>
      </c>
      <c r="H1338" s="6" t="s">
        <v>6353</v>
      </c>
      <c r="I1338" s="43">
        <v>45236</v>
      </c>
      <c r="J1338" s="43">
        <v>45240</v>
      </c>
      <c r="K1338">
        <v>1759509</v>
      </c>
      <c r="L1338" s="6" t="s">
        <v>11801</v>
      </c>
      <c r="M1338" s="6" t="s">
        <v>11802</v>
      </c>
      <c r="N1338" s="6" t="s">
        <v>4574</v>
      </c>
      <c r="O1338" s="6" t="s">
        <v>3982</v>
      </c>
      <c r="Q1338" s="6" t="s">
        <v>2050</v>
      </c>
      <c r="R1338" s="6" t="s">
        <v>22271</v>
      </c>
      <c r="S1338" s="6" t="s">
        <v>22272</v>
      </c>
      <c r="T1338" s="6" t="s">
        <v>15902</v>
      </c>
      <c r="U1338" s="6" t="s">
        <v>2050</v>
      </c>
      <c r="V1338" s="6" t="s">
        <v>15936</v>
      </c>
      <c r="W1338" s="6" t="s">
        <v>15937</v>
      </c>
      <c r="X1338" s="6" t="s">
        <v>22273</v>
      </c>
      <c r="Y1338" s="6" t="s">
        <v>22274</v>
      </c>
      <c r="Z1338" s="6" t="s">
        <v>22275</v>
      </c>
    </row>
    <row r="1339" spans="1:26" x14ac:dyDescent="0.25">
      <c r="A1339" s="6" t="s">
        <v>1597</v>
      </c>
      <c r="B1339" s="6" t="s">
        <v>3832</v>
      </c>
      <c r="C1339" s="6" t="s">
        <v>3821</v>
      </c>
      <c r="D1339" s="6" t="s">
        <v>11803</v>
      </c>
      <c r="E1339" s="6" t="s">
        <v>81</v>
      </c>
      <c r="F1339" s="6" t="s">
        <v>7215</v>
      </c>
      <c r="G1339" s="6" t="s">
        <v>11804</v>
      </c>
      <c r="H1339" s="6" t="s">
        <v>81</v>
      </c>
      <c r="I1339" s="43"/>
      <c r="J1339" s="43"/>
      <c r="K1339">
        <v>1160106</v>
      </c>
      <c r="L1339" s="6" t="s">
        <v>11805</v>
      </c>
      <c r="M1339" s="6" t="s">
        <v>11806</v>
      </c>
      <c r="N1339" s="6" t="s">
        <v>5617</v>
      </c>
      <c r="O1339" s="6" t="s">
        <v>3982</v>
      </c>
      <c r="Q1339" s="6" t="s">
        <v>3537</v>
      </c>
      <c r="R1339" s="6" t="s">
        <v>22276</v>
      </c>
      <c r="S1339" s="6" t="s">
        <v>22277</v>
      </c>
      <c r="T1339" s="6" t="s">
        <v>15902</v>
      </c>
      <c r="U1339" s="6" t="s">
        <v>3537</v>
      </c>
      <c r="V1339" s="6" t="s">
        <v>16127</v>
      </c>
      <c r="W1339" s="6" t="s">
        <v>16152</v>
      </c>
      <c r="X1339" s="6" t="s">
        <v>22278</v>
      </c>
      <c r="Y1339" s="6" t="s">
        <v>22279</v>
      </c>
      <c r="Z1339" s="6" t="s">
        <v>22280</v>
      </c>
    </row>
    <row r="1340" spans="1:26" x14ac:dyDescent="0.25">
      <c r="A1340" s="6" t="s">
        <v>3367</v>
      </c>
      <c r="B1340" s="6" t="s">
        <v>3916</v>
      </c>
      <c r="C1340" s="6" t="s">
        <v>114</v>
      </c>
      <c r="D1340" s="6" t="s">
        <v>11807</v>
      </c>
      <c r="E1340" s="6" t="s">
        <v>11808</v>
      </c>
      <c r="F1340" s="6" t="s">
        <v>11809</v>
      </c>
      <c r="G1340" s="6" t="s">
        <v>11810</v>
      </c>
      <c r="H1340" s="6" t="s">
        <v>6852</v>
      </c>
      <c r="I1340" s="43"/>
      <c r="J1340" s="43"/>
      <c r="K1340">
        <v>1444327</v>
      </c>
      <c r="L1340" s="6" t="s">
        <v>11811</v>
      </c>
      <c r="M1340" s="6" t="s">
        <v>11812</v>
      </c>
      <c r="N1340" s="6" t="s">
        <v>5618</v>
      </c>
      <c r="O1340" s="6" t="s">
        <v>3982</v>
      </c>
      <c r="Q1340" s="6" t="s">
        <v>3539</v>
      </c>
      <c r="R1340" s="6" t="s">
        <v>22281</v>
      </c>
      <c r="S1340" s="6" t="s">
        <v>22282</v>
      </c>
      <c r="T1340" s="6" t="s">
        <v>15902</v>
      </c>
      <c r="U1340" s="6" t="s">
        <v>3539</v>
      </c>
      <c r="V1340" s="6" t="s">
        <v>16285</v>
      </c>
      <c r="W1340" s="6" t="s">
        <v>17049</v>
      </c>
      <c r="X1340" s="6" t="s">
        <v>22283</v>
      </c>
      <c r="Y1340" s="6" t="s">
        <v>22284</v>
      </c>
      <c r="Z1340" s="6" t="s">
        <v>22285</v>
      </c>
    </row>
    <row r="1341" spans="1:26" x14ac:dyDescent="0.25">
      <c r="A1341" s="6" t="s">
        <v>1598</v>
      </c>
      <c r="B1341" s="6" t="s">
        <v>3886</v>
      </c>
      <c r="C1341" s="6" t="s">
        <v>3887</v>
      </c>
      <c r="D1341" s="6" t="s">
        <v>11813</v>
      </c>
      <c r="E1341" s="6" t="s">
        <v>81</v>
      </c>
      <c r="F1341" s="6" t="s">
        <v>9383</v>
      </c>
      <c r="G1341" s="6" t="s">
        <v>9384</v>
      </c>
      <c r="H1341" s="6" t="s">
        <v>6353</v>
      </c>
      <c r="I1341" s="43">
        <v>45231</v>
      </c>
      <c r="J1341" s="43">
        <v>45236</v>
      </c>
      <c r="K1341">
        <v>1335258</v>
      </c>
      <c r="L1341" s="6" t="s">
        <v>11814</v>
      </c>
      <c r="M1341" s="6" t="s">
        <v>11815</v>
      </c>
      <c r="N1341" s="6" t="s">
        <v>4144</v>
      </c>
      <c r="O1341" s="6" t="s">
        <v>3982</v>
      </c>
      <c r="Q1341" s="6" t="s">
        <v>2052</v>
      </c>
      <c r="R1341" s="6" t="s">
        <v>22286</v>
      </c>
      <c r="S1341" s="6" t="s">
        <v>22287</v>
      </c>
      <c r="T1341" s="6" t="s">
        <v>81</v>
      </c>
      <c r="U1341" s="6" t="s">
        <v>81</v>
      </c>
      <c r="V1341" s="6" t="s">
        <v>15930</v>
      </c>
      <c r="W1341" s="6" t="s">
        <v>16007</v>
      </c>
      <c r="X1341" s="6" t="s">
        <v>22288</v>
      </c>
      <c r="Y1341" s="6" t="s">
        <v>22289</v>
      </c>
      <c r="Z1341" s="6" t="s">
        <v>81</v>
      </c>
    </row>
    <row r="1342" spans="1:26" x14ac:dyDescent="0.25">
      <c r="A1342" s="6" t="s">
        <v>3369</v>
      </c>
      <c r="B1342" s="6" t="s">
        <v>3837</v>
      </c>
      <c r="C1342" s="6" t="s">
        <v>3823</v>
      </c>
      <c r="D1342" s="6" t="s">
        <v>11816</v>
      </c>
      <c r="E1342" s="6" t="s">
        <v>6647</v>
      </c>
      <c r="F1342" s="6" t="s">
        <v>11817</v>
      </c>
      <c r="G1342" s="6" t="s">
        <v>11818</v>
      </c>
      <c r="H1342" s="6" t="s">
        <v>6353</v>
      </c>
      <c r="I1342" s="43">
        <v>45238</v>
      </c>
      <c r="J1342" s="43">
        <v>45243</v>
      </c>
      <c r="K1342">
        <v>1286139</v>
      </c>
      <c r="L1342" s="6" t="s">
        <v>11819</v>
      </c>
      <c r="M1342" s="6" t="s">
        <v>11820</v>
      </c>
      <c r="N1342" s="6" t="s">
        <v>5619</v>
      </c>
      <c r="O1342" s="6" t="s">
        <v>3982</v>
      </c>
      <c r="Q1342" s="6" t="s">
        <v>2053</v>
      </c>
      <c r="R1342" s="6" t="s">
        <v>22290</v>
      </c>
      <c r="S1342" s="6" t="s">
        <v>22291</v>
      </c>
      <c r="T1342" s="6" t="s">
        <v>12</v>
      </c>
      <c r="U1342" s="6" t="s">
        <v>2053</v>
      </c>
      <c r="V1342" s="6" t="s">
        <v>3922</v>
      </c>
      <c r="W1342" s="6" t="s">
        <v>17845</v>
      </c>
      <c r="X1342" s="6" t="s">
        <v>22292</v>
      </c>
      <c r="Y1342" s="6" t="s">
        <v>22293</v>
      </c>
      <c r="Z1342" s="6" t="s">
        <v>22294</v>
      </c>
    </row>
    <row r="1343" spans="1:26" x14ac:dyDescent="0.25">
      <c r="A1343" s="6" t="s">
        <v>3370</v>
      </c>
      <c r="B1343" s="6" t="s">
        <v>3815</v>
      </c>
      <c r="C1343" s="6" t="s">
        <v>3816</v>
      </c>
      <c r="D1343" s="6" t="s">
        <v>11821</v>
      </c>
      <c r="E1343" s="6" t="s">
        <v>81</v>
      </c>
      <c r="F1343" s="6" t="s">
        <v>9287</v>
      </c>
      <c r="G1343" s="6" t="s">
        <v>11822</v>
      </c>
      <c r="H1343" s="6" t="s">
        <v>81</v>
      </c>
      <c r="I1343" s="43"/>
      <c r="J1343" s="43"/>
      <c r="L1343" s="6" t="s">
        <v>81</v>
      </c>
      <c r="M1343" s="6" t="s">
        <v>81</v>
      </c>
      <c r="N1343" s="6" t="s">
        <v>4281</v>
      </c>
      <c r="O1343" s="6" t="s">
        <v>3983</v>
      </c>
      <c r="Q1343" s="6" t="s">
        <v>2054</v>
      </c>
      <c r="R1343" s="6" t="s">
        <v>22295</v>
      </c>
      <c r="S1343" s="6" t="s">
        <v>22296</v>
      </c>
      <c r="T1343" s="6" t="s">
        <v>12</v>
      </c>
      <c r="U1343" s="6" t="s">
        <v>2054</v>
      </c>
      <c r="V1343" s="6" t="s">
        <v>24</v>
      </c>
      <c r="W1343" s="6" t="s">
        <v>15974</v>
      </c>
      <c r="X1343" s="6" t="s">
        <v>22297</v>
      </c>
      <c r="Y1343" s="6" t="s">
        <v>22298</v>
      </c>
      <c r="Z1343" s="6" t="s">
        <v>22299</v>
      </c>
    </row>
    <row r="1344" spans="1:26" x14ac:dyDescent="0.25">
      <c r="A1344" s="6" t="s">
        <v>1600</v>
      </c>
      <c r="B1344" s="6" t="s">
        <v>3941</v>
      </c>
      <c r="C1344" s="6" t="s">
        <v>3826</v>
      </c>
      <c r="D1344" s="6" t="s">
        <v>11823</v>
      </c>
      <c r="E1344" s="6" t="s">
        <v>81</v>
      </c>
      <c r="F1344" s="6" t="s">
        <v>6445</v>
      </c>
      <c r="G1344" s="6" t="s">
        <v>7814</v>
      </c>
      <c r="H1344" s="6" t="s">
        <v>6447</v>
      </c>
      <c r="I1344" s="43">
        <v>45160</v>
      </c>
      <c r="J1344" s="43"/>
      <c r="K1344">
        <v>794367</v>
      </c>
      <c r="L1344" s="6" t="s">
        <v>11824</v>
      </c>
      <c r="M1344" s="6" t="s">
        <v>11825</v>
      </c>
      <c r="N1344" s="6" t="s">
        <v>4527</v>
      </c>
      <c r="O1344" s="6" t="s">
        <v>3982</v>
      </c>
      <c r="Q1344" s="6" t="s">
        <v>2056</v>
      </c>
      <c r="R1344" s="6" t="s">
        <v>22300</v>
      </c>
      <c r="S1344" s="6" t="s">
        <v>81</v>
      </c>
      <c r="T1344" s="6" t="s">
        <v>12</v>
      </c>
      <c r="U1344" s="6" t="s">
        <v>2056</v>
      </c>
      <c r="V1344" s="6" t="s">
        <v>16024</v>
      </c>
      <c r="W1344" s="6" t="s">
        <v>16025</v>
      </c>
      <c r="X1344" s="6" t="s">
        <v>22301</v>
      </c>
      <c r="Y1344" s="6" t="s">
        <v>22302</v>
      </c>
      <c r="Z1344" s="6" t="s">
        <v>81</v>
      </c>
    </row>
    <row r="1345" spans="1:26" x14ac:dyDescent="0.25">
      <c r="A1345" s="6" t="s">
        <v>1601</v>
      </c>
      <c r="B1345" s="6" t="s">
        <v>3882</v>
      </c>
      <c r="C1345" s="6" t="s">
        <v>3821</v>
      </c>
      <c r="D1345" s="6" t="s">
        <v>11826</v>
      </c>
      <c r="E1345" s="6" t="s">
        <v>81</v>
      </c>
      <c r="F1345" s="6" t="s">
        <v>11827</v>
      </c>
      <c r="G1345" s="6" t="s">
        <v>11828</v>
      </c>
      <c r="H1345" s="6" t="s">
        <v>6447</v>
      </c>
      <c r="I1345" s="43">
        <v>45224</v>
      </c>
      <c r="J1345" s="43">
        <v>45229</v>
      </c>
      <c r="K1345">
        <v>1141391</v>
      </c>
      <c r="L1345" s="6" t="s">
        <v>11829</v>
      </c>
      <c r="M1345" s="6" t="s">
        <v>11830</v>
      </c>
      <c r="N1345" s="6" t="s">
        <v>5620</v>
      </c>
      <c r="O1345" s="6" t="s">
        <v>3982</v>
      </c>
      <c r="Q1345" s="6" t="s">
        <v>2057</v>
      </c>
      <c r="R1345" s="6" t="s">
        <v>22303</v>
      </c>
      <c r="S1345" s="6" t="s">
        <v>22304</v>
      </c>
      <c r="T1345" s="6" t="s">
        <v>12</v>
      </c>
      <c r="U1345" s="6" t="s">
        <v>2057</v>
      </c>
      <c r="V1345" s="6" t="s">
        <v>16127</v>
      </c>
      <c r="W1345" s="6" t="s">
        <v>16482</v>
      </c>
      <c r="X1345" s="6" t="s">
        <v>22305</v>
      </c>
      <c r="Y1345" s="6" t="s">
        <v>22306</v>
      </c>
      <c r="Z1345" s="6" t="s">
        <v>22307</v>
      </c>
    </row>
    <row r="1346" spans="1:26" x14ac:dyDescent="0.25">
      <c r="A1346" s="6" t="s">
        <v>1602</v>
      </c>
      <c r="B1346" s="6" t="s">
        <v>3874</v>
      </c>
      <c r="C1346" s="6" t="s">
        <v>3840</v>
      </c>
      <c r="D1346" s="6" t="s">
        <v>11831</v>
      </c>
      <c r="E1346" s="6" t="s">
        <v>6357</v>
      </c>
      <c r="F1346" s="6" t="s">
        <v>11832</v>
      </c>
      <c r="G1346" s="6" t="s">
        <v>11833</v>
      </c>
      <c r="H1346" s="6" t="s">
        <v>6399</v>
      </c>
      <c r="I1346" s="43">
        <v>45223</v>
      </c>
      <c r="J1346" s="43">
        <v>45229</v>
      </c>
      <c r="K1346">
        <v>912595</v>
      </c>
      <c r="L1346" s="6" t="s">
        <v>11834</v>
      </c>
      <c r="M1346" s="6" t="s">
        <v>11835</v>
      </c>
      <c r="N1346" s="6" t="s">
        <v>5621</v>
      </c>
      <c r="O1346" s="6" t="s">
        <v>3982</v>
      </c>
      <c r="Q1346" s="6" t="s">
        <v>2059</v>
      </c>
      <c r="R1346" s="6" t="s">
        <v>22308</v>
      </c>
      <c r="S1346" s="6" t="s">
        <v>22309</v>
      </c>
      <c r="T1346" s="6" t="s">
        <v>15902</v>
      </c>
      <c r="U1346" s="6" t="s">
        <v>2059</v>
      </c>
      <c r="V1346" s="6" t="s">
        <v>16024</v>
      </c>
      <c r="W1346" s="6" t="s">
        <v>16025</v>
      </c>
      <c r="X1346" s="6" t="s">
        <v>22310</v>
      </c>
      <c r="Y1346" s="6" t="s">
        <v>22311</v>
      </c>
      <c r="Z1346" s="6" t="s">
        <v>81</v>
      </c>
    </row>
    <row r="1347" spans="1:26" x14ac:dyDescent="0.25">
      <c r="A1347" s="6" t="s">
        <v>3372</v>
      </c>
      <c r="B1347" s="6" t="s">
        <v>3851</v>
      </c>
      <c r="C1347" s="6" t="s">
        <v>3840</v>
      </c>
      <c r="D1347" s="6" t="s">
        <v>11836</v>
      </c>
      <c r="E1347" s="6" t="s">
        <v>7191</v>
      </c>
      <c r="F1347" s="6" t="s">
        <v>7326</v>
      </c>
      <c r="G1347" s="6" t="s">
        <v>11837</v>
      </c>
      <c r="H1347" s="6" t="s">
        <v>6353</v>
      </c>
      <c r="I1347" s="43">
        <v>45231</v>
      </c>
      <c r="J1347" s="43">
        <v>45236</v>
      </c>
      <c r="K1347">
        <v>912242</v>
      </c>
      <c r="L1347" s="6" t="s">
        <v>11838</v>
      </c>
      <c r="M1347" s="6" t="s">
        <v>11839</v>
      </c>
      <c r="N1347" s="6" t="s">
        <v>5622</v>
      </c>
      <c r="O1347" s="6" t="s">
        <v>3982</v>
      </c>
      <c r="Q1347" s="6" t="s">
        <v>2060</v>
      </c>
      <c r="R1347" s="6" t="s">
        <v>22312</v>
      </c>
      <c r="S1347" s="6" t="s">
        <v>22313</v>
      </c>
      <c r="T1347" s="6" t="s">
        <v>15902</v>
      </c>
      <c r="U1347" s="6" t="s">
        <v>2060</v>
      </c>
      <c r="V1347" s="6" t="s">
        <v>15930</v>
      </c>
      <c r="W1347" s="6" t="s">
        <v>16425</v>
      </c>
      <c r="X1347" s="6" t="s">
        <v>22314</v>
      </c>
      <c r="Y1347" s="6" t="s">
        <v>22315</v>
      </c>
      <c r="Z1347" s="6" t="s">
        <v>22316</v>
      </c>
    </row>
    <row r="1348" spans="1:26" x14ac:dyDescent="0.25">
      <c r="A1348" s="6" t="s">
        <v>1604</v>
      </c>
      <c r="B1348" s="6" t="s">
        <v>3828</v>
      </c>
      <c r="C1348" s="6" t="s">
        <v>3821</v>
      </c>
      <c r="D1348" s="6" t="s">
        <v>11840</v>
      </c>
      <c r="E1348" s="6" t="s">
        <v>8435</v>
      </c>
      <c r="F1348" s="6" t="s">
        <v>7065</v>
      </c>
      <c r="G1348" s="6" t="s">
        <v>11841</v>
      </c>
      <c r="H1348" s="6" t="s">
        <v>6376</v>
      </c>
      <c r="I1348" s="43">
        <v>45230</v>
      </c>
      <c r="J1348" s="43">
        <v>45236</v>
      </c>
      <c r="K1348">
        <v>1396440</v>
      </c>
      <c r="L1348" s="6" t="s">
        <v>11842</v>
      </c>
      <c r="M1348" s="6" t="s">
        <v>11843</v>
      </c>
      <c r="N1348" s="6" t="s">
        <v>5623</v>
      </c>
      <c r="O1348" s="6" t="s">
        <v>3982</v>
      </c>
      <c r="Q1348" s="6" t="s">
        <v>3542</v>
      </c>
      <c r="R1348" s="6" t="s">
        <v>22317</v>
      </c>
      <c r="S1348" s="6" t="s">
        <v>22318</v>
      </c>
      <c r="T1348" s="6" t="s">
        <v>15902</v>
      </c>
      <c r="U1348" s="6" t="s">
        <v>3542</v>
      </c>
      <c r="V1348" s="6" t="s">
        <v>16510</v>
      </c>
      <c r="W1348" s="6" t="s">
        <v>16564</v>
      </c>
      <c r="X1348" s="6" t="s">
        <v>22319</v>
      </c>
      <c r="Y1348" s="6" t="s">
        <v>22320</v>
      </c>
      <c r="Z1348" s="6" t="s">
        <v>22321</v>
      </c>
    </row>
    <row r="1349" spans="1:26" x14ac:dyDescent="0.25">
      <c r="A1349" s="6" t="s">
        <v>3373</v>
      </c>
      <c r="B1349" s="6" t="s">
        <v>3941</v>
      </c>
      <c r="C1349" s="6" t="s">
        <v>3826</v>
      </c>
      <c r="D1349" s="6" t="s">
        <v>11844</v>
      </c>
      <c r="E1349" s="6" t="s">
        <v>11845</v>
      </c>
      <c r="F1349" s="6" t="s">
        <v>7215</v>
      </c>
      <c r="G1349" s="6" t="s">
        <v>11846</v>
      </c>
      <c r="H1349" s="6" t="s">
        <v>81</v>
      </c>
      <c r="I1349" s="43"/>
      <c r="J1349" s="43"/>
      <c r="L1349" s="6" t="s">
        <v>11847</v>
      </c>
      <c r="M1349" s="6" t="s">
        <v>81</v>
      </c>
      <c r="N1349" s="6" t="s">
        <v>5624</v>
      </c>
      <c r="O1349" s="6" t="s">
        <v>3982</v>
      </c>
      <c r="Q1349" s="6" t="s">
        <v>2061</v>
      </c>
      <c r="R1349" s="6" t="s">
        <v>22322</v>
      </c>
      <c r="S1349" s="6" t="s">
        <v>22323</v>
      </c>
      <c r="T1349" s="6" t="s">
        <v>15902</v>
      </c>
      <c r="U1349" s="6" t="s">
        <v>2061</v>
      </c>
      <c r="V1349" s="6" t="s">
        <v>15889</v>
      </c>
      <c r="W1349" s="6" t="s">
        <v>15924</v>
      </c>
      <c r="X1349" s="6" t="s">
        <v>22324</v>
      </c>
      <c r="Y1349" s="6" t="s">
        <v>22325</v>
      </c>
      <c r="Z1349" s="6" t="s">
        <v>22326</v>
      </c>
    </row>
    <row r="1350" spans="1:26" x14ac:dyDescent="0.25">
      <c r="A1350" s="6" t="s">
        <v>1606</v>
      </c>
      <c r="B1350" s="6" t="s">
        <v>3856</v>
      </c>
      <c r="C1350" s="6" t="s">
        <v>3823</v>
      </c>
      <c r="D1350" s="6" t="s">
        <v>11848</v>
      </c>
      <c r="E1350" s="6" t="s">
        <v>81</v>
      </c>
      <c r="F1350" s="6" t="s">
        <v>7058</v>
      </c>
      <c r="G1350" s="6" t="s">
        <v>11849</v>
      </c>
      <c r="H1350" s="6" t="s">
        <v>7060</v>
      </c>
      <c r="I1350" s="43">
        <v>45217</v>
      </c>
      <c r="J1350" s="43">
        <v>45222</v>
      </c>
      <c r="K1350">
        <v>871763</v>
      </c>
      <c r="L1350" s="6" t="s">
        <v>11850</v>
      </c>
      <c r="M1350" s="6" t="s">
        <v>11851</v>
      </c>
      <c r="N1350" s="6" t="s">
        <v>4656</v>
      </c>
      <c r="O1350" s="6" t="s">
        <v>3982</v>
      </c>
      <c r="Q1350" s="6" t="s">
        <v>2063</v>
      </c>
      <c r="R1350" s="6" t="s">
        <v>22327</v>
      </c>
      <c r="S1350" s="6" t="s">
        <v>22328</v>
      </c>
      <c r="T1350" s="6" t="s">
        <v>81</v>
      </c>
      <c r="U1350" s="6" t="s">
        <v>81</v>
      </c>
      <c r="V1350" s="6" t="s">
        <v>15936</v>
      </c>
      <c r="W1350" s="6" t="s">
        <v>15937</v>
      </c>
      <c r="X1350" s="6" t="s">
        <v>22329</v>
      </c>
      <c r="Y1350" s="6" t="s">
        <v>22330</v>
      </c>
      <c r="Z1350" s="6" t="s">
        <v>81</v>
      </c>
    </row>
    <row r="1351" spans="1:26" x14ac:dyDescent="0.25">
      <c r="A1351" s="6" t="s">
        <v>1609</v>
      </c>
      <c r="B1351" s="6" t="s">
        <v>3858</v>
      </c>
      <c r="C1351" s="6" t="s">
        <v>3819</v>
      </c>
      <c r="D1351" s="6" t="s">
        <v>11852</v>
      </c>
      <c r="E1351" s="6" t="s">
        <v>11853</v>
      </c>
      <c r="F1351" s="6" t="s">
        <v>6418</v>
      </c>
      <c r="G1351" s="6" t="s">
        <v>9966</v>
      </c>
      <c r="H1351" s="6" t="s">
        <v>6420</v>
      </c>
      <c r="I1351" s="43">
        <v>45222</v>
      </c>
      <c r="J1351" s="43">
        <v>45226</v>
      </c>
      <c r="K1351">
        <v>1056696</v>
      </c>
      <c r="L1351" s="6" t="s">
        <v>11854</v>
      </c>
      <c r="M1351" s="6" t="s">
        <v>11855</v>
      </c>
      <c r="N1351" s="6" t="s">
        <v>5625</v>
      </c>
      <c r="O1351" s="6" t="s">
        <v>3982</v>
      </c>
      <c r="Q1351" s="6" t="s">
        <v>2065</v>
      </c>
      <c r="R1351" s="6" t="s">
        <v>22331</v>
      </c>
      <c r="S1351" s="6" t="s">
        <v>22332</v>
      </c>
      <c r="T1351" s="6" t="s">
        <v>81</v>
      </c>
      <c r="U1351" s="6" t="s">
        <v>81</v>
      </c>
      <c r="V1351" s="6" t="s">
        <v>16037</v>
      </c>
      <c r="W1351" s="6" t="s">
        <v>16579</v>
      </c>
      <c r="X1351" s="6" t="s">
        <v>22333</v>
      </c>
      <c r="Y1351" s="6" t="s">
        <v>22334</v>
      </c>
      <c r="Z1351" s="6" t="s">
        <v>81</v>
      </c>
    </row>
    <row r="1352" spans="1:26" x14ac:dyDescent="0.25">
      <c r="A1352" s="6" t="s">
        <v>1611</v>
      </c>
      <c r="B1352" s="6" t="s">
        <v>3886</v>
      </c>
      <c r="C1352" s="6" t="s">
        <v>3887</v>
      </c>
      <c r="D1352" s="6" t="s">
        <v>11856</v>
      </c>
      <c r="E1352" s="6" t="s">
        <v>11857</v>
      </c>
      <c r="F1352" s="6" t="s">
        <v>6822</v>
      </c>
      <c r="G1352" s="6" t="s">
        <v>11858</v>
      </c>
      <c r="H1352" s="6" t="s">
        <v>81</v>
      </c>
      <c r="I1352" s="43">
        <v>45189</v>
      </c>
      <c r="J1352" s="43">
        <v>45194</v>
      </c>
      <c r="K1352">
        <v>1549107</v>
      </c>
      <c r="L1352" s="6" t="s">
        <v>11859</v>
      </c>
      <c r="M1352" s="6" t="s">
        <v>11860</v>
      </c>
      <c r="N1352" s="6" t="s">
        <v>5626</v>
      </c>
      <c r="O1352" s="6" t="s">
        <v>3982</v>
      </c>
      <c r="Q1352" s="6" t="s">
        <v>2067</v>
      </c>
      <c r="R1352" s="6" t="s">
        <v>22335</v>
      </c>
      <c r="S1352" s="6" t="s">
        <v>22336</v>
      </c>
      <c r="T1352" s="6" t="s">
        <v>15902</v>
      </c>
      <c r="U1352" s="6" t="s">
        <v>2067</v>
      </c>
      <c r="V1352" s="6" t="s">
        <v>16037</v>
      </c>
      <c r="W1352" s="6" t="s">
        <v>16616</v>
      </c>
      <c r="X1352" s="6" t="s">
        <v>22337</v>
      </c>
      <c r="Y1352" s="6" t="s">
        <v>22338</v>
      </c>
      <c r="Z1352" s="6" t="s">
        <v>22339</v>
      </c>
    </row>
    <row r="1353" spans="1:26" x14ac:dyDescent="0.25">
      <c r="A1353" s="6" t="s">
        <v>1612</v>
      </c>
      <c r="B1353" s="6" t="s">
        <v>3905</v>
      </c>
      <c r="C1353" s="6" t="s">
        <v>3826</v>
      </c>
      <c r="D1353" s="6" t="s">
        <v>11861</v>
      </c>
      <c r="E1353" s="6" t="s">
        <v>81</v>
      </c>
      <c r="F1353" s="6" t="s">
        <v>6693</v>
      </c>
      <c r="G1353" s="6" t="s">
        <v>6694</v>
      </c>
      <c r="H1353" s="6" t="s">
        <v>6594</v>
      </c>
      <c r="I1353" s="43">
        <v>45231</v>
      </c>
      <c r="J1353" s="43">
        <v>45236</v>
      </c>
      <c r="K1353">
        <v>1048286</v>
      </c>
      <c r="L1353" s="6" t="s">
        <v>11862</v>
      </c>
      <c r="M1353" s="6" t="s">
        <v>11863</v>
      </c>
      <c r="N1353" s="6" t="s">
        <v>4206</v>
      </c>
      <c r="O1353" s="6" t="s">
        <v>3982</v>
      </c>
      <c r="Q1353" s="6" t="s">
        <v>3546</v>
      </c>
      <c r="R1353" s="6" t="s">
        <v>22340</v>
      </c>
      <c r="S1353" s="6" t="s">
        <v>22341</v>
      </c>
      <c r="T1353" s="6" t="s">
        <v>15902</v>
      </c>
      <c r="U1353" s="6" t="s">
        <v>22342</v>
      </c>
      <c r="V1353" s="6" t="s">
        <v>15917</v>
      </c>
      <c r="W1353" s="6" t="s">
        <v>16452</v>
      </c>
      <c r="X1353" s="6" t="s">
        <v>22343</v>
      </c>
      <c r="Y1353" s="6" t="s">
        <v>22344</v>
      </c>
      <c r="Z1353" s="6" t="s">
        <v>22345</v>
      </c>
    </row>
    <row r="1354" spans="1:26" x14ac:dyDescent="0.25">
      <c r="A1354" s="6" t="s">
        <v>15800</v>
      </c>
      <c r="B1354" s="6" t="s">
        <v>3944</v>
      </c>
      <c r="C1354" s="6" t="s">
        <v>3821</v>
      </c>
      <c r="D1354" s="6" t="s">
        <v>24628</v>
      </c>
      <c r="E1354" s="6" t="s">
        <v>6654</v>
      </c>
      <c r="F1354" s="6" t="s">
        <v>7029</v>
      </c>
      <c r="G1354" s="6" t="s">
        <v>7030</v>
      </c>
      <c r="H1354" s="6" t="s">
        <v>3137</v>
      </c>
      <c r="I1354" s="43">
        <v>45236</v>
      </c>
      <c r="J1354" s="43">
        <v>45240</v>
      </c>
      <c r="L1354" s="6" t="s">
        <v>81</v>
      </c>
      <c r="M1354" s="6" t="s">
        <v>81</v>
      </c>
      <c r="N1354" s="6" t="s">
        <v>24629</v>
      </c>
      <c r="O1354" s="6" t="s">
        <v>3982</v>
      </c>
      <c r="Q1354" s="6" t="s">
        <v>2070</v>
      </c>
      <c r="R1354" s="6" t="s">
        <v>22346</v>
      </c>
      <c r="S1354" s="6" t="s">
        <v>22347</v>
      </c>
      <c r="T1354" s="6" t="s">
        <v>81</v>
      </c>
      <c r="U1354" s="6" t="s">
        <v>81</v>
      </c>
      <c r="V1354" s="6" t="s">
        <v>15889</v>
      </c>
      <c r="W1354" s="6" t="s">
        <v>16116</v>
      </c>
      <c r="X1354" s="6" t="s">
        <v>22348</v>
      </c>
      <c r="Y1354" s="6" t="s">
        <v>22349</v>
      </c>
      <c r="Z1354" s="6" t="s">
        <v>81</v>
      </c>
    </row>
    <row r="1355" spans="1:26" x14ac:dyDescent="0.25">
      <c r="A1355" s="6" t="s">
        <v>3374</v>
      </c>
      <c r="B1355" s="6" t="s">
        <v>745</v>
      </c>
      <c r="C1355" s="6" t="s">
        <v>3823</v>
      </c>
      <c r="D1355" s="6" t="s">
        <v>11864</v>
      </c>
      <c r="E1355" s="6" t="s">
        <v>7230</v>
      </c>
      <c r="F1355" s="6" t="s">
        <v>6722</v>
      </c>
      <c r="G1355" s="6" t="s">
        <v>11865</v>
      </c>
      <c r="H1355" s="6" t="s">
        <v>81</v>
      </c>
      <c r="I1355" s="43"/>
      <c r="J1355" s="43"/>
      <c r="L1355" s="6" t="s">
        <v>11866</v>
      </c>
      <c r="M1355" s="6" t="s">
        <v>11867</v>
      </c>
      <c r="N1355" s="6" t="s">
        <v>5627</v>
      </c>
      <c r="O1355" s="6" t="s">
        <v>3984</v>
      </c>
      <c r="Q1355" s="6" t="s">
        <v>3548</v>
      </c>
      <c r="R1355" s="6" t="s">
        <v>22350</v>
      </c>
      <c r="S1355" s="6" t="s">
        <v>22351</v>
      </c>
      <c r="T1355" s="6" t="s">
        <v>12</v>
      </c>
      <c r="U1355" s="6" t="s">
        <v>3548</v>
      </c>
      <c r="V1355" s="6" t="s">
        <v>15889</v>
      </c>
      <c r="W1355" s="6" t="s">
        <v>16116</v>
      </c>
      <c r="X1355" s="6" t="s">
        <v>22352</v>
      </c>
      <c r="Y1355" s="6" t="s">
        <v>22353</v>
      </c>
      <c r="Z1355" s="6" t="s">
        <v>81</v>
      </c>
    </row>
    <row r="1356" spans="1:26" x14ac:dyDescent="0.25">
      <c r="A1356" s="6" t="s">
        <v>1613</v>
      </c>
      <c r="B1356" s="6" t="s">
        <v>3824</v>
      </c>
      <c r="C1356" s="6" t="s">
        <v>3823</v>
      </c>
      <c r="D1356" s="6" t="s">
        <v>11868</v>
      </c>
      <c r="E1356" s="6" t="s">
        <v>81</v>
      </c>
      <c r="F1356" s="6" t="s">
        <v>11869</v>
      </c>
      <c r="G1356" s="6" t="s">
        <v>11870</v>
      </c>
      <c r="H1356" s="6" t="s">
        <v>6542</v>
      </c>
      <c r="I1356" s="43">
        <v>45223</v>
      </c>
      <c r="J1356" s="43">
        <v>45229</v>
      </c>
      <c r="K1356">
        <v>62996</v>
      </c>
      <c r="L1356" s="6" t="s">
        <v>11871</v>
      </c>
      <c r="M1356" s="6" t="s">
        <v>11872</v>
      </c>
      <c r="N1356" s="6" t="s">
        <v>4047</v>
      </c>
      <c r="O1356" s="6" t="s">
        <v>3982</v>
      </c>
      <c r="Q1356" s="6" t="s">
        <v>2072</v>
      </c>
      <c r="R1356" s="6" t="s">
        <v>22354</v>
      </c>
      <c r="S1356" s="6" t="s">
        <v>22355</v>
      </c>
      <c r="T1356" s="6" t="s">
        <v>6627</v>
      </c>
      <c r="U1356" s="6" t="s">
        <v>2072</v>
      </c>
      <c r="V1356" s="6" t="s">
        <v>16510</v>
      </c>
      <c r="W1356" s="6" t="s">
        <v>16564</v>
      </c>
      <c r="X1356" s="6" t="s">
        <v>22356</v>
      </c>
      <c r="Y1356" s="6" t="s">
        <v>22357</v>
      </c>
      <c r="Z1356" s="6" t="s">
        <v>81</v>
      </c>
    </row>
    <row r="1357" spans="1:26" x14ac:dyDescent="0.25">
      <c r="A1357" s="6" t="s">
        <v>1615</v>
      </c>
      <c r="B1357" s="6" t="s">
        <v>3841</v>
      </c>
      <c r="C1357" s="6" t="s">
        <v>3816</v>
      </c>
      <c r="D1357" s="6" t="s">
        <v>11873</v>
      </c>
      <c r="E1357" s="6" t="s">
        <v>81</v>
      </c>
      <c r="F1357" s="6" t="s">
        <v>7439</v>
      </c>
      <c r="G1357" s="6" t="s">
        <v>7440</v>
      </c>
      <c r="H1357" s="6" t="s">
        <v>6353</v>
      </c>
      <c r="I1357" s="43">
        <v>45236</v>
      </c>
      <c r="J1357" s="43">
        <v>45240</v>
      </c>
      <c r="K1357">
        <v>937556</v>
      </c>
      <c r="L1357" s="6" t="s">
        <v>11874</v>
      </c>
      <c r="M1357" s="6" t="s">
        <v>11875</v>
      </c>
      <c r="N1357" s="6" t="s">
        <v>4216</v>
      </c>
      <c r="O1357" s="6" t="s">
        <v>3983</v>
      </c>
      <c r="Q1357" s="6" t="s">
        <v>2074</v>
      </c>
      <c r="R1357" s="6" t="s">
        <v>22358</v>
      </c>
      <c r="S1357" s="6" t="s">
        <v>22359</v>
      </c>
      <c r="T1357" s="6" t="s">
        <v>12</v>
      </c>
      <c r="U1357" s="6" t="s">
        <v>2074</v>
      </c>
      <c r="V1357" s="6" t="s">
        <v>15903</v>
      </c>
      <c r="W1357" s="6" t="s">
        <v>16548</v>
      </c>
      <c r="X1357" s="6" t="s">
        <v>22360</v>
      </c>
      <c r="Y1357" s="6" t="s">
        <v>22361</v>
      </c>
      <c r="Z1357" s="6" t="s">
        <v>22362</v>
      </c>
    </row>
    <row r="1358" spans="1:26" x14ac:dyDescent="0.25">
      <c r="A1358" s="6" t="s">
        <v>1617</v>
      </c>
      <c r="B1358" s="6" t="s">
        <v>3895</v>
      </c>
      <c r="C1358" s="6" t="s">
        <v>3826</v>
      </c>
      <c r="D1358" s="6" t="s">
        <v>11876</v>
      </c>
      <c r="E1358" s="6" t="s">
        <v>81</v>
      </c>
      <c r="F1358" s="6" t="s">
        <v>6772</v>
      </c>
      <c r="G1358" s="6" t="s">
        <v>11877</v>
      </c>
      <c r="H1358" s="6" t="s">
        <v>6353</v>
      </c>
      <c r="I1358" s="43">
        <v>45222</v>
      </c>
      <c r="J1358" s="43">
        <v>45226</v>
      </c>
      <c r="K1358">
        <v>63276</v>
      </c>
      <c r="L1358" s="6" t="s">
        <v>11878</v>
      </c>
      <c r="M1358" s="6" t="s">
        <v>11879</v>
      </c>
      <c r="N1358" s="6" t="s">
        <v>5628</v>
      </c>
      <c r="O1358" s="6" t="s">
        <v>3982</v>
      </c>
      <c r="Q1358" s="6" t="s">
        <v>2076</v>
      </c>
      <c r="R1358" s="6" t="s">
        <v>22363</v>
      </c>
      <c r="S1358" s="6" t="s">
        <v>22364</v>
      </c>
      <c r="T1358" s="6" t="s">
        <v>15902</v>
      </c>
      <c r="U1358" s="6" t="s">
        <v>2076</v>
      </c>
      <c r="V1358" s="6" t="s">
        <v>15936</v>
      </c>
      <c r="W1358" s="6" t="s">
        <v>15937</v>
      </c>
      <c r="X1358" s="6" t="s">
        <v>22365</v>
      </c>
      <c r="Y1358" s="6" t="s">
        <v>22366</v>
      </c>
      <c r="Z1358" s="6" t="s">
        <v>22367</v>
      </c>
    </row>
    <row r="1359" spans="1:26" x14ac:dyDescent="0.25">
      <c r="A1359" s="6" t="s">
        <v>3376</v>
      </c>
      <c r="B1359" s="6" t="s">
        <v>3888</v>
      </c>
      <c r="C1359" s="6" t="s">
        <v>3823</v>
      </c>
      <c r="D1359" s="6" t="s">
        <v>11880</v>
      </c>
      <c r="E1359" s="6" t="s">
        <v>81</v>
      </c>
      <c r="F1359" s="6" t="s">
        <v>9861</v>
      </c>
      <c r="G1359" s="6" t="s">
        <v>11881</v>
      </c>
      <c r="H1359" s="6" t="s">
        <v>1260</v>
      </c>
      <c r="I1359" s="43">
        <v>45230</v>
      </c>
      <c r="J1359" s="43">
        <v>45236</v>
      </c>
      <c r="K1359">
        <v>3453</v>
      </c>
      <c r="L1359" s="6" t="s">
        <v>11882</v>
      </c>
      <c r="M1359" s="6" t="s">
        <v>11883</v>
      </c>
      <c r="N1359" s="6" t="s">
        <v>4099</v>
      </c>
      <c r="O1359" s="6" t="s">
        <v>3982</v>
      </c>
      <c r="Q1359" s="6" t="s">
        <v>2077</v>
      </c>
      <c r="R1359" s="6" t="s">
        <v>22368</v>
      </c>
      <c r="S1359" s="6" t="s">
        <v>22369</v>
      </c>
      <c r="T1359" s="6" t="s">
        <v>6627</v>
      </c>
      <c r="U1359" s="6" t="s">
        <v>2077</v>
      </c>
      <c r="V1359" s="6" t="s">
        <v>15980</v>
      </c>
      <c r="W1359" s="6" t="s">
        <v>17811</v>
      </c>
      <c r="X1359" s="6" t="s">
        <v>22370</v>
      </c>
      <c r="Y1359" s="6" t="s">
        <v>22371</v>
      </c>
      <c r="Z1359" s="6" t="s">
        <v>22372</v>
      </c>
    </row>
    <row r="1360" spans="1:26" x14ac:dyDescent="0.25">
      <c r="A1360" s="6" t="s">
        <v>3377</v>
      </c>
      <c r="B1360" s="6" t="s">
        <v>3882</v>
      </c>
      <c r="C1360" s="6" t="s">
        <v>3821</v>
      </c>
      <c r="D1360" s="6" t="s">
        <v>11884</v>
      </c>
      <c r="E1360" s="6" t="s">
        <v>11885</v>
      </c>
      <c r="F1360" s="6" t="s">
        <v>6722</v>
      </c>
      <c r="G1360" s="6" t="s">
        <v>11886</v>
      </c>
      <c r="H1360" s="6" t="s">
        <v>81</v>
      </c>
      <c r="I1360" s="43"/>
      <c r="J1360" s="43"/>
      <c r="L1360" s="6" t="s">
        <v>11887</v>
      </c>
      <c r="M1360" s="6" t="s">
        <v>11888</v>
      </c>
      <c r="N1360" s="6" t="s">
        <v>5629</v>
      </c>
      <c r="O1360" s="6" t="s">
        <v>3982</v>
      </c>
      <c r="Q1360" s="6" t="s">
        <v>2079</v>
      </c>
      <c r="R1360" s="6" t="s">
        <v>22373</v>
      </c>
      <c r="S1360" s="6" t="s">
        <v>22374</v>
      </c>
      <c r="T1360" s="6" t="s">
        <v>12</v>
      </c>
      <c r="U1360" s="6" t="s">
        <v>2079</v>
      </c>
      <c r="V1360" s="6" t="s">
        <v>16785</v>
      </c>
      <c r="W1360" s="6" t="s">
        <v>16786</v>
      </c>
      <c r="X1360" s="6" t="s">
        <v>22375</v>
      </c>
      <c r="Y1360" s="6" t="s">
        <v>22376</v>
      </c>
      <c r="Z1360" s="6" t="s">
        <v>22377</v>
      </c>
    </row>
    <row r="1361" spans="1:26" x14ac:dyDescent="0.25">
      <c r="A1361" s="6" t="s">
        <v>3378</v>
      </c>
      <c r="B1361" s="6" t="s">
        <v>3945</v>
      </c>
      <c r="C1361" s="6" t="s">
        <v>3826</v>
      </c>
      <c r="D1361" s="6" t="s">
        <v>11889</v>
      </c>
      <c r="E1361" s="6" t="s">
        <v>11890</v>
      </c>
      <c r="F1361" s="6" t="s">
        <v>11891</v>
      </c>
      <c r="G1361" s="6" t="s">
        <v>81</v>
      </c>
      <c r="H1361" s="6" t="s">
        <v>81</v>
      </c>
      <c r="I1361" s="43"/>
      <c r="J1361" s="43"/>
      <c r="L1361" s="6" t="s">
        <v>81</v>
      </c>
      <c r="M1361" s="6" t="s">
        <v>81</v>
      </c>
      <c r="N1361" s="6" t="s">
        <v>5630</v>
      </c>
      <c r="O1361" s="6" t="s">
        <v>3982</v>
      </c>
      <c r="Q1361" s="6" t="s">
        <v>2081</v>
      </c>
      <c r="R1361" s="6" t="s">
        <v>22378</v>
      </c>
      <c r="S1361" s="6" t="s">
        <v>22379</v>
      </c>
      <c r="T1361" s="6" t="s">
        <v>12</v>
      </c>
      <c r="U1361" s="6" t="s">
        <v>2081</v>
      </c>
      <c r="V1361" s="6" t="s">
        <v>16024</v>
      </c>
      <c r="W1361" s="6" t="s">
        <v>16025</v>
      </c>
      <c r="X1361" s="6" t="s">
        <v>22380</v>
      </c>
      <c r="Y1361" s="6" t="s">
        <v>22381</v>
      </c>
      <c r="Z1361" s="6" t="s">
        <v>81</v>
      </c>
    </row>
    <row r="1362" spans="1:26" x14ac:dyDescent="0.25">
      <c r="A1362" s="6" t="s">
        <v>1618</v>
      </c>
      <c r="B1362" s="6" t="s">
        <v>81</v>
      </c>
      <c r="C1362" s="6" t="s">
        <v>81</v>
      </c>
      <c r="D1362" s="6" t="s">
        <v>81</v>
      </c>
      <c r="E1362" s="6" t="s">
        <v>81</v>
      </c>
      <c r="F1362" s="6" t="s">
        <v>81</v>
      </c>
      <c r="G1362" s="6" t="s">
        <v>81</v>
      </c>
      <c r="H1362" s="6" t="s">
        <v>81</v>
      </c>
      <c r="I1362" s="43"/>
      <c r="J1362" s="43"/>
      <c r="K1362">
        <v>1100663</v>
      </c>
      <c r="L1362" s="6" t="s">
        <v>11892</v>
      </c>
      <c r="M1362" s="6" t="s">
        <v>11893</v>
      </c>
      <c r="N1362" s="6" t="s">
        <v>81</v>
      </c>
      <c r="O1362" s="6" t="s">
        <v>81</v>
      </c>
      <c r="Q1362" s="6" t="s">
        <v>2083</v>
      </c>
      <c r="R1362" s="6" t="s">
        <v>22382</v>
      </c>
      <c r="S1362" s="6" t="s">
        <v>22383</v>
      </c>
      <c r="T1362" s="6" t="s">
        <v>81</v>
      </c>
      <c r="U1362" s="6" t="s">
        <v>81</v>
      </c>
      <c r="V1362" s="6" t="s">
        <v>15917</v>
      </c>
      <c r="W1362" s="6" t="s">
        <v>16452</v>
      </c>
      <c r="X1362" s="6" t="s">
        <v>81</v>
      </c>
      <c r="Y1362" s="6" t="s">
        <v>22384</v>
      </c>
      <c r="Z1362" s="6" t="s">
        <v>81</v>
      </c>
    </row>
    <row r="1363" spans="1:26" x14ac:dyDescent="0.25">
      <c r="A1363" s="6" t="s">
        <v>3379</v>
      </c>
      <c r="B1363" s="6" t="s">
        <v>3910</v>
      </c>
      <c r="C1363" s="6" t="s">
        <v>3826</v>
      </c>
      <c r="D1363" s="6" t="s">
        <v>11894</v>
      </c>
      <c r="E1363" s="6" t="s">
        <v>81</v>
      </c>
      <c r="F1363" s="6" t="s">
        <v>11895</v>
      </c>
      <c r="G1363" s="6" t="s">
        <v>11896</v>
      </c>
      <c r="H1363" s="6" t="s">
        <v>81</v>
      </c>
      <c r="I1363" s="43"/>
      <c r="J1363" s="43"/>
      <c r="K1363">
        <v>1067318</v>
      </c>
      <c r="L1363" s="6" t="s">
        <v>81</v>
      </c>
      <c r="M1363" s="6" t="s">
        <v>81</v>
      </c>
      <c r="N1363" s="6" t="s">
        <v>5631</v>
      </c>
      <c r="O1363" s="6" t="s">
        <v>3982</v>
      </c>
      <c r="Q1363" s="6" t="s">
        <v>2084</v>
      </c>
      <c r="R1363" s="6" t="s">
        <v>22385</v>
      </c>
      <c r="S1363" s="6" t="s">
        <v>22386</v>
      </c>
      <c r="T1363" s="6" t="s">
        <v>12</v>
      </c>
      <c r="U1363" s="6" t="s">
        <v>2084</v>
      </c>
      <c r="V1363" s="6" t="s">
        <v>15980</v>
      </c>
      <c r="W1363" s="6" t="s">
        <v>15981</v>
      </c>
      <c r="X1363" s="6" t="s">
        <v>22387</v>
      </c>
      <c r="Y1363" s="6" t="s">
        <v>22388</v>
      </c>
      <c r="Z1363" s="6" t="s">
        <v>22389</v>
      </c>
    </row>
    <row r="1364" spans="1:26" x14ac:dyDescent="0.25">
      <c r="A1364" s="6" t="s">
        <v>1620</v>
      </c>
      <c r="B1364" s="6" t="s">
        <v>3855</v>
      </c>
      <c r="C1364" s="6" t="s">
        <v>3826</v>
      </c>
      <c r="D1364" s="6" t="s">
        <v>11897</v>
      </c>
      <c r="E1364" s="6" t="s">
        <v>11898</v>
      </c>
      <c r="F1364" s="6" t="s">
        <v>11899</v>
      </c>
      <c r="G1364" s="6" t="s">
        <v>11900</v>
      </c>
      <c r="H1364" s="6" t="s">
        <v>81</v>
      </c>
      <c r="I1364" s="43"/>
      <c r="J1364" s="43"/>
      <c r="K1364">
        <v>1910139</v>
      </c>
      <c r="L1364" s="6" t="s">
        <v>81</v>
      </c>
      <c r="M1364" s="6" t="s">
        <v>81</v>
      </c>
      <c r="N1364" s="6" t="s">
        <v>5632</v>
      </c>
      <c r="O1364" s="6" t="s">
        <v>3982</v>
      </c>
      <c r="Q1364" s="6" t="s">
        <v>2086</v>
      </c>
      <c r="R1364" s="6" t="s">
        <v>22390</v>
      </c>
      <c r="S1364" s="6" t="s">
        <v>22391</v>
      </c>
      <c r="T1364" s="6" t="s">
        <v>81</v>
      </c>
      <c r="U1364" s="6" t="s">
        <v>81</v>
      </c>
      <c r="V1364" s="6" t="s">
        <v>15980</v>
      </c>
      <c r="W1364" s="6" t="s">
        <v>16391</v>
      </c>
      <c r="X1364" s="6" t="s">
        <v>22392</v>
      </c>
      <c r="Y1364" s="6" t="s">
        <v>22393</v>
      </c>
      <c r="Z1364" s="6" t="s">
        <v>81</v>
      </c>
    </row>
    <row r="1365" spans="1:26" x14ac:dyDescent="0.25">
      <c r="A1365" s="6" t="s">
        <v>3381</v>
      </c>
      <c r="B1365" s="6" t="s">
        <v>3944</v>
      </c>
      <c r="C1365" s="6" t="s">
        <v>3821</v>
      </c>
      <c r="D1365" s="6" t="s">
        <v>11901</v>
      </c>
      <c r="E1365" s="6" t="s">
        <v>7282</v>
      </c>
      <c r="F1365" s="6" t="s">
        <v>6445</v>
      </c>
      <c r="G1365" s="6" t="s">
        <v>9728</v>
      </c>
      <c r="H1365" s="6" t="s">
        <v>6447</v>
      </c>
      <c r="I1365" s="43">
        <v>45230</v>
      </c>
      <c r="J1365" s="43">
        <v>45236</v>
      </c>
      <c r="K1365">
        <v>1596967</v>
      </c>
      <c r="L1365" s="6" t="s">
        <v>11902</v>
      </c>
      <c r="M1365" s="6" t="s">
        <v>11903</v>
      </c>
      <c r="N1365" s="6" t="s">
        <v>4562</v>
      </c>
      <c r="O1365" s="6" t="s">
        <v>3982</v>
      </c>
      <c r="Q1365" s="6" t="s">
        <v>2088</v>
      </c>
      <c r="R1365" s="6" t="s">
        <v>22394</v>
      </c>
      <c r="S1365" s="6" t="s">
        <v>22395</v>
      </c>
      <c r="T1365" s="6" t="s">
        <v>12</v>
      </c>
      <c r="U1365" s="6" t="s">
        <v>2088</v>
      </c>
      <c r="V1365" s="6" t="s">
        <v>15930</v>
      </c>
      <c r="W1365" s="6" t="s">
        <v>16007</v>
      </c>
      <c r="X1365" s="6" t="s">
        <v>22396</v>
      </c>
      <c r="Y1365" s="6" t="s">
        <v>22397</v>
      </c>
      <c r="Z1365" s="6" t="s">
        <v>22398</v>
      </c>
    </row>
    <row r="1366" spans="1:26" x14ac:dyDescent="0.25">
      <c r="A1366" s="6" t="s">
        <v>1621</v>
      </c>
      <c r="B1366" s="6" t="s">
        <v>3915</v>
      </c>
      <c r="C1366" s="6" t="s">
        <v>3826</v>
      </c>
      <c r="D1366" s="6" t="s">
        <v>11904</v>
      </c>
      <c r="E1366" s="6" t="s">
        <v>81</v>
      </c>
      <c r="F1366" s="6" t="s">
        <v>6557</v>
      </c>
      <c r="G1366" s="6" t="s">
        <v>7480</v>
      </c>
      <c r="H1366" s="6" t="s">
        <v>6408</v>
      </c>
      <c r="I1366" s="43">
        <v>45224</v>
      </c>
      <c r="J1366" s="43">
        <v>45229</v>
      </c>
      <c r="K1366">
        <v>63908</v>
      </c>
      <c r="L1366" s="6" t="s">
        <v>11905</v>
      </c>
      <c r="M1366" s="6" t="s">
        <v>11906</v>
      </c>
      <c r="N1366" s="6" t="s">
        <v>4352</v>
      </c>
      <c r="O1366" s="6" t="s">
        <v>3982</v>
      </c>
      <c r="Q1366" s="6" t="s">
        <v>2090</v>
      </c>
      <c r="R1366" s="6" t="s">
        <v>22399</v>
      </c>
      <c r="S1366" s="6" t="s">
        <v>22400</v>
      </c>
      <c r="T1366" s="6" t="s">
        <v>81</v>
      </c>
      <c r="U1366" s="6" t="s">
        <v>81</v>
      </c>
      <c r="V1366" s="6" t="s">
        <v>16012</v>
      </c>
      <c r="W1366" s="6" t="s">
        <v>18291</v>
      </c>
      <c r="X1366" s="6" t="s">
        <v>81</v>
      </c>
      <c r="Y1366" s="6" t="s">
        <v>22401</v>
      </c>
      <c r="Z1366" s="6" t="s">
        <v>81</v>
      </c>
    </row>
    <row r="1367" spans="1:26" x14ac:dyDescent="0.25">
      <c r="A1367" s="6" t="s">
        <v>1622</v>
      </c>
      <c r="B1367" s="6" t="s">
        <v>3853</v>
      </c>
      <c r="C1367" s="6" t="s">
        <v>3819</v>
      </c>
      <c r="D1367" s="6" t="s">
        <v>11907</v>
      </c>
      <c r="E1367" s="6" t="s">
        <v>81</v>
      </c>
      <c r="F1367" s="6" t="s">
        <v>11908</v>
      </c>
      <c r="G1367" s="6" t="s">
        <v>11909</v>
      </c>
      <c r="H1367" s="6" t="s">
        <v>6829</v>
      </c>
      <c r="I1367" s="43">
        <v>45231</v>
      </c>
      <c r="J1367" s="43">
        <v>45236</v>
      </c>
      <c r="K1367">
        <v>827054</v>
      </c>
      <c r="L1367" s="6" t="s">
        <v>11910</v>
      </c>
      <c r="M1367" s="6" t="s">
        <v>11911</v>
      </c>
      <c r="N1367" s="6" t="s">
        <v>4417</v>
      </c>
      <c r="O1367" s="6" t="s">
        <v>3982</v>
      </c>
      <c r="Q1367" s="6" t="s">
        <v>2092</v>
      </c>
      <c r="R1367" s="6" t="s">
        <v>22402</v>
      </c>
      <c r="S1367" s="6" t="s">
        <v>22403</v>
      </c>
      <c r="T1367" s="6" t="s">
        <v>81</v>
      </c>
      <c r="U1367" s="6" t="s">
        <v>81</v>
      </c>
      <c r="V1367" s="6" t="s">
        <v>16063</v>
      </c>
      <c r="W1367" s="6" t="s">
        <v>16064</v>
      </c>
      <c r="X1367" s="6" t="s">
        <v>22404</v>
      </c>
      <c r="Y1367" s="6" t="s">
        <v>22405</v>
      </c>
      <c r="Z1367" s="6" t="s">
        <v>81</v>
      </c>
    </row>
    <row r="1368" spans="1:26" x14ac:dyDescent="0.25">
      <c r="A1368" s="6" t="s">
        <v>1623</v>
      </c>
      <c r="B1368" s="6" t="s">
        <v>3831</v>
      </c>
      <c r="C1368" s="6" t="s">
        <v>3816</v>
      </c>
      <c r="D1368" s="6" t="s">
        <v>11912</v>
      </c>
      <c r="E1368" s="6" t="s">
        <v>81</v>
      </c>
      <c r="F1368" s="6" t="s">
        <v>8273</v>
      </c>
      <c r="G1368" s="6" t="s">
        <v>8511</v>
      </c>
      <c r="H1368" s="6" t="s">
        <v>6376</v>
      </c>
      <c r="I1368" s="43">
        <v>45229</v>
      </c>
      <c r="J1368" s="43">
        <v>45233</v>
      </c>
      <c r="K1368">
        <v>927653</v>
      </c>
      <c r="L1368" s="6" t="s">
        <v>11913</v>
      </c>
      <c r="M1368" s="6" t="s">
        <v>11914</v>
      </c>
      <c r="N1368" s="6" t="s">
        <v>4137</v>
      </c>
      <c r="O1368" s="6" t="s">
        <v>3983</v>
      </c>
      <c r="Q1368" s="6" t="s">
        <v>2093</v>
      </c>
      <c r="R1368" s="6" t="s">
        <v>22406</v>
      </c>
      <c r="S1368" s="6" t="s">
        <v>22407</v>
      </c>
      <c r="T1368" s="6" t="s">
        <v>15902</v>
      </c>
      <c r="U1368" s="6" t="s">
        <v>2093</v>
      </c>
      <c r="V1368" s="6" t="s">
        <v>15936</v>
      </c>
      <c r="W1368" s="6" t="s">
        <v>15937</v>
      </c>
      <c r="X1368" s="6" t="s">
        <v>22408</v>
      </c>
      <c r="Y1368" s="6" t="s">
        <v>22409</v>
      </c>
      <c r="Z1368" s="6" t="s">
        <v>22410</v>
      </c>
    </row>
    <row r="1369" spans="1:26" x14ac:dyDescent="0.25">
      <c r="A1369" s="6" t="s">
        <v>1624</v>
      </c>
      <c r="B1369" s="6" t="s">
        <v>3928</v>
      </c>
      <c r="C1369" s="6" t="s">
        <v>3821</v>
      </c>
      <c r="D1369" s="6" t="s">
        <v>11915</v>
      </c>
      <c r="E1369" s="6" t="s">
        <v>11916</v>
      </c>
      <c r="F1369" s="6" t="s">
        <v>6445</v>
      </c>
      <c r="G1369" s="6" t="s">
        <v>7457</v>
      </c>
      <c r="H1369" s="6" t="s">
        <v>6447</v>
      </c>
      <c r="I1369" s="43">
        <v>45222</v>
      </c>
      <c r="J1369" s="43">
        <v>45226</v>
      </c>
      <c r="K1369">
        <v>1059556</v>
      </c>
      <c r="L1369" s="6" t="s">
        <v>11917</v>
      </c>
      <c r="M1369" s="6" t="s">
        <v>11918</v>
      </c>
      <c r="N1369" s="6" t="s">
        <v>4638</v>
      </c>
      <c r="O1369" s="6" t="s">
        <v>3982</v>
      </c>
      <c r="Q1369" s="6" t="s">
        <v>2094</v>
      </c>
      <c r="R1369" s="6" t="s">
        <v>22411</v>
      </c>
      <c r="S1369" s="6" t="s">
        <v>22412</v>
      </c>
      <c r="T1369" s="6" t="s">
        <v>16826</v>
      </c>
      <c r="U1369" s="6" t="s">
        <v>22413</v>
      </c>
      <c r="V1369" s="6" t="s">
        <v>16024</v>
      </c>
      <c r="W1369" s="6" t="s">
        <v>21631</v>
      </c>
      <c r="X1369" s="6" t="s">
        <v>22414</v>
      </c>
      <c r="Y1369" s="6" t="s">
        <v>22415</v>
      </c>
      <c r="Z1369" s="6" t="s">
        <v>22416</v>
      </c>
    </row>
    <row r="1370" spans="1:26" x14ac:dyDescent="0.25">
      <c r="A1370" s="6" t="s">
        <v>3383</v>
      </c>
      <c r="B1370" s="6" t="s">
        <v>3914</v>
      </c>
      <c r="C1370" s="6" t="s">
        <v>3826</v>
      </c>
      <c r="D1370" s="6" t="s">
        <v>11919</v>
      </c>
      <c r="E1370" s="6" t="s">
        <v>81</v>
      </c>
      <c r="F1370" s="6" t="s">
        <v>11920</v>
      </c>
      <c r="G1370" s="6" t="s">
        <v>11921</v>
      </c>
      <c r="H1370" s="6" t="s">
        <v>6829</v>
      </c>
      <c r="I1370" s="43">
        <v>45141</v>
      </c>
      <c r="J1370" s="43"/>
      <c r="K1370">
        <v>1853513</v>
      </c>
      <c r="L1370" s="6" t="s">
        <v>11922</v>
      </c>
      <c r="M1370" s="6" t="s">
        <v>11923</v>
      </c>
      <c r="N1370" s="6" t="s">
        <v>4933</v>
      </c>
      <c r="O1370" s="6" t="s">
        <v>3982</v>
      </c>
      <c r="Q1370" s="6" t="s">
        <v>2096</v>
      </c>
      <c r="R1370" s="6" t="s">
        <v>22417</v>
      </c>
      <c r="S1370" s="6" t="s">
        <v>22418</v>
      </c>
      <c r="T1370" s="6" t="s">
        <v>15902</v>
      </c>
      <c r="U1370" s="6" t="s">
        <v>2096</v>
      </c>
      <c r="V1370" s="6" t="s">
        <v>15930</v>
      </c>
      <c r="W1370" s="6" t="s">
        <v>16425</v>
      </c>
      <c r="X1370" s="6" t="s">
        <v>22419</v>
      </c>
      <c r="Y1370" s="6" t="s">
        <v>22420</v>
      </c>
      <c r="Z1370" s="6" t="s">
        <v>81</v>
      </c>
    </row>
    <row r="1371" spans="1:26" x14ac:dyDescent="0.25">
      <c r="A1371" s="6" t="s">
        <v>1626</v>
      </c>
      <c r="B1371" s="6" t="s">
        <v>3847</v>
      </c>
      <c r="C1371" s="6" t="s">
        <v>3819</v>
      </c>
      <c r="D1371" s="6" t="s">
        <v>11924</v>
      </c>
      <c r="E1371" s="6" t="s">
        <v>11925</v>
      </c>
      <c r="F1371" s="6" t="s">
        <v>6445</v>
      </c>
      <c r="G1371" s="6" t="s">
        <v>7108</v>
      </c>
      <c r="H1371" s="6" t="s">
        <v>6447</v>
      </c>
      <c r="I1371" s="43">
        <v>45167</v>
      </c>
      <c r="J1371" s="43">
        <v>45173</v>
      </c>
      <c r="K1371">
        <v>1441816</v>
      </c>
      <c r="L1371" s="6" t="s">
        <v>11926</v>
      </c>
      <c r="M1371" s="6" t="s">
        <v>11927</v>
      </c>
      <c r="N1371" s="6" t="s">
        <v>5633</v>
      </c>
      <c r="O1371" s="6" t="s">
        <v>3982</v>
      </c>
      <c r="Q1371" s="6" t="s">
        <v>2098</v>
      </c>
      <c r="R1371" s="6" t="s">
        <v>22421</v>
      </c>
      <c r="S1371" s="6" t="s">
        <v>22422</v>
      </c>
      <c r="T1371" s="6" t="s">
        <v>15902</v>
      </c>
      <c r="U1371" s="6" t="s">
        <v>2098</v>
      </c>
      <c r="V1371" s="6" t="s">
        <v>15936</v>
      </c>
      <c r="W1371" s="6" t="s">
        <v>15937</v>
      </c>
      <c r="X1371" s="6" t="s">
        <v>22423</v>
      </c>
      <c r="Y1371" s="6" t="s">
        <v>22424</v>
      </c>
      <c r="Z1371" s="6" t="s">
        <v>81</v>
      </c>
    </row>
    <row r="1372" spans="1:26" x14ac:dyDescent="0.25">
      <c r="A1372" s="6" t="s">
        <v>3385</v>
      </c>
      <c r="B1372" s="6" t="s">
        <v>3918</v>
      </c>
      <c r="C1372" s="6" t="s">
        <v>3826</v>
      </c>
      <c r="D1372" s="6" t="s">
        <v>11928</v>
      </c>
      <c r="E1372" s="6" t="s">
        <v>6357</v>
      </c>
      <c r="F1372" s="6" t="s">
        <v>6615</v>
      </c>
      <c r="G1372" s="6" t="s">
        <v>11929</v>
      </c>
      <c r="H1372" s="6" t="s">
        <v>6617</v>
      </c>
      <c r="I1372" s="43">
        <v>45224</v>
      </c>
      <c r="J1372" s="43">
        <v>45229</v>
      </c>
      <c r="K1372">
        <v>773141</v>
      </c>
      <c r="L1372" s="6" t="s">
        <v>11930</v>
      </c>
      <c r="M1372" s="6" t="s">
        <v>11931</v>
      </c>
      <c r="N1372" s="6" t="s">
        <v>5634</v>
      </c>
      <c r="O1372" s="6" t="s">
        <v>3982</v>
      </c>
      <c r="Q1372" s="6" t="s">
        <v>2100</v>
      </c>
      <c r="R1372" s="6" t="s">
        <v>22425</v>
      </c>
      <c r="S1372" s="6" t="s">
        <v>22426</v>
      </c>
      <c r="T1372" s="6" t="s">
        <v>12</v>
      </c>
      <c r="U1372" s="6" t="s">
        <v>2100</v>
      </c>
      <c r="V1372" s="6" t="s">
        <v>16063</v>
      </c>
      <c r="W1372" s="6" t="s">
        <v>16064</v>
      </c>
      <c r="X1372" s="6" t="s">
        <v>22427</v>
      </c>
      <c r="Y1372" s="6" t="s">
        <v>22428</v>
      </c>
      <c r="Z1372" s="6" t="s">
        <v>22429</v>
      </c>
    </row>
    <row r="1373" spans="1:26" x14ac:dyDescent="0.25">
      <c r="A1373" s="6" t="s">
        <v>1628</v>
      </c>
      <c r="B1373" s="6" t="s">
        <v>3833</v>
      </c>
      <c r="C1373" s="6" t="s">
        <v>3816</v>
      </c>
      <c r="D1373" s="6" t="s">
        <v>11932</v>
      </c>
      <c r="E1373" s="6" t="s">
        <v>11933</v>
      </c>
      <c r="F1373" s="6" t="s">
        <v>11934</v>
      </c>
      <c r="G1373" s="6" t="s">
        <v>10595</v>
      </c>
      <c r="H1373" s="6" t="s">
        <v>6360</v>
      </c>
      <c r="I1373" s="43">
        <v>45231</v>
      </c>
      <c r="J1373" s="43">
        <v>45236</v>
      </c>
      <c r="K1373">
        <v>1157601</v>
      </c>
      <c r="L1373" s="6" t="s">
        <v>11935</v>
      </c>
      <c r="M1373" s="6" t="s">
        <v>11936</v>
      </c>
      <c r="N1373" s="6" t="s">
        <v>5635</v>
      </c>
      <c r="O1373" s="6" t="s">
        <v>3983</v>
      </c>
      <c r="Q1373" s="6" t="s">
        <v>2102</v>
      </c>
      <c r="R1373" s="6" t="s">
        <v>22430</v>
      </c>
      <c r="S1373" s="6" t="s">
        <v>22431</v>
      </c>
      <c r="T1373" s="6" t="s">
        <v>15902</v>
      </c>
      <c r="U1373" s="6" t="s">
        <v>2102</v>
      </c>
      <c r="V1373" s="6" t="s">
        <v>16752</v>
      </c>
      <c r="W1373" s="6" t="s">
        <v>16753</v>
      </c>
      <c r="X1373" s="6" t="s">
        <v>22432</v>
      </c>
      <c r="Y1373" s="6" t="s">
        <v>22433</v>
      </c>
      <c r="Z1373" s="6" t="s">
        <v>81</v>
      </c>
    </row>
    <row r="1374" spans="1:26" x14ac:dyDescent="0.25">
      <c r="A1374" s="6" t="s">
        <v>1629</v>
      </c>
      <c r="B1374" s="6" t="s">
        <v>3952</v>
      </c>
      <c r="C1374" s="6" t="s">
        <v>3835</v>
      </c>
      <c r="D1374" s="6" t="s">
        <v>11937</v>
      </c>
      <c r="E1374" s="6" t="s">
        <v>8126</v>
      </c>
      <c r="F1374" s="6" t="s">
        <v>6557</v>
      </c>
      <c r="G1374" s="6" t="s">
        <v>7480</v>
      </c>
      <c r="H1374" s="6" t="s">
        <v>6408</v>
      </c>
      <c r="I1374" s="43">
        <v>45229</v>
      </c>
      <c r="J1374" s="43">
        <v>45233</v>
      </c>
      <c r="K1374">
        <v>1103982</v>
      </c>
      <c r="L1374" s="6" t="s">
        <v>11938</v>
      </c>
      <c r="M1374" s="6" t="s">
        <v>11939</v>
      </c>
      <c r="N1374" s="6" t="s">
        <v>4429</v>
      </c>
      <c r="O1374" s="6" t="s">
        <v>3983</v>
      </c>
      <c r="Q1374" s="6" t="s">
        <v>3557</v>
      </c>
      <c r="R1374" s="6" t="s">
        <v>22434</v>
      </c>
      <c r="S1374" s="6" t="s">
        <v>22435</v>
      </c>
      <c r="T1374" s="6" t="s">
        <v>12</v>
      </c>
      <c r="U1374" s="6" t="s">
        <v>3557</v>
      </c>
      <c r="V1374" s="6" t="s">
        <v>15943</v>
      </c>
      <c r="W1374" s="6" t="s">
        <v>16741</v>
      </c>
      <c r="X1374" s="6" t="s">
        <v>22436</v>
      </c>
      <c r="Y1374" s="6" t="s">
        <v>22437</v>
      </c>
      <c r="Z1374" s="6" t="s">
        <v>22438</v>
      </c>
    </row>
    <row r="1375" spans="1:26" x14ac:dyDescent="0.25">
      <c r="A1375" s="6" t="s">
        <v>1630</v>
      </c>
      <c r="B1375" s="6" t="s">
        <v>3841</v>
      </c>
      <c r="C1375" s="6" t="s">
        <v>3816</v>
      </c>
      <c r="D1375" s="6" t="s">
        <v>11940</v>
      </c>
      <c r="E1375" s="6" t="s">
        <v>11941</v>
      </c>
      <c r="F1375" s="6" t="s">
        <v>6520</v>
      </c>
      <c r="G1375" s="6" t="s">
        <v>10772</v>
      </c>
      <c r="H1375" s="6" t="s">
        <v>81</v>
      </c>
      <c r="I1375" s="43">
        <v>45160</v>
      </c>
      <c r="J1375" s="43"/>
      <c r="K1375">
        <v>1613103</v>
      </c>
      <c r="L1375" s="6" t="s">
        <v>11942</v>
      </c>
      <c r="M1375" s="6" t="s">
        <v>11943</v>
      </c>
      <c r="N1375" s="6" t="s">
        <v>4839</v>
      </c>
      <c r="O1375" s="6" t="s">
        <v>3983</v>
      </c>
      <c r="Q1375" s="6" t="s">
        <v>2104</v>
      </c>
      <c r="R1375" s="6" t="s">
        <v>22439</v>
      </c>
      <c r="S1375" s="6" t="s">
        <v>22440</v>
      </c>
      <c r="T1375" s="6" t="s">
        <v>12</v>
      </c>
      <c r="U1375" s="6" t="s">
        <v>2104</v>
      </c>
      <c r="V1375" s="6" t="s">
        <v>15930</v>
      </c>
      <c r="W1375" s="6" t="s">
        <v>16319</v>
      </c>
      <c r="X1375" s="6" t="s">
        <v>22441</v>
      </c>
      <c r="Y1375" s="6" t="s">
        <v>22442</v>
      </c>
      <c r="Z1375" s="6" t="s">
        <v>22443</v>
      </c>
    </row>
    <row r="1376" spans="1:26" x14ac:dyDescent="0.25">
      <c r="A1376" s="6" t="s">
        <v>1632</v>
      </c>
      <c r="B1376" s="6" t="s">
        <v>745</v>
      </c>
      <c r="C1376" s="6" t="s">
        <v>3823</v>
      </c>
      <c r="D1376" s="6" t="s">
        <v>11944</v>
      </c>
      <c r="E1376" s="6" t="s">
        <v>11945</v>
      </c>
      <c r="F1376" s="6" t="s">
        <v>11432</v>
      </c>
      <c r="G1376" s="6" t="s">
        <v>11946</v>
      </c>
      <c r="H1376" s="6" t="s">
        <v>11434</v>
      </c>
      <c r="I1376" s="43">
        <v>45231</v>
      </c>
      <c r="J1376" s="43">
        <v>45236</v>
      </c>
      <c r="K1376">
        <v>67716</v>
      </c>
      <c r="L1376" s="6" t="s">
        <v>11947</v>
      </c>
      <c r="M1376" s="6" t="s">
        <v>11948</v>
      </c>
      <c r="N1376" s="6" t="s">
        <v>5636</v>
      </c>
      <c r="O1376" s="6" t="s">
        <v>3984</v>
      </c>
      <c r="Q1376" s="6" t="s">
        <v>2106</v>
      </c>
      <c r="R1376" s="6" t="s">
        <v>22444</v>
      </c>
      <c r="S1376" s="6" t="s">
        <v>22445</v>
      </c>
      <c r="T1376" s="6" t="s">
        <v>12</v>
      </c>
      <c r="U1376" s="6" t="s">
        <v>2106</v>
      </c>
      <c r="V1376" s="6" t="s">
        <v>15930</v>
      </c>
      <c r="W1376" s="6" t="s">
        <v>16007</v>
      </c>
      <c r="X1376" s="6" t="s">
        <v>22446</v>
      </c>
      <c r="Y1376" s="6" t="s">
        <v>22447</v>
      </c>
      <c r="Z1376" s="6" t="s">
        <v>22448</v>
      </c>
    </row>
    <row r="1377" spans="1:26" x14ac:dyDescent="0.25">
      <c r="A1377" s="6" t="s">
        <v>1634</v>
      </c>
      <c r="B1377" s="6" t="s">
        <v>3815</v>
      </c>
      <c r="C1377" s="6" t="s">
        <v>3816</v>
      </c>
      <c r="D1377" s="6" t="s">
        <v>11949</v>
      </c>
      <c r="E1377" s="6" t="s">
        <v>81</v>
      </c>
      <c r="F1377" s="6" t="s">
        <v>6658</v>
      </c>
      <c r="G1377" s="6" t="s">
        <v>11950</v>
      </c>
      <c r="H1377" s="6" t="s">
        <v>6638</v>
      </c>
      <c r="I1377" s="43">
        <v>45222</v>
      </c>
      <c r="J1377" s="43">
        <v>45226</v>
      </c>
      <c r="K1377">
        <v>1668397</v>
      </c>
      <c r="L1377" s="6" t="s">
        <v>11951</v>
      </c>
      <c r="M1377" s="6" t="s">
        <v>11952</v>
      </c>
      <c r="N1377" s="6" t="s">
        <v>4609</v>
      </c>
      <c r="O1377" s="6" t="s">
        <v>3983</v>
      </c>
      <c r="Q1377" s="6" t="s">
        <v>2108</v>
      </c>
      <c r="R1377" s="6" t="s">
        <v>22449</v>
      </c>
      <c r="S1377" s="6" t="s">
        <v>22450</v>
      </c>
      <c r="T1377" s="6" t="s">
        <v>15902</v>
      </c>
      <c r="U1377" s="6" t="s">
        <v>2108</v>
      </c>
      <c r="V1377" s="6" t="s">
        <v>15936</v>
      </c>
      <c r="W1377" s="6" t="s">
        <v>15937</v>
      </c>
      <c r="X1377" s="6" t="s">
        <v>22451</v>
      </c>
      <c r="Y1377" s="6" t="s">
        <v>22452</v>
      </c>
      <c r="Z1377" s="6" t="s">
        <v>22453</v>
      </c>
    </row>
    <row r="1378" spans="1:26" x14ac:dyDescent="0.25">
      <c r="A1378" s="6" t="s">
        <v>1636</v>
      </c>
      <c r="B1378" s="6" t="s">
        <v>3892</v>
      </c>
      <c r="C1378" s="6" t="s">
        <v>3826</v>
      </c>
      <c r="D1378" s="6" t="s">
        <v>11953</v>
      </c>
      <c r="E1378" s="6" t="s">
        <v>11954</v>
      </c>
      <c r="F1378" s="6" t="s">
        <v>9155</v>
      </c>
      <c r="G1378" s="6" t="s">
        <v>9156</v>
      </c>
      <c r="H1378" s="6" t="s">
        <v>81</v>
      </c>
      <c r="I1378" s="43">
        <v>45231</v>
      </c>
      <c r="J1378" s="43">
        <v>45236</v>
      </c>
      <c r="K1378">
        <v>1099590</v>
      </c>
      <c r="L1378" s="6" t="s">
        <v>11955</v>
      </c>
      <c r="M1378" s="6" t="s">
        <v>11956</v>
      </c>
      <c r="N1378" s="6" t="s">
        <v>5637</v>
      </c>
      <c r="O1378" s="6" t="s">
        <v>3982</v>
      </c>
      <c r="Q1378" s="6" t="s">
        <v>2110</v>
      </c>
      <c r="R1378" s="6" t="s">
        <v>22454</v>
      </c>
      <c r="S1378" s="6" t="s">
        <v>22455</v>
      </c>
      <c r="T1378" s="6" t="s">
        <v>15902</v>
      </c>
      <c r="U1378" s="6" t="s">
        <v>2110</v>
      </c>
      <c r="V1378" s="6" t="s">
        <v>15930</v>
      </c>
      <c r="W1378" s="6" t="s">
        <v>15931</v>
      </c>
      <c r="X1378" s="6" t="s">
        <v>22456</v>
      </c>
      <c r="Y1378" s="6" t="s">
        <v>22457</v>
      </c>
      <c r="Z1378" s="6" t="s">
        <v>22458</v>
      </c>
    </row>
    <row r="1379" spans="1:26" x14ac:dyDescent="0.25">
      <c r="A1379" s="6" t="s">
        <v>3387</v>
      </c>
      <c r="B1379" s="6" t="s">
        <v>3871</v>
      </c>
      <c r="C1379" s="6" t="s">
        <v>114</v>
      </c>
      <c r="D1379" s="6" t="s">
        <v>11957</v>
      </c>
      <c r="E1379" s="6" t="s">
        <v>11958</v>
      </c>
      <c r="F1379" s="6" t="s">
        <v>6423</v>
      </c>
      <c r="G1379" s="6" t="s">
        <v>11959</v>
      </c>
      <c r="H1379" s="6" t="s">
        <v>374</v>
      </c>
      <c r="I1379" s="43">
        <v>45224</v>
      </c>
      <c r="J1379" s="43"/>
      <c r="K1379">
        <v>886977</v>
      </c>
      <c r="L1379" s="6" t="s">
        <v>11960</v>
      </c>
      <c r="M1379" s="6" t="s">
        <v>11961</v>
      </c>
      <c r="N1379" s="6" t="s">
        <v>5638</v>
      </c>
      <c r="O1379" s="6" t="s">
        <v>3982</v>
      </c>
      <c r="Q1379" s="6" t="s">
        <v>2111</v>
      </c>
      <c r="R1379" s="6" t="s">
        <v>17951</v>
      </c>
      <c r="S1379" s="6" t="s">
        <v>17952</v>
      </c>
      <c r="T1379" s="6" t="s">
        <v>16826</v>
      </c>
      <c r="U1379" s="6" t="s">
        <v>727</v>
      </c>
      <c r="V1379" s="6" t="s">
        <v>17953</v>
      </c>
      <c r="W1379" s="6" t="s">
        <v>17954</v>
      </c>
      <c r="X1379" s="6" t="s">
        <v>17955</v>
      </c>
      <c r="Y1379" s="6" t="s">
        <v>17956</v>
      </c>
      <c r="Z1379" s="6" t="s">
        <v>17957</v>
      </c>
    </row>
    <row r="1380" spans="1:26" x14ac:dyDescent="0.25">
      <c r="A1380" s="6" t="s">
        <v>1637</v>
      </c>
      <c r="B1380" s="6" t="s">
        <v>3820</v>
      </c>
      <c r="C1380" s="6" t="s">
        <v>3821</v>
      </c>
      <c r="D1380" s="6" t="s">
        <v>11962</v>
      </c>
      <c r="E1380" s="6" t="s">
        <v>81</v>
      </c>
      <c r="F1380" s="6" t="s">
        <v>6445</v>
      </c>
      <c r="G1380" s="6" t="s">
        <v>11963</v>
      </c>
      <c r="H1380" s="6" t="s">
        <v>6447</v>
      </c>
      <c r="I1380" s="43">
        <v>45230</v>
      </c>
      <c r="J1380" s="43">
        <v>45236</v>
      </c>
      <c r="K1380">
        <v>1099219</v>
      </c>
      <c r="L1380" s="6" t="s">
        <v>11964</v>
      </c>
      <c r="M1380" s="6" t="s">
        <v>11965</v>
      </c>
      <c r="N1380" s="6" t="s">
        <v>4424</v>
      </c>
      <c r="O1380" s="6" t="s">
        <v>3984</v>
      </c>
      <c r="Q1380" s="6" t="s">
        <v>2112</v>
      </c>
      <c r="R1380" s="6" t="s">
        <v>22459</v>
      </c>
      <c r="S1380" s="6" t="s">
        <v>22460</v>
      </c>
      <c r="T1380" s="6" t="s">
        <v>12</v>
      </c>
      <c r="U1380" s="6" t="s">
        <v>2112</v>
      </c>
      <c r="V1380" s="6" t="s">
        <v>15980</v>
      </c>
      <c r="W1380" s="6" t="s">
        <v>16419</v>
      </c>
      <c r="X1380" s="6" t="s">
        <v>22461</v>
      </c>
      <c r="Y1380" s="6" t="s">
        <v>22462</v>
      </c>
      <c r="Z1380" s="6" t="s">
        <v>22463</v>
      </c>
    </row>
    <row r="1381" spans="1:26" x14ac:dyDescent="0.25">
      <c r="A1381" s="6" t="s">
        <v>1638</v>
      </c>
      <c r="B1381" s="6" t="s">
        <v>3906</v>
      </c>
      <c r="C1381" s="6" t="s">
        <v>3887</v>
      </c>
      <c r="D1381" s="6" t="s">
        <v>11966</v>
      </c>
      <c r="E1381" s="6" t="s">
        <v>81</v>
      </c>
      <c r="F1381" s="6" t="s">
        <v>8648</v>
      </c>
      <c r="G1381" s="6" t="s">
        <v>8649</v>
      </c>
      <c r="H1381" s="6" t="s">
        <v>6353</v>
      </c>
      <c r="I1381" s="43">
        <v>45223</v>
      </c>
      <c r="J1381" s="43">
        <v>45229</v>
      </c>
      <c r="K1381">
        <v>1326801</v>
      </c>
      <c r="L1381" s="6" t="s">
        <v>11967</v>
      </c>
      <c r="M1381" s="6" t="s">
        <v>11968</v>
      </c>
      <c r="N1381" s="6" t="s">
        <v>5639</v>
      </c>
      <c r="O1381" s="6" t="s">
        <v>3982</v>
      </c>
      <c r="Q1381" s="6" t="s">
        <v>2114</v>
      </c>
      <c r="R1381" s="6" t="s">
        <v>22464</v>
      </c>
      <c r="S1381" s="6" t="s">
        <v>22465</v>
      </c>
      <c r="T1381" s="6" t="s">
        <v>12</v>
      </c>
      <c r="U1381" s="6" t="s">
        <v>2114</v>
      </c>
      <c r="V1381" s="6" t="s">
        <v>16063</v>
      </c>
      <c r="W1381" s="6" t="s">
        <v>16064</v>
      </c>
      <c r="X1381" s="6" t="s">
        <v>22466</v>
      </c>
      <c r="Y1381" s="6" t="s">
        <v>22467</v>
      </c>
      <c r="Z1381" s="6" t="s">
        <v>22468</v>
      </c>
    </row>
    <row r="1382" spans="1:26" x14ac:dyDescent="0.25">
      <c r="A1382" s="6" t="s">
        <v>1640</v>
      </c>
      <c r="B1382" s="6" t="s">
        <v>3820</v>
      </c>
      <c r="C1382" s="6" t="s">
        <v>3821</v>
      </c>
      <c r="D1382" s="6" t="s">
        <v>11969</v>
      </c>
      <c r="E1382" s="6" t="s">
        <v>81</v>
      </c>
      <c r="F1382" s="6" t="s">
        <v>6627</v>
      </c>
      <c r="G1382" s="6" t="s">
        <v>11970</v>
      </c>
      <c r="H1382" s="6" t="s">
        <v>1885</v>
      </c>
      <c r="I1382" s="43">
        <v>45147</v>
      </c>
      <c r="J1382" s="43"/>
      <c r="K1382">
        <v>1086888</v>
      </c>
      <c r="L1382" s="6" t="s">
        <v>11971</v>
      </c>
      <c r="M1382" s="6" t="s">
        <v>11972</v>
      </c>
      <c r="N1382" s="6" t="s">
        <v>5640</v>
      </c>
      <c r="O1382" s="6" t="s">
        <v>3984</v>
      </c>
      <c r="Q1382" s="6" t="s">
        <v>2116</v>
      </c>
      <c r="R1382" s="6" t="s">
        <v>22469</v>
      </c>
      <c r="S1382" s="6" t="s">
        <v>22470</v>
      </c>
      <c r="T1382" s="6" t="s">
        <v>81</v>
      </c>
      <c r="U1382" s="6" t="s">
        <v>81</v>
      </c>
      <c r="V1382" s="6" t="s">
        <v>16127</v>
      </c>
      <c r="W1382" s="6" t="s">
        <v>16152</v>
      </c>
      <c r="X1382" s="6" t="s">
        <v>22471</v>
      </c>
      <c r="Y1382" s="6" t="s">
        <v>22472</v>
      </c>
      <c r="Z1382" s="6" t="s">
        <v>81</v>
      </c>
    </row>
    <row r="1383" spans="1:26" x14ac:dyDescent="0.25">
      <c r="A1383" s="6" t="s">
        <v>1642</v>
      </c>
      <c r="B1383" s="6" t="s">
        <v>3832</v>
      </c>
      <c r="C1383" s="6" t="s">
        <v>3821</v>
      </c>
      <c r="D1383" s="6" t="s">
        <v>11973</v>
      </c>
      <c r="E1383" s="6" t="s">
        <v>7230</v>
      </c>
      <c r="F1383" s="6" t="s">
        <v>6722</v>
      </c>
      <c r="G1383" s="6" t="s">
        <v>11974</v>
      </c>
      <c r="H1383" s="6" t="s">
        <v>81</v>
      </c>
      <c r="I1383" s="43"/>
      <c r="J1383" s="43"/>
      <c r="K1383">
        <v>1335730</v>
      </c>
      <c r="L1383" s="6" t="s">
        <v>11975</v>
      </c>
      <c r="M1383" s="6" t="s">
        <v>11976</v>
      </c>
      <c r="N1383" s="6" t="s">
        <v>5641</v>
      </c>
      <c r="O1383" s="6" t="s">
        <v>3982</v>
      </c>
      <c r="Q1383" s="6" t="s">
        <v>2118</v>
      </c>
      <c r="R1383" s="6" t="s">
        <v>22473</v>
      </c>
      <c r="S1383" s="6" t="s">
        <v>22474</v>
      </c>
      <c r="T1383" s="6" t="s">
        <v>16826</v>
      </c>
      <c r="U1383" s="6" t="s">
        <v>2118</v>
      </c>
      <c r="V1383" s="6" t="s">
        <v>16127</v>
      </c>
      <c r="W1383" s="6" t="s">
        <v>16128</v>
      </c>
      <c r="X1383" s="6" t="s">
        <v>22475</v>
      </c>
      <c r="Y1383" s="6" t="s">
        <v>22476</v>
      </c>
      <c r="Z1383" s="6" t="s">
        <v>22477</v>
      </c>
    </row>
    <row r="1384" spans="1:26" x14ac:dyDescent="0.25">
      <c r="A1384" s="6" t="s">
        <v>1644</v>
      </c>
      <c r="B1384" s="6" t="s">
        <v>3855</v>
      </c>
      <c r="C1384" s="6" t="s">
        <v>3826</v>
      </c>
      <c r="D1384" s="6" t="s">
        <v>11977</v>
      </c>
      <c r="E1384" s="6" t="s">
        <v>81</v>
      </c>
      <c r="F1384" s="6" t="s">
        <v>11978</v>
      </c>
      <c r="G1384" s="6" t="s">
        <v>11979</v>
      </c>
      <c r="H1384" s="6" t="s">
        <v>1885</v>
      </c>
      <c r="I1384" s="43">
        <v>45232</v>
      </c>
      <c r="J1384" s="43">
        <v>45236</v>
      </c>
      <c r="K1384">
        <v>749098</v>
      </c>
      <c r="L1384" s="6" t="s">
        <v>11980</v>
      </c>
      <c r="M1384" s="6" t="s">
        <v>11981</v>
      </c>
      <c r="N1384" s="6" t="s">
        <v>4049</v>
      </c>
      <c r="O1384" s="6" t="s">
        <v>3982</v>
      </c>
      <c r="Q1384" s="6" t="s">
        <v>6216</v>
      </c>
      <c r="R1384" s="6" t="s">
        <v>6215</v>
      </c>
      <c r="S1384" s="6" t="s">
        <v>22478</v>
      </c>
      <c r="T1384" s="6" t="s">
        <v>15902</v>
      </c>
      <c r="U1384" s="6" t="s">
        <v>6216</v>
      </c>
      <c r="V1384" s="6" t="s">
        <v>16070</v>
      </c>
      <c r="W1384" s="6" t="s">
        <v>17297</v>
      </c>
      <c r="X1384" s="6" t="s">
        <v>22479</v>
      </c>
      <c r="Y1384" s="6" t="s">
        <v>22480</v>
      </c>
      <c r="Z1384" s="6" t="s">
        <v>22481</v>
      </c>
    </row>
    <row r="1385" spans="1:26" x14ac:dyDescent="0.25">
      <c r="A1385" s="6" t="s">
        <v>11982</v>
      </c>
      <c r="B1385" s="6" t="s">
        <v>81</v>
      </c>
      <c r="C1385" s="6" t="s">
        <v>81</v>
      </c>
      <c r="D1385" s="6" t="s">
        <v>81</v>
      </c>
      <c r="E1385" s="6" t="s">
        <v>81</v>
      </c>
      <c r="F1385" s="6" t="s">
        <v>81</v>
      </c>
      <c r="G1385" s="6" t="s">
        <v>81</v>
      </c>
      <c r="H1385" s="6" t="s">
        <v>81</v>
      </c>
      <c r="I1385" s="43"/>
      <c r="J1385" s="43"/>
      <c r="K1385">
        <v>896076</v>
      </c>
      <c r="L1385" s="6" t="s">
        <v>11983</v>
      </c>
      <c r="M1385" s="6" t="s">
        <v>11984</v>
      </c>
      <c r="N1385" s="6" t="s">
        <v>81</v>
      </c>
      <c r="O1385" s="6" t="s">
        <v>81</v>
      </c>
      <c r="Q1385" s="6" t="s">
        <v>2120</v>
      </c>
      <c r="R1385" s="6" t="s">
        <v>22482</v>
      </c>
      <c r="S1385" s="6" t="s">
        <v>22483</v>
      </c>
      <c r="T1385" s="6" t="s">
        <v>12</v>
      </c>
      <c r="U1385" s="6" t="s">
        <v>2120</v>
      </c>
      <c r="V1385" s="6" t="s">
        <v>16063</v>
      </c>
      <c r="W1385" s="6" t="s">
        <v>16064</v>
      </c>
      <c r="X1385" s="6" t="s">
        <v>22484</v>
      </c>
      <c r="Y1385" s="6" t="s">
        <v>22485</v>
      </c>
      <c r="Z1385" s="6" t="s">
        <v>22486</v>
      </c>
    </row>
    <row r="1386" spans="1:26" x14ac:dyDescent="0.25">
      <c r="A1386" s="6" t="s">
        <v>3389</v>
      </c>
      <c r="B1386" s="6" t="s">
        <v>3860</v>
      </c>
      <c r="C1386" s="6" t="s">
        <v>102</v>
      </c>
      <c r="D1386" s="6" t="s">
        <v>11985</v>
      </c>
      <c r="E1386" s="6" t="s">
        <v>81</v>
      </c>
      <c r="F1386" s="6" t="s">
        <v>9712</v>
      </c>
      <c r="G1386" s="6" t="s">
        <v>11986</v>
      </c>
      <c r="H1386" s="6" t="s">
        <v>7060</v>
      </c>
      <c r="I1386" s="43">
        <v>45231</v>
      </c>
      <c r="J1386" s="43">
        <v>45236</v>
      </c>
      <c r="K1386">
        <v>1161728</v>
      </c>
      <c r="L1386" s="6" t="s">
        <v>11987</v>
      </c>
      <c r="M1386" s="6" t="s">
        <v>11988</v>
      </c>
      <c r="N1386" s="6" t="s">
        <v>5642</v>
      </c>
      <c r="O1386" s="6" t="s">
        <v>3983</v>
      </c>
      <c r="Q1386" s="6" t="s">
        <v>2122</v>
      </c>
      <c r="R1386" s="6" t="s">
        <v>22487</v>
      </c>
      <c r="S1386" s="6" t="s">
        <v>22488</v>
      </c>
      <c r="T1386" s="6" t="s">
        <v>15902</v>
      </c>
      <c r="U1386" s="6" t="s">
        <v>2122</v>
      </c>
      <c r="V1386" s="6" t="s">
        <v>16083</v>
      </c>
      <c r="W1386" s="6" t="s">
        <v>18923</v>
      </c>
      <c r="X1386" s="6" t="s">
        <v>22489</v>
      </c>
      <c r="Y1386" s="6" t="s">
        <v>22490</v>
      </c>
      <c r="Z1386" s="6" t="s">
        <v>81</v>
      </c>
    </row>
    <row r="1387" spans="1:26" x14ac:dyDescent="0.25">
      <c r="A1387" s="6" t="s">
        <v>1646</v>
      </c>
      <c r="B1387" s="6" t="s">
        <v>3926</v>
      </c>
      <c r="C1387" s="6" t="s">
        <v>3826</v>
      </c>
      <c r="D1387" s="6" t="s">
        <v>11989</v>
      </c>
      <c r="E1387" s="6" t="s">
        <v>81</v>
      </c>
      <c r="F1387" s="6" t="s">
        <v>6833</v>
      </c>
      <c r="G1387" s="6" t="s">
        <v>11990</v>
      </c>
      <c r="H1387" s="6" t="s">
        <v>6835</v>
      </c>
      <c r="I1387" s="43">
        <v>45230</v>
      </c>
      <c r="J1387" s="43">
        <v>45236</v>
      </c>
      <c r="K1387">
        <v>789570</v>
      </c>
      <c r="L1387" s="6" t="s">
        <v>11991</v>
      </c>
      <c r="M1387" s="6" t="s">
        <v>11992</v>
      </c>
      <c r="N1387" s="6" t="s">
        <v>3986</v>
      </c>
      <c r="O1387" s="6" t="s">
        <v>3982</v>
      </c>
      <c r="Q1387" s="6" t="s">
        <v>2123</v>
      </c>
      <c r="R1387" s="6" t="s">
        <v>22491</v>
      </c>
      <c r="S1387" s="6" t="s">
        <v>22492</v>
      </c>
      <c r="T1387" s="6" t="s">
        <v>12</v>
      </c>
      <c r="U1387" s="6" t="s">
        <v>2123</v>
      </c>
      <c r="V1387" s="6" t="s">
        <v>15930</v>
      </c>
      <c r="W1387" s="6" t="s">
        <v>17011</v>
      </c>
      <c r="X1387" s="6" t="s">
        <v>22493</v>
      </c>
      <c r="Y1387" s="6" t="s">
        <v>22494</v>
      </c>
      <c r="Z1387" s="6" t="s">
        <v>22495</v>
      </c>
    </row>
    <row r="1388" spans="1:26" x14ac:dyDescent="0.25">
      <c r="A1388" s="6" t="s">
        <v>20975</v>
      </c>
      <c r="B1388" s="6" t="s">
        <v>3813</v>
      </c>
      <c r="C1388" s="6" t="s">
        <v>3887</v>
      </c>
      <c r="D1388" s="6" t="s">
        <v>15207</v>
      </c>
      <c r="E1388" s="6" t="s">
        <v>7644</v>
      </c>
      <c r="F1388" s="6" t="s">
        <v>6445</v>
      </c>
      <c r="G1388" s="6" t="s">
        <v>7814</v>
      </c>
      <c r="H1388" s="6" t="s">
        <v>6447</v>
      </c>
      <c r="I1388" s="43">
        <v>45147</v>
      </c>
      <c r="J1388" s="43"/>
      <c r="L1388" s="6" t="s">
        <v>81</v>
      </c>
      <c r="M1388" s="6" t="s">
        <v>81</v>
      </c>
      <c r="N1388" s="6" t="s">
        <v>24630</v>
      </c>
      <c r="O1388" s="6" t="s">
        <v>3982</v>
      </c>
      <c r="Q1388" s="6" t="s">
        <v>3560</v>
      </c>
      <c r="R1388" s="6" t="s">
        <v>22496</v>
      </c>
      <c r="S1388" s="6" t="s">
        <v>22497</v>
      </c>
      <c r="T1388" s="6" t="s">
        <v>15902</v>
      </c>
      <c r="U1388" s="6" t="s">
        <v>3560</v>
      </c>
      <c r="V1388" s="6" t="s">
        <v>16083</v>
      </c>
      <c r="W1388" s="6" t="s">
        <v>16220</v>
      </c>
      <c r="X1388" s="6" t="s">
        <v>22498</v>
      </c>
      <c r="Y1388" s="6" t="s">
        <v>22499</v>
      </c>
      <c r="Z1388" s="6" t="s">
        <v>81</v>
      </c>
    </row>
    <row r="1389" spans="1:26" x14ac:dyDescent="0.25">
      <c r="A1389" s="6" t="s">
        <v>3391</v>
      </c>
      <c r="B1389" s="6" t="s">
        <v>3913</v>
      </c>
      <c r="C1389" s="6" t="s">
        <v>3835</v>
      </c>
      <c r="D1389" s="6" t="s">
        <v>11993</v>
      </c>
      <c r="E1389" s="6" t="s">
        <v>11994</v>
      </c>
      <c r="F1389" s="6" t="s">
        <v>11995</v>
      </c>
      <c r="G1389" s="6" t="s">
        <v>11996</v>
      </c>
      <c r="H1389" s="6" t="s">
        <v>6933</v>
      </c>
      <c r="I1389" s="43">
        <v>45231</v>
      </c>
      <c r="J1389" s="43">
        <v>45236</v>
      </c>
      <c r="K1389">
        <v>835011</v>
      </c>
      <c r="L1389" s="6" t="s">
        <v>11997</v>
      </c>
      <c r="M1389" s="6" t="s">
        <v>11998</v>
      </c>
      <c r="N1389" s="6" t="s">
        <v>4577</v>
      </c>
      <c r="O1389" s="6" t="s">
        <v>3983</v>
      </c>
      <c r="Q1389" s="6" t="s">
        <v>2125</v>
      </c>
      <c r="R1389" s="6" t="s">
        <v>22500</v>
      </c>
      <c r="S1389" s="6" t="s">
        <v>22501</v>
      </c>
      <c r="T1389" s="6" t="s">
        <v>12</v>
      </c>
      <c r="U1389" s="6" t="s">
        <v>2125</v>
      </c>
      <c r="V1389" s="6" t="s">
        <v>15930</v>
      </c>
      <c r="W1389" s="6" t="s">
        <v>15949</v>
      </c>
      <c r="X1389" s="6" t="s">
        <v>22502</v>
      </c>
      <c r="Y1389" s="6" t="s">
        <v>22503</v>
      </c>
      <c r="Z1389" s="6" t="s">
        <v>81</v>
      </c>
    </row>
    <row r="1390" spans="1:26" x14ac:dyDescent="0.25">
      <c r="A1390" s="6" t="s">
        <v>3393</v>
      </c>
      <c r="B1390" s="6" t="s">
        <v>3863</v>
      </c>
      <c r="C1390" s="6" t="s">
        <v>3823</v>
      </c>
      <c r="D1390" s="6" t="s">
        <v>11999</v>
      </c>
      <c r="E1390" s="6" t="s">
        <v>81</v>
      </c>
      <c r="F1390" s="6" t="s">
        <v>9984</v>
      </c>
      <c r="G1390" s="6" t="s">
        <v>12000</v>
      </c>
      <c r="H1390" s="6" t="s">
        <v>6353</v>
      </c>
      <c r="I1390" s="43">
        <v>45224</v>
      </c>
      <c r="J1390" s="43">
        <v>45229</v>
      </c>
      <c r="K1390">
        <v>752714</v>
      </c>
      <c r="L1390" s="6" t="s">
        <v>12001</v>
      </c>
      <c r="M1390" s="6" t="s">
        <v>12002</v>
      </c>
      <c r="N1390" s="6" t="s">
        <v>5643</v>
      </c>
      <c r="O1390" s="6" t="s">
        <v>3982</v>
      </c>
      <c r="Q1390" s="6" t="s">
        <v>2126</v>
      </c>
      <c r="R1390" s="6" t="s">
        <v>22504</v>
      </c>
      <c r="S1390" s="6" t="s">
        <v>22505</v>
      </c>
      <c r="T1390" s="6" t="s">
        <v>12</v>
      </c>
      <c r="U1390" s="6" t="s">
        <v>2126</v>
      </c>
      <c r="V1390" s="6" t="s">
        <v>3922</v>
      </c>
      <c r="W1390" s="6" t="s">
        <v>17845</v>
      </c>
      <c r="X1390" s="6" t="s">
        <v>22506</v>
      </c>
      <c r="Y1390" s="6" t="s">
        <v>22507</v>
      </c>
      <c r="Z1390" s="6" t="s">
        <v>22508</v>
      </c>
    </row>
    <row r="1391" spans="1:26" x14ac:dyDescent="0.25">
      <c r="A1391" s="6" t="s">
        <v>1648</v>
      </c>
      <c r="B1391" s="6" t="s">
        <v>3865</v>
      </c>
      <c r="C1391" s="6" t="s">
        <v>3866</v>
      </c>
      <c r="D1391" s="6" t="s">
        <v>12003</v>
      </c>
      <c r="E1391" s="6" t="s">
        <v>6591</v>
      </c>
      <c r="F1391" s="6" t="s">
        <v>7065</v>
      </c>
      <c r="G1391" s="6" t="s">
        <v>12004</v>
      </c>
      <c r="H1391" s="6" t="s">
        <v>6376</v>
      </c>
      <c r="I1391" s="43">
        <v>45229</v>
      </c>
      <c r="J1391" s="43">
        <v>45233</v>
      </c>
      <c r="K1391">
        <v>1698990</v>
      </c>
      <c r="L1391" s="6" t="s">
        <v>12005</v>
      </c>
      <c r="M1391" s="6" t="s">
        <v>12006</v>
      </c>
      <c r="N1391" s="6" t="s">
        <v>5644</v>
      </c>
      <c r="O1391" s="6" t="s">
        <v>3982</v>
      </c>
      <c r="Q1391" s="6" t="s">
        <v>2127</v>
      </c>
      <c r="R1391" s="6" t="s">
        <v>22509</v>
      </c>
      <c r="S1391" s="6" t="s">
        <v>22510</v>
      </c>
      <c r="T1391" s="6" t="s">
        <v>12</v>
      </c>
      <c r="U1391" s="6" t="s">
        <v>2127</v>
      </c>
      <c r="V1391" s="6" t="s">
        <v>15930</v>
      </c>
      <c r="W1391" s="6" t="s">
        <v>16048</v>
      </c>
      <c r="X1391" s="6" t="s">
        <v>22511</v>
      </c>
      <c r="Y1391" s="6" t="s">
        <v>22512</v>
      </c>
      <c r="Z1391" s="6" t="s">
        <v>22513</v>
      </c>
    </row>
    <row r="1392" spans="1:26" x14ac:dyDescent="0.25">
      <c r="A1392" s="6" t="s">
        <v>1649</v>
      </c>
      <c r="B1392" s="6" t="s">
        <v>3945</v>
      </c>
      <c r="C1392" s="6" t="s">
        <v>3826</v>
      </c>
      <c r="D1392" s="6" t="s">
        <v>12007</v>
      </c>
      <c r="E1392" s="6" t="s">
        <v>81</v>
      </c>
      <c r="F1392" s="6" t="s">
        <v>12008</v>
      </c>
      <c r="G1392" s="6" t="s">
        <v>12009</v>
      </c>
      <c r="H1392" s="6" t="s">
        <v>6420</v>
      </c>
      <c r="I1392" s="43">
        <v>45224</v>
      </c>
      <c r="J1392" s="43">
        <v>45229</v>
      </c>
      <c r="K1392">
        <v>851968</v>
      </c>
      <c r="L1392" s="6" t="s">
        <v>12010</v>
      </c>
      <c r="M1392" s="6" t="s">
        <v>12011</v>
      </c>
      <c r="N1392" s="6" t="s">
        <v>3985</v>
      </c>
      <c r="O1392" s="6" t="s">
        <v>3982</v>
      </c>
      <c r="Q1392" s="6" t="s">
        <v>2129</v>
      </c>
      <c r="R1392" s="6" t="s">
        <v>22514</v>
      </c>
      <c r="S1392" s="6" t="s">
        <v>22515</v>
      </c>
      <c r="T1392" s="6" t="s">
        <v>15902</v>
      </c>
      <c r="U1392" s="6" t="s">
        <v>2129</v>
      </c>
      <c r="V1392" s="6" t="s">
        <v>15889</v>
      </c>
      <c r="W1392" s="6" t="s">
        <v>16116</v>
      </c>
      <c r="X1392" s="6" t="s">
        <v>22516</v>
      </c>
      <c r="Y1392" s="6" t="s">
        <v>22517</v>
      </c>
      <c r="Z1392" s="6" t="s">
        <v>22518</v>
      </c>
    </row>
    <row r="1393" spans="1:26" x14ac:dyDescent="0.25">
      <c r="A1393" s="6" t="s">
        <v>3395</v>
      </c>
      <c r="B1393" s="6" t="s">
        <v>3918</v>
      </c>
      <c r="C1393" s="6" t="s">
        <v>3826</v>
      </c>
      <c r="D1393" s="6" t="s">
        <v>12012</v>
      </c>
      <c r="E1393" s="6" t="s">
        <v>6357</v>
      </c>
      <c r="F1393" s="6" t="s">
        <v>6636</v>
      </c>
      <c r="G1393" s="6" t="s">
        <v>12013</v>
      </c>
      <c r="H1393" s="6" t="s">
        <v>6638</v>
      </c>
      <c r="I1393" s="43">
        <v>45223</v>
      </c>
      <c r="J1393" s="43">
        <v>45229</v>
      </c>
      <c r="K1393">
        <v>799292</v>
      </c>
      <c r="L1393" s="6" t="s">
        <v>12014</v>
      </c>
      <c r="M1393" s="6" t="s">
        <v>12015</v>
      </c>
      <c r="N1393" s="6" t="s">
        <v>4546</v>
      </c>
      <c r="O1393" s="6" t="s">
        <v>3982</v>
      </c>
      <c r="Q1393" s="6" t="s">
        <v>2130</v>
      </c>
      <c r="R1393" s="6" t="s">
        <v>22519</v>
      </c>
      <c r="S1393" s="6" t="s">
        <v>22520</v>
      </c>
      <c r="T1393" s="6" t="s">
        <v>12</v>
      </c>
      <c r="U1393" s="6" t="s">
        <v>2130</v>
      </c>
      <c r="V1393" s="6" t="s">
        <v>16285</v>
      </c>
      <c r="W1393" s="6" t="s">
        <v>16286</v>
      </c>
      <c r="X1393" s="6" t="s">
        <v>22521</v>
      </c>
      <c r="Y1393" s="6" t="s">
        <v>22522</v>
      </c>
      <c r="Z1393" s="6" t="s">
        <v>22523</v>
      </c>
    </row>
    <row r="1394" spans="1:26" x14ac:dyDescent="0.25">
      <c r="A1394" s="6" t="s">
        <v>1651</v>
      </c>
      <c r="B1394" s="6" t="s">
        <v>3880</v>
      </c>
      <c r="C1394" s="6" t="s">
        <v>3823</v>
      </c>
      <c r="D1394" s="6" t="s">
        <v>12016</v>
      </c>
      <c r="E1394" s="6" t="s">
        <v>81</v>
      </c>
      <c r="F1394" s="6" t="s">
        <v>12017</v>
      </c>
      <c r="G1394" s="6" t="s">
        <v>12018</v>
      </c>
      <c r="H1394" s="6" t="s">
        <v>6408</v>
      </c>
      <c r="I1394" s="43">
        <v>45237</v>
      </c>
      <c r="J1394" s="43">
        <v>45243</v>
      </c>
      <c r="K1394">
        <v>769520</v>
      </c>
      <c r="L1394" s="6" t="s">
        <v>12019</v>
      </c>
      <c r="M1394" s="6" t="s">
        <v>12020</v>
      </c>
      <c r="N1394" s="6" t="s">
        <v>4233</v>
      </c>
      <c r="O1394" s="6" t="s">
        <v>3982</v>
      </c>
      <c r="Q1394" s="6" t="s">
        <v>2132</v>
      </c>
      <c r="R1394" s="6" t="s">
        <v>22524</v>
      </c>
      <c r="S1394" s="6" t="s">
        <v>22525</v>
      </c>
      <c r="T1394" s="6" t="s">
        <v>12</v>
      </c>
      <c r="U1394" s="6" t="s">
        <v>2132</v>
      </c>
      <c r="V1394" s="6" t="s">
        <v>16024</v>
      </c>
      <c r="W1394" s="6" t="s">
        <v>16089</v>
      </c>
      <c r="X1394" s="6" t="s">
        <v>22526</v>
      </c>
      <c r="Y1394" s="6" t="s">
        <v>22527</v>
      </c>
      <c r="Z1394" s="6" t="s">
        <v>22528</v>
      </c>
    </row>
    <row r="1395" spans="1:26" x14ac:dyDescent="0.25">
      <c r="A1395" s="6" t="s">
        <v>3396</v>
      </c>
      <c r="B1395" s="6" t="s">
        <v>3829</v>
      </c>
      <c r="C1395" s="6" t="s">
        <v>3823</v>
      </c>
      <c r="D1395" s="6" t="s">
        <v>12021</v>
      </c>
      <c r="E1395" s="6" t="s">
        <v>12022</v>
      </c>
      <c r="F1395" s="6" t="s">
        <v>6722</v>
      </c>
      <c r="G1395" s="6" t="s">
        <v>12023</v>
      </c>
      <c r="H1395" s="6" t="s">
        <v>81</v>
      </c>
      <c r="I1395" s="43"/>
      <c r="J1395" s="43"/>
      <c r="L1395" s="6" t="s">
        <v>81</v>
      </c>
      <c r="M1395" s="6" t="s">
        <v>81</v>
      </c>
      <c r="N1395" s="6" t="s">
        <v>5645</v>
      </c>
      <c r="O1395" s="6" t="s">
        <v>3984</v>
      </c>
      <c r="Q1395" s="6" t="s">
        <v>2134</v>
      </c>
      <c r="R1395" s="6" t="s">
        <v>22529</v>
      </c>
      <c r="S1395" s="6" t="s">
        <v>22530</v>
      </c>
      <c r="T1395" s="6" t="s">
        <v>12</v>
      </c>
      <c r="U1395" s="6" t="s">
        <v>2134</v>
      </c>
      <c r="V1395" s="6" t="s">
        <v>15930</v>
      </c>
      <c r="W1395" s="6" t="s">
        <v>16048</v>
      </c>
      <c r="X1395" s="6" t="s">
        <v>22531</v>
      </c>
      <c r="Y1395" s="6" t="s">
        <v>22532</v>
      </c>
      <c r="Z1395" s="6" t="s">
        <v>22533</v>
      </c>
    </row>
    <row r="1396" spans="1:26" x14ac:dyDescent="0.25">
      <c r="A1396" s="6" t="s">
        <v>3397</v>
      </c>
      <c r="B1396" s="6" t="s">
        <v>3942</v>
      </c>
      <c r="C1396" s="6" t="s">
        <v>3840</v>
      </c>
      <c r="D1396" s="6" t="s">
        <v>12024</v>
      </c>
      <c r="E1396" s="6" t="s">
        <v>12025</v>
      </c>
      <c r="F1396" s="6" t="s">
        <v>6722</v>
      </c>
      <c r="G1396" s="6" t="s">
        <v>12026</v>
      </c>
      <c r="H1396" s="6" t="s">
        <v>81</v>
      </c>
      <c r="I1396" s="43"/>
      <c r="J1396" s="43"/>
      <c r="L1396" s="6" t="s">
        <v>12027</v>
      </c>
      <c r="M1396" s="6" t="s">
        <v>81</v>
      </c>
      <c r="N1396" s="6" t="s">
        <v>5646</v>
      </c>
      <c r="O1396" s="6" t="s">
        <v>3982</v>
      </c>
      <c r="Q1396" s="6" t="s">
        <v>15824</v>
      </c>
      <c r="R1396" s="6" t="s">
        <v>22534</v>
      </c>
      <c r="S1396" s="6" t="s">
        <v>22535</v>
      </c>
      <c r="T1396" s="6" t="s">
        <v>15902</v>
      </c>
      <c r="U1396" s="6" t="s">
        <v>15824</v>
      </c>
      <c r="V1396" s="6" t="s">
        <v>16785</v>
      </c>
      <c r="W1396" s="6" t="s">
        <v>16786</v>
      </c>
      <c r="X1396" s="6" t="s">
        <v>22536</v>
      </c>
      <c r="Y1396" s="6" t="s">
        <v>22537</v>
      </c>
      <c r="Z1396" s="6" t="s">
        <v>22538</v>
      </c>
    </row>
    <row r="1397" spans="1:26" x14ac:dyDescent="0.25">
      <c r="A1397" s="6" t="s">
        <v>3398</v>
      </c>
      <c r="B1397" s="6" t="s">
        <v>745</v>
      </c>
      <c r="C1397" s="6" t="s">
        <v>3823</v>
      </c>
      <c r="D1397" s="6" t="s">
        <v>12028</v>
      </c>
      <c r="E1397" s="6" t="s">
        <v>7230</v>
      </c>
      <c r="F1397" s="6" t="s">
        <v>6722</v>
      </c>
      <c r="G1397" s="6" t="s">
        <v>12029</v>
      </c>
      <c r="H1397" s="6" t="s">
        <v>81</v>
      </c>
      <c r="I1397" s="43"/>
      <c r="J1397" s="43"/>
      <c r="L1397" s="6" t="s">
        <v>12030</v>
      </c>
      <c r="M1397" s="6" t="s">
        <v>81</v>
      </c>
      <c r="N1397" s="6" t="s">
        <v>4520</v>
      </c>
      <c r="O1397" s="6" t="s">
        <v>3984</v>
      </c>
      <c r="Q1397" s="6" t="s">
        <v>3567</v>
      </c>
      <c r="R1397" s="6" t="s">
        <v>22539</v>
      </c>
      <c r="S1397" s="6" t="s">
        <v>22540</v>
      </c>
      <c r="T1397" s="6" t="s">
        <v>12</v>
      </c>
      <c r="U1397" s="6" t="s">
        <v>3567</v>
      </c>
      <c r="V1397" s="6" t="s">
        <v>15936</v>
      </c>
      <c r="W1397" s="6" t="s">
        <v>16260</v>
      </c>
      <c r="X1397" s="6" t="s">
        <v>22541</v>
      </c>
      <c r="Y1397" s="6" t="s">
        <v>22542</v>
      </c>
      <c r="Z1397" s="6" t="s">
        <v>22543</v>
      </c>
    </row>
    <row r="1398" spans="1:26" x14ac:dyDescent="0.25">
      <c r="A1398" s="6" t="s">
        <v>1652</v>
      </c>
      <c r="B1398" s="6" t="s">
        <v>3876</v>
      </c>
      <c r="C1398" s="6" t="s">
        <v>3835</v>
      </c>
      <c r="D1398" s="6" t="s">
        <v>12031</v>
      </c>
      <c r="E1398" s="6" t="s">
        <v>12032</v>
      </c>
      <c r="F1398" s="6" t="s">
        <v>12033</v>
      </c>
      <c r="G1398" s="6" t="s">
        <v>12034</v>
      </c>
      <c r="H1398" s="6" t="s">
        <v>6594</v>
      </c>
      <c r="I1398" s="43">
        <v>45203</v>
      </c>
      <c r="J1398" s="43">
        <v>45208</v>
      </c>
      <c r="K1398">
        <v>63754</v>
      </c>
      <c r="L1398" s="6" t="s">
        <v>12035</v>
      </c>
      <c r="M1398" s="6" t="s">
        <v>12036</v>
      </c>
      <c r="N1398" s="6" t="s">
        <v>5647</v>
      </c>
      <c r="O1398" s="6" t="s">
        <v>3983</v>
      </c>
      <c r="Q1398" s="6" t="s">
        <v>2137</v>
      </c>
      <c r="R1398" s="6" t="s">
        <v>22544</v>
      </c>
      <c r="S1398" s="6" t="s">
        <v>22545</v>
      </c>
      <c r="T1398" s="6" t="s">
        <v>12</v>
      </c>
      <c r="U1398" s="6" t="s">
        <v>2137</v>
      </c>
      <c r="V1398" s="6" t="s">
        <v>15889</v>
      </c>
      <c r="W1398" s="6" t="s">
        <v>15890</v>
      </c>
      <c r="X1398" s="6" t="s">
        <v>22546</v>
      </c>
      <c r="Y1398" s="6" t="s">
        <v>22547</v>
      </c>
      <c r="Z1398" s="6" t="s">
        <v>22548</v>
      </c>
    </row>
    <row r="1399" spans="1:26" x14ac:dyDescent="0.25">
      <c r="A1399" s="6" t="s">
        <v>1654</v>
      </c>
      <c r="B1399" s="6" t="s">
        <v>3876</v>
      </c>
      <c r="C1399" s="6" t="s">
        <v>3835</v>
      </c>
      <c r="D1399" s="6" t="s">
        <v>12031</v>
      </c>
      <c r="E1399" s="6" t="s">
        <v>12032</v>
      </c>
      <c r="F1399" s="6" t="s">
        <v>12033</v>
      </c>
      <c r="G1399" s="6" t="s">
        <v>12034</v>
      </c>
      <c r="H1399" s="6" t="s">
        <v>6594</v>
      </c>
      <c r="I1399" s="43"/>
      <c r="J1399" s="43"/>
      <c r="L1399" s="6" t="s">
        <v>81</v>
      </c>
      <c r="M1399" s="6" t="s">
        <v>81</v>
      </c>
      <c r="N1399" s="6" t="s">
        <v>5647</v>
      </c>
      <c r="O1399" s="6" t="s">
        <v>3983</v>
      </c>
      <c r="Q1399" s="6" t="s">
        <v>2139</v>
      </c>
      <c r="R1399" s="6" t="s">
        <v>22549</v>
      </c>
      <c r="S1399" s="6" t="s">
        <v>22550</v>
      </c>
      <c r="T1399" s="6" t="s">
        <v>15902</v>
      </c>
      <c r="U1399" s="6" t="s">
        <v>2139</v>
      </c>
      <c r="V1399" s="6" t="s">
        <v>16024</v>
      </c>
      <c r="W1399" s="6" t="s">
        <v>17334</v>
      </c>
      <c r="X1399" s="6" t="s">
        <v>22551</v>
      </c>
      <c r="Y1399" s="6" t="s">
        <v>22552</v>
      </c>
      <c r="Z1399" s="6" t="s">
        <v>22553</v>
      </c>
    </row>
    <row r="1400" spans="1:26" x14ac:dyDescent="0.25">
      <c r="A1400" s="6" t="s">
        <v>1656</v>
      </c>
      <c r="B1400" s="6" t="s">
        <v>3867</v>
      </c>
      <c r="C1400" s="6" t="s">
        <v>3821</v>
      </c>
      <c r="D1400" s="6" t="s">
        <v>12037</v>
      </c>
      <c r="E1400" s="6" t="s">
        <v>81</v>
      </c>
      <c r="F1400" s="6" t="s">
        <v>7236</v>
      </c>
      <c r="G1400" s="6" t="s">
        <v>12038</v>
      </c>
      <c r="H1400" s="6" t="s">
        <v>6650</v>
      </c>
      <c r="I1400" s="43">
        <v>45229</v>
      </c>
      <c r="J1400" s="43">
        <v>45233</v>
      </c>
      <c r="K1400">
        <v>1096343</v>
      </c>
      <c r="L1400" s="6" t="s">
        <v>12039</v>
      </c>
      <c r="M1400" s="6" t="s">
        <v>12040</v>
      </c>
      <c r="N1400" s="6" t="s">
        <v>5648</v>
      </c>
      <c r="O1400" s="6" t="s">
        <v>3982</v>
      </c>
      <c r="Q1400" s="6" t="s">
        <v>2140</v>
      </c>
      <c r="R1400" s="6" t="s">
        <v>22554</v>
      </c>
      <c r="S1400" s="6" t="s">
        <v>22555</v>
      </c>
      <c r="T1400" s="6" t="s">
        <v>12</v>
      </c>
      <c r="U1400" s="6" t="s">
        <v>2140</v>
      </c>
      <c r="V1400" s="6" t="s">
        <v>15980</v>
      </c>
      <c r="W1400" s="6" t="s">
        <v>22556</v>
      </c>
      <c r="X1400" s="6" t="s">
        <v>22557</v>
      </c>
      <c r="Y1400" s="6" t="s">
        <v>22558</v>
      </c>
      <c r="Z1400" s="6" t="s">
        <v>22559</v>
      </c>
    </row>
    <row r="1401" spans="1:26" x14ac:dyDescent="0.25">
      <c r="A1401" s="6" t="s">
        <v>1658</v>
      </c>
      <c r="B1401" s="6" t="s">
        <v>3920</v>
      </c>
      <c r="C1401" s="6" t="s">
        <v>3819</v>
      </c>
      <c r="D1401" s="6" t="s">
        <v>12041</v>
      </c>
      <c r="E1401" s="6" t="s">
        <v>10036</v>
      </c>
      <c r="F1401" s="6" t="s">
        <v>12042</v>
      </c>
      <c r="G1401" s="6" t="s">
        <v>12043</v>
      </c>
      <c r="H1401" s="6" t="s">
        <v>1601</v>
      </c>
      <c r="I1401" s="43">
        <v>45230</v>
      </c>
      <c r="J1401" s="43">
        <v>45236</v>
      </c>
      <c r="K1401">
        <v>1049502</v>
      </c>
      <c r="L1401" s="6" t="s">
        <v>12044</v>
      </c>
      <c r="M1401" s="6" t="s">
        <v>12045</v>
      </c>
      <c r="N1401" s="6" t="s">
        <v>5649</v>
      </c>
      <c r="O1401" s="6" t="s">
        <v>3982</v>
      </c>
      <c r="Q1401" s="6" t="s">
        <v>2142</v>
      </c>
      <c r="R1401" s="6" t="s">
        <v>22560</v>
      </c>
      <c r="S1401" s="6" t="s">
        <v>22561</v>
      </c>
      <c r="T1401" s="6" t="s">
        <v>12</v>
      </c>
      <c r="U1401" s="6" t="s">
        <v>2142</v>
      </c>
      <c r="V1401" s="6" t="s">
        <v>15910</v>
      </c>
      <c r="W1401" s="6" t="s">
        <v>16687</v>
      </c>
      <c r="X1401" s="6" t="s">
        <v>22562</v>
      </c>
      <c r="Y1401" s="6" t="s">
        <v>22563</v>
      </c>
      <c r="Z1401" s="6" t="s">
        <v>22564</v>
      </c>
    </row>
    <row r="1402" spans="1:26" x14ac:dyDescent="0.25">
      <c r="A1402" s="6" t="s">
        <v>1659</v>
      </c>
      <c r="B1402" s="6" t="s">
        <v>3944</v>
      </c>
      <c r="C1402" s="6" t="s">
        <v>3821</v>
      </c>
      <c r="D1402" s="6" t="s">
        <v>12046</v>
      </c>
      <c r="E1402" s="6" t="s">
        <v>7644</v>
      </c>
      <c r="F1402" s="6" t="s">
        <v>6445</v>
      </c>
      <c r="G1402" s="6" t="s">
        <v>7814</v>
      </c>
      <c r="H1402" s="6" t="s">
        <v>6447</v>
      </c>
      <c r="I1402" s="43">
        <v>45216</v>
      </c>
      <c r="J1402" s="43">
        <v>45222</v>
      </c>
      <c r="K1402">
        <v>1278021</v>
      </c>
      <c r="L1402" s="6" t="s">
        <v>12047</v>
      </c>
      <c r="M1402" s="6" t="s">
        <v>12048</v>
      </c>
      <c r="N1402" s="6" t="s">
        <v>5650</v>
      </c>
      <c r="O1402" s="6" t="s">
        <v>3982</v>
      </c>
      <c r="Q1402" s="6" t="s">
        <v>2143</v>
      </c>
      <c r="R1402" s="6" t="s">
        <v>22565</v>
      </c>
      <c r="S1402" s="6" t="s">
        <v>22566</v>
      </c>
      <c r="T1402" s="6" t="s">
        <v>15902</v>
      </c>
      <c r="U1402" s="6" t="s">
        <v>2143</v>
      </c>
      <c r="V1402" s="6" t="s">
        <v>15917</v>
      </c>
      <c r="W1402" s="6" t="s">
        <v>16134</v>
      </c>
      <c r="X1402" s="6" t="s">
        <v>22567</v>
      </c>
      <c r="Y1402" s="6" t="s">
        <v>22568</v>
      </c>
      <c r="Z1402" s="6" t="s">
        <v>22569</v>
      </c>
    </row>
    <row r="1403" spans="1:26" x14ac:dyDescent="0.25">
      <c r="A1403" s="6" t="s">
        <v>1661</v>
      </c>
      <c r="B1403" s="6" t="s">
        <v>3926</v>
      </c>
      <c r="C1403" s="6" t="s">
        <v>3826</v>
      </c>
      <c r="D1403" s="6" t="s">
        <v>12049</v>
      </c>
      <c r="E1403" s="6" t="s">
        <v>12050</v>
      </c>
      <c r="F1403" s="6" t="s">
        <v>6370</v>
      </c>
      <c r="G1403" s="6" t="s">
        <v>81</v>
      </c>
      <c r="H1403" s="6" t="s">
        <v>81</v>
      </c>
      <c r="I1403" s="43">
        <v>45230</v>
      </c>
      <c r="J1403" s="43">
        <v>45236</v>
      </c>
      <c r="K1403">
        <v>1381640</v>
      </c>
      <c r="L1403" s="6" t="s">
        <v>12051</v>
      </c>
      <c r="M1403" s="6" t="s">
        <v>12052</v>
      </c>
      <c r="N1403" s="6" t="s">
        <v>5651</v>
      </c>
      <c r="O1403" s="6" t="s">
        <v>3982</v>
      </c>
      <c r="Q1403" s="6" t="s">
        <v>3570</v>
      </c>
      <c r="R1403" s="6" t="s">
        <v>22570</v>
      </c>
      <c r="S1403" s="6" t="s">
        <v>22571</v>
      </c>
      <c r="T1403" s="6" t="s">
        <v>15902</v>
      </c>
      <c r="U1403" s="6" t="s">
        <v>3570</v>
      </c>
      <c r="V1403" s="6" t="s">
        <v>16024</v>
      </c>
      <c r="W1403" s="6" t="s">
        <v>16025</v>
      </c>
      <c r="X1403" s="6" t="s">
        <v>22572</v>
      </c>
      <c r="Y1403" s="6" t="s">
        <v>22573</v>
      </c>
      <c r="Z1403" s="6" t="s">
        <v>22574</v>
      </c>
    </row>
    <row r="1404" spans="1:26" x14ac:dyDescent="0.25">
      <c r="A1404" s="6" t="s">
        <v>1663</v>
      </c>
      <c r="B1404" s="6" t="s">
        <v>3902</v>
      </c>
      <c r="C1404" s="6" t="s">
        <v>3823</v>
      </c>
      <c r="D1404" s="6" t="s">
        <v>12053</v>
      </c>
      <c r="E1404" s="6" t="s">
        <v>6885</v>
      </c>
      <c r="F1404" s="6" t="s">
        <v>12054</v>
      </c>
      <c r="G1404" s="6" t="s">
        <v>12055</v>
      </c>
      <c r="H1404" s="6" t="s">
        <v>6399</v>
      </c>
      <c r="I1404" s="43">
        <v>45215</v>
      </c>
      <c r="J1404" s="43">
        <v>45219</v>
      </c>
      <c r="K1404">
        <v>89439</v>
      </c>
      <c r="L1404" s="6" t="s">
        <v>12056</v>
      </c>
      <c r="M1404" s="6" t="s">
        <v>12057</v>
      </c>
      <c r="N1404" s="6" t="s">
        <v>4743</v>
      </c>
      <c r="O1404" s="6" t="s">
        <v>3982</v>
      </c>
      <c r="Q1404" s="6" t="s">
        <v>2145</v>
      </c>
      <c r="R1404" s="6" t="s">
        <v>22575</v>
      </c>
      <c r="S1404" s="6" t="s">
        <v>22576</v>
      </c>
      <c r="T1404" s="6" t="s">
        <v>12</v>
      </c>
      <c r="U1404" s="6" t="s">
        <v>2145</v>
      </c>
      <c r="V1404" s="6" t="s">
        <v>15936</v>
      </c>
      <c r="W1404" s="6" t="s">
        <v>16801</v>
      </c>
      <c r="X1404" s="6" t="s">
        <v>22577</v>
      </c>
      <c r="Y1404" s="6" t="s">
        <v>22578</v>
      </c>
      <c r="Z1404" s="6" t="s">
        <v>22579</v>
      </c>
    </row>
    <row r="1405" spans="1:26" x14ac:dyDescent="0.25">
      <c r="A1405" s="6" t="s">
        <v>3399</v>
      </c>
      <c r="B1405" s="6" t="s">
        <v>3842</v>
      </c>
      <c r="C1405" s="6" t="s">
        <v>3823</v>
      </c>
      <c r="D1405" s="6" t="s">
        <v>12058</v>
      </c>
      <c r="E1405" s="6" t="s">
        <v>12059</v>
      </c>
      <c r="F1405" s="6" t="s">
        <v>6483</v>
      </c>
      <c r="G1405" s="6" t="s">
        <v>12060</v>
      </c>
      <c r="H1405" s="6" t="s">
        <v>81</v>
      </c>
      <c r="I1405" s="43"/>
      <c r="J1405" s="43"/>
      <c r="L1405" s="6" t="s">
        <v>81</v>
      </c>
      <c r="M1405" s="6" t="s">
        <v>81</v>
      </c>
      <c r="N1405" s="6" t="s">
        <v>5652</v>
      </c>
      <c r="O1405" s="6" t="s">
        <v>3984</v>
      </c>
      <c r="Q1405" s="6" t="s">
        <v>2148</v>
      </c>
      <c r="R1405" s="6" t="s">
        <v>22580</v>
      </c>
      <c r="S1405" s="6" t="s">
        <v>81</v>
      </c>
      <c r="T1405" s="6" t="s">
        <v>15902</v>
      </c>
      <c r="U1405" s="6" t="s">
        <v>2148</v>
      </c>
      <c r="V1405" s="6" t="s">
        <v>15930</v>
      </c>
      <c r="W1405" s="6" t="s">
        <v>17011</v>
      </c>
      <c r="X1405" s="6" t="s">
        <v>22581</v>
      </c>
      <c r="Y1405" s="6" t="s">
        <v>22582</v>
      </c>
      <c r="Z1405" s="6" t="s">
        <v>81</v>
      </c>
    </row>
    <row r="1406" spans="1:26" x14ac:dyDescent="0.25">
      <c r="A1406" s="6" t="s">
        <v>1664</v>
      </c>
      <c r="B1406" s="6" t="s">
        <v>3870</v>
      </c>
      <c r="C1406" s="6" t="s">
        <v>114</v>
      </c>
      <c r="D1406" s="6" t="s">
        <v>12061</v>
      </c>
      <c r="E1406" s="6" t="s">
        <v>81</v>
      </c>
      <c r="F1406" s="6" t="s">
        <v>6386</v>
      </c>
      <c r="G1406" s="6" t="s">
        <v>12062</v>
      </c>
      <c r="H1406" s="6" t="s">
        <v>6388</v>
      </c>
      <c r="I1406" s="43">
        <v>45230</v>
      </c>
      <c r="J1406" s="43">
        <v>45236</v>
      </c>
      <c r="K1406">
        <v>916076</v>
      </c>
      <c r="L1406" s="6" t="s">
        <v>12063</v>
      </c>
      <c r="M1406" s="6" t="s">
        <v>12064</v>
      </c>
      <c r="N1406" s="6" t="s">
        <v>4159</v>
      </c>
      <c r="O1406" s="6" t="s">
        <v>3982</v>
      </c>
      <c r="Q1406" s="6" t="s">
        <v>2150</v>
      </c>
      <c r="R1406" s="6" t="s">
        <v>22583</v>
      </c>
      <c r="S1406" s="6" t="s">
        <v>22584</v>
      </c>
      <c r="T1406" s="6" t="s">
        <v>12</v>
      </c>
      <c r="U1406" s="6" t="s">
        <v>2150</v>
      </c>
      <c r="V1406" s="6" t="s">
        <v>16127</v>
      </c>
      <c r="W1406" s="6" t="s">
        <v>16482</v>
      </c>
      <c r="X1406" s="6" t="s">
        <v>22585</v>
      </c>
      <c r="Y1406" s="6" t="s">
        <v>22586</v>
      </c>
      <c r="Z1406" s="6" t="s">
        <v>22587</v>
      </c>
    </row>
    <row r="1407" spans="1:26" x14ac:dyDescent="0.25">
      <c r="A1407" s="6" t="s">
        <v>15802</v>
      </c>
      <c r="B1407" s="6" t="s">
        <v>3833</v>
      </c>
      <c r="C1407" s="6" t="s">
        <v>3816</v>
      </c>
      <c r="D1407" s="6" t="s">
        <v>24631</v>
      </c>
      <c r="E1407" s="6" t="s">
        <v>81</v>
      </c>
      <c r="F1407" s="6" t="s">
        <v>8784</v>
      </c>
      <c r="G1407" s="6" t="s">
        <v>8785</v>
      </c>
      <c r="H1407" s="6" t="s">
        <v>81</v>
      </c>
      <c r="I1407" s="43">
        <v>45058</v>
      </c>
      <c r="J1407" s="43"/>
      <c r="L1407" s="6" t="s">
        <v>81</v>
      </c>
      <c r="M1407" s="6" t="s">
        <v>81</v>
      </c>
      <c r="N1407" s="6" t="s">
        <v>24632</v>
      </c>
      <c r="O1407" s="6" t="s">
        <v>3983</v>
      </c>
      <c r="Q1407" s="6" t="s">
        <v>2152</v>
      </c>
      <c r="R1407" s="6" t="s">
        <v>22588</v>
      </c>
      <c r="S1407" s="6" t="s">
        <v>22589</v>
      </c>
      <c r="T1407" s="6" t="s">
        <v>15902</v>
      </c>
      <c r="U1407" s="6" t="s">
        <v>2152</v>
      </c>
      <c r="V1407" s="6" t="s">
        <v>16510</v>
      </c>
      <c r="W1407" s="6" t="s">
        <v>16511</v>
      </c>
      <c r="X1407" s="6" t="s">
        <v>22590</v>
      </c>
      <c r="Y1407" s="6" t="s">
        <v>22591</v>
      </c>
      <c r="Z1407" s="6" t="s">
        <v>22592</v>
      </c>
    </row>
    <row r="1408" spans="1:26" x14ac:dyDescent="0.25">
      <c r="A1408" s="6" t="s">
        <v>1665</v>
      </c>
      <c r="B1408" s="6" t="s">
        <v>3875</v>
      </c>
      <c r="C1408" s="6" t="s">
        <v>3821</v>
      </c>
      <c r="D1408" s="6" t="s">
        <v>12065</v>
      </c>
      <c r="E1408" s="6" t="s">
        <v>81</v>
      </c>
      <c r="F1408" s="6" t="s">
        <v>6445</v>
      </c>
      <c r="G1408" s="6" t="s">
        <v>12066</v>
      </c>
      <c r="H1408" s="6" t="s">
        <v>6447</v>
      </c>
      <c r="I1408" s="43">
        <v>45217</v>
      </c>
      <c r="J1408" s="43">
        <v>45222</v>
      </c>
      <c r="K1408">
        <v>62709</v>
      </c>
      <c r="L1408" s="6" t="s">
        <v>12067</v>
      </c>
      <c r="M1408" s="6" t="s">
        <v>12068</v>
      </c>
      <c r="N1408" s="6" t="s">
        <v>4685</v>
      </c>
      <c r="O1408" s="6" t="s">
        <v>3982</v>
      </c>
      <c r="Q1408" s="6" t="s">
        <v>2154</v>
      </c>
      <c r="R1408" s="6" t="s">
        <v>22593</v>
      </c>
      <c r="S1408" s="6" t="s">
        <v>22594</v>
      </c>
      <c r="T1408" s="6" t="s">
        <v>81</v>
      </c>
      <c r="U1408" s="6" t="s">
        <v>81</v>
      </c>
      <c r="V1408" s="6" t="s">
        <v>16070</v>
      </c>
      <c r="W1408" s="6" t="s">
        <v>17297</v>
      </c>
      <c r="X1408" s="6" t="s">
        <v>22595</v>
      </c>
      <c r="Y1408" s="6" t="s">
        <v>22596</v>
      </c>
      <c r="Z1408" s="6" t="s">
        <v>81</v>
      </c>
    </row>
    <row r="1409" spans="1:26" x14ac:dyDescent="0.25">
      <c r="A1409" s="6" t="s">
        <v>1666</v>
      </c>
      <c r="B1409" s="6" t="s">
        <v>745</v>
      </c>
      <c r="C1409" s="6" t="s">
        <v>3823</v>
      </c>
      <c r="D1409" s="6" t="s">
        <v>12069</v>
      </c>
      <c r="E1409" s="6" t="s">
        <v>81</v>
      </c>
      <c r="F1409" s="6" t="s">
        <v>9370</v>
      </c>
      <c r="G1409" s="6" t="s">
        <v>12070</v>
      </c>
      <c r="H1409" s="6" t="s">
        <v>6709</v>
      </c>
      <c r="I1409" s="43">
        <v>45222</v>
      </c>
      <c r="J1409" s="43">
        <v>45226</v>
      </c>
      <c r="K1409">
        <v>66740</v>
      </c>
      <c r="L1409" s="6" t="s">
        <v>12071</v>
      </c>
      <c r="M1409" s="6" t="s">
        <v>12072</v>
      </c>
      <c r="N1409" s="6" t="s">
        <v>4054</v>
      </c>
      <c r="O1409" s="6" t="s">
        <v>3984</v>
      </c>
      <c r="Q1409" s="6" t="s">
        <v>2156</v>
      </c>
      <c r="R1409" s="6" t="s">
        <v>22597</v>
      </c>
      <c r="S1409" s="6" t="s">
        <v>22598</v>
      </c>
      <c r="T1409" s="6" t="s">
        <v>12</v>
      </c>
      <c r="U1409" s="6" t="s">
        <v>2156</v>
      </c>
      <c r="V1409" s="6" t="s">
        <v>15943</v>
      </c>
      <c r="W1409" s="6" t="s">
        <v>22599</v>
      </c>
      <c r="X1409" s="6" t="s">
        <v>22600</v>
      </c>
      <c r="Y1409" s="6" t="s">
        <v>22601</v>
      </c>
      <c r="Z1409" s="6" t="s">
        <v>22602</v>
      </c>
    </row>
    <row r="1410" spans="1:26" x14ac:dyDescent="0.25">
      <c r="A1410" s="6" t="s">
        <v>1668</v>
      </c>
      <c r="B1410" s="6" t="s">
        <v>3884</v>
      </c>
      <c r="C1410" s="6" t="s">
        <v>3866</v>
      </c>
      <c r="D1410" s="6" t="s">
        <v>12073</v>
      </c>
      <c r="E1410" s="6" t="s">
        <v>12074</v>
      </c>
      <c r="F1410" s="6" t="s">
        <v>6380</v>
      </c>
      <c r="G1410" s="6" t="s">
        <v>12075</v>
      </c>
      <c r="H1410" s="6" t="s">
        <v>6382</v>
      </c>
      <c r="I1410" s="43">
        <v>45224</v>
      </c>
      <c r="J1410" s="43">
        <v>45229</v>
      </c>
      <c r="K1410">
        <v>1126975</v>
      </c>
      <c r="L1410" s="6" t="s">
        <v>12076</v>
      </c>
      <c r="M1410" s="6" t="s">
        <v>12077</v>
      </c>
      <c r="N1410" s="6" t="s">
        <v>4637</v>
      </c>
      <c r="O1410" s="6" t="s">
        <v>3982</v>
      </c>
      <c r="Q1410" s="6" t="s">
        <v>2157</v>
      </c>
      <c r="R1410" s="6" t="s">
        <v>22603</v>
      </c>
      <c r="S1410" s="6" t="s">
        <v>22604</v>
      </c>
      <c r="T1410" s="6" t="s">
        <v>12</v>
      </c>
      <c r="U1410" s="6" t="s">
        <v>2157</v>
      </c>
      <c r="V1410" s="6" t="s">
        <v>15980</v>
      </c>
      <c r="W1410" s="6" t="s">
        <v>18145</v>
      </c>
      <c r="X1410" s="6" t="s">
        <v>22605</v>
      </c>
      <c r="Y1410" s="6" t="s">
        <v>22606</v>
      </c>
      <c r="Z1410" s="6" t="s">
        <v>22607</v>
      </c>
    </row>
    <row r="1411" spans="1:26" x14ac:dyDescent="0.25">
      <c r="A1411" s="6" t="s">
        <v>1670</v>
      </c>
      <c r="B1411" s="6" t="s">
        <v>3837</v>
      </c>
      <c r="C1411" s="6" t="s">
        <v>3823</v>
      </c>
      <c r="D1411" s="6" t="s">
        <v>12078</v>
      </c>
      <c r="E1411" s="6" t="s">
        <v>81</v>
      </c>
      <c r="F1411" s="6" t="s">
        <v>6886</v>
      </c>
      <c r="G1411" s="6" t="s">
        <v>6887</v>
      </c>
      <c r="H1411" s="6" t="s">
        <v>6650</v>
      </c>
      <c r="I1411" s="43">
        <v>45141</v>
      </c>
      <c r="J1411" s="43"/>
      <c r="K1411">
        <v>1032220</v>
      </c>
      <c r="L1411" s="6" t="s">
        <v>12079</v>
      </c>
      <c r="M1411" s="6" t="s">
        <v>12080</v>
      </c>
      <c r="N1411" s="6" t="s">
        <v>4066</v>
      </c>
      <c r="O1411" s="6" t="s">
        <v>3982</v>
      </c>
      <c r="Q1411" s="6" t="s">
        <v>2160</v>
      </c>
      <c r="R1411" s="6" t="s">
        <v>22608</v>
      </c>
      <c r="S1411" s="6" t="s">
        <v>22609</v>
      </c>
      <c r="T1411" s="6" t="s">
        <v>16826</v>
      </c>
      <c r="U1411" s="6" t="s">
        <v>2160</v>
      </c>
      <c r="V1411" s="6" t="s">
        <v>15980</v>
      </c>
      <c r="W1411" s="6" t="s">
        <v>22556</v>
      </c>
      <c r="X1411" s="6" t="s">
        <v>22610</v>
      </c>
      <c r="Y1411" s="6" t="s">
        <v>22611</v>
      </c>
      <c r="Z1411" s="6" t="s">
        <v>22612</v>
      </c>
    </row>
    <row r="1412" spans="1:26" x14ac:dyDescent="0.25">
      <c r="A1412" s="6" t="s">
        <v>1672</v>
      </c>
      <c r="B1412" s="6" t="s">
        <v>3879</v>
      </c>
      <c r="C1412" s="6" t="s">
        <v>3816</v>
      </c>
      <c r="D1412" s="6" t="s">
        <v>12081</v>
      </c>
      <c r="E1412" s="6" t="s">
        <v>81</v>
      </c>
      <c r="F1412" s="6" t="s">
        <v>8738</v>
      </c>
      <c r="G1412" s="6" t="s">
        <v>8739</v>
      </c>
      <c r="H1412" s="6" t="s">
        <v>8740</v>
      </c>
      <c r="I1412" s="43">
        <v>45223</v>
      </c>
      <c r="J1412" s="43">
        <v>45229</v>
      </c>
      <c r="K1412">
        <v>856982</v>
      </c>
      <c r="L1412" s="6" t="s">
        <v>12082</v>
      </c>
      <c r="M1412" s="6" t="s">
        <v>12083</v>
      </c>
      <c r="N1412" s="6" t="s">
        <v>5653</v>
      </c>
      <c r="O1412" s="6" t="s">
        <v>3983</v>
      </c>
      <c r="Q1412" s="6" t="s">
        <v>2161</v>
      </c>
      <c r="R1412" s="6" t="s">
        <v>22613</v>
      </c>
      <c r="S1412" s="6" t="s">
        <v>22614</v>
      </c>
      <c r="T1412" s="6" t="s">
        <v>81</v>
      </c>
      <c r="U1412" s="6" t="s">
        <v>81</v>
      </c>
      <c r="V1412" s="6" t="s">
        <v>15943</v>
      </c>
      <c r="W1412" s="6" t="s">
        <v>17917</v>
      </c>
      <c r="X1412" s="6" t="s">
        <v>22615</v>
      </c>
      <c r="Y1412" s="6" t="s">
        <v>22616</v>
      </c>
      <c r="Z1412" s="6" t="s">
        <v>81</v>
      </c>
    </row>
    <row r="1413" spans="1:26" x14ac:dyDescent="0.25">
      <c r="A1413" s="6" t="s">
        <v>3401</v>
      </c>
      <c r="B1413" s="6" t="s">
        <v>3838</v>
      </c>
      <c r="C1413" s="6" t="s">
        <v>3826</v>
      </c>
      <c r="D1413" s="6" t="s">
        <v>12084</v>
      </c>
      <c r="E1413" s="6" t="s">
        <v>12085</v>
      </c>
      <c r="F1413" s="6" t="s">
        <v>12086</v>
      </c>
      <c r="G1413" s="6" t="s">
        <v>12087</v>
      </c>
      <c r="H1413" s="6" t="s">
        <v>81</v>
      </c>
      <c r="I1413" s="43">
        <v>45229</v>
      </c>
      <c r="J1413" s="43">
        <v>45233</v>
      </c>
      <c r="K1413">
        <v>1495153</v>
      </c>
      <c r="L1413" s="6" t="s">
        <v>12088</v>
      </c>
      <c r="M1413" s="6" t="s">
        <v>12089</v>
      </c>
      <c r="N1413" s="6" t="s">
        <v>5654</v>
      </c>
      <c r="O1413" s="6" t="s">
        <v>3982</v>
      </c>
      <c r="Q1413" s="6" t="s">
        <v>2163</v>
      </c>
      <c r="R1413" s="6" t="s">
        <v>22617</v>
      </c>
      <c r="S1413" s="6" t="s">
        <v>22618</v>
      </c>
      <c r="T1413" s="6" t="s">
        <v>15902</v>
      </c>
      <c r="U1413" s="6" t="s">
        <v>2163</v>
      </c>
      <c r="V1413" s="6" t="s">
        <v>16024</v>
      </c>
      <c r="W1413" s="6" t="s">
        <v>17334</v>
      </c>
      <c r="X1413" s="6" t="s">
        <v>22619</v>
      </c>
      <c r="Y1413" s="6" t="s">
        <v>22620</v>
      </c>
      <c r="Z1413" s="6" t="s">
        <v>81</v>
      </c>
    </row>
    <row r="1414" spans="1:26" x14ac:dyDescent="0.25">
      <c r="A1414" s="6" t="s">
        <v>1674</v>
      </c>
      <c r="B1414" s="6" t="s">
        <v>3858</v>
      </c>
      <c r="C1414" s="6" t="s">
        <v>3819</v>
      </c>
      <c r="D1414" s="6" t="s">
        <v>12090</v>
      </c>
      <c r="E1414" s="6" t="s">
        <v>81</v>
      </c>
      <c r="F1414" s="6" t="s">
        <v>7779</v>
      </c>
      <c r="G1414" s="6" t="s">
        <v>12091</v>
      </c>
      <c r="H1414" s="6" t="s">
        <v>81</v>
      </c>
      <c r="I1414" s="43">
        <v>45152</v>
      </c>
      <c r="J1414" s="43"/>
      <c r="K1414">
        <v>1845338</v>
      </c>
      <c r="L1414" s="6" t="s">
        <v>12092</v>
      </c>
      <c r="M1414" s="6" t="s">
        <v>12093</v>
      </c>
      <c r="N1414" s="6" t="s">
        <v>1673</v>
      </c>
      <c r="O1414" s="6" t="s">
        <v>3982</v>
      </c>
      <c r="Q1414" s="6" t="s">
        <v>2165</v>
      </c>
      <c r="R1414" s="6" t="s">
        <v>22621</v>
      </c>
      <c r="S1414" s="6" t="s">
        <v>22622</v>
      </c>
      <c r="T1414" s="6" t="s">
        <v>15902</v>
      </c>
      <c r="U1414" s="6" t="s">
        <v>2165</v>
      </c>
      <c r="V1414" s="6" t="s">
        <v>24</v>
      </c>
      <c r="W1414" s="6" t="s">
        <v>15974</v>
      </c>
      <c r="X1414" s="6" t="s">
        <v>22623</v>
      </c>
      <c r="Y1414" s="6" t="s">
        <v>22624</v>
      </c>
      <c r="Z1414" s="6" t="s">
        <v>22625</v>
      </c>
    </row>
    <row r="1415" spans="1:26" x14ac:dyDescent="0.25">
      <c r="A1415" s="6" t="s">
        <v>1676</v>
      </c>
      <c r="B1415" s="6" t="s">
        <v>3825</v>
      </c>
      <c r="C1415" s="6" t="s">
        <v>3826</v>
      </c>
      <c r="D1415" s="6" t="s">
        <v>12094</v>
      </c>
      <c r="E1415" s="6" t="s">
        <v>12095</v>
      </c>
      <c r="F1415" s="6" t="s">
        <v>12096</v>
      </c>
      <c r="G1415" s="6" t="s">
        <v>12097</v>
      </c>
      <c r="H1415" s="6" t="s">
        <v>81</v>
      </c>
      <c r="I1415" s="43">
        <v>45160</v>
      </c>
      <c r="J1415" s="43"/>
      <c r="K1415">
        <v>1815846</v>
      </c>
      <c r="L1415" s="6" t="s">
        <v>12098</v>
      </c>
      <c r="M1415" s="6" t="s">
        <v>12099</v>
      </c>
      <c r="N1415" s="6" t="s">
        <v>5655</v>
      </c>
      <c r="O1415" s="6" t="s">
        <v>3982</v>
      </c>
      <c r="Q1415" s="6" t="s">
        <v>3571</v>
      </c>
      <c r="R1415" s="6" t="s">
        <v>22626</v>
      </c>
      <c r="S1415" s="6" t="s">
        <v>22627</v>
      </c>
      <c r="T1415" s="6" t="s">
        <v>15902</v>
      </c>
      <c r="U1415" s="6" t="s">
        <v>3571</v>
      </c>
      <c r="V1415" s="6" t="s">
        <v>15917</v>
      </c>
      <c r="W1415" s="6" t="s">
        <v>15918</v>
      </c>
      <c r="X1415" s="6" t="s">
        <v>22628</v>
      </c>
      <c r="Y1415" s="6" t="s">
        <v>22629</v>
      </c>
      <c r="Z1415" s="6" t="s">
        <v>22630</v>
      </c>
    </row>
    <row r="1416" spans="1:26" x14ac:dyDescent="0.25">
      <c r="A1416" s="6" t="s">
        <v>1677</v>
      </c>
      <c r="B1416" s="6" t="s">
        <v>3878</v>
      </c>
      <c r="C1416" s="6" t="s">
        <v>3835</v>
      </c>
      <c r="D1416" s="6" t="s">
        <v>12100</v>
      </c>
      <c r="E1416" s="6" t="s">
        <v>81</v>
      </c>
      <c r="F1416" s="6" t="s">
        <v>12101</v>
      </c>
      <c r="G1416" s="6" t="s">
        <v>12102</v>
      </c>
      <c r="H1416" s="6" t="s">
        <v>6353</v>
      </c>
      <c r="I1416" s="43">
        <v>45231</v>
      </c>
      <c r="J1416" s="43">
        <v>45236</v>
      </c>
      <c r="K1416">
        <v>865752</v>
      </c>
      <c r="L1416" s="6" t="s">
        <v>12103</v>
      </c>
      <c r="M1416" s="6" t="s">
        <v>12104</v>
      </c>
      <c r="N1416" s="6" t="s">
        <v>4475</v>
      </c>
      <c r="O1416" s="6" t="s">
        <v>3983</v>
      </c>
      <c r="Q1416" s="6" t="s">
        <v>2167</v>
      </c>
      <c r="R1416" s="6" t="s">
        <v>22626</v>
      </c>
      <c r="S1416" s="6" t="s">
        <v>22627</v>
      </c>
      <c r="T1416" s="6" t="s">
        <v>15902</v>
      </c>
      <c r="U1416" s="6" t="s">
        <v>3571</v>
      </c>
      <c r="V1416" s="6" t="s">
        <v>15917</v>
      </c>
      <c r="W1416" s="6" t="s">
        <v>15918</v>
      </c>
      <c r="X1416" s="6" t="s">
        <v>22628</v>
      </c>
      <c r="Y1416" s="6" t="s">
        <v>22629</v>
      </c>
      <c r="Z1416" s="6" t="s">
        <v>22630</v>
      </c>
    </row>
    <row r="1417" spans="1:26" x14ac:dyDescent="0.25">
      <c r="A1417" s="6" t="s">
        <v>1678</v>
      </c>
      <c r="B1417" s="6" t="s">
        <v>508</v>
      </c>
      <c r="C1417" s="6" t="s">
        <v>3835</v>
      </c>
      <c r="D1417" s="6" t="s">
        <v>12105</v>
      </c>
      <c r="E1417" s="6" t="s">
        <v>81</v>
      </c>
      <c r="F1417" s="6" t="s">
        <v>7092</v>
      </c>
      <c r="G1417" s="6" t="s">
        <v>10338</v>
      </c>
      <c r="H1417" s="6" t="s">
        <v>6650</v>
      </c>
      <c r="I1417" s="43">
        <v>45225</v>
      </c>
      <c r="J1417" s="43"/>
      <c r="K1417">
        <v>764180</v>
      </c>
      <c r="L1417" s="6" t="s">
        <v>12106</v>
      </c>
      <c r="M1417" s="6" t="s">
        <v>12107</v>
      </c>
      <c r="N1417" s="6" t="s">
        <v>3998</v>
      </c>
      <c r="O1417" s="6" t="s">
        <v>3983</v>
      </c>
      <c r="Q1417" s="6" t="s">
        <v>3573</v>
      </c>
      <c r="R1417" s="6" t="s">
        <v>22631</v>
      </c>
      <c r="S1417" s="6" t="s">
        <v>22632</v>
      </c>
      <c r="T1417" s="6" t="s">
        <v>15902</v>
      </c>
      <c r="U1417" s="6" t="s">
        <v>3573</v>
      </c>
      <c r="V1417" s="6" t="s">
        <v>16037</v>
      </c>
      <c r="W1417" s="6" t="s">
        <v>16579</v>
      </c>
      <c r="X1417" s="6" t="s">
        <v>22633</v>
      </c>
      <c r="Y1417" s="6" t="s">
        <v>22634</v>
      </c>
      <c r="Z1417" s="6" t="s">
        <v>81</v>
      </c>
    </row>
    <row r="1418" spans="1:26" x14ac:dyDescent="0.25">
      <c r="A1418" s="6" t="s">
        <v>15804</v>
      </c>
      <c r="B1418" s="6" t="s">
        <v>3855</v>
      </c>
      <c r="C1418" s="6" t="s">
        <v>3826</v>
      </c>
      <c r="D1418" s="6" t="s">
        <v>24633</v>
      </c>
      <c r="E1418" s="6" t="s">
        <v>81</v>
      </c>
      <c r="F1418" s="6" t="s">
        <v>24634</v>
      </c>
      <c r="G1418" s="6" t="s">
        <v>24635</v>
      </c>
      <c r="H1418" s="6" t="s">
        <v>7060</v>
      </c>
      <c r="I1418" s="43">
        <v>45230</v>
      </c>
      <c r="J1418" s="43">
        <v>45236</v>
      </c>
      <c r="L1418" s="6" t="s">
        <v>81</v>
      </c>
      <c r="M1418" s="6" t="s">
        <v>81</v>
      </c>
      <c r="N1418" s="6" t="s">
        <v>24636</v>
      </c>
      <c r="O1418" s="6" t="s">
        <v>3982</v>
      </c>
      <c r="Q1418" s="6" t="s">
        <v>2169</v>
      </c>
      <c r="R1418" s="6" t="s">
        <v>2168</v>
      </c>
      <c r="S1418" s="6" t="s">
        <v>22635</v>
      </c>
      <c r="T1418" s="6" t="s">
        <v>12</v>
      </c>
      <c r="U1418" s="6" t="s">
        <v>22636</v>
      </c>
      <c r="V1418" s="6" t="s">
        <v>15889</v>
      </c>
      <c r="W1418" s="6" t="s">
        <v>15890</v>
      </c>
      <c r="X1418" s="6" t="s">
        <v>22637</v>
      </c>
      <c r="Y1418" s="6" t="s">
        <v>22638</v>
      </c>
      <c r="Z1418" s="6" t="s">
        <v>22639</v>
      </c>
    </row>
    <row r="1419" spans="1:26" x14ac:dyDescent="0.25">
      <c r="A1419" s="6" t="s">
        <v>1680</v>
      </c>
      <c r="B1419" s="6" t="s">
        <v>3895</v>
      </c>
      <c r="C1419" s="6" t="s">
        <v>3826</v>
      </c>
      <c r="D1419" s="6" t="s">
        <v>12108</v>
      </c>
      <c r="E1419" s="6" t="s">
        <v>81</v>
      </c>
      <c r="F1419" s="6" t="s">
        <v>11031</v>
      </c>
      <c r="G1419" s="6" t="s">
        <v>12109</v>
      </c>
      <c r="H1419" s="6" t="s">
        <v>6353</v>
      </c>
      <c r="I1419" s="43">
        <v>45231</v>
      </c>
      <c r="J1419" s="43">
        <v>45236</v>
      </c>
      <c r="K1419">
        <v>837465</v>
      </c>
      <c r="L1419" s="6" t="s">
        <v>81</v>
      </c>
      <c r="M1419" s="6" t="s">
        <v>12110</v>
      </c>
      <c r="N1419" s="6" t="s">
        <v>5656</v>
      </c>
      <c r="O1419" s="6" t="s">
        <v>3982</v>
      </c>
      <c r="Q1419" s="6" t="s">
        <v>15826</v>
      </c>
      <c r="R1419" s="6" t="s">
        <v>22640</v>
      </c>
      <c r="S1419" s="6" t="s">
        <v>22641</v>
      </c>
      <c r="T1419" s="6" t="s">
        <v>15902</v>
      </c>
      <c r="U1419" s="6" t="s">
        <v>15826</v>
      </c>
      <c r="V1419" s="6" t="s">
        <v>15936</v>
      </c>
      <c r="W1419" s="6" t="s">
        <v>15937</v>
      </c>
      <c r="X1419" s="6" t="s">
        <v>22642</v>
      </c>
      <c r="Y1419" s="6" t="s">
        <v>22643</v>
      </c>
      <c r="Z1419" s="6" t="s">
        <v>81</v>
      </c>
    </row>
    <row r="1420" spans="1:26" x14ac:dyDescent="0.25">
      <c r="A1420" s="6" t="s">
        <v>1682</v>
      </c>
      <c r="B1420" s="6" t="s">
        <v>3877</v>
      </c>
      <c r="C1420" s="6" t="s">
        <v>3823</v>
      </c>
      <c r="D1420" s="6" t="s">
        <v>12111</v>
      </c>
      <c r="E1420" s="6" t="s">
        <v>81</v>
      </c>
      <c r="F1420" s="6" t="s">
        <v>12112</v>
      </c>
      <c r="G1420" s="6" t="s">
        <v>12113</v>
      </c>
      <c r="H1420" s="6" t="s">
        <v>6447</v>
      </c>
      <c r="I1420" s="43">
        <v>45232</v>
      </c>
      <c r="J1420" s="43">
        <v>45236</v>
      </c>
      <c r="L1420" s="6" t="s">
        <v>81</v>
      </c>
      <c r="M1420" s="6" t="s">
        <v>81</v>
      </c>
      <c r="N1420" s="6" t="s">
        <v>4614</v>
      </c>
      <c r="O1420" s="6" t="s">
        <v>3983</v>
      </c>
      <c r="Q1420" s="6" t="s">
        <v>2171</v>
      </c>
      <c r="R1420" s="6" t="s">
        <v>22644</v>
      </c>
      <c r="S1420" s="6" t="s">
        <v>22645</v>
      </c>
      <c r="T1420" s="6" t="s">
        <v>81</v>
      </c>
      <c r="U1420" s="6" t="s">
        <v>81</v>
      </c>
      <c r="V1420" s="6" t="s">
        <v>15930</v>
      </c>
      <c r="W1420" s="6" t="s">
        <v>16319</v>
      </c>
      <c r="X1420" s="6" t="s">
        <v>22646</v>
      </c>
      <c r="Y1420" s="6" t="s">
        <v>22647</v>
      </c>
      <c r="Z1420" s="6" t="s">
        <v>81</v>
      </c>
    </row>
    <row r="1421" spans="1:26" x14ac:dyDescent="0.25">
      <c r="A1421" s="6" t="s">
        <v>1683</v>
      </c>
      <c r="B1421" s="6" t="s">
        <v>3877</v>
      </c>
      <c r="C1421" s="6" t="s">
        <v>3823</v>
      </c>
      <c r="D1421" s="6" t="s">
        <v>12111</v>
      </c>
      <c r="E1421" s="6" t="s">
        <v>81</v>
      </c>
      <c r="F1421" s="6" t="s">
        <v>12112</v>
      </c>
      <c r="G1421" s="6" t="s">
        <v>12113</v>
      </c>
      <c r="H1421" s="6" t="s">
        <v>6447</v>
      </c>
      <c r="I1421" s="43"/>
      <c r="J1421" s="43"/>
      <c r="L1421" s="6" t="s">
        <v>81</v>
      </c>
      <c r="M1421" s="6" t="s">
        <v>81</v>
      </c>
      <c r="N1421" s="6" t="s">
        <v>4614</v>
      </c>
      <c r="O1421" s="6" t="s">
        <v>3983</v>
      </c>
      <c r="Q1421" s="6" t="s">
        <v>2173</v>
      </c>
      <c r="R1421" s="6" t="s">
        <v>22648</v>
      </c>
      <c r="S1421" s="6" t="s">
        <v>22649</v>
      </c>
      <c r="T1421" s="6" t="s">
        <v>81</v>
      </c>
      <c r="U1421" s="6" t="s">
        <v>81</v>
      </c>
      <c r="V1421" s="6" t="s">
        <v>15930</v>
      </c>
      <c r="W1421" s="6" t="s">
        <v>15949</v>
      </c>
      <c r="X1421" s="6" t="s">
        <v>22650</v>
      </c>
      <c r="Y1421" s="6" t="s">
        <v>22651</v>
      </c>
      <c r="Z1421" s="6" t="s">
        <v>81</v>
      </c>
    </row>
    <row r="1422" spans="1:26" x14ac:dyDescent="0.25">
      <c r="A1422" s="6" t="s">
        <v>1684</v>
      </c>
      <c r="B1422" s="6" t="s">
        <v>3934</v>
      </c>
      <c r="C1422" s="6" t="s">
        <v>3816</v>
      </c>
      <c r="D1422" s="6" t="s">
        <v>12114</v>
      </c>
      <c r="E1422" s="6" t="s">
        <v>6885</v>
      </c>
      <c r="F1422" s="6" t="s">
        <v>8733</v>
      </c>
      <c r="G1422" s="6" t="s">
        <v>12115</v>
      </c>
      <c r="H1422" s="6" t="s">
        <v>6353</v>
      </c>
      <c r="I1422" s="43">
        <v>45223</v>
      </c>
      <c r="J1422" s="43">
        <v>45229</v>
      </c>
      <c r="K1422">
        <v>1179929</v>
      </c>
      <c r="L1422" s="6" t="s">
        <v>12116</v>
      </c>
      <c r="M1422" s="6" t="s">
        <v>12117</v>
      </c>
      <c r="N1422" s="6" t="s">
        <v>4845</v>
      </c>
      <c r="O1422" s="6" t="s">
        <v>3983</v>
      </c>
      <c r="Q1422" s="6" t="s">
        <v>2175</v>
      </c>
      <c r="R1422" s="6" t="s">
        <v>22652</v>
      </c>
      <c r="S1422" s="6" t="s">
        <v>81</v>
      </c>
      <c r="T1422" s="6" t="s">
        <v>81</v>
      </c>
      <c r="U1422" s="6" t="s">
        <v>81</v>
      </c>
      <c r="V1422" s="6" t="s">
        <v>15930</v>
      </c>
      <c r="W1422" s="6" t="s">
        <v>16048</v>
      </c>
      <c r="X1422" s="6" t="s">
        <v>22653</v>
      </c>
      <c r="Y1422" s="6" t="s">
        <v>22654</v>
      </c>
      <c r="Z1422" s="6" t="s">
        <v>81</v>
      </c>
    </row>
    <row r="1423" spans="1:26" x14ac:dyDescent="0.25">
      <c r="A1423" s="6" t="s">
        <v>3402</v>
      </c>
      <c r="B1423" s="6" t="s">
        <v>3955</v>
      </c>
      <c r="C1423" s="6" t="s">
        <v>114</v>
      </c>
      <c r="D1423" s="6" t="s">
        <v>12118</v>
      </c>
      <c r="E1423" s="6" t="s">
        <v>12119</v>
      </c>
      <c r="F1423" s="6" t="s">
        <v>10592</v>
      </c>
      <c r="G1423" s="6" t="s">
        <v>10593</v>
      </c>
      <c r="H1423" s="6" t="s">
        <v>81</v>
      </c>
      <c r="I1423" s="43"/>
      <c r="J1423" s="43"/>
      <c r="L1423" s="6" t="s">
        <v>12120</v>
      </c>
      <c r="M1423" s="6" t="s">
        <v>12121</v>
      </c>
      <c r="N1423" s="6" t="s">
        <v>4712</v>
      </c>
      <c r="O1423" s="6" t="s">
        <v>3983</v>
      </c>
      <c r="Q1423" s="6" t="s">
        <v>2177</v>
      </c>
      <c r="R1423" s="6" t="s">
        <v>22655</v>
      </c>
      <c r="S1423" s="6" t="s">
        <v>22656</v>
      </c>
      <c r="T1423" s="6" t="s">
        <v>12</v>
      </c>
      <c r="U1423" s="6" t="s">
        <v>2177</v>
      </c>
      <c r="V1423" s="6" t="s">
        <v>16063</v>
      </c>
      <c r="W1423" s="6" t="s">
        <v>16064</v>
      </c>
      <c r="X1423" s="6" t="s">
        <v>22657</v>
      </c>
      <c r="Y1423" s="6" t="s">
        <v>22658</v>
      </c>
      <c r="Z1423" s="6" t="s">
        <v>22659</v>
      </c>
    </row>
    <row r="1424" spans="1:26" x14ac:dyDescent="0.25">
      <c r="A1424" s="6" t="s">
        <v>3403</v>
      </c>
      <c r="B1424" s="6" t="s">
        <v>3892</v>
      </c>
      <c r="C1424" s="6" t="s">
        <v>3826</v>
      </c>
      <c r="D1424" s="6" t="s">
        <v>12122</v>
      </c>
      <c r="E1424" s="6" t="s">
        <v>12123</v>
      </c>
      <c r="F1424" s="6" t="s">
        <v>12124</v>
      </c>
      <c r="G1424" s="6" t="s">
        <v>12125</v>
      </c>
      <c r="H1424" s="6" t="s">
        <v>81</v>
      </c>
      <c r="I1424" s="43"/>
      <c r="J1424" s="43"/>
      <c r="K1424">
        <v>1583055</v>
      </c>
      <c r="L1424" s="6" t="s">
        <v>12126</v>
      </c>
      <c r="M1424" s="6" t="s">
        <v>81</v>
      </c>
      <c r="N1424" s="6" t="s">
        <v>5657</v>
      </c>
      <c r="O1424" s="6" t="s">
        <v>3982</v>
      </c>
      <c r="Q1424" s="6" t="s">
        <v>2179</v>
      </c>
      <c r="R1424" s="6" t="s">
        <v>22660</v>
      </c>
      <c r="S1424" s="6" t="s">
        <v>22661</v>
      </c>
      <c r="T1424" s="6" t="s">
        <v>12</v>
      </c>
      <c r="U1424" s="6" t="s">
        <v>2179</v>
      </c>
      <c r="V1424" s="6" t="s">
        <v>16024</v>
      </c>
      <c r="W1424" s="6" t="s">
        <v>16025</v>
      </c>
      <c r="X1424" s="6" t="s">
        <v>22662</v>
      </c>
      <c r="Y1424" s="6" t="s">
        <v>22663</v>
      </c>
      <c r="Z1424" s="6" t="s">
        <v>81</v>
      </c>
    </row>
    <row r="1425" spans="1:26" x14ac:dyDescent="0.25">
      <c r="A1425" s="6" t="s">
        <v>3405</v>
      </c>
      <c r="B1425" s="6" t="s">
        <v>3833</v>
      </c>
      <c r="C1425" s="6" t="s">
        <v>3816</v>
      </c>
      <c r="D1425" s="6" t="s">
        <v>12127</v>
      </c>
      <c r="E1425" s="6" t="s">
        <v>81</v>
      </c>
      <c r="F1425" s="6" t="s">
        <v>7097</v>
      </c>
      <c r="G1425" s="6" t="s">
        <v>7098</v>
      </c>
      <c r="H1425" s="6" t="s">
        <v>1601</v>
      </c>
      <c r="I1425" s="43">
        <v>45230</v>
      </c>
      <c r="J1425" s="43">
        <v>45236</v>
      </c>
      <c r="K1425">
        <v>1679363</v>
      </c>
      <c r="L1425" s="6" t="s">
        <v>12128</v>
      </c>
      <c r="M1425" s="6" t="s">
        <v>12129</v>
      </c>
      <c r="N1425" s="6" t="s">
        <v>5658</v>
      </c>
      <c r="O1425" s="6" t="s">
        <v>3983</v>
      </c>
      <c r="Q1425" s="6" t="s">
        <v>2181</v>
      </c>
      <c r="R1425" s="6" t="s">
        <v>22664</v>
      </c>
      <c r="S1425" s="6" t="s">
        <v>22665</v>
      </c>
      <c r="T1425" s="6" t="s">
        <v>15902</v>
      </c>
      <c r="U1425" s="6" t="s">
        <v>2181</v>
      </c>
      <c r="V1425" s="6" t="s">
        <v>15903</v>
      </c>
      <c r="W1425" s="6" t="s">
        <v>16548</v>
      </c>
      <c r="X1425" s="6" t="s">
        <v>22666</v>
      </c>
      <c r="Y1425" s="6" t="s">
        <v>22667</v>
      </c>
      <c r="Z1425" s="6" t="s">
        <v>22668</v>
      </c>
    </row>
    <row r="1426" spans="1:26" x14ac:dyDescent="0.25">
      <c r="A1426" s="6" t="s">
        <v>1686</v>
      </c>
      <c r="B1426" s="6" t="s">
        <v>3928</v>
      </c>
      <c r="C1426" s="6" t="s">
        <v>3821</v>
      </c>
      <c r="D1426" s="6" t="s">
        <v>12130</v>
      </c>
      <c r="E1426" s="6" t="s">
        <v>81</v>
      </c>
      <c r="F1426" s="6" t="s">
        <v>6557</v>
      </c>
      <c r="G1426" s="6" t="s">
        <v>11200</v>
      </c>
      <c r="H1426" s="6" t="s">
        <v>6408</v>
      </c>
      <c r="I1426" s="43">
        <v>45223</v>
      </c>
      <c r="J1426" s="43">
        <v>45229</v>
      </c>
      <c r="K1426">
        <v>1289419</v>
      </c>
      <c r="L1426" s="6" t="s">
        <v>12131</v>
      </c>
      <c r="M1426" s="6" t="s">
        <v>12132</v>
      </c>
      <c r="N1426" s="6" t="s">
        <v>5659</v>
      </c>
      <c r="O1426" s="6" t="s">
        <v>3982</v>
      </c>
      <c r="Q1426" s="6" t="s">
        <v>2183</v>
      </c>
      <c r="R1426" s="6" t="s">
        <v>22669</v>
      </c>
      <c r="S1426" s="6" t="s">
        <v>22670</v>
      </c>
      <c r="T1426" s="6" t="s">
        <v>12</v>
      </c>
      <c r="U1426" s="6" t="s">
        <v>2183</v>
      </c>
      <c r="V1426" s="6" t="s">
        <v>16037</v>
      </c>
      <c r="W1426" s="6" t="s">
        <v>16616</v>
      </c>
      <c r="X1426" s="6" t="s">
        <v>22671</v>
      </c>
      <c r="Y1426" s="6" t="s">
        <v>22672</v>
      </c>
      <c r="Z1426" s="6" t="s">
        <v>22673</v>
      </c>
    </row>
    <row r="1427" spans="1:26" x14ac:dyDescent="0.25">
      <c r="A1427" s="6" t="s">
        <v>1688</v>
      </c>
      <c r="B1427" s="6" t="s">
        <v>3930</v>
      </c>
      <c r="C1427" s="6" t="s">
        <v>114</v>
      </c>
      <c r="D1427" s="6" t="s">
        <v>12133</v>
      </c>
      <c r="E1427" s="6" t="s">
        <v>12134</v>
      </c>
      <c r="F1427" s="6" t="s">
        <v>7824</v>
      </c>
      <c r="G1427" s="6" t="s">
        <v>12135</v>
      </c>
      <c r="H1427" s="6" t="s">
        <v>3137</v>
      </c>
      <c r="I1427" s="43">
        <v>45236</v>
      </c>
      <c r="J1427" s="43">
        <v>45240</v>
      </c>
      <c r="K1427">
        <v>1285785</v>
      </c>
      <c r="L1427" s="6" t="s">
        <v>12136</v>
      </c>
      <c r="M1427" s="6" t="s">
        <v>12137</v>
      </c>
      <c r="N1427" s="6" t="s">
        <v>4286</v>
      </c>
      <c r="O1427" s="6" t="s">
        <v>3982</v>
      </c>
      <c r="Q1427" s="6" t="s">
        <v>2185</v>
      </c>
      <c r="R1427" s="6" t="s">
        <v>22674</v>
      </c>
      <c r="S1427" s="6" t="s">
        <v>22675</v>
      </c>
      <c r="T1427" s="6" t="s">
        <v>12</v>
      </c>
      <c r="U1427" s="6" t="s">
        <v>2185</v>
      </c>
      <c r="V1427" s="6" t="s">
        <v>15962</v>
      </c>
      <c r="W1427" s="6" t="s">
        <v>15963</v>
      </c>
      <c r="X1427" s="6" t="s">
        <v>22676</v>
      </c>
      <c r="Y1427" s="6" t="s">
        <v>22677</v>
      </c>
      <c r="Z1427" s="6" t="s">
        <v>22678</v>
      </c>
    </row>
    <row r="1428" spans="1:26" x14ac:dyDescent="0.25">
      <c r="A1428" s="6" t="s">
        <v>1690</v>
      </c>
      <c r="B1428" s="6" t="s">
        <v>3916</v>
      </c>
      <c r="C1428" s="6" t="s">
        <v>114</v>
      </c>
      <c r="D1428" s="6" t="s">
        <v>12138</v>
      </c>
      <c r="E1428" s="6" t="s">
        <v>8435</v>
      </c>
      <c r="F1428" s="6" t="s">
        <v>6833</v>
      </c>
      <c r="G1428" s="6" t="s">
        <v>12139</v>
      </c>
      <c r="H1428" s="6" t="s">
        <v>6835</v>
      </c>
      <c r="I1428" s="43">
        <v>45231</v>
      </c>
      <c r="J1428" s="43">
        <v>45236</v>
      </c>
      <c r="K1428">
        <v>1801368</v>
      </c>
      <c r="L1428" s="6" t="s">
        <v>12140</v>
      </c>
      <c r="M1428" s="6" t="s">
        <v>12141</v>
      </c>
      <c r="N1428" s="6" t="s">
        <v>4846</v>
      </c>
      <c r="O1428" s="6" t="s">
        <v>3982</v>
      </c>
      <c r="Q1428" s="6" t="s">
        <v>2187</v>
      </c>
      <c r="R1428" s="6" t="s">
        <v>22679</v>
      </c>
      <c r="S1428" s="6" t="s">
        <v>22680</v>
      </c>
      <c r="T1428" s="6" t="s">
        <v>81</v>
      </c>
      <c r="U1428" s="6" t="s">
        <v>81</v>
      </c>
      <c r="V1428" s="6" t="s">
        <v>15930</v>
      </c>
      <c r="W1428" s="6" t="s">
        <v>16319</v>
      </c>
      <c r="X1428" s="6" t="s">
        <v>22681</v>
      </c>
      <c r="Y1428" s="6" t="s">
        <v>22682</v>
      </c>
      <c r="Z1428" s="6" t="s">
        <v>81</v>
      </c>
    </row>
    <row r="1429" spans="1:26" x14ac:dyDescent="0.25">
      <c r="A1429" s="6" t="s">
        <v>1691</v>
      </c>
      <c r="B1429" s="6" t="s">
        <v>3940</v>
      </c>
      <c r="C1429" s="6" t="s">
        <v>3866</v>
      </c>
      <c r="D1429" s="6" t="s">
        <v>12142</v>
      </c>
      <c r="E1429" s="6" t="s">
        <v>81</v>
      </c>
      <c r="F1429" s="6" t="s">
        <v>12143</v>
      </c>
      <c r="G1429" s="6" t="s">
        <v>12144</v>
      </c>
      <c r="H1429" s="6" t="s">
        <v>6638</v>
      </c>
      <c r="I1429" s="43">
        <v>45229</v>
      </c>
      <c r="J1429" s="43">
        <v>45233</v>
      </c>
      <c r="K1429">
        <v>1510295</v>
      </c>
      <c r="L1429" s="6" t="s">
        <v>12145</v>
      </c>
      <c r="M1429" s="6" t="s">
        <v>12146</v>
      </c>
      <c r="N1429" s="6" t="s">
        <v>4093</v>
      </c>
      <c r="O1429" s="6" t="s">
        <v>3982</v>
      </c>
      <c r="Q1429" s="6" t="s">
        <v>2189</v>
      </c>
      <c r="R1429" s="6" t="s">
        <v>22683</v>
      </c>
      <c r="S1429" s="6" t="s">
        <v>22684</v>
      </c>
      <c r="T1429" s="6" t="s">
        <v>15902</v>
      </c>
      <c r="U1429" s="6" t="s">
        <v>2189</v>
      </c>
      <c r="V1429" s="6" t="s">
        <v>15889</v>
      </c>
      <c r="W1429" s="6" t="s">
        <v>16116</v>
      </c>
      <c r="X1429" s="6" t="s">
        <v>22685</v>
      </c>
      <c r="Y1429" s="6" t="s">
        <v>22686</v>
      </c>
      <c r="Z1429" s="6" t="s">
        <v>22687</v>
      </c>
    </row>
    <row r="1430" spans="1:26" x14ac:dyDescent="0.25">
      <c r="A1430" s="6" t="s">
        <v>1693</v>
      </c>
      <c r="B1430" s="6" t="s">
        <v>3884</v>
      </c>
      <c r="C1430" s="6" t="s">
        <v>3866</v>
      </c>
      <c r="D1430" s="6" t="s">
        <v>12147</v>
      </c>
      <c r="E1430" s="6" t="s">
        <v>81</v>
      </c>
      <c r="F1430" s="6" t="s">
        <v>12143</v>
      </c>
      <c r="G1430" s="6" t="s">
        <v>12144</v>
      </c>
      <c r="H1430" s="6" t="s">
        <v>6638</v>
      </c>
      <c r="I1430" s="43">
        <v>45229</v>
      </c>
      <c r="J1430" s="43">
        <v>45233</v>
      </c>
      <c r="K1430">
        <v>1552000</v>
      </c>
      <c r="L1430" s="6" t="s">
        <v>12148</v>
      </c>
      <c r="M1430" s="6" t="s">
        <v>12149</v>
      </c>
      <c r="N1430" s="6" t="s">
        <v>4898</v>
      </c>
      <c r="O1430" s="6" t="s">
        <v>3982</v>
      </c>
      <c r="Q1430" s="6" t="s">
        <v>2190</v>
      </c>
      <c r="R1430" s="6" t="s">
        <v>22688</v>
      </c>
      <c r="S1430" s="6" t="s">
        <v>22689</v>
      </c>
      <c r="T1430" s="6" t="s">
        <v>18837</v>
      </c>
      <c r="U1430" s="6" t="s">
        <v>2190</v>
      </c>
      <c r="V1430" s="6" t="s">
        <v>15889</v>
      </c>
      <c r="W1430" s="6" t="s">
        <v>18010</v>
      </c>
      <c r="X1430" s="6" t="s">
        <v>22690</v>
      </c>
      <c r="Y1430" s="6" t="s">
        <v>22691</v>
      </c>
      <c r="Z1430" s="6" t="s">
        <v>22692</v>
      </c>
    </row>
    <row r="1431" spans="1:26" x14ac:dyDescent="0.25">
      <c r="A1431" s="6" t="s">
        <v>1695</v>
      </c>
      <c r="B1431" s="6" t="s">
        <v>3943</v>
      </c>
      <c r="C1431" s="6" t="s">
        <v>3840</v>
      </c>
      <c r="D1431" s="6" t="s">
        <v>12150</v>
      </c>
      <c r="E1431" s="6" t="s">
        <v>12151</v>
      </c>
      <c r="F1431" s="6" t="s">
        <v>9411</v>
      </c>
      <c r="G1431" s="6" t="s">
        <v>12152</v>
      </c>
      <c r="H1431" s="6" t="s">
        <v>161</v>
      </c>
      <c r="I1431" s="43">
        <v>45224</v>
      </c>
      <c r="J1431" s="43">
        <v>45229</v>
      </c>
      <c r="K1431">
        <v>1287865</v>
      </c>
      <c r="L1431" s="6" t="s">
        <v>12153</v>
      </c>
      <c r="M1431" s="6" t="s">
        <v>12154</v>
      </c>
      <c r="N1431" s="6" t="s">
        <v>5660</v>
      </c>
      <c r="O1431" s="6" t="s">
        <v>3982</v>
      </c>
      <c r="Q1431" s="6" t="s">
        <v>2191</v>
      </c>
      <c r="R1431" s="6" t="s">
        <v>22693</v>
      </c>
      <c r="S1431" s="6" t="s">
        <v>22694</v>
      </c>
      <c r="T1431" s="6" t="s">
        <v>15902</v>
      </c>
      <c r="U1431" s="6" t="s">
        <v>2191</v>
      </c>
      <c r="V1431" s="6" t="s">
        <v>16024</v>
      </c>
      <c r="W1431" s="6" t="s">
        <v>16933</v>
      </c>
      <c r="X1431" s="6" t="s">
        <v>22695</v>
      </c>
      <c r="Y1431" s="6" t="s">
        <v>22696</v>
      </c>
      <c r="Z1431" s="6" t="s">
        <v>22697</v>
      </c>
    </row>
    <row r="1432" spans="1:26" x14ac:dyDescent="0.25">
      <c r="A1432" s="6" t="s">
        <v>1696</v>
      </c>
      <c r="B1432" s="6" t="s">
        <v>3853</v>
      </c>
      <c r="C1432" s="6" t="s">
        <v>3819</v>
      </c>
      <c r="D1432" s="6" t="s">
        <v>12155</v>
      </c>
      <c r="E1432" s="6" t="s">
        <v>81</v>
      </c>
      <c r="F1432" s="6" t="s">
        <v>12156</v>
      </c>
      <c r="G1432" s="6" t="s">
        <v>12157</v>
      </c>
      <c r="H1432" s="6" t="s">
        <v>6852</v>
      </c>
      <c r="I1432" s="43">
        <v>45224</v>
      </c>
      <c r="J1432" s="43">
        <v>45229</v>
      </c>
      <c r="K1432">
        <v>1280452</v>
      </c>
      <c r="L1432" s="6" t="s">
        <v>12158</v>
      </c>
      <c r="M1432" s="6" t="s">
        <v>12159</v>
      </c>
      <c r="N1432" s="6" t="s">
        <v>5661</v>
      </c>
      <c r="O1432" s="6" t="s">
        <v>3982</v>
      </c>
      <c r="Q1432" s="6" t="s">
        <v>15828</v>
      </c>
      <c r="R1432" s="6" t="s">
        <v>22698</v>
      </c>
      <c r="S1432" s="6" t="s">
        <v>22699</v>
      </c>
      <c r="T1432" s="6" t="s">
        <v>15902</v>
      </c>
      <c r="U1432" s="6" t="s">
        <v>15828</v>
      </c>
      <c r="V1432" s="6" t="s">
        <v>15930</v>
      </c>
      <c r="W1432" s="6" t="s">
        <v>16319</v>
      </c>
      <c r="X1432" s="6" t="s">
        <v>22700</v>
      </c>
      <c r="Y1432" s="6" t="s">
        <v>22701</v>
      </c>
      <c r="Z1432" s="6" t="s">
        <v>22702</v>
      </c>
    </row>
    <row r="1433" spans="1:26" x14ac:dyDescent="0.25">
      <c r="A1433" s="6" t="s">
        <v>3407</v>
      </c>
      <c r="B1433" s="6" t="s">
        <v>3847</v>
      </c>
      <c r="C1433" s="6" t="s">
        <v>3819</v>
      </c>
      <c r="D1433" s="6" t="s">
        <v>12160</v>
      </c>
      <c r="E1433" s="6" t="s">
        <v>10963</v>
      </c>
      <c r="F1433" s="6" t="s">
        <v>8494</v>
      </c>
      <c r="G1433" s="6" t="s">
        <v>12161</v>
      </c>
      <c r="H1433" s="6" t="s">
        <v>6353</v>
      </c>
      <c r="I1433" s="43">
        <v>45146</v>
      </c>
      <c r="J1433" s="43"/>
      <c r="K1433">
        <v>1522540</v>
      </c>
      <c r="L1433" s="6" t="s">
        <v>12162</v>
      </c>
      <c r="M1433" s="6" t="s">
        <v>12163</v>
      </c>
      <c r="N1433" s="6" t="s">
        <v>5662</v>
      </c>
      <c r="O1433" s="6" t="s">
        <v>3982</v>
      </c>
      <c r="Q1433" s="6" t="s">
        <v>3583</v>
      </c>
      <c r="R1433" s="6" t="s">
        <v>22703</v>
      </c>
      <c r="S1433" s="6" t="s">
        <v>22704</v>
      </c>
      <c r="T1433" s="6" t="s">
        <v>15902</v>
      </c>
      <c r="U1433" s="6" t="s">
        <v>3583</v>
      </c>
      <c r="V1433" s="6" t="s">
        <v>16063</v>
      </c>
      <c r="W1433" s="6" t="s">
        <v>16064</v>
      </c>
      <c r="X1433" s="6" t="s">
        <v>22705</v>
      </c>
      <c r="Y1433" s="6" t="s">
        <v>22706</v>
      </c>
      <c r="Z1433" s="6" t="s">
        <v>22707</v>
      </c>
    </row>
    <row r="1434" spans="1:26" x14ac:dyDescent="0.25">
      <c r="A1434" s="6" t="s">
        <v>3408</v>
      </c>
      <c r="B1434" s="6" t="s">
        <v>3896</v>
      </c>
      <c r="C1434" s="6" t="s">
        <v>3819</v>
      </c>
      <c r="D1434" s="6" t="s">
        <v>12164</v>
      </c>
      <c r="E1434" s="6" t="s">
        <v>81</v>
      </c>
      <c r="F1434" s="6" t="s">
        <v>12165</v>
      </c>
      <c r="G1434" s="6" t="s">
        <v>12166</v>
      </c>
      <c r="H1434" s="6" t="s">
        <v>81</v>
      </c>
      <c r="I1434" s="43"/>
      <c r="J1434" s="43"/>
      <c r="K1434">
        <v>1450468</v>
      </c>
      <c r="L1434" s="6" t="s">
        <v>12167</v>
      </c>
      <c r="M1434" s="6" t="s">
        <v>81</v>
      </c>
      <c r="N1434" s="6" t="s">
        <v>5663</v>
      </c>
      <c r="O1434" s="6" t="s">
        <v>3982</v>
      </c>
      <c r="Q1434" s="6" t="s">
        <v>2193</v>
      </c>
      <c r="R1434" s="6" t="s">
        <v>22708</v>
      </c>
      <c r="S1434" s="6" t="s">
        <v>22709</v>
      </c>
      <c r="T1434" s="6" t="s">
        <v>81</v>
      </c>
      <c r="U1434" s="6" t="s">
        <v>81</v>
      </c>
      <c r="V1434" s="6" t="s">
        <v>16127</v>
      </c>
      <c r="W1434" s="6" t="s">
        <v>16128</v>
      </c>
      <c r="X1434" s="6" t="s">
        <v>81</v>
      </c>
      <c r="Y1434" s="6" t="s">
        <v>22710</v>
      </c>
      <c r="Z1434" s="6" t="s">
        <v>81</v>
      </c>
    </row>
    <row r="1435" spans="1:26" x14ac:dyDescent="0.25">
      <c r="A1435" s="6" t="s">
        <v>3410</v>
      </c>
      <c r="B1435" s="6" t="s">
        <v>3877</v>
      </c>
      <c r="C1435" s="6" t="s">
        <v>3823</v>
      </c>
      <c r="D1435" s="6" t="s">
        <v>12168</v>
      </c>
      <c r="E1435" s="6" t="s">
        <v>81</v>
      </c>
      <c r="F1435" s="6" t="s">
        <v>12042</v>
      </c>
      <c r="G1435" s="6" t="s">
        <v>12043</v>
      </c>
      <c r="H1435" s="6" t="s">
        <v>1601</v>
      </c>
      <c r="I1435" s="43">
        <v>45153</v>
      </c>
      <c r="J1435" s="43"/>
      <c r="K1435">
        <v>1049521</v>
      </c>
      <c r="L1435" s="6" t="s">
        <v>12169</v>
      </c>
      <c r="M1435" s="6" t="s">
        <v>12170</v>
      </c>
      <c r="N1435" s="6" t="s">
        <v>4723</v>
      </c>
      <c r="O1435" s="6" t="s">
        <v>3983</v>
      </c>
      <c r="Q1435" s="6" t="s">
        <v>2194</v>
      </c>
      <c r="R1435" s="6" t="s">
        <v>22711</v>
      </c>
      <c r="S1435" s="6" t="s">
        <v>22712</v>
      </c>
      <c r="T1435" s="6" t="s">
        <v>15902</v>
      </c>
      <c r="U1435" s="6" t="s">
        <v>2194</v>
      </c>
      <c r="V1435" s="6" t="s">
        <v>16510</v>
      </c>
      <c r="W1435" s="6" t="s">
        <v>16564</v>
      </c>
      <c r="X1435" s="6" t="s">
        <v>22713</v>
      </c>
      <c r="Y1435" s="6" t="s">
        <v>22714</v>
      </c>
      <c r="Z1435" s="6" t="s">
        <v>22715</v>
      </c>
    </row>
    <row r="1436" spans="1:26" x14ac:dyDescent="0.25">
      <c r="A1436" s="6" t="s">
        <v>1697</v>
      </c>
      <c r="B1436" s="6" t="s">
        <v>3830</v>
      </c>
      <c r="C1436" s="6" t="s">
        <v>3816</v>
      </c>
      <c r="D1436" s="6" t="s">
        <v>12171</v>
      </c>
      <c r="E1436" s="6" t="s">
        <v>81</v>
      </c>
      <c r="F1436" s="6" t="s">
        <v>12172</v>
      </c>
      <c r="G1436" s="6" t="s">
        <v>12173</v>
      </c>
      <c r="H1436" s="6" t="s">
        <v>6569</v>
      </c>
      <c r="I1436" s="43">
        <v>45225</v>
      </c>
      <c r="J1436" s="43"/>
      <c r="K1436">
        <v>310158</v>
      </c>
      <c r="L1436" s="6" t="s">
        <v>12174</v>
      </c>
      <c r="M1436" s="6" t="s">
        <v>12175</v>
      </c>
      <c r="N1436" s="6" t="s">
        <v>4840</v>
      </c>
      <c r="O1436" s="6" t="s">
        <v>3983</v>
      </c>
      <c r="Q1436" s="6" t="s">
        <v>2196</v>
      </c>
      <c r="R1436" s="6" t="s">
        <v>22716</v>
      </c>
      <c r="S1436" s="6" t="s">
        <v>22717</v>
      </c>
      <c r="T1436" s="6" t="s">
        <v>12</v>
      </c>
      <c r="U1436" s="6" t="s">
        <v>2196</v>
      </c>
      <c r="V1436" s="6" t="s">
        <v>16127</v>
      </c>
      <c r="W1436" s="6" t="s">
        <v>16128</v>
      </c>
      <c r="X1436" s="6" t="s">
        <v>22718</v>
      </c>
      <c r="Y1436" s="6" t="s">
        <v>22719</v>
      </c>
      <c r="Z1436" s="6" t="s">
        <v>81</v>
      </c>
    </row>
    <row r="1437" spans="1:26" x14ac:dyDescent="0.25">
      <c r="A1437" s="6" t="s">
        <v>1698</v>
      </c>
      <c r="B1437" s="6" t="s">
        <v>3833</v>
      </c>
      <c r="C1437" s="6" t="s">
        <v>3816</v>
      </c>
      <c r="D1437" s="6" t="s">
        <v>12176</v>
      </c>
      <c r="E1437" s="6" t="s">
        <v>81</v>
      </c>
      <c r="F1437" s="6" t="s">
        <v>6426</v>
      </c>
      <c r="G1437" s="6" t="s">
        <v>7906</v>
      </c>
      <c r="H1437" s="6" t="s">
        <v>1601</v>
      </c>
      <c r="I1437" s="43">
        <v>45231</v>
      </c>
      <c r="J1437" s="43">
        <v>45236</v>
      </c>
      <c r="K1437">
        <v>1682852</v>
      </c>
      <c r="L1437" s="6" t="s">
        <v>12177</v>
      </c>
      <c r="M1437" s="6" t="s">
        <v>12178</v>
      </c>
      <c r="N1437" s="6" t="s">
        <v>4844</v>
      </c>
      <c r="O1437" s="6" t="s">
        <v>3983</v>
      </c>
      <c r="Q1437" s="6" t="s">
        <v>2197</v>
      </c>
      <c r="R1437" s="6" t="s">
        <v>22720</v>
      </c>
      <c r="S1437" s="6" t="s">
        <v>22721</v>
      </c>
      <c r="T1437" s="6" t="s">
        <v>12</v>
      </c>
      <c r="U1437" s="6" t="s">
        <v>2197</v>
      </c>
      <c r="V1437" s="6" t="s">
        <v>15930</v>
      </c>
      <c r="W1437" s="6" t="s">
        <v>17011</v>
      </c>
      <c r="X1437" s="6" t="s">
        <v>22722</v>
      </c>
      <c r="Y1437" s="6" t="s">
        <v>22723</v>
      </c>
      <c r="Z1437" s="6" t="s">
        <v>22724</v>
      </c>
    </row>
    <row r="1438" spans="1:26" x14ac:dyDescent="0.25">
      <c r="A1438" s="6" t="s">
        <v>1699</v>
      </c>
      <c r="B1438" s="6" t="s">
        <v>3865</v>
      </c>
      <c r="C1438" s="6" t="s">
        <v>3866</v>
      </c>
      <c r="D1438" s="6" t="s">
        <v>12179</v>
      </c>
      <c r="E1438" s="6" t="s">
        <v>81</v>
      </c>
      <c r="F1438" s="6" t="s">
        <v>7065</v>
      </c>
      <c r="G1438" s="6" t="s">
        <v>12180</v>
      </c>
      <c r="H1438" s="6" t="s">
        <v>6376</v>
      </c>
      <c r="I1438" s="43">
        <v>45230</v>
      </c>
      <c r="J1438" s="43">
        <v>45236</v>
      </c>
      <c r="K1438">
        <v>101778</v>
      </c>
      <c r="L1438" s="6" t="s">
        <v>12181</v>
      </c>
      <c r="M1438" s="6" t="s">
        <v>12182</v>
      </c>
      <c r="N1438" s="6" t="s">
        <v>4391</v>
      </c>
      <c r="O1438" s="6" t="s">
        <v>3982</v>
      </c>
      <c r="Q1438" s="6" t="s">
        <v>2199</v>
      </c>
      <c r="R1438" s="6" t="s">
        <v>2198</v>
      </c>
      <c r="S1438" s="6" t="s">
        <v>22725</v>
      </c>
      <c r="T1438" s="6" t="s">
        <v>12</v>
      </c>
      <c r="U1438" s="6" t="s">
        <v>2199</v>
      </c>
      <c r="V1438" s="6" t="s">
        <v>17156</v>
      </c>
      <c r="W1438" s="6" t="s">
        <v>22726</v>
      </c>
      <c r="X1438" s="6" t="s">
        <v>22727</v>
      </c>
      <c r="Y1438" s="6" t="s">
        <v>22728</v>
      </c>
      <c r="Z1438" s="6" t="s">
        <v>22729</v>
      </c>
    </row>
    <row r="1439" spans="1:26" x14ac:dyDescent="0.25">
      <c r="A1439" s="6" t="s">
        <v>1701</v>
      </c>
      <c r="B1439" s="6" t="s">
        <v>3833</v>
      </c>
      <c r="C1439" s="6" t="s">
        <v>3816</v>
      </c>
      <c r="D1439" s="6" t="s">
        <v>12183</v>
      </c>
      <c r="E1439" s="6" t="s">
        <v>8126</v>
      </c>
      <c r="F1439" s="6" t="s">
        <v>6472</v>
      </c>
      <c r="G1439" s="6" t="s">
        <v>9330</v>
      </c>
      <c r="H1439" s="6" t="s">
        <v>6353</v>
      </c>
      <c r="I1439" s="43">
        <v>45230</v>
      </c>
      <c r="J1439" s="43">
        <v>45236</v>
      </c>
      <c r="K1439">
        <v>1823239</v>
      </c>
      <c r="L1439" s="6" t="s">
        <v>12184</v>
      </c>
      <c r="M1439" s="6" t="s">
        <v>12185</v>
      </c>
      <c r="N1439" s="6" t="s">
        <v>5664</v>
      </c>
      <c r="O1439" s="6" t="s">
        <v>3983</v>
      </c>
      <c r="Q1439" s="6" t="s">
        <v>3587</v>
      </c>
      <c r="R1439" s="6" t="s">
        <v>22730</v>
      </c>
      <c r="S1439" s="6" t="s">
        <v>22731</v>
      </c>
      <c r="T1439" s="6" t="s">
        <v>12</v>
      </c>
      <c r="U1439" s="6" t="s">
        <v>3587</v>
      </c>
      <c r="V1439" s="6" t="s">
        <v>15936</v>
      </c>
      <c r="W1439" s="6" t="s">
        <v>16260</v>
      </c>
      <c r="X1439" s="6" t="s">
        <v>22732</v>
      </c>
      <c r="Y1439" s="6" t="s">
        <v>22733</v>
      </c>
      <c r="Z1439" s="6" t="s">
        <v>22734</v>
      </c>
    </row>
    <row r="1440" spans="1:26" x14ac:dyDescent="0.25">
      <c r="A1440" s="6" t="s">
        <v>1703</v>
      </c>
      <c r="B1440" s="6" t="s">
        <v>3853</v>
      </c>
      <c r="C1440" s="6" t="s">
        <v>3819</v>
      </c>
      <c r="D1440" s="6" t="s">
        <v>12186</v>
      </c>
      <c r="E1440" s="6" t="s">
        <v>6654</v>
      </c>
      <c r="F1440" s="6" t="s">
        <v>6551</v>
      </c>
      <c r="G1440" s="6" t="s">
        <v>8199</v>
      </c>
      <c r="H1440" s="6" t="s">
        <v>808</v>
      </c>
      <c r="I1440" s="43">
        <v>45162</v>
      </c>
      <c r="J1440" s="43"/>
      <c r="K1440">
        <v>1835632</v>
      </c>
      <c r="L1440" s="6" t="s">
        <v>12187</v>
      </c>
      <c r="M1440" s="6" t="s">
        <v>12188</v>
      </c>
      <c r="N1440" s="6" t="s">
        <v>5665</v>
      </c>
      <c r="O1440" s="6" t="s">
        <v>3982</v>
      </c>
      <c r="Q1440" s="6" t="s">
        <v>3590</v>
      </c>
      <c r="R1440" s="6" t="s">
        <v>22735</v>
      </c>
      <c r="S1440" s="6" t="s">
        <v>81</v>
      </c>
      <c r="T1440" s="6" t="s">
        <v>15902</v>
      </c>
      <c r="U1440" s="6" t="s">
        <v>3590</v>
      </c>
      <c r="V1440" s="6" t="s">
        <v>15917</v>
      </c>
      <c r="W1440" s="6" t="s">
        <v>16915</v>
      </c>
      <c r="X1440" s="6" t="s">
        <v>22736</v>
      </c>
      <c r="Y1440" s="6" t="s">
        <v>22737</v>
      </c>
      <c r="Z1440" s="6" t="s">
        <v>81</v>
      </c>
    </row>
    <row r="1441" spans="1:26" x14ac:dyDescent="0.25">
      <c r="A1441" s="6" t="s">
        <v>1705</v>
      </c>
      <c r="B1441" s="6" t="s">
        <v>3944</v>
      </c>
      <c r="C1441" s="6" t="s">
        <v>3821</v>
      </c>
      <c r="D1441" s="6" t="s">
        <v>12189</v>
      </c>
      <c r="E1441" s="6" t="s">
        <v>81</v>
      </c>
      <c r="F1441" s="6" t="s">
        <v>6445</v>
      </c>
      <c r="G1441" s="6" t="s">
        <v>9993</v>
      </c>
      <c r="H1441" s="6" t="s">
        <v>6447</v>
      </c>
      <c r="I1441" s="43">
        <v>45211</v>
      </c>
      <c r="J1441" s="43">
        <v>45215</v>
      </c>
      <c r="K1441">
        <v>895421</v>
      </c>
      <c r="L1441" s="6" t="s">
        <v>12190</v>
      </c>
      <c r="M1441" s="6" t="s">
        <v>12191</v>
      </c>
      <c r="N1441" s="6" t="s">
        <v>4671</v>
      </c>
      <c r="O1441" s="6" t="s">
        <v>3982</v>
      </c>
      <c r="Q1441" s="6" t="s">
        <v>3593</v>
      </c>
      <c r="R1441" s="6" t="s">
        <v>22738</v>
      </c>
      <c r="S1441" s="6" t="s">
        <v>22739</v>
      </c>
      <c r="T1441" s="6" t="s">
        <v>81</v>
      </c>
      <c r="U1441" s="6" t="s">
        <v>81</v>
      </c>
      <c r="V1441" s="6" t="s">
        <v>15980</v>
      </c>
      <c r="W1441" s="6" t="s">
        <v>16053</v>
      </c>
      <c r="X1441" s="6" t="s">
        <v>22740</v>
      </c>
      <c r="Y1441" s="6" t="s">
        <v>22741</v>
      </c>
      <c r="Z1441" s="6" t="s">
        <v>81</v>
      </c>
    </row>
    <row r="1442" spans="1:26" x14ac:dyDescent="0.25">
      <c r="A1442" s="6" t="s">
        <v>1707</v>
      </c>
      <c r="B1442" s="6" t="s">
        <v>3859</v>
      </c>
      <c r="C1442" s="6" t="s">
        <v>3823</v>
      </c>
      <c r="D1442" s="6" t="s">
        <v>12192</v>
      </c>
      <c r="E1442" s="6" t="s">
        <v>81</v>
      </c>
      <c r="F1442" s="6" t="s">
        <v>12193</v>
      </c>
      <c r="G1442" s="6" t="s">
        <v>12194</v>
      </c>
      <c r="H1442" s="6" t="s">
        <v>6360</v>
      </c>
      <c r="I1442" s="43">
        <v>45223</v>
      </c>
      <c r="J1442" s="43">
        <v>45229</v>
      </c>
      <c r="K1442">
        <v>66570</v>
      </c>
      <c r="L1442" s="6" t="s">
        <v>12195</v>
      </c>
      <c r="M1442" s="6" t="s">
        <v>12196</v>
      </c>
      <c r="N1442" s="6" t="s">
        <v>4193</v>
      </c>
      <c r="O1442" s="6" t="s">
        <v>3982</v>
      </c>
      <c r="Q1442" s="6" t="s">
        <v>15830</v>
      </c>
      <c r="R1442" s="6" t="s">
        <v>15831</v>
      </c>
      <c r="S1442" s="6" t="s">
        <v>22742</v>
      </c>
      <c r="T1442" s="6" t="s">
        <v>81</v>
      </c>
      <c r="U1442" s="6" t="s">
        <v>81</v>
      </c>
      <c r="V1442" s="6" t="s">
        <v>16127</v>
      </c>
      <c r="W1442" s="6" t="s">
        <v>16152</v>
      </c>
      <c r="X1442" s="6" t="s">
        <v>22743</v>
      </c>
      <c r="Y1442" s="6" t="s">
        <v>22744</v>
      </c>
      <c r="Z1442" s="6" t="s">
        <v>22745</v>
      </c>
    </row>
    <row r="1443" spans="1:26" x14ac:dyDescent="0.25">
      <c r="A1443" s="6" t="s">
        <v>3411</v>
      </c>
      <c r="B1443" s="6" t="s">
        <v>3867</v>
      </c>
      <c r="C1443" s="6" t="s">
        <v>3821</v>
      </c>
      <c r="D1443" s="6" t="s">
        <v>12197</v>
      </c>
      <c r="E1443" s="6" t="s">
        <v>12198</v>
      </c>
      <c r="F1443" s="6" t="s">
        <v>6722</v>
      </c>
      <c r="G1443" s="6" t="s">
        <v>12199</v>
      </c>
      <c r="H1443" s="6" t="s">
        <v>81</v>
      </c>
      <c r="I1443" s="43"/>
      <c r="J1443" s="43"/>
      <c r="L1443" s="6" t="s">
        <v>12200</v>
      </c>
      <c r="M1443" s="6" t="s">
        <v>81</v>
      </c>
      <c r="N1443" s="6" t="s">
        <v>5666</v>
      </c>
      <c r="O1443" s="6" t="s">
        <v>3982</v>
      </c>
      <c r="Q1443" s="6" t="s">
        <v>2205</v>
      </c>
      <c r="R1443" s="6" t="s">
        <v>22746</v>
      </c>
      <c r="S1443" s="6" t="s">
        <v>22747</v>
      </c>
      <c r="T1443" s="6" t="s">
        <v>12</v>
      </c>
      <c r="U1443" s="6" t="s">
        <v>2205</v>
      </c>
      <c r="V1443" s="6" t="s">
        <v>17594</v>
      </c>
      <c r="W1443" s="6" t="s">
        <v>18320</v>
      </c>
      <c r="X1443" s="6" t="s">
        <v>22748</v>
      </c>
      <c r="Y1443" s="6" t="s">
        <v>22749</v>
      </c>
      <c r="Z1443" s="6" t="s">
        <v>22750</v>
      </c>
    </row>
    <row r="1444" spans="1:26" x14ac:dyDescent="0.25">
      <c r="A1444" s="6" t="s">
        <v>3412</v>
      </c>
      <c r="B1444" s="6" t="s">
        <v>745</v>
      </c>
      <c r="C1444" s="6" t="s">
        <v>3823</v>
      </c>
      <c r="D1444" s="6" t="s">
        <v>12201</v>
      </c>
      <c r="E1444" s="6" t="s">
        <v>12202</v>
      </c>
      <c r="F1444" s="6" t="s">
        <v>6722</v>
      </c>
      <c r="G1444" s="6" t="s">
        <v>12203</v>
      </c>
      <c r="H1444" s="6" t="s">
        <v>81</v>
      </c>
      <c r="I1444" s="43"/>
      <c r="J1444" s="43"/>
      <c r="L1444" s="6" t="s">
        <v>81</v>
      </c>
      <c r="M1444" s="6" t="s">
        <v>81</v>
      </c>
      <c r="N1444" s="6" t="s">
        <v>4408</v>
      </c>
      <c r="O1444" s="6" t="s">
        <v>3984</v>
      </c>
      <c r="Q1444" s="6" t="s">
        <v>2207</v>
      </c>
      <c r="R1444" s="6" t="s">
        <v>22751</v>
      </c>
      <c r="S1444" s="6" t="s">
        <v>22752</v>
      </c>
      <c r="T1444" s="6" t="s">
        <v>17927</v>
      </c>
      <c r="U1444" s="6" t="s">
        <v>2207</v>
      </c>
      <c r="V1444" s="6" t="s">
        <v>16076</v>
      </c>
      <c r="W1444" s="6" t="s">
        <v>18199</v>
      </c>
      <c r="X1444" s="6" t="s">
        <v>22753</v>
      </c>
      <c r="Y1444" s="6" t="s">
        <v>22754</v>
      </c>
      <c r="Z1444" s="6" t="s">
        <v>22755</v>
      </c>
    </row>
    <row r="1445" spans="1:26" x14ac:dyDescent="0.25">
      <c r="A1445" s="6" t="s">
        <v>1708</v>
      </c>
      <c r="B1445" s="6" t="s">
        <v>3928</v>
      </c>
      <c r="C1445" s="6" t="s">
        <v>3821</v>
      </c>
      <c r="D1445" s="6" t="s">
        <v>11915</v>
      </c>
      <c r="E1445" s="6" t="s">
        <v>12204</v>
      </c>
      <c r="F1445" s="6" t="s">
        <v>6445</v>
      </c>
      <c r="G1445" s="6" t="s">
        <v>7457</v>
      </c>
      <c r="H1445" s="6" t="s">
        <v>6447</v>
      </c>
      <c r="I1445" s="43">
        <v>45222</v>
      </c>
      <c r="J1445" s="43">
        <v>45226</v>
      </c>
      <c r="K1445">
        <v>1408198</v>
      </c>
      <c r="L1445" s="6" t="s">
        <v>12205</v>
      </c>
      <c r="M1445" s="6" t="s">
        <v>12206</v>
      </c>
      <c r="N1445" s="6" t="s">
        <v>5667</v>
      </c>
      <c r="O1445" s="6" t="s">
        <v>3982</v>
      </c>
      <c r="Q1445" s="6" t="s">
        <v>2208</v>
      </c>
      <c r="R1445" s="6" t="s">
        <v>22756</v>
      </c>
      <c r="S1445" s="6" t="s">
        <v>22757</v>
      </c>
      <c r="T1445" s="6" t="s">
        <v>81</v>
      </c>
      <c r="U1445" s="6" t="s">
        <v>81</v>
      </c>
      <c r="V1445" s="6" t="s">
        <v>16070</v>
      </c>
      <c r="W1445" s="6" t="s">
        <v>16071</v>
      </c>
      <c r="X1445" s="6" t="s">
        <v>22758</v>
      </c>
      <c r="Y1445" s="6" t="s">
        <v>22759</v>
      </c>
      <c r="Z1445" s="6" t="s">
        <v>22760</v>
      </c>
    </row>
    <row r="1446" spans="1:26" x14ac:dyDescent="0.25">
      <c r="A1446" s="6" t="s">
        <v>1709</v>
      </c>
      <c r="B1446" s="6" t="s">
        <v>3847</v>
      </c>
      <c r="C1446" s="6" t="s">
        <v>3819</v>
      </c>
      <c r="D1446" s="6" t="s">
        <v>12207</v>
      </c>
      <c r="E1446" s="6" t="s">
        <v>81</v>
      </c>
      <c r="F1446" s="6" t="s">
        <v>12208</v>
      </c>
      <c r="G1446" s="6" t="s">
        <v>12209</v>
      </c>
      <c r="H1446" s="6" t="s">
        <v>6852</v>
      </c>
      <c r="I1446" s="43">
        <v>45222</v>
      </c>
      <c r="J1446" s="43">
        <v>45226</v>
      </c>
      <c r="K1446">
        <v>789019</v>
      </c>
      <c r="L1446" s="6" t="s">
        <v>12210</v>
      </c>
      <c r="M1446" s="6" t="s">
        <v>12211</v>
      </c>
      <c r="N1446" s="6" t="s">
        <v>4843</v>
      </c>
      <c r="O1446" s="6" t="s">
        <v>3982</v>
      </c>
      <c r="Q1446" s="6" t="s">
        <v>2209</v>
      </c>
      <c r="R1446" s="6" t="s">
        <v>22761</v>
      </c>
      <c r="S1446" s="6" t="s">
        <v>22762</v>
      </c>
      <c r="T1446" s="6" t="s">
        <v>12</v>
      </c>
      <c r="U1446" s="6" t="s">
        <v>2209</v>
      </c>
      <c r="V1446" s="6" t="s">
        <v>15936</v>
      </c>
      <c r="W1446" s="6" t="s">
        <v>16260</v>
      </c>
      <c r="X1446" s="6" t="s">
        <v>22763</v>
      </c>
      <c r="Y1446" s="6" t="s">
        <v>22764</v>
      </c>
      <c r="Z1446" s="6" t="s">
        <v>22765</v>
      </c>
    </row>
    <row r="1447" spans="1:26" x14ac:dyDescent="0.25">
      <c r="A1447" s="6" t="s">
        <v>1711</v>
      </c>
      <c r="B1447" s="6" t="s">
        <v>3886</v>
      </c>
      <c r="C1447" s="6" t="s">
        <v>3887</v>
      </c>
      <c r="D1447" s="6" t="s">
        <v>12212</v>
      </c>
      <c r="E1447" s="6" t="s">
        <v>81</v>
      </c>
      <c r="F1447" s="6" t="s">
        <v>6445</v>
      </c>
      <c r="G1447" s="6" t="s">
        <v>11097</v>
      </c>
      <c r="H1447" s="6" t="s">
        <v>6447</v>
      </c>
      <c r="I1447" s="43">
        <v>45154</v>
      </c>
      <c r="J1447" s="43">
        <v>45159</v>
      </c>
      <c r="K1447">
        <v>1636519</v>
      </c>
      <c r="L1447" s="6" t="s">
        <v>12213</v>
      </c>
      <c r="M1447" s="6" t="s">
        <v>12214</v>
      </c>
      <c r="N1447" s="6" t="s">
        <v>5668</v>
      </c>
      <c r="O1447" s="6" t="s">
        <v>3982</v>
      </c>
      <c r="Q1447" s="6" t="s">
        <v>2211</v>
      </c>
      <c r="R1447" s="6" t="s">
        <v>22766</v>
      </c>
      <c r="S1447" s="6" t="s">
        <v>22767</v>
      </c>
      <c r="T1447" s="6" t="s">
        <v>15902</v>
      </c>
      <c r="U1447" s="6" t="s">
        <v>2211</v>
      </c>
      <c r="V1447" s="6" t="s">
        <v>15930</v>
      </c>
      <c r="W1447" s="6" t="s">
        <v>15987</v>
      </c>
      <c r="X1447" s="6" t="s">
        <v>22768</v>
      </c>
      <c r="Y1447" s="6" t="s">
        <v>22769</v>
      </c>
      <c r="Z1447" s="6" t="s">
        <v>22770</v>
      </c>
    </row>
    <row r="1448" spans="1:26" x14ac:dyDescent="0.25">
      <c r="A1448" s="6" t="s">
        <v>1712</v>
      </c>
      <c r="B1448" s="6" t="s">
        <v>3818</v>
      </c>
      <c r="C1448" s="6" t="s">
        <v>3819</v>
      </c>
      <c r="D1448" s="6" t="s">
        <v>10184</v>
      </c>
      <c r="E1448" s="6" t="s">
        <v>11199</v>
      </c>
      <c r="F1448" s="6" t="s">
        <v>6557</v>
      </c>
      <c r="G1448" s="6" t="s">
        <v>10185</v>
      </c>
      <c r="H1448" s="6" t="s">
        <v>6408</v>
      </c>
      <c r="I1448" s="43">
        <v>45231</v>
      </c>
      <c r="J1448" s="43">
        <v>45236</v>
      </c>
      <c r="K1448">
        <v>68505</v>
      </c>
      <c r="L1448" s="6" t="s">
        <v>12215</v>
      </c>
      <c r="M1448" s="6" t="s">
        <v>12216</v>
      </c>
      <c r="N1448" s="6" t="s">
        <v>4317</v>
      </c>
      <c r="O1448" s="6" t="s">
        <v>3984</v>
      </c>
      <c r="Q1448" s="6" t="s">
        <v>2213</v>
      </c>
      <c r="R1448" s="6" t="s">
        <v>22771</v>
      </c>
      <c r="S1448" s="6" t="s">
        <v>22772</v>
      </c>
      <c r="T1448" s="6" t="s">
        <v>12</v>
      </c>
      <c r="U1448" s="6" t="s">
        <v>2213</v>
      </c>
      <c r="V1448" s="6" t="s">
        <v>16012</v>
      </c>
      <c r="W1448" s="6" t="s">
        <v>16013</v>
      </c>
      <c r="X1448" s="6" t="s">
        <v>22773</v>
      </c>
      <c r="Y1448" s="6" t="s">
        <v>22774</v>
      </c>
      <c r="Z1448" s="6" t="s">
        <v>22775</v>
      </c>
    </row>
    <row r="1449" spans="1:26" x14ac:dyDescent="0.25">
      <c r="A1449" s="6" t="s">
        <v>1714</v>
      </c>
      <c r="B1449" s="6" t="s">
        <v>3857</v>
      </c>
      <c r="C1449" s="6" t="s">
        <v>3823</v>
      </c>
      <c r="D1449" s="6" t="s">
        <v>12217</v>
      </c>
      <c r="E1449" s="6" t="s">
        <v>6492</v>
      </c>
      <c r="F1449" s="6" t="s">
        <v>10696</v>
      </c>
      <c r="G1449" s="6" t="s">
        <v>10697</v>
      </c>
      <c r="H1449" s="6" t="s">
        <v>6447</v>
      </c>
      <c r="I1449" s="43">
        <v>45217</v>
      </c>
      <c r="J1449" s="43">
        <v>45222</v>
      </c>
      <c r="K1449">
        <v>1003078</v>
      </c>
      <c r="L1449" s="6" t="s">
        <v>12218</v>
      </c>
      <c r="M1449" s="6" t="s">
        <v>12219</v>
      </c>
      <c r="N1449" s="6" t="s">
        <v>4136</v>
      </c>
      <c r="O1449" s="6" t="s">
        <v>3982</v>
      </c>
      <c r="Q1449" s="6" t="s">
        <v>2215</v>
      </c>
      <c r="R1449" s="6" t="s">
        <v>22776</v>
      </c>
      <c r="S1449" s="6" t="s">
        <v>22777</v>
      </c>
      <c r="T1449" s="6" t="s">
        <v>12</v>
      </c>
      <c r="U1449" s="6" t="s">
        <v>2215</v>
      </c>
      <c r="V1449" s="6" t="s">
        <v>15930</v>
      </c>
      <c r="W1449" s="6" t="s">
        <v>17011</v>
      </c>
      <c r="X1449" s="6" t="s">
        <v>22778</v>
      </c>
      <c r="Y1449" s="6" t="s">
        <v>22779</v>
      </c>
      <c r="Z1449" s="6" t="s">
        <v>22780</v>
      </c>
    </row>
    <row r="1450" spans="1:26" x14ac:dyDescent="0.25">
      <c r="A1450" s="6" t="s">
        <v>1716</v>
      </c>
      <c r="B1450" s="6" t="s">
        <v>3858</v>
      </c>
      <c r="C1450" s="6" t="s">
        <v>3819</v>
      </c>
      <c r="D1450" s="6" t="s">
        <v>12220</v>
      </c>
      <c r="E1450" s="6" t="s">
        <v>81</v>
      </c>
      <c r="F1450" s="6" t="s">
        <v>12221</v>
      </c>
      <c r="G1450" s="6" t="s">
        <v>12222</v>
      </c>
      <c r="H1450" s="6" t="s">
        <v>6650</v>
      </c>
      <c r="I1450" s="43">
        <v>45229</v>
      </c>
      <c r="J1450" s="43">
        <v>45233</v>
      </c>
      <c r="K1450">
        <v>1050446</v>
      </c>
      <c r="L1450" s="6" t="s">
        <v>12223</v>
      </c>
      <c r="M1450" s="6" t="s">
        <v>12224</v>
      </c>
      <c r="N1450" s="6" t="s">
        <v>5669</v>
      </c>
      <c r="O1450" s="6" t="s">
        <v>3982</v>
      </c>
      <c r="Q1450" s="6" t="s">
        <v>3600</v>
      </c>
      <c r="R1450" s="6" t="s">
        <v>22781</v>
      </c>
      <c r="S1450" s="6" t="s">
        <v>22782</v>
      </c>
      <c r="T1450" s="6" t="s">
        <v>12</v>
      </c>
      <c r="U1450" s="6" t="s">
        <v>3600</v>
      </c>
      <c r="V1450" s="6" t="s">
        <v>15930</v>
      </c>
      <c r="W1450" s="6" t="s">
        <v>16319</v>
      </c>
      <c r="X1450" s="6" t="s">
        <v>22783</v>
      </c>
      <c r="Y1450" s="6" t="s">
        <v>22784</v>
      </c>
      <c r="Z1450" s="6" t="s">
        <v>22785</v>
      </c>
    </row>
    <row r="1451" spans="1:26" x14ac:dyDescent="0.25">
      <c r="A1451" s="6" t="s">
        <v>1718</v>
      </c>
      <c r="B1451" s="6" t="s">
        <v>3894</v>
      </c>
      <c r="C1451" s="6" t="s">
        <v>114</v>
      </c>
      <c r="D1451" s="6" t="s">
        <v>12225</v>
      </c>
      <c r="E1451" s="6" t="s">
        <v>81</v>
      </c>
      <c r="F1451" s="6" t="s">
        <v>6925</v>
      </c>
      <c r="G1451" s="6" t="s">
        <v>7079</v>
      </c>
      <c r="H1451" s="6" t="s">
        <v>81</v>
      </c>
      <c r="I1451" s="43"/>
      <c r="J1451" s="43"/>
      <c r="K1451">
        <v>1243429</v>
      </c>
      <c r="L1451" s="6" t="s">
        <v>12226</v>
      </c>
      <c r="M1451" s="6" t="s">
        <v>12227</v>
      </c>
      <c r="N1451" s="6" t="s">
        <v>4565</v>
      </c>
      <c r="O1451" s="6" t="s">
        <v>3982</v>
      </c>
      <c r="Q1451" s="6" t="s">
        <v>2217</v>
      </c>
      <c r="R1451" s="6" t="s">
        <v>22786</v>
      </c>
      <c r="S1451" s="6" t="s">
        <v>22787</v>
      </c>
      <c r="T1451" s="6" t="s">
        <v>15902</v>
      </c>
      <c r="U1451" s="6" t="s">
        <v>2217</v>
      </c>
      <c r="V1451" s="6" t="s">
        <v>15917</v>
      </c>
      <c r="W1451" s="6" t="s">
        <v>16018</v>
      </c>
      <c r="X1451" s="6" t="s">
        <v>22788</v>
      </c>
      <c r="Y1451" s="6" t="s">
        <v>22789</v>
      </c>
      <c r="Z1451" s="6" t="s">
        <v>22790</v>
      </c>
    </row>
    <row r="1452" spans="1:26" x14ac:dyDescent="0.25">
      <c r="A1452" s="6" t="s">
        <v>1719</v>
      </c>
      <c r="B1452" s="6" t="s">
        <v>3832</v>
      </c>
      <c r="C1452" s="6" t="s">
        <v>3821</v>
      </c>
      <c r="D1452" s="6" t="s">
        <v>12228</v>
      </c>
      <c r="E1452" s="6" t="s">
        <v>81</v>
      </c>
      <c r="F1452" s="6" t="s">
        <v>6530</v>
      </c>
      <c r="G1452" s="6" t="s">
        <v>6531</v>
      </c>
      <c r="H1452" s="6" t="s">
        <v>6447</v>
      </c>
      <c r="I1452" s="43">
        <v>45216</v>
      </c>
      <c r="J1452" s="43">
        <v>45222</v>
      </c>
      <c r="K1452">
        <v>36270</v>
      </c>
      <c r="L1452" s="6" t="s">
        <v>12229</v>
      </c>
      <c r="M1452" s="6" t="s">
        <v>12230</v>
      </c>
      <c r="N1452" s="6" t="s">
        <v>5670</v>
      </c>
      <c r="O1452" s="6" t="s">
        <v>3982</v>
      </c>
      <c r="Q1452" s="6" t="s">
        <v>3602</v>
      </c>
      <c r="R1452" s="6" t="s">
        <v>22791</v>
      </c>
      <c r="S1452" s="6" t="s">
        <v>22792</v>
      </c>
      <c r="T1452" s="6" t="s">
        <v>15902</v>
      </c>
      <c r="U1452" s="6" t="s">
        <v>3602</v>
      </c>
      <c r="V1452" s="6" t="s">
        <v>15930</v>
      </c>
      <c r="W1452" s="6" t="s">
        <v>16319</v>
      </c>
      <c r="X1452" s="6" t="s">
        <v>22793</v>
      </c>
      <c r="Y1452" s="6" t="s">
        <v>22794</v>
      </c>
      <c r="Z1452" s="6" t="s">
        <v>22795</v>
      </c>
    </row>
    <row r="1453" spans="1:26" x14ac:dyDescent="0.25">
      <c r="A1453" s="6" t="s">
        <v>1720</v>
      </c>
      <c r="B1453" s="6" t="s">
        <v>3906</v>
      </c>
      <c r="C1453" s="6" t="s">
        <v>3887</v>
      </c>
      <c r="D1453" s="6" t="s">
        <v>12231</v>
      </c>
      <c r="E1453" s="6" t="s">
        <v>8184</v>
      </c>
      <c r="F1453" s="6" t="s">
        <v>6467</v>
      </c>
      <c r="G1453" s="6" t="s">
        <v>11456</v>
      </c>
      <c r="H1453" s="6" t="s">
        <v>6376</v>
      </c>
      <c r="I1453" s="43">
        <v>45229</v>
      </c>
      <c r="J1453" s="43">
        <v>45233</v>
      </c>
      <c r="K1453">
        <v>891103</v>
      </c>
      <c r="L1453" s="6" t="s">
        <v>12232</v>
      </c>
      <c r="M1453" s="6" t="s">
        <v>12233</v>
      </c>
      <c r="N1453" s="6" t="s">
        <v>5671</v>
      </c>
      <c r="O1453" s="6" t="s">
        <v>3982</v>
      </c>
      <c r="Q1453" s="6" t="s">
        <v>2219</v>
      </c>
      <c r="R1453" s="6" t="s">
        <v>22796</v>
      </c>
      <c r="S1453" s="6" t="s">
        <v>22797</v>
      </c>
      <c r="T1453" s="6" t="s">
        <v>15902</v>
      </c>
      <c r="U1453" s="6" t="s">
        <v>2219</v>
      </c>
      <c r="V1453" s="6" t="s">
        <v>15936</v>
      </c>
      <c r="W1453" s="6" t="s">
        <v>15937</v>
      </c>
      <c r="X1453" s="6" t="s">
        <v>22798</v>
      </c>
      <c r="Y1453" s="6" t="s">
        <v>22799</v>
      </c>
      <c r="Z1453" s="6" t="s">
        <v>22800</v>
      </c>
    </row>
    <row r="1454" spans="1:26" x14ac:dyDescent="0.25">
      <c r="A1454" s="6" t="s">
        <v>1721</v>
      </c>
      <c r="B1454" s="6" t="s">
        <v>3815</v>
      </c>
      <c r="C1454" s="6" t="s">
        <v>3816</v>
      </c>
      <c r="D1454" s="6" t="s">
        <v>12234</v>
      </c>
      <c r="E1454" s="6" t="s">
        <v>81</v>
      </c>
      <c r="F1454" s="6" t="s">
        <v>6636</v>
      </c>
      <c r="G1454" s="6" t="s">
        <v>12235</v>
      </c>
      <c r="H1454" s="6" t="s">
        <v>6638</v>
      </c>
      <c r="I1454" s="43">
        <v>45231</v>
      </c>
      <c r="J1454" s="43">
        <v>45236</v>
      </c>
      <c r="K1454">
        <v>1037646</v>
      </c>
      <c r="L1454" s="6" t="s">
        <v>12236</v>
      </c>
      <c r="M1454" s="6" t="s">
        <v>12237</v>
      </c>
      <c r="N1454" s="6" t="s">
        <v>5672</v>
      </c>
      <c r="O1454" s="6" t="s">
        <v>3983</v>
      </c>
      <c r="Q1454" s="6" t="s">
        <v>2223</v>
      </c>
      <c r="R1454" s="6" t="s">
        <v>22801</v>
      </c>
      <c r="S1454" s="6" t="s">
        <v>22802</v>
      </c>
      <c r="T1454" s="6" t="s">
        <v>15902</v>
      </c>
      <c r="U1454" s="6" t="s">
        <v>2223</v>
      </c>
      <c r="V1454" s="6" t="s">
        <v>16012</v>
      </c>
      <c r="W1454" s="6" t="s">
        <v>19651</v>
      </c>
      <c r="X1454" s="6" t="s">
        <v>22803</v>
      </c>
      <c r="Y1454" s="6" t="s">
        <v>22804</v>
      </c>
      <c r="Z1454" s="6" t="s">
        <v>22805</v>
      </c>
    </row>
    <row r="1455" spans="1:26" x14ac:dyDescent="0.25">
      <c r="A1455" s="6" t="s">
        <v>1723</v>
      </c>
      <c r="B1455" s="6" t="s">
        <v>3865</v>
      </c>
      <c r="C1455" s="6" t="s">
        <v>3866</v>
      </c>
      <c r="D1455" s="6" t="s">
        <v>12238</v>
      </c>
      <c r="E1455" s="6" t="s">
        <v>12239</v>
      </c>
      <c r="F1455" s="6" t="s">
        <v>6467</v>
      </c>
      <c r="G1455" s="6" t="s">
        <v>6515</v>
      </c>
      <c r="H1455" s="6" t="s">
        <v>6376</v>
      </c>
      <c r="I1455" s="43">
        <v>45222</v>
      </c>
      <c r="J1455" s="43">
        <v>45226</v>
      </c>
      <c r="K1455">
        <v>1520006</v>
      </c>
      <c r="L1455" s="6" t="s">
        <v>12240</v>
      </c>
      <c r="M1455" s="6" t="s">
        <v>12241</v>
      </c>
      <c r="N1455" s="6" t="s">
        <v>5673</v>
      </c>
      <c r="O1455" s="6" t="s">
        <v>3982</v>
      </c>
      <c r="Q1455" s="6" t="s">
        <v>3610</v>
      </c>
      <c r="R1455" s="6" t="s">
        <v>22806</v>
      </c>
      <c r="S1455" s="6" t="s">
        <v>22807</v>
      </c>
      <c r="T1455" s="6" t="s">
        <v>12</v>
      </c>
      <c r="U1455" s="6" t="s">
        <v>3610</v>
      </c>
      <c r="V1455" s="6" t="s">
        <v>16510</v>
      </c>
      <c r="W1455" s="6" t="s">
        <v>16564</v>
      </c>
      <c r="X1455" s="6" t="s">
        <v>22808</v>
      </c>
      <c r="Y1455" s="6" t="s">
        <v>22809</v>
      </c>
      <c r="Z1455" s="6" t="s">
        <v>22810</v>
      </c>
    </row>
    <row r="1456" spans="1:26" x14ac:dyDescent="0.25">
      <c r="A1456" s="6" t="s">
        <v>1725</v>
      </c>
      <c r="B1456" s="6" t="s">
        <v>3850</v>
      </c>
      <c r="C1456" s="6" t="s">
        <v>3821</v>
      </c>
      <c r="D1456" s="6" t="s">
        <v>12242</v>
      </c>
      <c r="E1456" s="6" t="s">
        <v>12243</v>
      </c>
      <c r="F1456" s="6" t="s">
        <v>7058</v>
      </c>
      <c r="G1456" s="6" t="s">
        <v>7070</v>
      </c>
      <c r="H1456" s="6" t="s">
        <v>7060</v>
      </c>
      <c r="I1456" s="43">
        <v>45230</v>
      </c>
      <c r="J1456" s="43">
        <v>45236</v>
      </c>
      <c r="K1456">
        <v>876437</v>
      </c>
      <c r="L1456" s="6" t="s">
        <v>12244</v>
      </c>
      <c r="M1456" s="6" t="s">
        <v>12245</v>
      </c>
      <c r="N1456" s="6" t="s">
        <v>5674</v>
      </c>
      <c r="O1456" s="6" t="s">
        <v>3982</v>
      </c>
      <c r="Q1456" s="6" t="s">
        <v>2225</v>
      </c>
      <c r="R1456" s="6" t="s">
        <v>22811</v>
      </c>
      <c r="S1456" s="6" t="s">
        <v>22812</v>
      </c>
      <c r="T1456" s="6" t="s">
        <v>15902</v>
      </c>
      <c r="U1456" s="6" t="s">
        <v>2225</v>
      </c>
      <c r="V1456" s="6" t="s">
        <v>16037</v>
      </c>
      <c r="W1456" s="6" t="s">
        <v>16038</v>
      </c>
      <c r="X1456" s="6" t="s">
        <v>22813</v>
      </c>
      <c r="Y1456" s="6" t="s">
        <v>22814</v>
      </c>
      <c r="Z1456" s="6" t="s">
        <v>81</v>
      </c>
    </row>
    <row r="1457" spans="1:26" x14ac:dyDescent="0.25">
      <c r="A1457" s="6" t="s">
        <v>1727</v>
      </c>
      <c r="B1457" s="6" t="s">
        <v>3918</v>
      </c>
      <c r="C1457" s="6" t="s">
        <v>3826</v>
      </c>
      <c r="D1457" s="6" t="s">
        <v>12246</v>
      </c>
      <c r="E1457" s="6" t="s">
        <v>6438</v>
      </c>
      <c r="F1457" s="6" t="s">
        <v>7444</v>
      </c>
      <c r="G1457" s="6" t="s">
        <v>12247</v>
      </c>
      <c r="H1457" s="6" t="s">
        <v>6829</v>
      </c>
      <c r="I1457" s="43">
        <v>45223</v>
      </c>
      <c r="J1457" s="43">
        <v>45229</v>
      </c>
      <c r="K1457">
        <v>833079</v>
      </c>
      <c r="L1457" s="6" t="s">
        <v>12248</v>
      </c>
      <c r="M1457" s="6" t="s">
        <v>12249</v>
      </c>
      <c r="N1457" s="6" t="s">
        <v>4841</v>
      </c>
      <c r="O1457" s="6" t="s">
        <v>3982</v>
      </c>
      <c r="Q1457" s="6" t="s">
        <v>2227</v>
      </c>
      <c r="R1457" s="6" t="s">
        <v>22815</v>
      </c>
      <c r="S1457" s="6" t="s">
        <v>22816</v>
      </c>
      <c r="T1457" s="6" t="s">
        <v>81</v>
      </c>
      <c r="U1457" s="6" t="s">
        <v>81</v>
      </c>
      <c r="V1457" s="6" t="s">
        <v>17182</v>
      </c>
      <c r="W1457" s="6" t="s">
        <v>17182</v>
      </c>
      <c r="X1457" s="6" t="s">
        <v>22817</v>
      </c>
      <c r="Y1457" s="6" t="s">
        <v>22818</v>
      </c>
      <c r="Z1457" s="6" t="s">
        <v>81</v>
      </c>
    </row>
    <row r="1458" spans="1:26" x14ac:dyDescent="0.25">
      <c r="A1458" s="6" t="s">
        <v>3413</v>
      </c>
      <c r="B1458" s="6" t="s">
        <v>3871</v>
      </c>
      <c r="C1458" s="6" t="s">
        <v>114</v>
      </c>
      <c r="D1458" s="6" t="s">
        <v>12250</v>
      </c>
      <c r="E1458" s="6" t="s">
        <v>7230</v>
      </c>
      <c r="F1458" s="6" t="s">
        <v>6722</v>
      </c>
      <c r="G1458" s="6" t="s">
        <v>12251</v>
      </c>
      <c r="H1458" s="6" t="s">
        <v>81</v>
      </c>
      <c r="I1458" s="43"/>
      <c r="J1458" s="43"/>
      <c r="K1458">
        <v>1446418</v>
      </c>
      <c r="L1458" s="6" t="s">
        <v>12252</v>
      </c>
      <c r="M1458" s="6" t="s">
        <v>12253</v>
      </c>
      <c r="N1458" s="6" t="s">
        <v>5675</v>
      </c>
      <c r="O1458" s="6" t="s">
        <v>3982</v>
      </c>
      <c r="Q1458" s="6" t="s">
        <v>2231</v>
      </c>
      <c r="R1458" s="6" t="s">
        <v>22819</v>
      </c>
      <c r="S1458" s="6" t="s">
        <v>22820</v>
      </c>
      <c r="T1458" s="6" t="s">
        <v>81</v>
      </c>
      <c r="U1458" s="6" t="s">
        <v>81</v>
      </c>
      <c r="V1458" s="6" t="s">
        <v>15889</v>
      </c>
      <c r="W1458" s="6" t="s">
        <v>16116</v>
      </c>
      <c r="X1458" s="6" t="s">
        <v>22821</v>
      </c>
      <c r="Y1458" s="6" t="s">
        <v>22822</v>
      </c>
      <c r="Z1458" s="6" t="s">
        <v>81</v>
      </c>
    </row>
    <row r="1459" spans="1:26" x14ac:dyDescent="0.25">
      <c r="A1459" s="6" t="s">
        <v>1729</v>
      </c>
      <c r="B1459" s="6" t="s">
        <v>3926</v>
      </c>
      <c r="C1459" s="6" t="s">
        <v>3826</v>
      </c>
      <c r="D1459" s="6" t="s">
        <v>12254</v>
      </c>
      <c r="E1459" s="6" t="s">
        <v>81</v>
      </c>
      <c r="F1459" s="6" t="s">
        <v>8770</v>
      </c>
      <c r="G1459" s="6" t="s">
        <v>7545</v>
      </c>
      <c r="H1459" s="6" t="s">
        <v>6617</v>
      </c>
      <c r="I1459" s="43">
        <v>45195</v>
      </c>
      <c r="J1459" s="43">
        <v>45201</v>
      </c>
      <c r="K1459">
        <v>812011</v>
      </c>
      <c r="L1459" s="6" t="s">
        <v>12255</v>
      </c>
      <c r="M1459" s="6" t="s">
        <v>12256</v>
      </c>
      <c r="N1459" s="6" t="s">
        <v>4910</v>
      </c>
      <c r="O1459" s="6" t="s">
        <v>3982</v>
      </c>
      <c r="Q1459" s="6" t="s">
        <v>3616</v>
      </c>
      <c r="R1459" s="6" t="s">
        <v>22823</v>
      </c>
      <c r="S1459" s="6" t="s">
        <v>22824</v>
      </c>
      <c r="T1459" s="6" t="s">
        <v>15902</v>
      </c>
      <c r="U1459" s="6" t="s">
        <v>3616</v>
      </c>
      <c r="V1459" s="6" t="s">
        <v>17980</v>
      </c>
      <c r="W1459" s="6" t="s">
        <v>17981</v>
      </c>
      <c r="X1459" s="6" t="s">
        <v>22825</v>
      </c>
      <c r="Y1459" s="6" t="s">
        <v>22826</v>
      </c>
      <c r="Z1459" s="6" t="s">
        <v>22827</v>
      </c>
    </row>
    <row r="1460" spans="1:26" x14ac:dyDescent="0.25">
      <c r="A1460" s="6" t="s">
        <v>3414</v>
      </c>
      <c r="B1460" s="6" t="s">
        <v>3891</v>
      </c>
      <c r="C1460" s="6" t="s">
        <v>3887</v>
      </c>
      <c r="D1460" s="6" t="s">
        <v>12257</v>
      </c>
      <c r="E1460" s="6" t="s">
        <v>12258</v>
      </c>
      <c r="F1460" s="6" t="s">
        <v>7332</v>
      </c>
      <c r="G1460" s="6" t="s">
        <v>12259</v>
      </c>
      <c r="H1460" s="6" t="s">
        <v>81</v>
      </c>
      <c r="I1460" s="43"/>
      <c r="J1460" s="43"/>
      <c r="L1460" s="6" t="s">
        <v>12260</v>
      </c>
      <c r="M1460" s="6" t="s">
        <v>12261</v>
      </c>
      <c r="N1460" s="6" t="s">
        <v>5676</v>
      </c>
      <c r="O1460" s="6" t="s">
        <v>3982</v>
      </c>
      <c r="Q1460" s="6" t="s">
        <v>2234</v>
      </c>
      <c r="R1460" s="6" t="s">
        <v>22828</v>
      </c>
      <c r="S1460" s="6" t="s">
        <v>22829</v>
      </c>
      <c r="T1460" s="6" t="s">
        <v>12</v>
      </c>
      <c r="U1460" s="6" t="s">
        <v>2234</v>
      </c>
      <c r="V1460" s="6" t="s">
        <v>16024</v>
      </c>
      <c r="W1460" s="6" t="s">
        <v>16089</v>
      </c>
      <c r="X1460" s="6" t="s">
        <v>22830</v>
      </c>
      <c r="Y1460" s="6" t="s">
        <v>22831</v>
      </c>
      <c r="Z1460" s="6" t="s">
        <v>81</v>
      </c>
    </row>
    <row r="1461" spans="1:26" x14ac:dyDescent="0.25">
      <c r="A1461" s="6" t="s">
        <v>3416</v>
      </c>
      <c r="B1461" s="6" t="s">
        <v>3916</v>
      </c>
      <c r="C1461" s="6" t="s">
        <v>114</v>
      </c>
      <c r="D1461" s="6" t="s">
        <v>12262</v>
      </c>
      <c r="E1461" s="6" t="s">
        <v>81</v>
      </c>
      <c r="F1461" s="6" t="s">
        <v>12263</v>
      </c>
      <c r="G1461" s="6" t="s">
        <v>12264</v>
      </c>
      <c r="H1461" s="6" t="s">
        <v>6638</v>
      </c>
      <c r="I1461" s="43">
        <v>45230</v>
      </c>
      <c r="J1461" s="43">
        <v>45236</v>
      </c>
      <c r="K1461">
        <v>1104657</v>
      </c>
      <c r="L1461" s="6" t="s">
        <v>12265</v>
      </c>
      <c r="M1461" s="6" t="s">
        <v>12266</v>
      </c>
      <c r="N1461" s="6" t="s">
        <v>4331</v>
      </c>
      <c r="O1461" s="6" t="s">
        <v>3982</v>
      </c>
      <c r="Q1461" s="6" t="s">
        <v>2236</v>
      </c>
      <c r="R1461" s="6" t="s">
        <v>22832</v>
      </c>
      <c r="S1461" s="6" t="s">
        <v>22833</v>
      </c>
      <c r="T1461" s="6" t="s">
        <v>81</v>
      </c>
      <c r="U1461" s="6" t="s">
        <v>81</v>
      </c>
      <c r="V1461" s="6" t="s">
        <v>15943</v>
      </c>
      <c r="W1461" s="6" t="s">
        <v>17539</v>
      </c>
      <c r="X1461" s="6" t="s">
        <v>22834</v>
      </c>
      <c r="Y1461" s="6" t="s">
        <v>22835</v>
      </c>
      <c r="Z1461" s="6" t="s">
        <v>81</v>
      </c>
    </row>
    <row r="1462" spans="1:26" x14ac:dyDescent="0.25">
      <c r="A1462" s="6" t="s">
        <v>1731</v>
      </c>
      <c r="B1462" s="6" t="s">
        <v>3853</v>
      </c>
      <c r="C1462" s="6" t="s">
        <v>3819</v>
      </c>
      <c r="D1462" s="6" t="s">
        <v>12267</v>
      </c>
      <c r="E1462" s="6" t="s">
        <v>81</v>
      </c>
      <c r="F1462" s="6" t="s">
        <v>11179</v>
      </c>
      <c r="G1462" s="6" t="s">
        <v>12268</v>
      </c>
      <c r="H1462" s="6" t="s">
        <v>1601</v>
      </c>
      <c r="I1462" s="43">
        <v>45231</v>
      </c>
      <c r="J1462" s="43">
        <v>45236</v>
      </c>
      <c r="K1462">
        <v>1493594</v>
      </c>
      <c r="L1462" s="6" t="s">
        <v>12269</v>
      </c>
      <c r="M1462" s="6" t="s">
        <v>12270</v>
      </c>
      <c r="N1462" s="6" t="s">
        <v>5677</v>
      </c>
      <c r="O1462" s="6" t="s">
        <v>3982</v>
      </c>
      <c r="Q1462" s="6" t="s">
        <v>2239</v>
      </c>
      <c r="R1462" s="6" t="s">
        <v>22836</v>
      </c>
      <c r="S1462" s="6" t="s">
        <v>22837</v>
      </c>
      <c r="T1462" s="6" t="s">
        <v>15960</v>
      </c>
      <c r="U1462" s="6" t="s">
        <v>22838</v>
      </c>
      <c r="V1462" s="6" t="s">
        <v>15895</v>
      </c>
      <c r="W1462" s="6" t="s">
        <v>16659</v>
      </c>
      <c r="X1462" s="6" t="s">
        <v>22839</v>
      </c>
      <c r="Y1462" s="6" t="s">
        <v>22840</v>
      </c>
      <c r="Z1462" s="6" t="s">
        <v>22841</v>
      </c>
    </row>
    <row r="1463" spans="1:26" x14ac:dyDescent="0.25">
      <c r="A1463" s="6" t="s">
        <v>3417</v>
      </c>
      <c r="B1463" s="6" t="s">
        <v>3877</v>
      </c>
      <c r="C1463" s="6" t="s">
        <v>3823</v>
      </c>
      <c r="D1463" s="6" t="s">
        <v>12271</v>
      </c>
      <c r="E1463" s="6" t="s">
        <v>81</v>
      </c>
      <c r="F1463" s="6" t="s">
        <v>6845</v>
      </c>
      <c r="G1463" s="6" t="s">
        <v>12272</v>
      </c>
      <c r="H1463" s="6" t="s">
        <v>81</v>
      </c>
      <c r="I1463" s="43"/>
      <c r="J1463" s="43"/>
      <c r="L1463" s="6" t="s">
        <v>12273</v>
      </c>
      <c r="M1463" s="6" t="s">
        <v>81</v>
      </c>
      <c r="N1463" s="6" t="s">
        <v>5678</v>
      </c>
      <c r="O1463" s="6" t="s">
        <v>3983</v>
      </c>
      <c r="Q1463" s="6" t="s">
        <v>3620</v>
      </c>
      <c r="R1463" s="6" t="s">
        <v>22842</v>
      </c>
      <c r="S1463" s="6" t="s">
        <v>22843</v>
      </c>
      <c r="T1463" s="6" t="s">
        <v>81</v>
      </c>
      <c r="U1463" s="6" t="s">
        <v>81</v>
      </c>
      <c r="V1463" s="6" t="s">
        <v>15917</v>
      </c>
      <c r="W1463" s="6" t="s">
        <v>22844</v>
      </c>
      <c r="X1463" s="6" t="s">
        <v>22845</v>
      </c>
      <c r="Y1463" s="6" t="s">
        <v>22846</v>
      </c>
      <c r="Z1463" s="6" t="s">
        <v>81</v>
      </c>
    </row>
    <row r="1464" spans="1:26" x14ac:dyDescent="0.25">
      <c r="A1464" s="6" t="s">
        <v>1733</v>
      </c>
      <c r="B1464" s="6" t="s">
        <v>3842</v>
      </c>
      <c r="C1464" s="6" t="s">
        <v>3823</v>
      </c>
      <c r="D1464" s="6" t="s">
        <v>12274</v>
      </c>
      <c r="E1464" s="6" t="s">
        <v>6692</v>
      </c>
      <c r="F1464" s="6" t="s">
        <v>6505</v>
      </c>
      <c r="G1464" s="6" t="s">
        <v>6506</v>
      </c>
      <c r="H1464" s="6" t="s">
        <v>3137</v>
      </c>
      <c r="I1464" s="43">
        <v>45231</v>
      </c>
      <c r="J1464" s="43">
        <v>45236</v>
      </c>
      <c r="K1464">
        <v>15615</v>
      </c>
      <c r="L1464" s="6" t="s">
        <v>12275</v>
      </c>
      <c r="M1464" s="6" t="s">
        <v>12276</v>
      </c>
      <c r="N1464" s="6" t="s">
        <v>4838</v>
      </c>
      <c r="O1464" s="6" t="s">
        <v>3984</v>
      </c>
      <c r="Q1464" s="6" t="s">
        <v>2241</v>
      </c>
      <c r="R1464" s="6" t="s">
        <v>22847</v>
      </c>
      <c r="S1464" s="6" t="s">
        <v>22848</v>
      </c>
      <c r="T1464" s="6" t="s">
        <v>15902</v>
      </c>
      <c r="U1464" s="6" t="s">
        <v>2241</v>
      </c>
      <c r="V1464" s="6" t="s">
        <v>15930</v>
      </c>
      <c r="W1464" s="6" t="s">
        <v>16048</v>
      </c>
      <c r="X1464" s="6" t="s">
        <v>22849</v>
      </c>
      <c r="Y1464" s="6" t="s">
        <v>22850</v>
      </c>
      <c r="Z1464" s="6" t="s">
        <v>22851</v>
      </c>
    </row>
    <row r="1465" spans="1:26" x14ac:dyDescent="0.25">
      <c r="A1465" s="6" t="s">
        <v>1734</v>
      </c>
      <c r="B1465" s="6" t="s">
        <v>3853</v>
      </c>
      <c r="C1465" s="6" t="s">
        <v>3819</v>
      </c>
      <c r="D1465" s="6" t="s">
        <v>12277</v>
      </c>
      <c r="E1465" s="6" t="s">
        <v>81</v>
      </c>
      <c r="F1465" s="6" t="s">
        <v>6498</v>
      </c>
      <c r="G1465" s="6" t="s">
        <v>12278</v>
      </c>
      <c r="H1465" s="6" t="s">
        <v>6500</v>
      </c>
      <c r="I1465" s="43">
        <v>45196</v>
      </c>
      <c r="J1465" s="43">
        <v>45201</v>
      </c>
      <c r="K1465">
        <v>723125</v>
      </c>
      <c r="L1465" s="6" t="s">
        <v>12279</v>
      </c>
      <c r="M1465" s="6" t="s">
        <v>12280</v>
      </c>
      <c r="N1465" s="6" t="s">
        <v>4842</v>
      </c>
      <c r="O1465" s="6" t="s">
        <v>3982</v>
      </c>
      <c r="Q1465" s="6" t="s">
        <v>2243</v>
      </c>
      <c r="R1465" s="6" t="s">
        <v>22852</v>
      </c>
      <c r="S1465" s="6" t="s">
        <v>22853</v>
      </c>
      <c r="T1465" s="6" t="s">
        <v>81</v>
      </c>
      <c r="U1465" s="6" t="s">
        <v>81</v>
      </c>
      <c r="V1465" s="6" t="s">
        <v>15895</v>
      </c>
      <c r="W1465" s="6" t="s">
        <v>16659</v>
      </c>
      <c r="X1465" s="6" t="s">
        <v>22854</v>
      </c>
      <c r="Y1465" s="6" t="s">
        <v>22855</v>
      </c>
      <c r="Z1465" s="6" t="s">
        <v>81</v>
      </c>
    </row>
    <row r="1466" spans="1:26" x14ac:dyDescent="0.25">
      <c r="A1466" s="6" t="s">
        <v>1735</v>
      </c>
      <c r="B1466" s="6" t="s">
        <v>81</v>
      </c>
      <c r="C1466" s="6" t="s">
        <v>81</v>
      </c>
      <c r="D1466" s="6" t="s">
        <v>81</v>
      </c>
      <c r="E1466" s="6" t="s">
        <v>81</v>
      </c>
      <c r="F1466" s="6" t="s">
        <v>81</v>
      </c>
      <c r="G1466" s="6" t="s">
        <v>81</v>
      </c>
      <c r="H1466" s="6" t="s">
        <v>81</v>
      </c>
      <c r="I1466" s="43"/>
      <c r="J1466" s="43"/>
      <c r="K1466">
        <v>1100663</v>
      </c>
      <c r="L1466" s="6" t="s">
        <v>12281</v>
      </c>
      <c r="M1466" s="6" t="s">
        <v>12282</v>
      </c>
      <c r="N1466" s="6" t="s">
        <v>81</v>
      </c>
      <c r="O1466" s="6" t="s">
        <v>81</v>
      </c>
      <c r="Q1466" s="6" t="s">
        <v>3622</v>
      </c>
      <c r="R1466" s="6" t="s">
        <v>22856</v>
      </c>
      <c r="S1466" s="6" t="s">
        <v>22857</v>
      </c>
      <c r="T1466" s="6" t="s">
        <v>81</v>
      </c>
      <c r="U1466" s="6" t="s">
        <v>81</v>
      </c>
      <c r="V1466" s="6" t="s">
        <v>15889</v>
      </c>
      <c r="W1466" s="6" t="s">
        <v>16116</v>
      </c>
      <c r="X1466" s="6" t="s">
        <v>22858</v>
      </c>
      <c r="Y1466" s="6" t="s">
        <v>22859</v>
      </c>
      <c r="Z1466" s="6" t="s">
        <v>81</v>
      </c>
    </row>
    <row r="1467" spans="1:26" x14ac:dyDescent="0.25">
      <c r="A1467" s="6" t="s">
        <v>1737</v>
      </c>
      <c r="B1467" s="6" t="s">
        <v>3843</v>
      </c>
      <c r="C1467" s="6" t="s">
        <v>3821</v>
      </c>
      <c r="D1467" s="6" t="s">
        <v>12283</v>
      </c>
      <c r="E1467" s="6" t="s">
        <v>7230</v>
      </c>
      <c r="F1467" s="6" t="s">
        <v>6722</v>
      </c>
      <c r="G1467" s="6" t="s">
        <v>12284</v>
      </c>
      <c r="H1467" s="6" t="s">
        <v>81</v>
      </c>
      <c r="I1467" s="43"/>
      <c r="J1467" s="43"/>
      <c r="K1467">
        <v>67088</v>
      </c>
      <c r="L1467" s="6" t="s">
        <v>12285</v>
      </c>
      <c r="M1467" s="6" t="s">
        <v>12286</v>
      </c>
      <c r="N1467" s="6" t="s">
        <v>5679</v>
      </c>
      <c r="O1467" s="6" t="s">
        <v>3982</v>
      </c>
      <c r="Q1467" s="6" t="s">
        <v>2245</v>
      </c>
      <c r="R1467" s="6" t="s">
        <v>22860</v>
      </c>
      <c r="S1467" s="6" t="s">
        <v>22861</v>
      </c>
      <c r="T1467" s="6" t="s">
        <v>15902</v>
      </c>
      <c r="U1467" s="6" t="s">
        <v>2245</v>
      </c>
      <c r="V1467" s="6" t="s">
        <v>16024</v>
      </c>
      <c r="W1467" s="6" t="s">
        <v>17334</v>
      </c>
      <c r="X1467" s="6" t="s">
        <v>22862</v>
      </c>
      <c r="Y1467" s="6" t="s">
        <v>22863</v>
      </c>
      <c r="Z1467" s="6" t="s">
        <v>22864</v>
      </c>
    </row>
    <row r="1468" spans="1:26" x14ac:dyDescent="0.25">
      <c r="A1468" s="6" t="s">
        <v>1739</v>
      </c>
      <c r="B1468" s="6" t="s">
        <v>3865</v>
      </c>
      <c r="C1468" s="6" t="s">
        <v>3866</v>
      </c>
      <c r="D1468" s="6" t="s">
        <v>12287</v>
      </c>
      <c r="E1468" s="6" t="s">
        <v>12288</v>
      </c>
      <c r="F1468" s="6" t="s">
        <v>7065</v>
      </c>
      <c r="G1468" s="6" t="s">
        <v>8848</v>
      </c>
      <c r="H1468" s="6" t="s">
        <v>6376</v>
      </c>
      <c r="I1468" s="43">
        <v>45231</v>
      </c>
      <c r="J1468" s="43">
        <v>45236</v>
      </c>
      <c r="K1468">
        <v>717423</v>
      </c>
      <c r="L1468" s="6" t="s">
        <v>12289</v>
      </c>
      <c r="M1468" s="6" t="s">
        <v>12290</v>
      </c>
      <c r="N1468" s="6" t="s">
        <v>4556</v>
      </c>
      <c r="O1468" s="6" t="s">
        <v>3982</v>
      </c>
      <c r="Q1468" s="6" t="s">
        <v>3624</v>
      </c>
      <c r="R1468" s="6" t="s">
        <v>22865</v>
      </c>
      <c r="S1468" s="6" t="s">
        <v>22866</v>
      </c>
      <c r="T1468" s="6" t="s">
        <v>81</v>
      </c>
      <c r="U1468" s="6" t="s">
        <v>81</v>
      </c>
      <c r="V1468" s="6" t="s">
        <v>16063</v>
      </c>
      <c r="W1468" s="6" t="s">
        <v>16064</v>
      </c>
      <c r="X1468" s="6" t="s">
        <v>22867</v>
      </c>
      <c r="Y1468" s="6" t="s">
        <v>22868</v>
      </c>
      <c r="Z1468" s="6" t="s">
        <v>22869</v>
      </c>
    </row>
    <row r="1469" spans="1:26" x14ac:dyDescent="0.25">
      <c r="A1469" s="6" t="s">
        <v>3418</v>
      </c>
      <c r="B1469" s="6" t="s">
        <v>3953</v>
      </c>
      <c r="C1469" s="6" t="s">
        <v>3821</v>
      </c>
      <c r="D1469" s="6" t="s">
        <v>12291</v>
      </c>
      <c r="E1469" s="6" t="s">
        <v>81</v>
      </c>
      <c r="F1469" s="6" t="s">
        <v>6845</v>
      </c>
      <c r="G1469" s="6" t="s">
        <v>6846</v>
      </c>
      <c r="H1469" s="6" t="s">
        <v>81</v>
      </c>
      <c r="I1469" s="43"/>
      <c r="J1469" s="43"/>
      <c r="L1469" s="6" t="s">
        <v>12292</v>
      </c>
      <c r="M1469" s="6" t="s">
        <v>12293</v>
      </c>
      <c r="N1469" s="6" t="s">
        <v>5680</v>
      </c>
      <c r="O1469" s="6" t="s">
        <v>3982</v>
      </c>
      <c r="Q1469" s="6" t="s">
        <v>2247</v>
      </c>
      <c r="R1469" s="6" t="s">
        <v>22870</v>
      </c>
      <c r="S1469" s="6" t="s">
        <v>22871</v>
      </c>
      <c r="T1469" s="6" t="s">
        <v>12</v>
      </c>
      <c r="U1469" s="6" t="s">
        <v>2247</v>
      </c>
      <c r="V1469" s="6" t="s">
        <v>15943</v>
      </c>
      <c r="W1469" s="6" t="s">
        <v>16230</v>
      </c>
      <c r="X1469" s="6" t="s">
        <v>22872</v>
      </c>
      <c r="Y1469" s="6" t="s">
        <v>22873</v>
      </c>
      <c r="Z1469" s="6" t="s">
        <v>22874</v>
      </c>
    </row>
    <row r="1470" spans="1:26" x14ac:dyDescent="0.25">
      <c r="A1470" s="6" t="s">
        <v>1741</v>
      </c>
      <c r="B1470" s="6" t="s">
        <v>3825</v>
      </c>
      <c r="C1470" s="6" t="s">
        <v>3826</v>
      </c>
      <c r="D1470" s="6" t="s">
        <v>12294</v>
      </c>
      <c r="E1470" s="6" t="s">
        <v>81</v>
      </c>
      <c r="F1470" s="6" t="s">
        <v>12295</v>
      </c>
      <c r="G1470" s="6" t="s">
        <v>12296</v>
      </c>
      <c r="H1470" s="6" t="s">
        <v>251</v>
      </c>
      <c r="I1470" s="43">
        <v>45223</v>
      </c>
      <c r="J1470" s="43">
        <v>45229</v>
      </c>
      <c r="K1470">
        <v>1573516</v>
      </c>
      <c r="L1470" s="6" t="s">
        <v>12297</v>
      </c>
      <c r="M1470" s="6" t="s">
        <v>12298</v>
      </c>
      <c r="N1470" s="6" t="s">
        <v>4644</v>
      </c>
      <c r="O1470" s="6" t="s">
        <v>3982</v>
      </c>
      <c r="Q1470" s="6" t="s">
        <v>3626</v>
      </c>
      <c r="R1470" s="6" t="s">
        <v>22875</v>
      </c>
      <c r="S1470" s="6" t="s">
        <v>22876</v>
      </c>
      <c r="T1470" s="6" t="s">
        <v>15902</v>
      </c>
      <c r="U1470" s="6" t="s">
        <v>3626</v>
      </c>
      <c r="V1470" s="6" t="s">
        <v>15889</v>
      </c>
      <c r="W1470" s="6" t="s">
        <v>16116</v>
      </c>
      <c r="X1470" s="6" t="s">
        <v>22877</v>
      </c>
      <c r="Y1470" s="6" t="s">
        <v>22878</v>
      </c>
      <c r="Z1470" s="6" t="s">
        <v>81</v>
      </c>
    </row>
    <row r="1471" spans="1:26" x14ac:dyDescent="0.25">
      <c r="A1471" s="6" t="s">
        <v>3420</v>
      </c>
      <c r="B1471" s="6" t="s">
        <v>3880</v>
      </c>
      <c r="C1471" s="6" t="s">
        <v>3823</v>
      </c>
      <c r="D1471" s="6" t="s">
        <v>12299</v>
      </c>
      <c r="E1471" s="6" t="s">
        <v>6654</v>
      </c>
      <c r="F1471" s="6" t="s">
        <v>6418</v>
      </c>
      <c r="G1471" s="6" t="s">
        <v>9772</v>
      </c>
      <c r="H1471" s="6" t="s">
        <v>6420</v>
      </c>
      <c r="I1471" s="43">
        <v>45236</v>
      </c>
      <c r="J1471" s="43">
        <v>45240</v>
      </c>
      <c r="K1471">
        <v>1350593</v>
      </c>
      <c r="L1471" s="6" t="s">
        <v>12300</v>
      </c>
      <c r="M1471" s="6" t="s">
        <v>12301</v>
      </c>
      <c r="N1471" s="6" t="s">
        <v>4641</v>
      </c>
      <c r="O1471" s="6" t="s">
        <v>3982</v>
      </c>
      <c r="Q1471" s="6" t="s">
        <v>2248</v>
      </c>
      <c r="R1471" s="6" t="s">
        <v>22879</v>
      </c>
      <c r="S1471" s="6" t="s">
        <v>22880</v>
      </c>
      <c r="T1471" s="6" t="s">
        <v>12</v>
      </c>
      <c r="U1471" s="6" t="s">
        <v>2248</v>
      </c>
      <c r="V1471" s="6" t="s">
        <v>16076</v>
      </c>
      <c r="W1471" s="6" t="s">
        <v>17360</v>
      </c>
      <c r="X1471" s="6" t="s">
        <v>22881</v>
      </c>
      <c r="Y1471" s="6" t="s">
        <v>22882</v>
      </c>
      <c r="Z1471" s="6" t="s">
        <v>22883</v>
      </c>
    </row>
    <row r="1472" spans="1:26" x14ac:dyDescent="0.25">
      <c r="A1472" s="6" t="s">
        <v>3421</v>
      </c>
      <c r="B1472" s="6" t="s">
        <v>3871</v>
      </c>
      <c r="C1472" s="6" t="s">
        <v>114</v>
      </c>
      <c r="D1472" s="6" t="s">
        <v>12302</v>
      </c>
      <c r="E1472" s="6" t="s">
        <v>12303</v>
      </c>
      <c r="F1472" s="6" t="s">
        <v>7019</v>
      </c>
      <c r="G1472" s="6" t="s">
        <v>12304</v>
      </c>
      <c r="H1472" s="6" t="s">
        <v>7021</v>
      </c>
      <c r="I1472" s="43"/>
      <c r="J1472" s="43"/>
      <c r="K1472">
        <v>1435969</v>
      </c>
      <c r="L1472" s="6" t="s">
        <v>81</v>
      </c>
      <c r="M1472" s="6" t="s">
        <v>12305</v>
      </c>
      <c r="N1472" s="6" t="s">
        <v>5681</v>
      </c>
      <c r="O1472" s="6" t="s">
        <v>3982</v>
      </c>
      <c r="Q1472" s="6" t="s">
        <v>3629</v>
      </c>
      <c r="R1472" s="6" t="s">
        <v>3628</v>
      </c>
      <c r="S1472" s="6" t="s">
        <v>22884</v>
      </c>
      <c r="T1472" s="6" t="s">
        <v>12</v>
      </c>
      <c r="U1472" s="6" t="s">
        <v>3629</v>
      </c>
      <c r="V1472" s="6" t="s">
        <v>102</v>
      </c>
      <c r="W1472" s="6" t="s">
        <v>16765</v>
      </c>
      <c r="X1472" s="6" t="s">
        <v>22885</v>
      </c>
      <c r="Y1472" s="6" t="s">
        <v>22886</v>
      </c>
      <c r="Z1472" s="6" t="s">
        <v>22887</v>
      </c>
    </row>
    <row r="1473" spans="1:26" x14ac:dyDescent="0.25">
      <c r="A1473" s="6" t="s">
        <v>3423</v>
      </c>
      <c r="B1473" s="6" t="s">
        <v>3842</v>
      </c>
      <c r="C1473" s="6" t="s">
        <v>3823</v>
      </c>
      <c r="D1473" s="6" t="s">
        <v>12306</v>
      </c>
      <c r="E1473" s="6" t="s">
        <v>12307</v>
      </c>
      <c r="F1473" s="6" t="s">
        <v>12308</v>
      </c>
      <c r="G1473" s="6" t="s">
        <v>12309</v>
      </c>
      <c r="H1473" s="6" t="s">
        <v>6617</v>
      </c>
      <c r="I1473" s="43">
        <v>45223</v>
      </c>
      <c r="J1473" s="43">
        <v>45229</v>
      </c>
      <c r="K1473">
        <v>700923</v>
      </c>
      <c r="L1473" s="6" t="s">
        <v>12310</v>
      </c>
      <c r="M1473" s="6" t="s">
        <v>12311</v>
      </c>
      <c r="N1473" s="6" t="s">
        <v>4499</v>
      </c>
      <c r="O1473" s="6" t="s">
        <v>3984</v>
      </c>
      <c r="Q1473" s="6" t="s">
        <v>3633</v>
      </c>
      <c r="R1473" s="6" t="s">
        <v>22888</v>
      </c>
      <c r="S1473" s="6" t="s">
        <v>22889</v>
      </c>
      <c r="T1473" s="6" t="s">
        <v>12</v>
      </c>
      <c r="U1473" s="6" t="s">
        <v>3633</v>
      </c>
      <c r="V1473" s="6" t="s">
        <v>16063</v>
      </c>
      <c r="W1473" s="6" t="s">
        <v>16064</v>
      </c>
      <c r="X1473" s="6" t="s">
        <v>22890</v>
      </c>
      <c r="Y1473" s="6" t="s">
        <v>22891</v>
      </c>
      <c r="Z1473" s="6" t="s">
        <v>22892</v>
      </c>
    </row>
    <row r="1474" spans="1:26" x14ac:dyDescent="0.25">
      <c r="A1474" s="6" t="s">
        <v>3425</v>
      </c>
      <c r="B1474" s="6" t="s">
        <v>3910</v>
      </c>
      <c r="C1474" s="6" t="s">
        <v>3826</v>
      </c>
      <c r="D1474" s="6" t="s">
        <v>12312</v>
      </c>
      <c r="E1474" s="6" t="s">
        <v>12313</v>
      </c>
      <c r="F1474" s="6" t="s">
        <v>12314</v>
      </c>
      <c r="G1474" s="6" t="s">
        <v>12315</v>
      </c>
      <c r="H1474" s="6" t="s">
        <v>81</v>
      </c>
      <c r="I1474" s="43"/>
      <c r="J1474" s="43"/>
      <c r="L1474" s="6" t="s">
        <v>12316</v>
      </c>
      <c r="M1474" s="6" t="s">
        <v>81</v>
      </c>
      <c r="N1474" s="6" t="s">
        <v>5682</v>
      </c>
      <c r="O1474" s="6" t="s">
        <v>3982</v>
      </c>
      <c r="Q1474" s="6" t="s">
        <v>2250</v>
      </c>
      <c r="R1474" s="6" t="s">
        <v>22893</v>
      </c>
      <c r="S1474" s="6" t="s">
        <v>22894</v>
      </c>
      <c r="T1474" s="6" t="s">
        <v>12</v>
      </c>
      <c r="U1474" s="6" t="s">
        <v>2250</v>
      </c>
      <c r="V1474" s="6" t="s">
        <v>17980</v>
      </c>
      <c r="W1474" s="6" t="s">
        <v>17981</v>
      </c>
      <c r="X1474" s="6" t="s">
        <v>22895</v>
      </c>
      <c r="Y1474" s="6" t="s">
        <v>22896</v>
      </c>
      <c r="Z1474" s="6" t="s">
        <v>22897</v>
      </c>
    </row>
    <row r="1475" spans="1:26" x14ac:dyDescent="0.25">
      <c r="A1475" s="6" t="s">
        <v>3427</v>
      </c>
      <c r="B1475" s="6" t="s">
        <v>3849</v>
      </c>
      <c r="C1475" s="6" t="s">
        <v>3819</v>
      </c>
      <c r="D1475" s="6" t="s">
        <v>12317</v>
      </c>
      <c r="E1475" s="6" t="s">
        <v>6466</v>
      </c>
      <c r="F1475" s="6" t="s">
        <v>7498</v>
      </c>
      <c r="G1475" s="6" t="s">
        <v>7499</v>
      </c>
      <c r="H1475" s="6" t="s">
        <v>1601</v>
      </c>
      <c r="I1475" s="43">
        <v>45148</v>
      </c>
      <c r="J1475" s="43"/>
      <c r="K1475">
        <v>1834488</v>
      </c>
      <c r="L1475" s="6" t="s">
        <v>12318</v>
      </c>
      <c r="M1475" s="6" t="s">
        <v>12319</v>
      </c>
      <c r="N1475" s="6" t="s">
        <v>5683</v>
      </c>
      <c r="O1475" s="6" t="s">
        <v>3982</v>
      </c>
      <c r="Q1475" s="6" t="s">
        <v>2252</v>
      </c>
      <c r="R1475" s="6" t="s">
        <v>22898</v>
      </c>
      <c r="S1475" s="6" t="s">
        <v>22899</v>
      </c>
      <c r="T1475" s="6" t="s">
        <v>12</v>
      </c>
      <c r="U1475" s="6" t="s">
        <v>2252</v>
      </c>
      <c r="V1475" s="6" t="s">
        <v>16926</v>
      </c>
      <c r="W1475" s="6" t="s">
        <v>16927</v>
      </c>
      <c r="X1475" s="6" t="s">
        <v>22900</v>
      </c>
      <c r="Y1475" s="6" t="s">
        <v>22901</v>
      </c>
      <c r="Z1475" s="6" t="s">
        <v>22902</v>
      </c>
    </row>
    <row r="1476" spans="1:26" x14ac:dyDescent="0.25">
      <c r="A1476" s="6" t="s">
        <v>3428</v>
      </c>
      <c r="B1476" s="6" t="s">
        <v>3843</v>
      </c>
      <c r="C1476" s="6" t="s">
        <v>3821</v>
      </c>
      <c r="D1476" s="6" t="s">
        <v>12320</v>
      </c>
      <c r="E1476" s="6" t="s">
        <v>12321</v>
      </c>
      <c r="F1476" s="6" t="s">
        <v>7723</v>
      </c>
      <c r="G1476" s="6" t="s">
        <v>7724</v>
      </c>
      <c r="H1476" s="6" t="s">
        <v>7412</v>
      </c>
      <c r="I1476" s="43"/>
      <c r="J1476" s="43"/>
      <c r="L1476" s="6" t="s">
        <v>12322</v>
      </c>
      <c r="M1476" s="6" t="s">
        <v>12323</v>
      </c>
      <c r="N1476" s="6" t="s">
        <v>5684</v>
      </c>
      <c r="O1476" s="6" t="s">
        <v>3982</v>
      </c>
      <c r="Q1476" s="6" t="s">
        <v>2255</v>
      </c>
      <c r="R1476" s="6" t="s">
        <v>22903</v>
      </c>
      <c r="S1476" s="6" t="s">
        <v>22904</v>
      </c>
      <c r="T1476" s="6" t="s">
        <v>15902</v>
      </c>
      <c r="U1476" s="6" t="s">
        <v>2255</v>
      </c>
      <c r="V1476" s="6" t="s">
        <v>15889</v>
      </c>
      <c r="W1476" s="6" t="s">
        <v>16116</v>
      </c>
      <c r="X1476" s="6" t="s">
        <v>22905</v>
      </c>
      <c r="Y1476" s="6" t="s">
        <v>22906</v>
      </c>
      <c r="Z1476" s="6" t="s">
        <v>22907</v>
      </c>
    </row>
    <row r="1477" spans="1:26" x14ac:dyDescent="0.25">
      <c r="A1477" s="6" t="s">
        <v>1743</v>
      </c>
      <c r="B1477" s="6" t="s">
        <v>3841</v>
      </c>
      <c r="C1477" s="6" t="s">
        <v>3816</v>
      </c>
      <c r="D1477" s="6" t="s">
        <v>12324</v>
      </c>
      <c r="E1477" s="6" t="s">
        <v>6885</v>
      </c>
      <c r="F1477" s="6" t="s">
        <v>7439</v>
      </c>
      <c r="G1477" s="6" t="s">
        <v>7440</v>
      </c>
      <c r="H1477" s="6" t="s">
        <v>6353</v>
      </c>
      <c r="I1477" s="43">
        <v>45230</v>
      </c>
      <c r="J1477" s="43">
        <v>45236</v>
      </c>
      <c r="K1477">
        <v>1531048</v>
      </c>
      <c r="L1477" s="6" t="s">
        <v>12325</v>
      </c>
      <c r="M1477" s="6" t="s">
        <v>12326</v>
      </c>
      <c r="N1477" s="6" t="s">
        <v>5685</v>
      </c>
      <c r="O1477" s="6" t="s">
        <v>3983</v>
      </c>
      <c r="Q1477" s="6" t="s">
        <v>2256</v>
      </c>
      <c r="R1477" s="6" t="s">
        <v>22908</v>
      </c>
      <c r="S1477" s="6" t="s">
        <v>22909</v>
      </c>
      <c r="T1477" s="6" t="s">
        <v>81</v>
      </c>
      <c r="U1477" s="6" t="s">
        <v>81</v>
      </c>
      <c r="V1477" s="6" t="s">
        <v>16037</v>
      </c>
      <c r="W1477" s="6" t="s">
        <v>16038</v>
      </c>
      <c r="X1477" s="6" t="s">
        <v>22910</v>
      </c>
      <c r="Y1477" s="6" t="s">
        <v>22911</v>
      </c>
      <c r="Z1477" s="6" t="s">
        <v>81</v>
      </c>
    </row>
    <row r="1478" spans="1:26" x14ac:dyDescent="0.25">
      <c r="A1478" s="6" t="s">
        <v>1745</v>
      </c>
      <c r="B1478" s="6" t="s">
        <v>3858</v>
      </c>
      <c r="C1478" s="6" t="s">
        <v>3819</v>
      </c>
      <c r="D1478" s="6" t="s">
        <v>12327</v>
      </c>
      <c r="E1478" s="6" t="s">
        <v>81</v>
      </c>
      <c r="F1478" s="6" t="s">
        <v>6688</v>
      </c>
      <c r="G1478" s="6" t="s">
        <v>12328</v>
      </c>
      <c r="H1478" s="6" t="s">
        <v>6376</v>
      </c>
      <c r="I1478" s="43">
        <v>45224</v>
      </c>
      <c r="J1478" s="43">
        <v>45229</v>
      </c>
      <c r="K1478">
        <v>935494</v>
      </c>
      <c r="L1478" s="6" t="s">
        <v>12329</v>
      </c>
      <c r="M1478" s="6" t="s">
        <v>12330</v>
      </c>
      <c r="N1478" s="6" t="s">
        <v>5686</v>
      </c>
      <c r="O1478" s="6" t="s">
        <v>3982</v>
      </c>
      <c r="Q1478" s="6" t="s">
        <v>2258</v>
      </c>
      <c r="R1478" s="6" t="s">
        <v>22912</v>
      </c>
      <c r="S1478" s="6" t="s">
        <v>22913</v>
      </c>
      <c r="T1478" s="6" t="s">
        <v>81</v>
      </c>
      <c r="U1478" s="6" t="s">
        <v>81</v>
      </c>
      <c r="V1478" s="6" t="s">
        <v>15930</v>
      </c>
      <c r="W1478" s="6" t="s">
        <v>16007</v>
      </c>
      <c r="X1478" s="6" t="s">
        <v>22914</v>
      </c>
      <c r="Y1478" s="6" t="s">
        <v>22915</v>
      </c>
      <c r="Z1478" s="6" t="s">
        <v>81</v>
      </c>
    </row>
    <row r="1479" spans="1:26" x14ac:dyDescent="0.25">
      <c r="A1479" s="6" t="s">
        <v>3430</v>
      </c>
      <c r="B1479" s="6" t="s">
        <v>3882</v>
      </c>
      <c r="C1479" s="6" t="s">
        <v>3821</v>
      </c>
      <c r="D1479" s="6" t="s">
        <v>12331</v>
      </c>
      <c r="E1479" s="6" t="s">
        <v>81</v>
      </c>
      <c r="F1479" s="6" t="s">
        <v>6551</v>
      </c>
      <c r="G1479" s="6" t="s">
        <v>8199</v>
      </c>
      <c r="H1479" s="6" t="s">
        <v>808</v>
      </c>
      <c r="I1479" s="43">
        <v>45222</v>
      </c>
      <c r="J1479" s="43">
        <v>45226</v>
      </c>
      <c r="K1479">
        <v>1593538</v>
      </c>
      <c r="L1479" s="6" t="s">
        <v>12332</v>
      </c>
      <c r="M1479" s="6" t="s">
        <v>12333</v>
      </c>
      <c r="N1479" s="6" t="s">
        <v>5687</v>
      </c>
      <c r="O1479" s="6" t="s">
        <v>3982</v>
      </c>
      <c r="Q1479" s="6" t="s">
        <v>15832</v>
      </c>
      <c r="R1479" s="6" t="s">
        <v>22916</v>
      </c>
      <c r="S1479" s="6" t="s">
        <v>22917</v>
      </c>
      <c r="T1479" s="6" t="s">
        <v>12</v>
      </c>
      <c r="U1479" s="6" t="s">
        <v>15832</v>
      </c>
      <c r="V1479" s="6" t="s">
        <v>16063</v>
      </c>
      <c r="W1479" s="6" t="s">
        <v>16064</v>
      </c>
      <c r="X1479" s="6" t="s">
        <v>22918</v>
      </c>
      <c r="Y1479" s="6" t="s">
        <v>22919</v>
      </c>
      <c r="Z1479" s="6" t="s">
        <v>22920</v>
      </c>
    </row>
    <row r="1480" spans="1:26" x14ac:dyDescent="0.25">
      <c r="A1480" s="6" t="s">
        <v>1747</v>
      </c>
      <c r="B1480" s="6" t="s">
        <v>3881</v>
      </c>
      <c r="C1480" s="6" t="s">
        <v>3816</v>
      </c>
      <c r="D1480" s="6" t="s">
        <v>12334</v>
      </c>
      <c r="E1480" s="6" t="s">
        <v>81</v>
      </c>
      <c r="F1480" s="6" t="s">
        <v>6472</v>
      </c>
      <c r="G1480" s="6" t="s">
        <v>6473</v>
      </c>
      <c r="H1480" s="6" t="s">
        <v>6353</v>
      </c>
      <c r="I1480" s="43">
        <v>45229</v>
      </c>
      <c r="J1480" s="43">
        <v>45233</v>
      </c>
      <c r="K1480">
        <v>914475</v>
      </c>
      <c r="L1480" s="6" t="s">
        <v>12335</v>
      </c>
      <c r="M1480" s="6" t="s">
        <v>12336</v>
      </c>
      <c r="N1480" s="6" t="s">
        <v>4850</v>
      </c>
      <c r="O1480" s="6" t="s">
        <v>3983</v>
      </c>
      <c r="Q1480" s="6" t="s">
        <v>2260</v>
      </c>
      <c r="R1480" s="6" t="s">
        <v>22921</v>
      </c>
      <c r="S1480" s="6" t="s">
        <v>22922</v>
      </c>
      <c r="T1480" s="6" t="s">
        <v>12</v>
      </c>
      <c r="U1480" s="6" t="s">
        <v>2260</v>
      </c>
      <c r="V1480" s="6" t="s">
        <v>16785</v>
      </c>
      <c r="W1480" s="6" t="s">
        <v>16874</v>
      </c>
      <c r="X1480" s="6" t="s">
        <v>22923</v>
      </c>
      <c r="Y1480" s="6" t="s">
        <v>22924</v>
      </c>
      <c r="Z1480" s="6" t="s">
        <v>22925</v>
      </c>
    </row>
    <row r="1481" spans="1:26" x14ac:dyDescent="0.25">
      <c r="A1481" s="6" t="s">
        <v>1748</v>
      </c>
      <c r="B1481" s="6" t="s">
        <v>3838</v>
      </c>
      <c r="C1481" s="6" t="s">
        <v>3826</v>
      </c>
      <c r="D1481" s="6" t="s">
        <v>12337</v>
      </c>
      <c r="E1481" s="6" t="s">
        <v>81</v>
      </c>
      <c r="F1481" s="6" t="s">
        <v>8232</v>
      </c>
      <c r="G1481" s="6" t="s">
        <v>11602</v>
      </c>
      <c r="H1481" s="6" t="s">
        <v>3137</v>
      </c>
      <c r="I1481" s="43">
        <v>45236</v>
      </c>
      <c r="J1481" s="43">
        <v>45240</v>
      </c>
      <c r="K1481">
        <v>1513761</v>
      </c>
      <c r="L1481" s="6" t="s">
        <v>12338</v>
      </c>
      <c r="M1481" s="6" t="s">
        <v>12339</v>
      </c>
      <c r="N1481" s="6" t="s">
        <v>4463</v>
      </c>
      <c r="O1481" s="6" t="s">
        <v>3982</v>
      </c>
      <c r="Q1481" s="6" t="s">
        <v>2261</v>
      </c>
      <c r="R1481" s="6" t="s">
        <v>22926</v>
      </c>
      <c r="S1481" s="6" t="s">
        <v>22927</v>
      </c>
      <c r="T1481" s="6" t="s">
        <v>15902</v>
      </c>
      <c r="U1481" s="6" t="s">
        <v>2261</v>
      </c>
      <c r="V1481" s="6" t="s">
        <v>15930</v>
      </c>
      <c r="W1481" s="6" t="s">
        <v>15949</v>
      </c>
      <c r="X1481" s="6" t="s">
        <v>22928</v>
      </c>
      <c r="Y1481" s="6" t="s">
        <v>22929</v>
      </c>
      <c r="Z1481" s="6" t="s">
        <v>22930</v>
      </c>
    </row>
    <row r="1482" spans="1:26" x14ac:dyDescent="0.25">
      <c r="A1482" s="6" t="s">
        <v>3431</v>
      </c>
      <c r="B1482" s="6" t="s">
        <v>3825</v>
      </c>
      <c r="C1482" s="6" t="s">
        <v>3826</v>
      </c>
      <c r="D1482" s="6" t="s">
        <v>12340</v>
      </c>
      <c r="E1482" s="6" t="s">
        <v>9315</v>
      </c>
      <c r="F1482" s="6" t="s">
        <v>6722</v>
      </c>
      <c r="G1482" s="6" t="s">
        <v>12341</v>
      </c>
      <c r="H1482" s="6" t="s">
        <v>81</v>
      </c>
      <c r="I1482" s="43"/>
      <c r="J1482" s="43"/>
      <c r="L1482" s="6" t="s">
        <v>12342</v>
      </c>
      <c r="M1482" s="6" t="s">
        <v>81</v>
      </c>
      <c r="N1482" s="6" t="s">
        <v>5688</v>
      </c>
      <c r="O1482" s="6" t="s">
        <v>3982</v>
      </c>
      <c r="Q1482" s="6" t="s">
        <v>15834</v>
      </c>
      <c r="R1482" s="6" t="s">
        <v>22931</v>
      </c>
      <c r="S1482" s="6" t="s">
        <v>22932</v>
      </c>
      <c r="T1482" s="6" t="s">
        <v>81</v>
      </c>
      <c r="U1482" s="6" t="s">
        <v>81</v>
      </c>
      <c r="V1482" s="6" t="s">
        <v>16037</v>
      </c>
      <c r="W1482" s="6" t="s">
        <v>16579</v>
      </c>
      <c r="X1482" s="6" t="s">
        <v>22933</v>
      </c>
      <c r="Y1482" s="6" t="s">
        <v>22934</v>
      </c>
      <c r="Z1482" s="6" t="s">
        <v>81</v>
      </c>
    </row>
    <row r="1483" spans="1:26" x14ac:dyDescent="0.25">
      <c r="A1483" s="6" t="s">
        <v>3432</v>
      </c>
      <c r="B1483" s="6" t="s">
        <v>3861</v>
      </c>
      <c r="C1483" s="6" t="s">
        <v>114</v>
      </c>
      <c r="D1483" s="6" t="s">
        <v>12343</v>
      </c>
      <c r="E1483" s="6" t="s">
        <v>12344</v>
      </c>
      <c r="F1483" s="6" t="s">
        <v>7723</v>
      </c>
      <c r="G1483" s="6" t="s">
        <v>12345</v>
      </c>
      <c r="H1483" s="6" t="s">
        <v>7412</v>
      </c>
      <c r="I1483" s="43"/>
      <c r="J1483" s="43"/>
      <c r="K1483">
        <v>899611</v>
      </c>
      <c r="L1483" s="6" t="s">
        <v>12346</v>
      </c>
      <c r="M1483" s="6" t="s">
        <v>12347</v>
      </c>
      <c r="N1483" s="6" t="s">
        <v>5689</v>
      </c>
      <c r="O1483" s="6" t="s">
        <v>3982</v>
      </c>
      <c r="Q1483" s="6" t="s">
        <v>15836</v>
      </c>
      <c r="R1483" s="6" t="s">
        <v>22935</v>
      </c>
      <c r="S1483" s="6" t="s">
        <v>22936</v>
      </c>
      <c r="T1483" s="6" t="s">
        <v>12</v>
      </c>
      <c r="U1483" s="6" t="s">
        <v>15836</v>
      </c>
      <c r="V1483" s="6" t="s">
        <v>16752</v>
      </c>
      <c r="W1483" s="6" t="s">
        <v>19524</v>
      </c>
      <c r="X1483" s="6" t="s">
        <v>22937</v>
      </c>
      <c r="Y1483" s="6" t="s">
        <v>22938</v>
      </c>
      <c r="Z1483" s="6" t="s">
        <v>81</v>
      </c>
    </row>
    <row r="1484" spans="1:26" x14ac:dyDescent="0.25">
      <c r="A1484" s="6" t="s">
        <v>1750</v>
      </c>
      <c r="B1484" s="6" t="s">
        <v>3858</v>
      </c>
      <c r="C1484" s="6" t="s">
        <v>3819</v>
      </c>
      <c r="D1484" s="6" t="s">
        <v>12348</v>
      </c>
      <c r="E1484" s="6" t="s">
        <v>81</v>
      </c>
      <c r="F1484" s="6" t="s">
        <v>6551</v>
      </c>
      <c r="G1484" s="6" t="s">
        <v>12349</v>
      </c>
      <c r="H1484" s="6" t="s">
        <v>6388</v>
      </c>
      <c r="I1484" s="43"/>
      <c r="J1484" s="43"/>
      <c r="K1484">
        <v>1902733</v>
      </c>
      <c r="L1484" s="6" t="s">
        <v>12350</v>
      </c>
      <c r="M1484" s="6" t="s">
        <v>12351</v>
      </c>
      <c r="N1484" s="6" t="s">
        <v>5690</v>
      </c>
      <c r="O1484" s="6" t="s">
        <v>3982</v>
      </c>
      <c r="Q1484" s="6" t="s">
        <v>2263</v>
      </c>
      <c r="R1484" s="6" t="s">
        <v>22939</v>
      </c>
      <c r="S1484" s="6" t="s">
        <v>22940</v>
      </c>
      <c r="T1484" s="6" t="s">
        <v>12</v>
      </c>
      <c r="U1484" s="6" t="s">
        <v>2263</v>
      </c>
      <c r="V1484" s="6" t="s">
        <v>16127</v>
      </c>
      <c r="W1484" s="6" t="s">
        <v>16482</v>
      </c>
      <c r="X1484" s="6" t="s">
        <v>22941</v>
      </c>
      <c r="Y1484" s="6" t="s">
        <v>22942</v>
      </c>
      <c r="Z1484" s="6" t="s">
        <v>22943</v>
      </c>
    </row>
    <row r="1485" spans="1:26" x14ac:dyDescent="0.25">
      <c r="A1485" s="6" t="s">
        <v>1751</v>
      </c>
      <c r="B1485" s="6" t="s">
        <v>3849</v>
      </c>
      <c r="C1485" s="6" t="s">
        <v>3819</v>
      </c>
      <c r="D1485" s="6" t="s">
        <v>12352</v>
      </c>
      <c r="E1485" s="6" t="s">
        <v>81</v>
      </c>
      <c r="F1485" s="6" t="s">
        <v>6418</v>
      </c>
      <c r="G1485" s="6" t="s">
        <v>12353</v>
      </c>
      <c r="H1485" s="6" t="s">
        <v>6420</v>
      </c>
      <c r="I1485" s="43">
        <v>45222</v>
      </c>
      <c r="J1485" s="43">
        <v>45226</v>
      </c>
      <c r="K1485">
        <v>70866</v>
      </c>
      <c r="L1485" s="6" t="s">
        <v>12354</v>
      </c>
      <c r="M1485" s="6" t="s">
        <v>12355</v>
      </c>
      <c r="N1485" s="6" t="s">
        <v>4661</v>
      </c>
      <c r="O1485" s="6" t="s">
        <v>3982</v>
      </c>
      <c r="Q1485" s="6" t="s">
        <v>2265</v>
      </c>
      <c r="R1485" s="6" t="s">
        <v>22944</v>
      </c>
      <c r="S1485" s="6" t="s">
        <v>22945</v>
      </c>
      <c r="T1485" s="6" t="s">
        <v>12</v>
      </c>
      <c r="U1485" s="6" t="s">
        <v>2265</v>
      </c>
      <c r="V1485" s="6" t="s">
        <v>16024</v>
      </c>
      <c r="W1485" s="6" t="s">
        <v>16025</v>
      </c>
      <c r="X1485" s="6" t="s">
        <v>22946</v>
      </c>
      <c r="Y1485" s="6" t="s">
        <v>22947</v>
      </c>
      <c r="Z1485" s="6" t="s">
        <v>81</v>
      </c>
    </row>
    <row r="1486" spans="1:26" x14ac:dyDescent="0.25">
      <c r="A1486" s="6" t="s">
        <v>1752</v>
      </c>
      <c r="B1486" s="6" t="s">
        <v>3928</v>
      </c>
      <c r="C1486" s="6" t="s">
        <v>3821</v>
      </c>
      <c r="D1486" s="6" t="s">
        <v>12356</v>
      </c>
      <c r="E1486" s="6" t="s">
        <v>81</v>
      </c>
      <c r="F1486" s="6" t="s">
        <v>6445</v>
      </c>
      <c r="G1486" s="6" t="s">
        <v>9993</v>
      </c>
      <c r="H1486" s="6" t="s">
        <v>6447</v>
      </c>
      <c r="I1486" s="43">
        <v>45216</v>
      </c>
      <c r="J1486" s="43">
        <v>45222</v>
      </c>
      <c r="K1486">
        <v>1120193</v>
      </c>
      <c r="L1486" s="6" t="s">
        <v>12357</v>
      </c>
      <c r="M1486" s="6" t="s">
        <v>12358</v>
      </c>
      <c r="N1486" s="6" t="s">
        <v>4848</v>
      </c>
      <c r="O1486" s="6" t="s">
        <v>3982</v>
      </c>
      <c r="Q1486" s="6" t="s">
        <v>2267</v>
      </c>
      <c r="R1486" s="6" t="s">
        <v>22948</v>
      </c>
      <c r="S1486" s="6" t="s">
        <v>22949</v>
      </c>
      <c r="T1486" s="6" t="s">
        <v>15902</v>
      </c>
      <c r="U1486" s="6" t="s">
        <v>2267</v>
      </c>
      <c r="V1486" s="6" t="s">
        <v>15889</v>
      </c>
      <c r="W1486" s="6" t="s">
        <v>18010</v>
      </c>
      <c r="X1486" s="6" t="s">
        <v>22950</v>
      </c>
      <c r="Y1486" s="6" t="s">
        <v>22951</v>
      </c>
      <c r="Z1486" s="6" t="s">
        <v>22952</v>
      </c>
    </row>
    <row r="1487" spans="1:26" x14ac:dyDescent="0.25">
      <c r="A1487" s="6" t="s">
        <v>3433</v>
      </c>
      <c r="B1487" s="6" t="s">
        <v>3955</v>
      </c>
      <c r="C1487" s="6" t="s">
        <v>114</v>
      </c>
      <c r="D1487" s="6" t="s">
        <v>12359</v>
      </c>
      <c r="E1487" s="6" t="s">
        <v>12360</v>
      </c>
      <c r="F1487" s="6" t="s">
        <v>12361</v>
      </c>
      <c r="G1487" s="6" t="s">
        <v>81</v>
      </c>
      <c r="H1487" s="6" t="s">
        <v>81</v>
      </c>
      <c r="I1487" s="43"/>
      <c r="J1487" s="43"/>
      <c r="L1487" s="6" t="s">
        <v>81</v>
      </c>
      <c r="M1487" s="6" t="s">
        <v>81</v>
      </c>
      <c r="N1487" s="6" t="s">
        <v>5691</v>
      </c>
      <c r="O1487" s="6" t="s">
        <v>3983</v>
      </c>
      <c r="Q1487" s="6" t="s">
        <v>2271</v>
      </c>
      <c r="R1487" s="6" t="s">
        <v>22953</v>
      </c>
      <c r="S1487" s="6" t="s">
        <v>22954</v>
      </c>
      <c r="T1487" s="6" t="s">
        <v>12</v>
      </c>
      <c r="U1487" s="6" t="s">
        <v>2271</v>
      </c>
      <c r="V1487" s="6" t="s">
        <v>15936</v>
      </c>
      <c r="W1487" s="6" t="s">
        <v>17558</v>
      </c>
      <c r="X1487" s="6" t="s">
        <v>22955</v>
      </c>
      <c r="Y1487" s="6" t="s">
        <v>22956</v>
      </c>
      <c r="Z1487" s="6" t="s">
        <v>22957</v>
      </c>
    </row>
    <row r="1488" spans="1:26" x14ac:dyDescent="0.25">
      <c r="A1488" s="6" t="s">
        <v>1753</v>
      </c>
      <c r="B1488" s="6" t="s">
        <v>3880</v>
      </c>
      <c r="C1488" s="6" t="s">
        <v>3823</v>
      </c>
      <c r="D1488" s="6" t="s">
        <v>12362</v>
      </c>
      <c r="E1488" s="6" t="s">
        <v>81</v>
      </c>
      <c r="F1488" s="6" t="s">
        <v>2658</v>
      </c>
      <c r="G1488" s="6" t="s">
        <v>12363</v>
      </c>
      <c r="H1488" s="6" t="s">
        <v>6638</v>
      </c>
      <c r="I1488" s="43">
        <v>45159</v>
      </c>
      <c r="J1488" s="43"/>
      <c r="K1488">
        <v>72331</v>
      </c>
      <c r="L1488" s="6" t="s">
        <v>12364</v>
      </c>
      <c r="M1488" s="6" t="s">
        <v>12365</v>
      </c>
      <c r="N1488" s="6" t="s">
        <v>4853</v>
      </c>
      <c r="O1488" s="6" t="s">
        <v>3982</v>
      </c>
      <c r="Q1488" s="6" t="s">
        <v>2273</v>
      </c>
      <c r="R1488" s="6" t="s">
        <v>22958</v>
      </c>
      <c r="S1488" s="6" t="s">
        <v>22959</v>
      </c>
      <c r="T1488" s="6" t="s">
        <v>15902</v>
      </c>
      <c r="U1488" s="6" t="s">
        <v>2273</v>
      </c>
      <c r="V1488" s="6" t="s">
        <v>16076</v>
      </c>
      <c r="W1488" s="6" t="s">
        <v>19415</v>
      </c>
      <c r="X1488" s="6" t="s">
        <v>22960</v>
      </c>
      <c r="Y1488" s="6" t="s">
        <v>22961</v>
      </c>
      <c r="Z1488" s="6" t="s">
        <v>81</v>
      </c>
    </row>
    <row r="1489" spans="1:26" x14ac:dyDescent="0.25">
      <c r="A1489" s="6" t="s">
        <v>1755</v>
      </c>
      <c r="B1489" s="6" t="s">
        <v>3951</v>
      </c>
      <c r="C1489" s="6" t="s">
        <v>3866</v>
      </c>
      <c r="D1489" s="6" t="s">
        <v>12366</v>
      </c>
      <c r="E1489" s="6" t="s">
        <v>6614</v>
      </c>
      <c r="F1489" s="6" t="s">
        <v>8891</v>
      </c>
      <c r="G1489" s="6" t="s">
        <v>12367</v>
      </c>
      <c r="H1489" s="6" t="s">
        <v>6376</v>
      </c>
      <c r="I1489" s="43"/>
      <c r="J1489" s="43"/>
      <c r="K1489">
        <v>1458891</v>
      </c>
      <c r="L1489" s="6" t="s">
        <v>12368</v>
      </c>
      <c r="M1489" s="6" t="s">
        <v>12369</v>
      </c>
      <c r="N1489" s="6" t="s">
        <v>5692</v>
      </c>
      <c r="O1489" s="6" t="s">
        <v>3982</v>
      </c>
      <c r="Q1489" s="6" t="s">
        <v>2274</v>
      </c>
      <c r="R1489" s="6" t="s">
        <v>22962</v>
      </c>
      <c r="S1489" s="6" t="s">
        <v>22963</v>
      </c>
      <c r="T1489" s="6" t="s">
        <v>81</v>
      </c>
      <c r="U1489" s="6" t="s">
        <v>81</v>
      </c>
      <c r="V1489" s="6" t="s">
        <v>16024</v>
      </c>
      <c r="W1489" s="6" t="s">
        <v>16089</v>
      </c>
      <c r="X1489" s="6" t="s">
        <v>22964</v>
      </c>
      <c r="Y1489" s="6" t="s">
        <v>22965</v>
      </c>
      <c r="Z1489" s="6" t="s">
        <v>81</v>
      </c>
    </row>
    <row r="1490" spans="1:26" x14ac:dyDescent="0.25">
      <c r="A1490" s="6" t="s">
        <v>1756</v>
      </c>
      <c r="B1490" s="6" t="s">
        <v>3860</v>
      </c>
      <c r="C1490" s="6" t="s">
        <v>102</v>
      </c>
      <c r="D1490" s="6" t="s">
        <v>12370</v>
      </c>
      <c r="E1490" s="6" t="s">
        <v>81</v>
      </c>
      <c r="F1490" s="6" t="s">
        <v>12371</v>
      </c>
      <c r="G1490" s="6" t="s">
        <v>9334</v>
      </c>
      <c r="H1490" s="6" t="s">
        <v>3137</v>
      </c>
      <c r="I1490" s="43">
        <v>45225</v>
      </c>
      <c r="J1490" s="43">
        <v>45229</v>
      </c>
      <c r="K1490">
        <v>753308</v>
      </c>
      <c r="L1490" s="6" t="s">
        <v>12372</v>
      </c>
      <c r="M1490" s="6" t="s">
        <v>12373</v>
      </c>
      <c r="N1490" s="6" t="s">
        <v>4735</v>
      </c>
      <c r="O1490" s="6" t="s">
        <v>3983</v>
      </c>
      <c r="Q1490" s="6" t="s">
        <v>2277</v>
      </c>
      <c r="R1490" s="6" t="s">
        <v>22966</v>
      </c>
      <c r="S1490" s="6" t="s">
        <v>22967</v>
      </c>
      <c r="T1490" s="6" t="s">
        <v>12</v>
      </c>
      <c r="U1490" s="6" t="s">
        <v>2277</v>
      </c>
      <c r="V1490" s="6" t="s">
        <v>16037</v>
      </c>
      <c r="W1490" s="6" t="s">
        <v>16616</v>
      </c>
      <c r="X1490" s="6" t="s">
        <v>22968</v>
      </c>
      <c r="Y1490" s="6" t="s">
        <v>22969</v>
      </c>
      <c r="Z1490" s="6" t="s">
        <v>22970</v>
      </c>
    </row>
    <row r="1491" spans="1:26" x14ac:dyDescent="0.25">
      <c r="A1491" s="6" t="s">
        <v>1757</v>
      </c>
      <c r="B1491" s="6" t="s">
        <v>3861</v>
      </c>
      <c r="C1491" s="6" t="s">
        <v>114</v>
      </c>
      <c r="D1491" s="6" t="s">
        <v>12374</v>
      </c>
      <c r="E1491" s="6" t="s">
        <v>7191</v>
      </c>
      <c r="F1491" s="6" t="s">
        <v>6615</v>
      </c>
      <c r="G1491" s="6" t="s">
        <v>11929</v>
      </c>
      <c r="H1491" s="6" t="s">
        <v>6617</v>
      </c>
      <c r="I1491" s="43">
        <v>45229</v>
      </c>
      <c r="J1491" s="43">
        <v>45233</v>
      </c>
      <c r="K1491">
        <v>1164727</v>
      </c>
      <c r="L1491" s="6" t="s">
        <v>12375</v>
      </c>
      <c r="M1491" s="6" t="s">
        <v>12376</v>
      </c>
      <c r="N1491" s="6" t="s">
        <v>4852</v>
      </c>
      <c r="O1491" s="6" t="s">
        <v>3982</v>
      </c>
      <c r="Q1491" s="6" t="s">
        <v>2279</v>
      </c>
      <c r="R1491" s="6" t="s">
        <v>22971</v>
      </c>
      <c r="S1491" s="6" t="s">
        <v>22972</v>
      </c>
      <c r="T1491" s="6" t="s">
        <v>12</v>
      </c>
      <c r="U1491" s="6" t="s">
        <v>2279</v>
      </c>
      <c r="V1491" s="6" t="s">
        <v>15903</v>
      </c>
      <c r="W1491" s="6" t="s">
        <v>16548</v>
      </c>
      <c r="X1491" s="6" t="s">
        <v>22973</v>
      </c>
      <c r="Y1491" s="6" t="s">
        <v>22974</v>
      </c>
      <c r="Z1491" s="6" t="s">
        <v>22975</v>
      </c>
    </row>
    <row r="1492" spans="1:26" x14ac:dyDescent="0.25">
      <c r="A1492" s="6" t="s">
        <v>3434</v>
      </c>
      <c r="B1492" s="6" t="s">
        <v>3815</v>
      </c>
      <c r="C1492" s="6" t="s">
        <v>3816</v>
      </c>
      <c r="D1492" s="6" t="s">
        <v>12377</v>
      </c>
      <c r="E1492" s="6" t="s">
        <v>81</v>
      </c>
      <c r="F1492" s="6" t="s">
        <v>12378</v>
      </c>
      <c r="G1492" s="6" t="s">
        <v>12379</v>
      </c>
      <c r="H1492" s="6" t="s">
        <v>3137</v>
      </c>
      <c r="I1492" s="43">
        <v>45236</v>
      </c>
      <c r="J1492" s="43">
        <v>45240</v>
      </c>
      <c r="K1492">
        <v>1077183</v>
      </c>
      <c r="L1492" s="6" t="s">
        <v>12380</v>
      </c>
      <c r="M1492" s="6" t="s">
        <v>12381</v>
      </c>
      <c r="N1492" s="6" t="s">
        <v>5693</v>
      </c>
      <c r="O1492" s="6" t="s">
        <v>3983</v>
      </c>
      <c r="Q1492" s="6" t="s">
        <v>15838</v>
      </c>
      <c r="R1492" s="6" t="s">
        <v>22976</v>
      </c>
      <c r="S1492" s="6" t="s">
        <v>22977</v>
      </c>
      <c r="T1492" s="6" t="s">
        <v>15902</v>
      </c>
      <c r="U1492" s="6" t="s">
        <v>15838</v>
      </c>
      <c r="V1492" s="6" t="s">
        <v>15930</v>
      </c>
      <c r="W1492" s="6" t="s">
        <v>15931</v>
      </c>
      <c r="X1492" s="6" t="s">
        <v>22978</v>
      </c>
      <c r="Y1492" s="6" t="s">
        <v>22979</v>
      </c>
      <c r="Z1492" s="6" t="s">
        <v>22980</v>
      </c>
    </row>
    <row r="1493" spans="1:26" x14ac:dyDescent="0.25">
      <c r="A1493" s="6" t="s">
        <v>1759</v>
      </c>
      <c r="B1493" s="6" t="s">
        <v>3815</v>
      </c>
      <c r="C1493" s="6" t="s">
        <v>3816</v>
      </c>
      <c r="D1493" s="6" t="s">
        <v>12382</v>
      </c>
      <c r="E1493" s="6" t="s">
        <v>81</v>
      </c>
      <c r="F1493" s="6" t="s">
        <v>11295</v>
      </c>
      <c r="G1493" s="6" t="s">
        <v>12383</v>
      </c>
      <c r="H1493" s="6" t="s">
        <v>6542</v>
      </c>
      <c r="I1493" s="43">
        <v>45194</v>
      </c>
      <c r="J1493" s="43">
        <v>45198</v>
      </c>
      <c r="K1493">
        <v>711377</v>
      </c>
      <c r="L1493" s="6" t="s">
        <v>12384</v>
      </c>
      <c r="M1493" s="6" t="s">
        <v>12385</v>
      </c>
      <c r="N1493" s="6" t="s">
        <v>5694</v>
      </c>
      <c r="O1493" s="6" t="s">
        <v>3983</v>
      </c>
      <c r="Q1493" s="6" t="s">
        <v>2281</v>
      </c>
      <c r="R1493" s="6" t="s">
        <v>22981</v>
      </c>
      <c r="S1493" s="6" t="s">
        <v>22982</v>
      </c>
      <c r="T1493" s="6" t="s">
        <v>16826</v>
      </c>
      <c r="U1493" s="6" t="s">
        <v>22983</v>
      </c>
      <c r="V1493" s="6" t="s">
        <v>16285</v>
      </c>
      <c r="W1493" s="6" t="s">
        <v>16286</v>
      </c>
      <c r="X1493" s="6" t="s">
        <v>22984</v>
      </c>
      <c r="Y1493" s="6" t="s">
        <v>22985</v>
      </c>
      <c r="Z1493" s="6" t="s">
        <v>22986</v>
      </c>
    </row>
    <row r="1494" spans="1:26" x14ac:dyDescent="0.25">
      <c r="A1494" s="6" t="s">
        <v>1761</v>
      </c>
      <c r="B1494" s="6" t="s">
        <v>3898</v>
      </c>
      <c r="C1494" s="6" t="s">
        <v>102</v>
      </c>
      <c r="D1494" s="6" t="s">
        <v>12370</v>
      </c>
      <c r="E1494" s="6" t="s">
        <v>81</v>
      </c>
      <c r="F1494" s="6" t="s">
        <v>12371</v>
      </c>
      <c r="G1494" s="6" t="s">
        <v>9334</v>
      </c>
      <c r="H1494" s="6" t="s">
        <v>3137</v>
      </c>
      <c r="I1494" s="43">
        <v>45225</v>
      </c>
      <c r="J1494" s="43">
        <v>45229</v>
      </c>
      <c r="K1494">
        <v>1603145</v>
      </c>
      <c r="L1494" s="6" t="s">
        <v>12386</v>
      </c>
      <c r="M1494" s="6" t="s">
        <v>12387</v>
      </c>
      <c r="N1494" s="6" t="s">
        <v>5695</v>
      </c>
      <c r="O1494" s="6" t="s">
        <v>3983</v>
      </c>
      <c r="Q1494" s="6" t="s">
        <v>2283</v>
      </c>
      <c r="R1494" s="6" t="s">
        <v>22987</v>
      </c>
      <c r="S1494" s="6" t="s">
        <v>22988</v>
      </c>
      <c r="T1494" s="6" t="s">
        <v>12</v>
      </c>
      <c r="U1494" s="6" t="s">
        <v>2283</v>
      </c>
      <c r="V1494" s="6" t="s">
        <v>16024</v>
      </c>
      <c r="W1494" s="6" t="s">
        <v>16025</v>
      </c>
      <c r="X1494" s="6" t="s">
        <v>22989</v>
      </c>
      <c r="Y1494" s="6" t="s">
        <v>22990</v>
      </c>
      <c r="Z1494" s="6" t="s">
        <v>81</v>
      </c>
    </row>
    <row r="1495" spans="1:26" x14ac:dyDescent="0.25">
      <c r="A1495" s="6" t="s">
        <v>1763</v>
      </c>
      <c r="B1495" s="6" t="s">
        <v>3847</v>
      </c>
      <c r="C1495" s="6" t="s">
        <v>3819</v>
      </c>
      <c r="D1495" s="6" t="s">
        <v>12388</v>
      </c>
      <c r="E1495" s="6" t="s">
        <v>81</v>
      </c>
      <c r="F1495" s="6" t="s">
        <v>6451</v>
      </c>
      <c r="G1495" s="6" t="s">
        <v>7203</v>
      </c>
      <c r="H1495" s="6" t="s">
        <v>6353</v>
      </c>
      <c r="I1495" s="43">
        <v>45231</v>
      </c>
      <c r="J1495" s="43">
        <v>45236</v>
      </c>
      <c r="K1495">
        <v>1477333</v>
      </c>
      <c r="L1495" s="6" t="s">
        <v>12389</v>
      </c>
      <c r="M1495" s="6" t="s">
        <v>12390</v>
      </c>
      <c r="N1495" s="6" t="s">
        <v>5696</v>
      </c>
      <c r="O1495" s="6" t="s">
        <v>3982</v>
      </c>
      <c r="Q1495" s="6" t="s">
        <v>2284</v>
      </c>
      <c r="R1495" s="6" t="s">
        <v>22991</v>
      </c>
      <c r="S1495" s="6" t="s">
        <v>22992</v>
      </c>
      <c r="T1495" s="6" t="s">
        <v>15902</v>
      </c>
      <c r="U1495" s="6" t="s">
        <v>2284</v>
      </c>
      <c r="V1495" s="6" t="s">
        <v>16024</v>
      </c>
      <c r="W1495" s="6" t="s">
        <v>16025</v>
      </c>
      <c r="X1495" s="6" t="s">
        <v>22993</v>
      </c>
      <c r="Y1495" s="6" t="s">
        <v>22994</v>
      </c>
      <c r="Z1495" s="6" t="s">
        <v>22995</v>
      </c>
    </row>
    <row r="1496" spans="1:26" x14ac:dyDescent="0.25">
      <c r="A1496" s="6" t="s">
        <v>1765</v>
      </c>
      <c r="B1496" s="6" t="s">
        <v>3873</v>
      </c>
      <c r="C1496" s="6" t="s">
        <v>114</v>
      </c>
      <c r="D1496" s="6" t="s">
        <v>12391</v>
      </c>
      <c r="E1496" s="6" t="s">
        <v>81</v>
      </c>
      <c r="F1496" s="6" t="s">
        <v>7092</v>
      </c>
      <c r="G1496" s="6" t="s">
        <v>12392</v>
      </c>
      <c r="H1496" s="6" t="s">
        <v>6650</v>
      </c>
      <c r="I1496" s="43">
        <v>45222</v>
      </c>
      <c r="J1496" s="43">
        <v>45226</v>
      </c>
      <c r="K1496">
        <v>1282637</v>
      </c>
      <c r="L1496" s="6" t="s">
        <v>12393</v>
      </c>
      <c r="M1496" s="6" t="s">
        <v>12394</v>
      </c>
      <c r="N1496" s="6" t="s">
        <v>4851</v>
      </c>
      <c r="O1496" s="6" t="s">
        <v>3982</v>
      </c>
      <c r="Q1496" s="6" t="s">
        <v>2286</v>
      </c>
      <c r="R1496" s="6" t="s">
        <v>22996</v>
      </c>
      <c r="S1496" s="6" t="s">
        <v>22997</v>
      </c>
      <c r="T1496" s="6" t="s">
        <v>12</v>
      </c>
      <c r="U1496" s="6" t="s">
        <v>2286</v>
      </c>
      <c r="V1496" s="6" t="s">
        <v>15930</v>
      </c>
      <c r="W1496" s="6" t="s">
        <v>16319</v>
      </c>
      <c r="X1496" s="6" t="s">
        <v>22998</v>
      </c>
      <c r="Y1496" s="6" t="s">
        <v>22999</v>
      </c>
      <c r="Z1496" s="6" t="s">
        <v>23000</v>
      </c>
    </row>
    <row r="1497" spans="1:26" x14ac:dyDescent="0.25">
      <c r="A1497" s="6" t="s">
        <v>1767</v>
      </c>
      <c r="B1497" s="6" t="s">
        <v>3858</v>
      </c>
      <c r="C1497" s="6" t="s">
        <v>3819</v>
      </c>
      <c r="D1497" s="6" t="s">
        <v>12395</v>
      </c>
      <c r="E1497" s="6" t="s">
        <v>6492</v>
      </c>
      <c r="F1497" s="6" t="s">
        <v>6451</v>
      </c>
      <c r="G1497" s="6" t="s">
        <v>6582</v>
      </c>
      <c r="H1497" s="6" t="s">
        <v>6353</v>
      </c>
      <c r="I1497" s="43">
        <v>45236</v>
      </c>
      <c r="J1497" s="43">
        <v>45240</v>
      </c>
      <c r="K1497">
        <v>1448056</v>
      </c>
      <c r="L1497" s="6" t="s">
        <v>12396</v>
      </c>
      <c r="M1497" s="6" t="s">
        <v>12397</v>
      </c>
      <c r="N1497" s="6" t="s">
        <v>5697</v>
      </c>
      <c r="O1497" s="6" t="s">
        <v>3982</v>
      </c>
      <c r="Q1497" s="6" t="s">
        <v>2288</v>
      </c>
      <c r="R1497" s="6" t="s">
        <v>23001</v>
      </c>
      <c r="S1497" s="6" t="s">
        <v>23002</v>
      </c>
      <c r="T1497" s="6" t="s">
        <v>12</v>
      </c>
      <c r="U1497" s="6" t="s">
        <v>2288</v>
      </c>
      <c r="V1497" s="6" t="s">
        <v>15917</v>
      </c>
      <c r="W1497" s="6" t="s">
        <v>16915</v>
      </c>
      <c r="X1497" s="6" t="s">
        <v>23003</v>
      </c>
      <c r="Y1497" s="6" t="s">
        <v>23004</v>
      </c>
      <c r="Z1497" s="6" t="s">
        <v>23005</v>
      </c>
    </row>
    <row r="1498" spans="1:26" x14ac:dyDescent="0.25">
      <c r="A1498" s="6" t="s">
        <v>6210</v>
      </c>
      <c r="B1498" s="6" t="s">
        <v>3919</v>
      </c>
      <c r="C1498" s="6" t="s">
        <v>3866</v>
      </c>
      <c r="D1498" s="6" t="s">
        <v>12398</v>
      </c>
      <c r="E1498" s="6" t="s">
        <v>81</v>
      </c>
      <c r="F1498" s="6" t="s">
        <v>7065</v>
      </c>
      <c r="G1498" s="6" t="s">
        <v>8681</v>
      </c>
      <c r="H1498" s="6" t="s">
        <v>6376</v>
      </c>
      <c r="I1498" s="43">
        <v>45222</v>
      </c>
      <c r="J1498" s="43">
        <v>45226</v>
      </c>
      <c r="K1498">
        <v>1688476</v>
      </c>
      <c r="L1498" s="6" t="s">
        <v>12399</v>
      </c>
      <c r="M1498" s="6" t="s">
        <v>12400</v>
      </c>
      <c r="N1498" s="6" t="s">
        <v>12401</v>
      </c>
      <c r="O1498" s="6" t="s">
        <v>3982</v>
      </c>
      <c r="Q1498" s="6" t="s">
        <v>2290</v>
      </c>
      <c r="R1498" s="6" t="s">
        <v>23006</v>
      </c>
      <c r="S1498" s="6" t="s">
        <v>23007</v>
      </c>
      <c r="T1498" s="6" t="s">
        <v>81</v>
      </c>
      <c r="U1498" s="6" t="s">
        <v>81</v>
      </c>
      <c r="V1498" s="6" t="s">
        <v>15943</v>
      </c>
      <c r="W1498" s="6" t="s">
        <v>15944</v>
      </c>
      <c r="X1498" s="6" t="s">
        <v>23008</v>
      </c>
      <c r="Y1498" s="6" t="s">
        <v>23009</v>
      </c>
      <c r="Z1498" s="6" t="s">
        <v>81</v>
      </c>
    </row>
    <row r="1499" spans="1:26" x14ac:dyDescent="0.25">
      <c r="A1499" s="6" t="s">
        <v>1769</v>
      </c>
      <c r="B1499" s="6" t="s">
        <v>3907</v>
      </c>
      <c r="C1499" s="6" t="s">
        <v>102</v>
      </c>
      <c r="D1499" s="6" t="s">
        <v>12402</v>
      </c>
      <c r="E1499" s="6" t="s">
        <v>8435</v>
      </c>
      <c r="F1499" s="6" t="s">
        <v>6445</v>
      </c>
      <c r="G1499" s="6" t="s">
        <v>10776</v>
      </c>
      <c r="H1499" s="6" t="s">
        <v>6447</v>
      </c>
      <c r="I1499" s="43">
        <v>45236</v>
      </c>
      <c r="J1499" s="43">
        <v>45240</v>
      </c>
      <c r="K1499">
        <v>1749723</v>
      </c>
      <c r="L1499" s="6" t="s">
        <v>12403</v>
      </c>
      <c r="M1499" s="6" t="s">
        <v>12404</v>
      </c>
      <c r="N1499" s="6" t="s">
        <v>5698</v>
      </c>
      <c r="O1499" s="6" t="s">
        <v>3983</v>
      </c>
      <c r="Q1499" s="6" t="s">
        <v>2292</v>
      </c>
      <c r="R1499" s="6" t="s">
        <v>2291</v>
      </c>
      <c r="S1499" s="6" t="s">
        <v>23010</v>
      </c>
      <c r="T1499" s="6" t="s">
        <v>12</v>
      </c>
      <c r="U1499" s="6" t="s">
        <v>2292</v>
      </c>
      <c r="V1499" s="6" t="s">
        <v>102</v>
      </c>
      <c r="W1499" s="6" t="s">
        <v>16106</v>
      </c>
      <c r="X1499" s="6" t="s">
        <v>23011</v>
      </c>
      <c r="Y1499" s="6" t="s">
        <v>23012</v>
      </c>
      <c r="Z1499" s="6" t="s">
        <v>23013</v>
      </c>
    </row>
    <row r="1500" spans="1:26" x14ac:dyDescent="0.25">
      <c r="A1500" s="6" t="s">
        <v>1771</v>
      </c>
      <c r="B1500" s="6" t="s">
        <v>3923</v>
      </c>
      <c r="C1500" s="6" t="s">
        <v>3866</v>
      </c>
      <c r="D1500" s="6" t="s">
        <v>12405</v>
      </c>
      <c r="E1500" s="6" t="s">
        <v>81</v>
      </c>
      <c r="F1500" s="6" t="s">
        <v>11740</v>
      </c>
      <c r="G1500" s="6" t="s">
        <v>12406</v>
      </c>
      <c r="H1500" s="6" t="s">
        <v>6447</v>
      </c>
      <c r="I1500" s="43">
        <v>45231</v>
      </c>
      <c r="J1500" s="43">
        <v>45236</v>
      </c>
      <c r="K1500">
        <v>70145</v>
      </c>
      <c r="L1500" s="6" t="s">
        <v>12407</v>
      </c>
      <c r="M1500" s="6" t="s">
        <v>12408</v>
      </c>
      <c r="N1500" s="6" t="s">
        <v>5699</v>
      </c>
      <c r="O1500" s="6" t="s">
        <v>3982</v>
      </c>
      <c r="Q1500" s="6" t="s">
        <v>2294</v>
      </c>
      <c r="R1500" s="6" t="s">
        <v>23014</v>
      </c>
      <c r="S1500" s="6" t="s">
        <v>81</v>
      </c>
      <c r="T1500" s="6" t="s">
        <v>15902</v>
      </c>
      <c r="U1500" s="6" t="s">
        <v>2294</v>
      </c>
      <c r="V1500" s="6" t="s">
        <v>15930</v>
      </c>
      <c r="W1500" s="6" t="s">
        <v>15949</v>
      </c>
      <c r="X1500" s="6" t="s">
        <v>23015</v>
      </c>
      <c r="Y1500" s="6" t="s">
        <v>23016</v>
      </c>
      <c r="Z1500" s="6" t="s">
        <v>81</v>
      </c>
    </row>
    <row r="1501" spans="1:26" x14ac:dyDescent="0.25">
      <c r="A1501" s="6" t="s">
        <v>1772</v>
      </c>
      <c r="B1501" s="6" t="s">
        <v>3886</v>
      </c>
      <c r="C1501" s="6" t="s">
        <v>3887</v>
      </c>
      <c r="D1501" s="6" t="s">
        <v>12409</v>
      </c>
      <c r="E1501" s="6" t="s">
        <v>81</v>
      </c>
      <c r="F1501" s="6" t="s">
        <v>12410</v>
      </c>
      <c r="G1501" s="6" t="s">
        <v>12411</v>
      </c>
      <c r="H1501" s="6" t="s">
        <v>6353</v>
      </c>
      <c r="I1501" s="43">
        <v>45215</v>
      </c>
      <c r="J1501" s="43">
        <v>45219</v>
      </c>
      <c r="K1501">
        <v>1065280</v>
      </c>
      <c r="L1501" s="6" t="s">
        <v>12412</v>
      </c>
      <c r="M1501" s="6" t="s">
        <v>12413</v>
      </c>
      <c r="N1501" s="6" t="s">
        <v>4385</v>
      </c>
      <c r="O1501" s="6" t="s">
        <v>3982</v>
      </c>
      <c r="Q1501" s="6" t="s">
        <v>2296</v>
      </c>
      <c r="R1501" s="6" t="s">
        <v>23017</v>
      </c>
      <c r="S1501" s="6" t="s">
        <v>23018</v>
      </c>
      <c r="T1501" s="6" t="s">
        <v>12</v>
      </c>
      <c r="U1501" s="6" t="s">
        <v>2296</v>
      </c>
      <c r="V1501" s="6" t="s">
        <v>16752</v>
      </c>
      <c r="W1501" s="6" t="s">
        <v>19524</v>
      </c>
      <c r="X1501" s="6" t="s">
        <v>23019</v>
      </c>
      <c r="Y1501" s="6" t="s">
        <v>23020</v>
      </c>
      <c r="Z1501" s="6" t="s">
        <v>23021</v>
      </c>
    </row>
    <row r="1502" spans="1:26" x14ac:dyDescent="0.25">
      <c r="A1502" s="6" t="s">
        <v>1774</v>
      </c>
      <c r="B1502" s="6" t="s">
        <v>3860</v>
      </c>
      <c r="C1502" s="6" t="s">
        <v>102</v>
      </c>
      <c r="D1502" s="6" t="s">
        <v>12414</v>
      </c>
      <c r="E1502" s="6" t="s">
        <v>81</v>
      </c>
      <c r="F1502" s="6" t="s">
        <v>7215</v>
      </c>
      <c r="G1502" s="6" t="s">
        <v>12415</v>
      </c>
      <c r="H1502" s="6" t="s">
        <v>81</v>
      </c>
      <c r="I1502" s="43"/>
      <c r="J1502" s="43"/>
      <c r="K1502">
        <v>1004315</v>
      </c>
      <c r="L1502" s="6" t="s">
        <v>12416</v>
      </c>
      <c r="M1502" s="6" t="s">
        <v>12417</v>
      </c>
      <c r="N1502" s="6" t="s">
        <v>4632</v>
      </c>
      <c r="O1502" s="6" t="s">
        <v>3983</v>
      </c>
      <c r="Q1502" s="6" t="s">
        <v>6218</v>
      </c>
      <c r="R1502" s="6" t="s">
        <v>23022</v>
      </c>
      <c r="S1502" s="6" t="s">
        <v>23023</v>
      </c>
      <c r="T1502" s="6" t="s">
        <v>15902</v>
      </c>
      <c r="U1502" s="6" t="s">
        <v>6218</v>
      </c>
      <c r="V1502" s="6" t="s">
        <v>15889</v>
      </c>
      <c r="W1502" s="6" t="s">
        <v>18341</v>
      </c>
      <c r="X1502" s="6" t="s">
        <v>23024</v>
      </c>
      <c r="Y1502" s="6" t="s">
        <v>23025</v>
      </c>
      <c r="Z1502" s="6" t="s">
        <v>81</v>
      </c>
    </row>
    <row r="1503" spans="1:26" x14ac:dyDescent="0.25">
      <c r="A1503" s="6" t="s">
        <v>3435</v>
      </c>
      <c r="B1503" s="6" t="s">
        <v>3916</v>
      </c>
      <c r="C1503" s="6" t="s">
        <v>114</v>
      </c>
      <c r="D1503" s="6" t="s">
        <v>12418</v>
      </c>
      <c r="E1503" s="6" t="s">
        <v>81</v>
      </c>
      <c r="F1503" s="6" t="s">
        <v>7215</v>
      </c>
      <c r="G1503" s="6" t="s">
        <v>12419</v>
      </c>
      <c r="H1503" s="6" t="s">
        <v>81</v>
      </c>
      <c r="I1503" s="43"/>
      <c r="J1503" s="43"/>
      <c r="L1503" s="6" t="s">
        <v>12420</v>
      </c>
      <c r="M1503" s="6" t="s">
        <v>12421</v>
      </c>
      <c r="N1503" s="6" t="s">
        <v>5700</v>
      </c>
      <c r="O1503" s="6" t="s">
        <v>3982</v>
      </c>
      <c r="Q1503" s="6" t="s">
        <v>2298</v>
      </c>
      <c r="R1503" s="6" t="s">
        <v>23026</v>
      </c>
      <c r="S1503" s="6" t="s">
        <v>23027</v>
      </c>
      <c r="T1503" s="6" t="s">
        <v>81</v>
      </c>
      <c r="U1503" s="6" t="s">
        <v>81</v>
      </c>
      <c r="V1503" s="6" t="s">
        <v>15889</v>
      </c>
      <c r="W1503" s="6" t="s">
        <v>23028</v>
      </c>
      <c r="X1503" s="6" t="s">
        <v>23029</v>
      </c>
      <c r="Y1503" s="6" t="s">
        <v>23030</v>
      </c>
      <c r="Z1503" s="6" t="s">
        <v>23031</v>
      </c>
    </row>
    <row r="1504" spans="1:26" x14ac:dyDescent="0.25">
      <c r="A1504" s="6" t="s">
        <v>3437</v>
      </c>
      <c r="B1504" s="6" t="s">
        <v>3943</v>
      </c>
      <c r="C1504" s="6" t="s">
        <v>3840</v>
      </c>
      <c r="D1504" s="6" t="s">
        <v>12422</v>
      </c>
      <c r="E1504" s="6" t="s">
        <v>81</v>
      </c>
      <c r="F1504" s="6" t="s">
        <v>12423</v>
      </c>
      <c r="G1504" s="6" t="s">
        <v>12424</v>
      </c>
      <c r="H1504" s="6" t="s">
        <v>6399</v>
      </c>
      <c r="I1504" s="43">
        <v>45147</v>
      </c>
      <c r="J1504" s="43"/>
      <c r="K1504">
        <v>877860</v>
      </c>
      <c r="L1504" s="6" t="s">
        <v>12425</v>
      </c>
      <c r="M1504" s="6" t="s">
        <v>12426</v>
      </c>
      <c r="N1504" s="6" t="s">
        <v>5701</v>
      </c>
      <c r="O1504" s="6" t="s">
        <v>3982</v>
      </c>
      <c r="Q1504" s="6" t="s">
        <v>15840</v>
      </c>
      <c r="R1504" s="6" t="s">
        <v>23032</v>
      </c>
      <c r="S1504" s="6" t="s">
        <v>23033</v>
      </c>
      <c r="T1504" s="6" t="s">
        <v>15902</v>
      </c>
      <c r="U1504" s="6" t="s">
        <v>15840</v>
      </c>
      <c r="V1504" s="6" t="s">
        <v>15917</v>
      </c>
      <c r="W1504" s="6" t="s">
        <v>16452</v>
      </c>
      <c r="X1504" s="6" t="s">
        <v>23034</v>
      </c>
      <c r="Y1504" s="6" t="s">
        <v>23035</v>
      </c>
      <c r="Z1504" s="6" t="s">
        <v>81</v>
      </c>
    </row>
    <row r="1505" spans="1:26" x14ac:dyDescent="0.25">
      <c r="A1505" s="6" t="s">
        <v>3438</v>
      </c>
      <c r="B1505" s="6" t="s">
        <v>3841</v>
      </c>
      <c r="C1505" s="6" t="s">
        <v>3816</v>
      </c>
      <c r="D1505" s="6" t="s">
        <v>12427</v>
      </c>
      <c r="E1505" s="6" t="s">
        <v>81</v>
      </c>
      <c r="F1505" s="6" t="s">
        <v>12428</v>
      </c>
      <c r="G1505" s="6" t="s">
        <v>12429</v>
      </c>
      <c r="H1505" s="6" t="s">
        <v>81</v>
      </c>
      <c r="I1505" s="43"/>
      <c r="J1505" s="43"/>
      <c r="L1505" s="6" t="s">
        <v>12430</v>
      </c>
      <c r="M1505" s="6" t="s">
        <v>12431</v>
      </c>
      <c r="N1505" s="6" t="s">
        <v>5702</v>
      </c>
      <c r="O1505" s="6" t="s">
        <v>3983</v>
      </c>
      <c r="Q1505" s="6" t="s">
        <v>2300</v>
      </c>
      <c r="R1505" s="6" t="s">
        <v>23036</v>
      </c>
      <c r="S1505" s="6" t="s">
        <v>23037</v>
      </c>
      <c r="T1505" s="6" t="s">
        <v>12</v>
      </c>
      <c r="U1505" s="6" t="s">
        <v>2300</v>
      </c>
      <c r="V1505" s="6" t="s">
        <v>16070</v>
      </c>
      <c r="W1505" s="6" t="s">
        <v>16476</v>
      </c>
      <c r="X1505" s="6" t="s">
        <v>23038</v>
      </c>
      <c r="Y1505" s="6" t="s">
        <v>23039</v>
      </c>
      <c r="Z1505" s="6" t="s">
        <v>23040</v>
      </c>
    </row>
    <row r="1506" spans="1:26" x14ac:dyDescent="0.25">
      <c r="A1506" s="6" t="s">
        <v>3439</v>
      </c>
      <c r="B1506" s="6" t="s">
        <v>3817</v>
      </c>
      <c r="C1506" s="6" t="s">
        <v>114</v>
      </c>
      <c r="D1506" s="6" t="s">
        <v>12432</v>
      </c>
      <c r="E1506" s="6" t="s">
        <v>81</v>
      </c>
      <c r="F1506" s="6" t="s">
        <v>9176</v>
      </c>
      <c r="G1506" s="6" t="s">
        <v>12433</v>
      </c>
      <c r="H1506" s="6" t="s">
        <v>81</v>
      </c>
      <c r="I1506" s="43"/>
      <c r="J1506" s="43"/>
      <c r="L1506" s="6" t="s">
        <v>12434</v>
      </c>
      <c r="M1506" s="6" t="s">
        <v>81</v>
      </c>
      <c r="N1506" s="6" t="s">
        <v>4115</v>
      </c>
      <c r="O1506" s="6" t="s">
        <v>3982</v>
      </c>
      <c r="Q1506" s="6" t="s">
        <v>2301</v>
      </c>
      <c r="R1506" s="6" t="s">
        <v>23041</v>
      </c>
      <c r="S1506" s="6" t="s">
        <v>23042</v>
      </c>
      <c r="T1506" s="6" t="s">
        <v>81</v>
      </c>
      <c r="U1506" s="6" t="s">
        <v>81</v>
      </c>
      <c r="V1506" s="6" t="s">
        <v>16063</v>
      </c>
      <c r="W1506" s="6" t="s">
        <v>16064</v>
      </c>
      <c r="X1506" s="6" t="s">
        <v>23043</v>
      </c>
      <c r="Y1506" s="6" t="s">
        <v>23044</v>
      </c>
      <c r="Z1506" s="6" t="s">
        <v>81</v>
      </c>
    </row>
    <row r="1507" spans="1:26" x14ac:dyDescent="0.25">
      <c r="A1507" s="6" t="s">
        <v>1775</v>
      </c>
      <c r="B1507" s="6" t="s">
        <v>3907</v>
      </c>
      <c r="C1507" s="6" t="s">
        <v>102</v>
      </c>
      <c r="D1507" s="6" t="s">
        <v>12435</v>
      </c>
      <c r="E1507" s="6" t="s">
        <v>81</v>
      </c>
      <c r="F1507" s="6" t="s">
        <v>12436</v>
      </c>
      <c r="G1507" s="6" t="s">
        <v>12437</v>
      </c>
      <c r="H1507" s="6" t="s">
        <v>6898</v>
      </c>
      <c r="I1507" s="43">
        <v>45236</v>
      </c>
      <c r="J1507" s="43">
        <v>45240</v>
      </c>
      <c r="K1507">
        <v>1111711</v>
      </c>
      <c r="L1507" s="6" t="s">
        <v>12438</v>
      </c>
      <c r="M1507" s="6" t="s">
        <v>12439</v>
      </c>
      <c r="N1507" s="6" t="s">
        <v>5703</v>
      </c>
      <c r="O1507" s="6" t="s">
        <v>3983</v>
      </c>
      <c r="Q1507" s="6" t="s">
        <v>2302</v>
      </c>
      <c r="R1507" s="6" t="s">
        <v>23045</v>
      </c>
      <c r="S1507" s="6" t="s">
        <v>23046</v>
      </c>
      <c r="T1507" s="6" t="s">
        <v>12</v>
      </c>
      <c r="U1507" s="6" t="s">
        <v>2302</v>
      </c>
      <c r="V1507" s="6" t="s">
        <v>15980</v>
      </c>
      <c r="W1507" s="6" t="s">
        <v>16053</v>
      </c>
      <c r="X1507" s="6" t="s">
        <v>23047</v>
      </c>
      <c r="Y1507" s="6" t="s">
        <v>23048</v>
      </c>
      <c r="Z1507" s="6" t="s">
        <v>23049</v>
      </c>
    </row>
    <row r="1508" spans="1:26" x14ac:dyDescent="0.25">
      <c r="A1508" s="6" t="s">
        <v>1777</v>
      </c>
      <c r="B1508" s="6" t="s">
        <v>3858</v>
      </c>
      <c r="C1508" s="6" t="s">
        <v>3819</v>
      </c>
      <c r="D1508" s="6" t="s">
        <v>12440</v>
      </c>
      <c r="E1508" s="6" t="s">
        <v>12441</v>
      </c>
      <c r="F1508" s="6" t="s">
        <v>12442</v>
      </c>
      <c r="G1508" s="6" t="s">
        <v>12443</v>
      </c>
      <c r="H1508" s="6" t="s">
        <v>81</v>
      </c>
      <c r="I1508" s="43"/>
      <c r="J1508" s="43"/>
      <c r="K1508">
        <v>1003935</v>
      </c>
      <c r="L1508" s="6" t="s">
        <v>12444</v>
      </c>
      <c r="M1508" s="6" t="s">
        <v>12445</v>
      </c>
      <c r="N1508" s="6" t="s">
        <v>5704</v>
      </c>
      <c r="O1508" s="6" t="s">
        <v>3982</v>
      </c>
      <c r="Q1508" s="6" t="s">
        <v>2304</v>
      </c>
      <c r="R1508" s="6" t="s">
        <v>23050</v>
      </c>
      <c r="S1508" s="6" t="s">
        <v>23051</v>
      </c>
      <c r="T1508" s="6" t="s">
        <v>15902</v>
      </c>
      <c r="U1508" s="6" t="s">
        <v>2304</v>
      </c>
      <c r="V1508" s="6" t="s">
        <v>16024</v>
      </c>
      <c r="W1508" s="6" t="s">
        <v>16025</v>
      </c>
      <c r="X1508" s="6" t="s">
        <v>23052</v>
      </c>
      <c r="Y1508" s="6" t="s">
        <v>23053</v>
      </c>
      <c r="Z1508" s="6" t="s">
        <v>23054</v>
      </c>
    </row>
    <row r="1509" spans="1:26" x14ac:dyDescent="0.25">
      <c r="A1509" s="6" t="s">
        <v>3440</v>
      </c>
      <c r="B1509" s="6" t="s">
        <v>3895</v>
      </c>
      <c r="C1509" s="6" t="s">
        <v>3826</v>
      </c>
      <c r="D1509" s="6" t="s">
        <v>12446</v>
      </c>
      <c r="E1509" s="6" t="s">
        <v>24637</v>
      </c>
      <c r="F1509" s="6" t="s">
        <v>24638</v>
      </c>
      <c r="G1509" s="6" t="s">
        <v>12447</v>
      </c>
      <c r="H1509" s="6" t="s">
        <v>81</v>
      </c>
      <c r="I1509" s="43"/>
      <c r="J1509" s="43"/>
      <c r="L1509" s="6" t="s">
        <v>12448</v>
      </c>
      <c r="M1509" s="6" t="s">
        <v>12449</v>
      </c>
      <c r="N1509" s="6" t="s">
        <v>5705</v>
      </c>
      <c r="O1509" s="6" t="s">
        <v>3982</v>
      </c>
      <c r="Q1509" s="6" t="s">
        <v>2306</v>
      </c>
      <c r="R1509" s="6" t="s">
        <v>23055</v>
      </c>
      <c r="S1509" s="6" t="s">
        <v>23056</v>
      </c>
      <c r="T1509" s="6" t="s">
        <v>81</v>
      </c>
      <c r="U1509" s="6" t="s">
        <v>81</v>
      </c>
      <c r="V1509" s="6" t="s">
        <v>16024</v>
      </c>
      <c r="W1509" s="6" t="s">
        <v>16089</v>
      </c>
      <c r="X1509" s="6" t="s">
        <v>23057</v>
      </c>
      <c r="Y1509" s="6" t="s">
        <v>23058</v>
      </c>
      <c r="Z1509" s="6" t="s">
        <v>81</v>
      </c>
    </row>
    <row r="1510" spans="1:26" x14ac:dyDescent="0.25">
      <c r="A1510" s="6" t="s">
        <v>1778</v>
      </c>
      <c r="B1510" s="6" t="s">
        <v>3910</v>
      </c>
      <c r="C1510" s="6" t="s">
        <v>3826</v>
      </c>
      <c r="D1510" s="6" t="s">
        <v>12450</v>
      </c>
      <c r="E1510" s="6" t="s">
        <v>12451</v>
      </c>
      <c r="F1510" s="6" t="s">
        <v>7279</v>
      </c>
      <c r="G1510" s="6" t="s">
        <v>12452</v>
      </c>
      <c r="H1510" s="6" t="s">
        <v>81</v>
      </c>
      <c r="I1510" s="43">
        <v>45174</v>
      </c>
      <c r="J1510" s="43">
        <v>45180</v>
      </c>
      <c r="K1510">
        <v>1736541</v>
      </c>
      <c r="L1510" s="6" t="s">
        <v>12453</v>
      </c>
      <c r="M1510" s="6" t="s">
        <v>12454</v>
      </c>
      <c r="N1510" s="6" t="s">
        <v>5706</v>
      </c>
      <c r="O1510" s="6" t="s">
        <v>3982</v>
      </c>
      <c r="Q1510" s="6" t="s">
        <v>3649</v>
      </c>
      <c r="R1510" s="6" t="s">
        <v>23059</v>
      </c>
      <c r="S1510" s="6" t="s">
        <v>23060</v>
      </c>
      <c r="T1510" s="6" t="s">
        <v>12</v>
      </c>
      <c r="U1510" s="6" t="s">
        <v>3649</v>
      </c>
      <c r="V1510" s="6" t="s">
        <v>16083</v>
      </c>
      <c r="W1510" s="6" t="s">
        <v>16220</v>
      </c>
      <c r="X1510" s="6" t="s">
        <v>23061</v>
      </c>
      <c r="Y1510" s="6" t="s">
        <v>23062</v>
      </c>
      <c r="Z1510" s="6" t="s">
        <v>23063</v>
      </c>
    </row>
    <row r="1511" spans="1:26" x14ac:dyDescent="0.25">
      <c r="A1511" s="6" t="s">
        <v>3441</v>
      </c>
      <c r="B1511" s="6" t="s">
        <v>3880</v>
      </c>
      <c r="C1511" s="6" t="s">
        <v>3823</v>
      </c>
      <c r="D1511" s="6" t="s">
        <v>12455</v>
      </c>
      <c r="E1511" s="6" t="s">
        <v>12456</v>
      </c>
      <c r="F1511" s="6" t="s">
        <v>9123</v>
      </c>
      <c r="G1511" s="6" t="s">
        <v>12457</v>
      </c>
      <c r="H1511" s="6" t="s">
        <v>81</v>
      </c>
      <c r="I1511" s="43"/>
      <c r="J1511" s="43"/>
      <c r="K1511">
        <v>1158967</v>
      </c>
      <c r="L1511" s="6" t="s">
        <v>12458</v>
      </c>
      <c r="M1511" s="6" t="s">
        <v>12459</v>
      </c>
      <c r="N1511" s="6" t="s">
        <v>4080</v>
      </c>
      <c r="O1511" s="6" t="s">
        <v>3982</v>
      </c>
      <c r="Q1511" s="6" t="s">
        <v>2308</v>
      </c>
      <c r="R1511" s="6" t="s">
        <v>23064</v>
      </c>
      <c r="S1511" s="6" t="s">
        <v>23065</v>
      </c>
      <c r="T1511" s="6" t="s">
        <v>15902</v>
      </c>
      <c r="U1511" s="6" t="s">
        <v>2308</v>
      </c>
      <c r="V1511" s="6" t="s">
        <v>16024</v>
      </c>
      <c r="W1511" s="6" t="s">
        <v>16089</v>
      </c>
      <c r="X1511" s="6" t="s">
        <v>23066</v>
      </c>
      <c r="Y1511" s="6" t="s">
        <v>23067</v>
      </c>
      <c r="Z1511" s="6" t="s">
        <v>23068</v>
      </c>
    </row>
    <row r="1512" spans="1:26" x14ac:dyDescent="0.25">
      <c r="A1512" s="6" t="s">
        <v>1780</v>
      </c>
      <c r="B1512" s="6" t="s">
        <v>3907</v>
      </c>
      <c r="C1512" s="6" t="s">
        <v>102</v>
      </c>
      <c r="D1512" s="6" t="s">
        <v>12460</v>
      </c>
      <c r="E1512" s="6" t="s">
        <v>81</v>
      </c>
      <c r="F1512" s="6" t="s">
        <v>12461</v>
      </c>
      <c r="G1512" s="6" t="s">
        <v>12462</v>
      </c>
      <c r="H1512" s="6" t="s">
        <v>6569</v>
      </c>
      <c r="I1512" s="43">
        <v>45141</v>
      </c>
      <c r="J1512" s="43"/>
      <c r="K1512">
        <v>356309</v>
      </c>
      <c r="L1512" s="6" t="s">
        <v>12463</v>
      </c>
      <c r="M1512" s="6" t="s">
        <v>12464</v>
      </c>
      <c r="N1512" s="6" t="s">
        <v>5707</v>
      </c>
      <c r="O1512" s="6" t="s">
        <v>3983</v>
      </c>
      <c r="Q1512" s="6" t="s">
        <v>3651</v>
      </c>
      <c r="R1512" s="6" t="s">
        <v>23069</v>
      </c>
      <c r="S1512" s="6" t="s">
        <v>23070</v>
      </c>
      <c r="T1512" s="6" t="s">
        <v>15902</v>
      </c>
      <c r="U1512" s="6" t="s">
        <v>3651</v>
      </c>
      <c r="V1512" s="6" t="s">
        <v>16024</v>
      </c>
      <c r="W1512" s="6" t="s">
        <v>16025</v>
      </c>
      <c r="X1512" s="6" t="s">
        <v>23071</v>
      </c>
      <c r="Y1512" s="6" t="s">
        <v>23072</v>
      </c>
      <c r="Z1512" s="6" t="s">
        <v>81</v>
      </c>
    </row>
    <row r="1513" spans="1:26" x14ac:dyDescent="0.25">
      <c r="A1513" s="6" t="s">
        <v>1781</v>
      </c>
      <c r="B1513" s="6" t="s">
        <v>3852</v>
      </c>
      <c r="C1513" s="6" t="s">
        <v>3826</v>
      </c>
      <c r="D1513" s="6" t="s">
        <v>12465</v>
      </c>
      <c r="E1513" s="6" t="s">
        <v>81</v>
      </c>
      <c r="F1513" s="6" t="s">
        <v>12466</v>
      </c>
      <c r="G1513" s="6" t="s">
        <v>12467</v>
      </c>
      <c r="H1513" s="6" t="s">
        <v>3487</v>
      </c>
      <c r="I1513" s="43">
        <v>45196</v>
      </c>
      <c r="J1513" s="43">
        <v>45201</v>
      </c>
      <c r="K1513">
        <v>320187</v>
      </c>
      <c r="L1513" s="6" t="s">
        <v>12468</v>
      </c>
      <c r="M1513" s="6" t="s">
        <v>12469</v>
      </c>
      <c r="N1513" s="6" t="s">
        <v>24639</v>
      </c>
      <c r="O1513" s="6" t="s">
        <v>3982</v>
      </c>
      <c r="Q1513" s="6" t="s">
        <v>2310</v>
      </c>
      <c r="R1513" s="6" t="s">
        <v>2309</v>
      </c>
      <c r="S1513" s="6" t="s">
        <v>23073</v>
      </c>
      <c r="T1513" s="6" t="s">
        <v>81</v>
      </c>
      <c r="U1513" s="6" t="s">
        <v>81</v>
      </c>
      <c r="V1513" s="6" t="s">
        <v>16785</v>
      </c>
      <c r="W1513" s="6" t="s">
        <v>16874</v>
      </c>
      <c r="X1513" s="6" t="s">
        <v>23074</v>
      </c>
      <c r="Y1513" s="6" t="s">
        <v>23075</v>
      </c>
      <c r="Z1513" s="6" t="s">
        <v>81</v>
      </c>
    </row>
    <row r="1514" spans="1:26" x14ac:dyDescent="0.25">
      <c r="A1514" s="6" t="s">
        <v>1783</v>
      </c>
      <c r="B1514" s="6" t="s">
        <v>3839</v>
      </c>
      <c r="C1514" s="6" t="s">
        <v>3840</v>
      </c>
      <c r="D1514" s="6" t="s">
        <v>9992</v>
      </c>
      <c r="E1514" s="6" t="s">
        <v>81</v>
      </c>
      <c r="F1514" s="6" t="s">
        <v>6445</v>
      </c>
      <c r="G1514" s="6" t="s">
        <v>9993</v>
      </c>
      <c r="H1514" s="6" t="s">
        <v>6447</v>
      </c>
      <c r="I1514" s="43">
        <v>45223</v>
      </c>
      <c r="J1514" s="43">
        <v>45229</v>
      </c>
      <c r="K1514">
        <v>1043219</v>
      </c>
      <c r="L1514" s="6" t="s">
        <v>12470</v>
      </c>
      <c r="M1514" s="6" t="s">
        <v>12471</v>
      </c>
      <c r="N1514" s="6" t="s">
        <v>4754</v>
      </c>
      <c r="O1514" s="6" t="s">
        <v>3982</v>
      </c>
      <c r="Q1514" s="6" t="s">
        <v>2313</v>
      </c>
      <c r="R1514" s="6" t="s">
        <v>23076</v>
      </c>
      <c r="S1514" s="6" t="s">
        <v>23077</v>
      </c>
      <c r="T1514" s="6" t="s">
        <v>12</v>
      </c>
      <c r="U1514" s="6" t="s">
        <v>2313</v>
      </c>
      <c r="V1514" s="6" t="s">
        <v>16024</v>
      </c>
      <c r="W1514" s="6" t="s">
        <v>16025</v>
      </c>
      <c r="X1514" s="6" t="s">
        <v>23078</v>
      </c>
      <c r="Y1514" s="6" t="s">
        <v>23079</v>
      </c>
      <c r="Z1514" s="6" t="s">
        <v>23080</v>
      </c>
    </row>
    <row r="1515" spans="1:26" x14ac:dyDescent="0.25">
      <c r="A1515" s="6" t="s">
        <v>3443</v>
      </c>
      <c r="B1515" s="6" t="s">
        <v>3850</v>
      </c>
      <c r="C1515" s="6" t="s">
        <v>3821</v>
      </c>
      <c r="D1515" s="6" t="s">
        <v>12472</v>
      </c>
      <c r="E1515" s="6" t="s">
        <v>6692</v>
      </c>
      <c r="F1515" s="6" t="s">
        <v>10342</v>
      </c>
      <c r="G1515" s="6" t="s">
        <v>10343</v>
      </c>
      <c r="H1515" s="6" t="s">
        <v>6353</v>
      </c>
      <c r="I1515" s="43">
        <v>45229</v>
      </c>
      <c r="J1515" s="43">
        <v>45233</v>
      </c>
      <c r="K1515">
        <v>1547903</v>
      </c>
      <c r="L1515" s="6" t="s">
        <v>12473</v>
      </c>
      <c r="M1515" s="6" t="s">
        <v>12474</v>
      </c>
      <c r="N1515" s="6" t="s">
        <v>5708</v>
      </c>
      <c r="O1515" s="6" t="s">
        <v>3982</v>
      </c>
      <c r="Q1515" s="6" t="s">
        <v>2315</v>
      </c>
      <c r="R1515" s="6" t="s">
        <v>23081</v>
      </c>
      <c r="S1515" s="6" t="s">
        <v>23082</v>
      </c>
      <c r="T1515" s="6" t="s">
        <v>7623</v>
      </c>
      <c r="U1515" s="6" t="s">
        <v>23083</v>
      </c>
      <c r="V1515" s="6" t="s">
        <v>15936</v>
      </c>
      <c r="W1515" s="6" t="s">
        <v>17558</v>
      </c>
      <c r="X1515" s="6" t="s">
        <v>23084</v>
      </c>
      <c r="Y1515" s="6" t="s">
        <v>23085</v>
      </c>
      <c r="Z1515" s="6" t="s">
        <v>23086</v>
      </c>
    </row>
    <row r="1516" spans="1:26" x14ac:dyDescent="0.25">
      <c r="A1516" s="6" t="s">
        <v>1785</v>
      </c>
      <c r="B1516" s="6" t="s">
        <v>3944</v>
      </c>
      <c r="C1516" s="6" t="s">
        <v>3821</v>
      </c>
      <c r="D1516" s="6" t="s">
        <v>12475</v>
      </c>
      <c r="E1516" s="6" t="s">
        <v>6768</v>
      </c>
      <c r="F1516" s="6" t="s">
        <v>6722</v>
      </c>
      <c r="G1516" s="6" t="s">
        <v>12476</v>
      </c>
      <c r="H1516" s="6" t="s">
        <v>81</v>
      </c>
      <c r="I1516" s="43"/>
      <c r="J1516" s="43"/>
      <c r="K1516">
        <v>1163653</v>
      </c>
      <c r="L1516" s="6" t="s">
        <v>12477</v>
      </c>
      <c r="M1516" s="6" t="s">
        <v>12478</v>
      </c>
      <c r="N1516" s="6" t="s">
        <v>5709</v>
      </c>
      <c r="O1516" s="6" t="s">
        <v>3982</v>
      </c>
      <c r="Q1516" s="6" t="s">
        <v>2317</v>
      </c>
      <c r="R1516" s="6" t="s">
        <v>23087</v>
      </c>
      <c r="S1516" s="6" t="s">
        <v>23088</v>
      </c>
      <c r="T1516" s="6" t="s">
        <v>12</v>
      </c>
      <c r="U1516" s="6" t="s">
        <v>2317</v>
      </c>
      <c r="V1516" s="6" t="s">
        <v>16024</v>
      </c>
      <c r="W1516" s="6" t="s">
        <v>16025</v>
      </c>
      <c r="X1516" s="6" t="s">
        <v>23089</v>
      </c>
      <c r="Y1516" s="6" t="s">
        <v>23090</v>
      </c>
      <c r="Z1516" s="6" t="s">
        <v>81</v>
      </c>
    </row>
    <row r="1517" spans="1:26" x14ac:dyDescent="0.25">
      <c r="A1517" s="6" t="s">
        <v>3444</v>
      </c>
      <c r="B1517" s="6" t="s">
        <v>3871</v>
      </c>
      <c r="C1517" s="6" t="s">
        <v>114</v>
      </c>
      <c r="D1517" s="6" t="s">
        <v>12479</v>
      </c>
      <c r="E1517" s="6" t="s">
        <v>6768</v>
      </c>
      <c r="F1517" s="6" t="s">
        <v>6722</v>
      </c>
      <c r="G1517" s="6" t="s">
        <v>12480</v>
      </c>
      <c r="H1517" s="6" t="s">
        <v>81</v>
      </c>
      <c r="I1517" s="43"/>
      <c r="J1517" s="43"/>
      <c r="L1517" s="6" t="s">
        <v>12481</v>
      </c>
      <c r="M1517" s="6" t="s">
        <v>12482</v>
      </c>
      <c r="N1517" s="6" t="s">
        <v>5710</v>
      </c>
      <c r="O1517" s="6" t="s">
        <v>3982</v>
      </c>
      <c r="Q1517" s="6" t="s">
        <v>2319</v>
      </c>
      <c r="R1517" s="6" t="s">
        <v>23091</v>
      </c>
      <c r="S1517" s="6" t="s">
        <v>23092</v>
      </c>
      <c r="T1517" s="6" t="s">
        <v>12</v>
      </c>
      <c r="U1517" s="6" t="s">
        <v>2319</v>
      </c>
      <c r="V1517" s="6" t="s">
        <v>102</v>
      </c>
      <c r="W1517" s="6" t="s">
        <v>16670</v>
      </c>
      <c r="X1517" s="6" t="s">
        <v>23093</v>
      </c>
      <c r="Y1517" s="6" t="s">
        <v>23094</v>
      </c>
      <c r="Z1517" s="6" t="s">
        <v>23095</v>
      </c>
    </row>
    <row r="1518" spans="1:26" x14ac:dyDescent="0.25">
      <c r="A1518" s="6" t="s">
        <v>3445</v>
      </c>
      <c r="B1518" s="6" t="s">
        <v>3844</v>
      </c>
      <c r="C1518" s="6" t="s">
        <v>3821</v>
      </c>
      <c r="D1518" s="6" t="s">
        <v>12483</v>
      </c>
      <c r="E1518" s="6" t="s">
        <v>81</v>
      </c>
      <c r="F1518" s="6" t="s">
        <v>6609</v>
      </c>
      <c r="G1518" s="6" t="s">
        <v>12484</v>
      </c>
      <c r="H1518" s="6" t="s">
        <v>81</v>
      </c>
      <c r="I1518" s="43"/>
      <c r="J1518" s="43"/>
      <c r="L1518" s="6" t="s">
        <v>12485</v>
      </c>
      <c r="M1518" s="6" t="s">
        <v>81</v>
      </c>
      <c r="N1518" s="6" t="s">
        <v>5711</v>
      </c>
      <c r="O1518" s="6" t="s">
        <v>3982</v>
      </c>
      <c r="Q1518" s="6" t="s">
        <v>2321</v>
      </c>
      <c r="R1518" s="6" t="s">
        <v>23096</v>
      </c>
      <c r="S1518" s="6" t="s">
        <v>23097</v>
      </c>
      <c r="T1518" s="6" t="s">
        <v>81</v>
      </c>
      <c r="U1518" s="6" t="s">
        <v>81</v>
      </c>
      <c r="V1518" s="6" t="s">
        <v>15930</v>
      </c>
      <c r="W1518" s="6" t="s">
        <v>15949</v>
      </c>
      <c r="X1518" s="6" t="s">
        <v>23098</v>
      </c>
      <c r="Y1518" s="6" t="s">
        <v>23099</v>
      </c>
      <c r="Z1518" s="6" t="s">
        <v>81</v>
      </c>
    </row>
    <row r="1519" spans="1:26" x14ac:dyDescent="0.25">
      <c r="A1519" s="6" t="s">
        <v>1787</v>
      </c>
      <c r="B1519" s="6" t="s">
        <v>3882</v>
      </c>
      <c r="C1519" s="6" t="s">
        <v>3821</v>
      </c>
      <c r="D1519" s="6" t="s">
        <v>12486</v>
      </c>
      <c r="E1519" s="6" t="s">
        <v>6885</v>
      </c>
      <c r="F1519" s="6" t="s">
        <v>12487</v>
      </c>
      <c r="G1519" s="6" t="s">
        <v>12488</v>
      </c>
      <c r="H1519" s="6" t="s">
        <v>1755</v>
      </c>
      <c r="I1519" s="43">
        <v>45236</v>
      </c>
      <c r="J1519" s="43">
        <v>45240</v>
      </c>
      <c r="K1519">
        <v>1258602</v>
      </c>
      <c r="L1519" s="6" t="s">
        <v>12489</v>
      </c>
      <c r="M1519" s="6" t="s">
        <v>12490</v>
      </c>
      <c r="N1519" s="6" t="s">
        <v>5712</v>
      </c>
      <c r="O1519" s="6" t="s">
        <v>3982</v>
      </c>
      <c r="Q1519" s="6" t="s">
        <v>2323</v>
      </c>
      <c r="R1519" s="6" t="s">
        <v>23100</v>
      </c>
      <c r="S1519" s="6" t="s">
        <v>23101</v>
      </c>
      <c r="T1519" s="6" t="s">
        <v>12</v>
      </c>
      <c r="U1519" s="6" t="s">
        <v>2323</v>
      </c>
      <c r="V1519" s="6" t="s">
        <v>16063</v>
      </c>
      <c r="W1519" s="6" t="s">
        <v>16064</v>
      </c>
      <c r="X1519" s="6" t="s">
        <v>23102</v>
      </c>
      <c r="Y1519" s="6" t="s">
        <v>23103</v>
      </c>
      <c r="Z1519" s="6" t="s">
        <v>81</v>
      </c>
    </row>
    <row r="1520" spans="1:26" x14ac:dyDescent="0.25">
      <c r="A1520" s="6" t="s">
        <v>1789</v>
      </c>
      <c r="B1520" s="6" t="s">
        <v>3851</v>
      </c>
      <c r="C1520" s="6" t="s">
        <v>3840</v>
      </c>
      <c r="D1520" s="6" t="s">
        <v>12491</v>
      </c>
      <c r="E1520" s="6" t="s">
        <v>6456</v>
      </c>
      <c r="F1520" s="6" t="s">
        <v>9247</v>
      </c>
      <c r="G1520" s="6" t="s">
        <v>12492</v>
      </c>
      <c r="H1520" s="6" t="s">
        <v>3137</v>
      </c>
      <c r="I1520" s="43">
        <v>45230</v>
      </c>
      <c r="J1520" s="43">
        <v>45236</v>
      </c>
      <c r="K1520">
        <v>751364</v>
      </c>
      <c r="L1520" s="6" t="s">
        <v>12493</v>
      </c>
      <c r="M1520" s="6" t="s">
        <v>12494</v>
      </c>
      <c r="N1520" s="6" t="s">
        <v>5713</v>
      </c>
      <c r="O1520" s="6" t="s">
        <v>3982</v>
      </c>
      <c r="Q1520" s="6" t="s">
        <v>2325</v>
      </c>
      <c r="R1520" s="6" t="s">
        <v>23104</v>
      </c>
      <c r="S1520" s="6" t="s">
        <v>23105</v>
      </c>
      <c r="T1520" s="6" t="s">
        <v>15902</v>
      </c>
      <c r="U1520" s="6" t="s">
        <v>2325</v>
      </c>
      <c r="V1520" s="6" t="s">
        <v>15980</v>
      </c>
      <c r="W1520" s="6" t="s">
        <v>17690</v>
      </c>
      <c r="X1520" s="6" t="s">
        <v>23106</v>
      </c>
      <c r="Y1520" s="6" t="s">
        <v>23107</v>
      </c>
      <c r="Z1520" s="6" t="s">
        <v>23108</v>
      </c>
    </row>
    <row r="1521" spans="1:26" x14ac:dyDescent="0.25">
      <c r="A1521" s="6" t="s">
        <v>1790</v>
      </c>
      <c r="B1521" s="6" t="s">
        <v>3877</v>
      </c>
      <c r="C1521" s="6" t="s">
        <v>3823</v>
      </c>
      <c r="D1521" s="6" t="s">
        <v>12495</v>
      </c>
      <c r="E1521" s="6" t="s">
        <v>81</v>
      </c>
      <c r="F1521" s="6" t="s">
        <v>12496</v>
      </c>
      <c r="G1521" s="6" t="s">
        <v>12497</v>
      </c>
      <c r="H1521" s="6" t="s">
        <v>6650</v>
      </c>
      <c r="I1521" s="43">
        <v>45224</v>
      </c>
      <c r="J1521" s="43">
        <v>45229</v>
      </c>
      <c r="K1521">
        <v>1133421</v>
      </c>
      <c r="L1521" s="6" t="s">
        <v>12498</v>
      </c>
      <c r="M1521" s="6" t="s">
        <v>12499</v>
      </c>
      <c r="N1521" s="6" t="s">
        <v>4012</v>
      </c>
      <c r="O1521" s="6" t="s">
        <v>3983</v>
      </c>
      <c r="Q1521" s="6" t="s">
        <v>2327</v>
      </c>
      <c r="R1521" s="6" t="s">
        <v>2326</v>
      </c>
      <c r="S1521" s="6" t="s">
        <v>23109</v>
      </c>
      <c r="T1521" s="6" t="s">
        <v>12</v>
      </c>
      <c r="U1521" s="6" t="s">
        <v>2327</v>
      </c>
      <c r="V1521" s="6" t="s">
        <v>102</v>
      </c>
      <c r="W1521" s="6" t="s">
        <v>16670</v>
      </c>
      <c r="X1521" s="6" t="s">
        <v>23110</v>
      </c>
      <c r="Y1521" s="6" t="s">
        <v>23111</v>
      </c>
      <c r="Z1521" s="6" t="s">
        <v>23112</v>
      </c>
    </row>
    <row r="1522" spans="1:26" x14ac:dyDescent="0.25">
      <c r="A1522" s="6" t="s">
        <v>3447</v>
      </c>
      <c r="B1522" s="6" t="s">
        <v>3865</v>
      </c>
      <c r="C1522" s="6" t="s">
        <v>3866</v>
      </c>
      <c r="D1522" s="6" t="s">
        <v>12500</v>
      </c>
      <c r="E1522" s="6" t="s">
        <v>6466</v>
      </c>
      <c r="F1522" s="6" t="s">
        <v>12501</v>
      </c>
      <c r="G1522" s="6" t="s">
        <v>12502</v>
      </c>
      <c r="H1522" s="6" t="s">
        <v>6709</v>
      </c>
      <c r="I1522" s="43">
        <v>45236</v>
      </c>
      <c r="J1522" s="43">
        <v>45240</v>
      </c>
      <c r="K1522">
        <v>1104485</v>
      </c>
      <c r="L1522" s="6" t="s">
        <v>12503</v>
      </c>
      <c r="M1522" s="6" t="s">
        <v>12504</v>
      </c>
      <c r="N1522" s="6" t="s">
        <v>5714</v>
      </c>
      <c r="O1522" s="6" t="s">
        <v>3982</v>
      </c>
      <c r="Q1522" s="6" t="s">
        <v>2329</v>
      </c>
      <c r="R1522" s="6" t="s">
        <v>23113</v>
      </c>
      <c r="S1522" s="6" t="s">
        <v>23114</v>
      </c>
      <c r="T1522" s="6" t="s">
        <v>15902</v>
      </c>
      <c r="U1522" s="6" t="s">
        <v>2329</v>
      </c>
      <c r="V1522" s="6" t="s">
        <v>15936</v>
      </c>
      <c r="W1522" s="6" t="s">
        <v>15937</v>
      </c>
      <c r="X1522" s="6" t="s">
        <v>23115</v>
      </c>
      <c r="Y1522" s="6" t="s">
        <v>23116</v>
      </c>
      <c r="Z1522" s="6" t="s">
        <v>23117</v>
      </c>
    </row>
    <row r="1523" spans="1:26" x14ac:dyDescent="0.25">
      <c r="A1523" s="6" t="s">
        <v>1792</v>
      </c>
      <c r="B1523" s="6" t="s">
        <v>3818</v>
      </c>
      <c r="C1523" s="6" t="s">
        <v>3819</v>
      </c>
      <c r="D1523" s="6" t="s">
        <v>12505</v>
      </c>
      <c r="E1523" s="6" t="s">
        <v>81</v>
      </c>
      <c r="F1523" s="6" t="s">
        <v>11447</v>
      </c>
      <c r="G1523" s="6" t="s">
        <v>12506</v>
      </c>
      <c r="H1523" s="6" t="s">
        <v>81</v>
      </c>
      <c r="I1523" s="43"/>
      <c r="J1523" s="43"/>
      <c r="K1523">
        <v>924613</v>
      </c>
      <c r="L1523" s="6" t="s">
        <v>12507</v>
      </c>
      <c r="M1523" s="6" t="s">
        <v>12508</v>
      </c>
      <c r="N1523" s="6" t="s">
        <v>4372</v>
      </c>
      <c r="O1523" s="6" t="s">
        <v>3984</v>
      </c>
      <c r="Q1523" s="6" t="s">
        <v>2331</v>
      </c>
      <c r="R1523" s="6" t="s">
        <v>23118</v>
      </c>
      <c r="S1523" s="6" t="s">
        <v>23119</v>
      </c>
      <c r="T1523" s="6" t="s">
        <v>81</v>
      </c>
      <c r="U1523" s="6" t="s">
        <v>81</v>
      </c>
      <c r="V1523" s="6" t="s">
        <v>15930</v>
      </c>
      <c r="W1523" s="6" t="s">
        <v>16319</v>
      </c>
      <c r="X1523" s="6" t="s">
        <v>23120</v>
      </c>
      <c r="Y1523" s="6" t="s">
        <v>23121</v>
      </c>
      <c r="Z1523" s="6" t="s">
        <v>81</v>
      </c>
    </row>
    <row r="1524" spans="1:26" x14ac:dyDescent="0.25">
      <c r="A1524" s="6" t="s">
        <v>3449</v>
      </c>
      <c r="B1524" s="6" t="s">
        <v>3876</v>
      </c>
      <c r="C1524" s="6" t="s">
        <v>3835</v>
      </c>
      <c r="D1524" s="6" t="s">
        <v>12509</v>
      </c>
      <c r="E1524" s="6" t="s">
        <v>12510</v>
      </c>
      <c r="F1524" s="6" t="s">
        <v>12511</v>
      </c>
      <c r="G1524" s="6" t="s">
        <v>12512</v>
      </c>
      <c r="H1524" s="6" t="s">
        <v>81</v>
      </c>
      <c r="I1524" s="43">
        <v>45147</v>
      </c>
      <c r="J1524" s="43"/>
      <c r="K1524">
        <v>1651717</v>
      </c>
      <c r="L1524" s="6" t="s">
        <v>12513</v>
      </c>
      <c r="M1524" s="6" t="s">
        <v>12514</v>
      </c>
      <c r="N1524" s="6" t="s">
        <v>5715</v>
      </c>
      <c r="O1524" s="6" t="s">
        <v>3983</v>
      </c>
      <c r="Q1524" s="6" t="s">
        <v>2333</v>
      </c>
      <c r="R1524" s="6" t="s">
        <v>23122</v>
      </c>
      <c r="S1524" s="6" t="s">
        <v>23123</v>
      </c>
      <c r="T1524" s="6" t="s">
        <v>12</v>
      </c>
      <c r="U1524" s="6" t="s">
        <v>2333</v>
      </c>
      <c r="V1524" s="6" t="s">
        <v>16785</v>
      </c>
      <c r="W1524" s="6" t="s">
        <v>23124</v>
      </c>
      <c r="X1524" s="6" t="s">
        <v>23125</v>
      </c>
      <c r="Y1524" s="6" t="s">
        <v>23126</v>
      </c>
      <c r="Z1524" s="6" t="s">
        <v>23127</v>
      </c>
    </row>
    <row r="1525" spans="1:26" x14ac:dyDescent="0.25">
      <c r="A1525" s="6" t="s">
        <v>1793</v>
      </c>
      <c r="B1525" s="6" t="s">
        <v>3919</v>
      </c>
      <c r="C1525" s="6" t="s">
        <v>3866</v>
      </c>
      <c r="D1525" s="6" t="s">
        <v>12515</v>
      </c>
      <c r="E1525" s="6" t="s">
        <v>81</v>
      </c>
      <c r="F1525" s="6" t="s">
        <v>7065</v>
      </c>
      <c r="G1525" s="6" t="s">
        <v>12516</v>
      </c>
      <c r="H1525" s="6" t="s">
        <v>6376</v>
      </c>
      <c r="I1525" s="43">
        <v>45224</v>
      </c>
      <c r="J1525" s="43">
        <v>45229</v>
      </c>
      <c r="K1525">
        <v>1021860</v>
      </c>
      <c r="L1525" s="6" t="s">
        <v>12517</v>
      </c>
      <c r="M1525" s="6" t="s">
        <v>12518</v>
      </c>
      <c r="N1525" s="6" t="s">
        <v>4237</v>
      </c>
      <c r="O1525" s="6" t="s">
        <v>3982</v>
      </c>
      <c r="Q1525" s="6" t="s">
        <v>2335</v>
      </c>
      <c r="R1525" s="6" t="s">
        <v>23128</v>
      </c>
      <c r="S1525" s="6" t="s">
        <v>23129</v>
      </c>
      <c r="T1525" s="6" t="s">
        <v>81</v>
      </c>
      <c r="U1525" s="6" t="s">
        <v>81</v>
      </c>
      <c r="V1525" s="6" t="s">
        <v>24</v>
      </c>
      <c r="W1525" s="6" t="s">
        <v>19711</v>
      </c>
      <c r="X1525" s="6" t="s">
        <v>81</v>
      </c>
      <c r="Y1525" s="6" t="s">
        <v>23130</v>
      </c>
      <c r="Z1525" s="6" t="s">
        <v>81</v>
      </c>
    </row>
    <row r="1526" spans="1:26" x14ac:dyDescent="0.25">
      <c r="A1526" s="6" t="s">
        <v>1795</v>
      </c>
      <c r="B1526" s="6" t="s">
        <v>3920</v>
      </c>
      <c r="C1526" s="6" t="s">
        <v>3819</v>
      </c>
      <c r="D1526" s="6" t="s">
        <v>12519</v>
      </c>
      <c r="E1526" s="6" t="s">
        <v>81</v>
      </c>
      <c r="F1526" s="6" t="s">
        <v>7493</v>
      </c>
      <c r="G1526" s="6" t="s">
        <v>7494</v>
      </c>
      <c r="H1526" s="6" t="s">
        <v>1601</v>
      </c>
      <c r="I1526" s="43">
        <v>45236</v>
      </c>
      <c r="J1526" s="43">
        <v>45240</v>
      </c>
      <c r="K1526">
        <v>1076930</v>
      </c>
      <c r="L1526" s="6" t="s">
        <v>12520</v>
      </c>
      <c r="M1526" s="6" t="s">
        <v>12521</v>
      </c>
      <c r="N1526" s="6" t="s">
        <v>4588</v>
      </c>
      <c r="O1526" s="6" t="s">
        <v>3982</v>
      </c>
      <c r="Q1526" s="6" t="s">
        <v>2337</v>
      </c>
      <c r="R1526" s="6" t="s">
        <v>23131</v>
      </c>
      <c r="S1526" s="6" t="s">
        <v>23132</v>
      </c>
      <c r="T1526" s="6" t="s">
        <v>15902</v>
      </c>
      <c r="U1526" s="6" t="s">
        <v>2337</v>
      </c>
      <c r="V1526" s="6" t="s">
        <v>16024</v>
      </c>
      <c r="W1526" s="6" t="s">
        <v>16025</v>
      </c>
      <c r="X1526" s="6" t="s">
        <v>23133</v>
      </c>
      <c r="Y1526" s="6" t="s">
        <v>23134</v>
      </c>
      <c r="Z1526" s="6" t="s">
        <v>23135</v>
      </c>
    </row>
    <row r="1527" spans="1:26" x14ac:dyDescent="0.25">
      <c r="A1527" s="6" t="s">
        <v>1796</v>
      </c>
      <c r="B1527" s="6" t="s">
        <v>3858</v>
      </c>
      <c r="C1527" s="6" t="s">
        <v>3819</v>
      </c>
      <c r="D1527" s="6" t="s">
        <v>12522</v>
      </c>
      <c r="E1527" s="6" t="s">
        <v>81</v>
      </c>
      <c r="F1527" s="6" t="s">
        <v>6351</v>
      </c>
      <c r="G1527" s="6" t="s">
        <v>6921</v>
      </c>
      <c r="H1527" s="6" t="s">
        <v>6353</v>
      </c>
      <c r="I1527" s="43">
        <v>45223</v>
      </c>
      <c r="J1527" s="43">
        <v>45229</v>
      </c>
      <c r="K1527">
        <v>1373715</v>
      </c>
      <c r="L1527" s="6" t="s">
        <v>12523</v>
      </c>
      <c r="M1527" s="6" t="s">
        <v>12524</v>
      </c>
      <c r="N1527" s="6" t="s">
        <v>4292</v>
      </c>
      <c r="O1527" s="6" t="s">
        <v>3982</v>
      </c>
      <c r="Q1527" s="6" t="s">
        <v>3658</v>
      </c>
      <c r="R1527" s="6" t="s">
        <v>23136</v>
      </c>
      <c r="S1527" s="6" t="s">
        <v>23137</v>
      </c>
      <c r="T1527" s="6" t="s">
        <v>6627</v>
      </c>
      <c r="U1527" s="6" t="s">
        <v>3658</v>
      </c>
      <c r="V1527" s="6" t="s">
        <v>16127</v>
      </c>
      <c r="W1527" s="6" t="s">
        <v>16128</v>
      </c>
      <c r="X1527" s="6" t="s">
        <v>23138</v>
      </c>
      <c r="Y1527" s="6" t="s">
        <v>23139</v>
      </c>
      <c r="Z1527" s="6" t="s">
        <v>23140</v>
      </c>
    </row>
    <row r="1528" spans="1:26" x14ac:dyDescent="0.25">
      <c r="A1528" s="6" t="s">
        <v>3450</v>
      </c>
      <c r="B1528" s="6" t="s">
        <v>3888</v>
      </c>
      <c r="C1528" s="6" t="s">
        <v>3823</v>
      </c>
      <c r="D1528" s="6" t="s">
        <v>12525</v>
      </c>
      <c r="E1528" s="6" t="s">
        <v>7230</v>
      </c>
      <c r="F1528" s="6" t="s">
        <v>6722</v>
      </c>
      <c r="G1528" s="6" t="s">
        <v>7286</v>
      </c>
      <c r="H1528" s="6" t="s">
        <v>81</v>
      </c>
      <c r="I1528" s="43"/>
      <c r="J1528" s="43"/>
      <c r="L1528" s="6" t="s">
        <v>12526</v>
      </c>
      <c r="M1528" s="6" t="s">
        <v>81</v>
      </c>
      <c r="N1528" s="6" t="s">
        <v>5716</v>
      </c>
      <c r="O1528" s="6" t="s">
        <v>3982</v>
      </c>
      <c r="Q1528" s="6" t="s">
        <v>2339</v>
      </c>
      <c r="R1528" s="6" t="s">
        <v>23141</v>
      </c>
      <c r="S1528" s="6" t="s">
        <v>23142</v>
      </c>
      <c r="T1528" s="6" t="s">
        <v>81</v>
      </c>
      <c r="U1528" s="6" t="s">
        <v>81</v>
      </c>
      <c r="V1528" s="6" t="s">
        <v>15889</v>
      </c>
      <c r="W1528" s="6" t="s">
        <v>16116</v>
      </c>
      <c r="X1528" s="6" t="s">
        <v>23143</v>
      </c>
      <c r="Y1528" s="6" t="s">
        <v>23144</v>
      </c>
      <c r="Z1528" s="6" t="s">
        <v>81</v>
      </c>
    </row>
    <row r="1529" spans="1:26" x14ac:dyDescent="0.25">
      <c r="A1529" s="6" t="s">
        <v>3452</v>
      </c>
      <c r="B1529" s="6" t="s">
        <v>3880</v>
      </c>
      <c r="C1529" s="6" t="s">
        <v>3823</v>
      </c>
      <c r="D1529" s="6" t="s">
        <v>12527</v>
      </c>
      <c r="E1529" s="6" t="s">
        <v>6357</v>
      </c>
      <c r="F1529" s="6" t="s">
        <v>6797</v>
      </c>
      <c r="G1529" s="6" t="s">
        <v>6798</v>
      </c>
      <c r="H1529" s="6" t="s">
        <v>6388</v>
      </c>
      <c r="I1529" s="43">
        <v>45229</v>
      </c>
      <c r="J1529" s="43">
        <v>45233</v>
      </c>
      <c r="K1529">
        <v>1164863</v>
      </c>
      <c r="L1529" s="6" t="s">
        <v>12528</v>
      </c>
      <c r="M1529" s="6" t="s">
        <v>12529</v>
      </c>
      <c r="N1529" s="6" t="s">
        <v>4682</v>
      </c>
      <c r="O1529" s="6" t="s">
        <v>3982</v>
      </c>
      <c r="Q1529" s="6" t="s">
        <v>3661</v>
      </c>
      <c r="R1529" s="6" t="s">
        <v>23145</v>
      </c>
      <c r="S1529" s="6" t="s">
        <v>23146</v>
      </c>
      <c r="T1529" s="6" t="s">
        <v>15902</v>
      </c>
      <c r="U1529" s="6" t="s">
        <v>3661</v>
      </c>
      <c r="V1529" s="6" t="s">
        <v>16285</v>
      </c>
      <c r="W1529" s="6" t="s">
        <v>16286</v>
      </c>
      <c r="X1529" s="6" t="s">
        <v>23147</v>
      </c>
      <c r="Y1529" s="6" t="s">
        <v>23148</v>
      </c>
      <c r="Z1529" s="6" t="s">
        <v>23149</v>
      </c>
    </row>
    <row r="1530" spans="1:26" x14ac:dyDescent="0.25">
      <c r="A1530" s="6" t="s">
        <v>3453</v>
      </c>
      <c r="B1530" s="6" t="s">
        <v>3894</v>
      </c>
      <c r="C1530" s="6" t="s">
        <v>114</v>
      </c>
      <c r="D1530" s="6" t="s">
        <v>12530</v>
      </c>
      <c r="E1530" s="6" t="s">
        <v>7230</v>
      </c>
      <c r="F1530" s="6" t="s">
        <v>6722</v>
      </c>
      <c r="G1530" s="6" t="s">
        <v>12531</v>
      </c>
      <c r="H1530" s="6" t="s">
        <v>81</v>
      </c>
      <c r="I1530" s="43"/>
      <c r="J1530" s="43"/>
      <c r="K1530">
        <v>1140471</v>
      </c>
      <c r="L1530" s="6" t="s">
        <v>12532</v>
      </c>
      <c r="M1530" s="6" t="s">
        <v>12533</v>
      </c>
      <c r="N1530" s="6" t="s">
        <v>5717</v>
      </c>
      <c r="O1530" s="6" t="s">
        <v>3982</v>
      </c>
      <c r="Q1530" s="6" t="s">
        <v>2341</v>
      </c>
      <c r="R1530" s="6" t="s">
        <v>23150</v>
      </c>
      <c r="S1530" s="6" t="s">
        <v>23151</v>
      </c>
      <c r="T1530" s="6" t="s">
        <v>12</v>
      </c>
      <c r="U1530" s="6" t="s">
        <v>2341</v>
      </c>
      <c r="V1530" s="6" t="s">
        <v>16063</v>
      </c>
      <c r="W1530" s="6" t="s">
        <v>16064</v>
      </c>
      <c r="X1530" s="6" t="s">
        <v>23152</v>
      </c>
      <c r="Y1530" s="6" t="s">
        <v>23153</v>
      </c>
      <c r="Z1530" s="6" t="s">
        <v>23154</v>
      </c>
    </row>
    <row r="1531" spans="1:26" x14ac:dyDescent="0.25">
      <c r="A1531" s="6" t="s">
        <v>3454</v>
      </c>
      <c r="B1531" s="6" t="s">
        <v>3855</v>
      </c>
      <c r="C1531" s="6" t="s">
        <v>3826</v>
      </c>
      <c r="D1531" s="6" t="s">
        <v>12534</v>
      </c>
      <c r="E1531" s="6" t="s">
        <v>12535</v>
      </c>
      <c r="F1531" s="6" t="s">
        <v>6722</v>
      </c>
      <c r="G1531" s="6" t="s">
        <v>12536</v>
      </c>
      <c r="H1531" s="6" t="s">
        <v>81</v>
      </c>
      <c r="I1531" s="43"/>
      <c r="J1531" s="43"/>
      <c r="L1531" s="6" t="s">
        <v>12537</v>
      </c>
      <c r="M1531" s="6" t="s">
        <v>81</v>
      </c>
      <c r="N1531" s="6" t="s">
        <v>5718</v>
      </c>
      <c r="O1531" s="6" t="s">
        <v>3982</v>
      </c>
      <c r="Q1531" s="6" t="s">
        <v>2342</v>
      </c>
      <c r="R1531" s="6" t="s">
        <v>23155</v>
      </c>
      <c r="S1531" s="6" t="s">
        <v>23156</v>
      </c>
      <c r="T1531" s="6" t="s">
        <v>81</v>
      </c>
      <c r="U1531" s="6" t="s">
        <v>81</v>
      </c>
      <c r="V1531" s="6" t="s">
        <v>17156</v>
      </c>
      <c r="W1531" s="6" t="s">
        <v>21232</v>
      </c>
      <c r="X1531" s="6" t="s">
        <v>23157</v>
      </c>
      <c r="Y1531" s="6" t="s">
        <v>23158</v>
      </c>
      <c r="Z1531" s="6" t="s">
        <v>81</v>
      </c>
    </row>
    <row r="1532" spans="1:26" x14ac:dyDescent="0.25">
      <c r="A1532" s="6" t="s">
        <v>3455</v>
      </c>
      <c r="B1532" s="6" t="s">
        <v>3906</v>
      </c>
      <c r="C1532" s="6" t="s">
        <v>3887</v>
      </c>
      <c r="D1532" s="6" t="s">
        <v>12538</v>
      </c>
      <c r="E1532" s="6" t="s">
        <v>81</v>
      </c>
      <c r="F1532" s="6" t="s">
        <v>12539</v>
      </c>
      <c r="G1532" s="6" t="s">
        <v>8163</v>
      </c>
      <c r="H1532" s="6" t="s">
        <v>81</v>
      </c>
      <c r="I1532" s="43"/>
      <c r="J1532" s="43"/>
      <c r="L1532" s="6" t="s">
        <v>12540</v>
      </c>
      <c r="M1532" s="6" t="s">
        <v>12541</v>
      </c>
      <c r="N1532" s="6" t="s">
        <v>5719</v>
      </c>
      <c r="O1532" s="6" t="s">
        <v>3982</v>
      </c>
      <c r="Q1532" s="6" t="s">
        <v>3663</v>
      </c>
      <c r="R1532" s="6" t="s">
        <v>23159</v>
      </c>
      <c r="S1532" s="6" t="s">
        <v>81</v>
      </c>
      <c r="T1532" s="6" t="s">
        <v>15902</v>
      </c>
      <c r="U1532" s="6" t="s">
        <v>3663</v>
      </c>
      <c r="V1532" s="6" t="s">
        <v>15930</v>
      </c>
      <c r="W1532" s="6" t="s">
        <v>15931</v>
      </c>
      <c r="X1532" s="6" t="s">
        <v>23160</v>
      </c>
      <c r="Y1532" s="6" t="s">
        <v>23161</v>
      </c>
      <c r="Z1532" s="6" t="s">
        <v>81</v>
      </c>
    </row>
    <row r="1533" spans="1:26" x14ac:dyDescent="0.25">
      <c r="A1533" s="6" t="s">
        <v>3456</v>
      </c>
      <c r="B1533" s="6" t="s">
        <v>3832</v>
      </c>
      <c r="C1533" s="6" t="s">
        <v>3821</v>
      </c>
      <c r="D1533" s="6" t="s">
        <v>12542</v>
      </c>
      <c r="E1533" s="6" t="s">
        <v>12543</v>
      </c>
      <c r="F1533" s="6" t="s">
        <v>12544</v>
      </c>
      <c r="G1533" s="6" t="s">
        <v>12545</v>
      </c>
      <c r="H1533" s="6" t="s">
        <v>81</v>
      </c>
      <c r="I1533" s="43"/>
      <c r="J1533" s="43"/>
      <c r="L1533" s="6" t="s">
        <v>12546</v>
      </c>
      <c r="M1533" s="6" t="s">
        <v>12547</v>
      </c>
      <c r="N1533" s="6" t="s">
        <v>5720</v>
      </c>
      <c r="O1533" s="6" t="s">
        <v>3982</v>
      </c>
      <c r="Q1533" s="6" t="s">
        <v>2344</v>
      </c>
      <c r="R1533" s="6" t="s">
        <v>23162</v>
      </c>
      <c r="S1533" s="6" t="s">
        <v>23163</v>
      </c>
      <c r="T1533" s="6" t="s">
        <v>81</v>
      </c>
      <c r="U1533" s="6" t="s">
        <v>81</v>
      </c>
      <c r="V1533" s="6" t="s">
        <v>16083</v>
      </c>
      <c r="W1533" s="6" t="s">
        <v>18923</v>
      </c>
      <c r="X1533" s="6" t="s">
        <v>23164</v>
      </c>
      <c r="Y1533" s="6" t="s">
        <v>23165</v>
      </c>
      <c r="Z1533" s="6" t="s">
        <v>81</v>
      </c>
    </row>
    <row r="1534" spans="1:26" x14ac:dyDescent="0.25">
      <c r="A1534" s="6" t="s">
        <v>1797</v>
      </c>
      <c r="B1534" s="6" t="s">
        <v>3938</v>
      </c>
      <c r="C1534" s="6" t="s">
        <v>102</v>
      </c>
      <c r="D1534" s="6" t="s">
        <v>12548</v>
      </c>
      <c r="E1534" s="6" t="s">
        <v>81</v>
      </c>
      <c r="F1534" s="6" t="s">
        <v>7065</v>
      </c>
      <c r="G1534" s="6" t="s">
        <v>7970</v>
      </c>
      <c r="H1534" s="6" t="s">
        <v>6376</v>
      </c>
      <c r="I1534" s="43">
        <v>45236</v>
      </c>
      <c r="J1534" s="43">
        <v>45240</v>
      </c>
      <c r="K1534">
        <v>1013871</v>
      </c>
      <c r="L1534" s="6" t="s">
        <v>12549</v>
      </c>
      <c r="M1534" s="6" t="s">
        <v>12550</v>
      </c>
      <c r="N1534" s="6" t="s">
        <v>4399</v>
      </c>
      <c r="O1534" s="6" t="s">
        <v>3983</v>
      </c>
      <c r="Q1534" s="6" t="s">
        <v>2345</v>
      </c>
      <c r="R1534" s="6" t="s">
        <v>23166</v>
      </c>
      <c r="S1534" s="6" t="s">
        <v>4636</v>
      </c>
      <c r="T1534" s="6" t="s">
        <v>15902</v>
      </c>
      <c r="U1534" s="6" t="s">
        <v>2345</v>
      </c>
      <c r="V1534" s="6" t="s">
        <v>15895</v>
      </c>
      <c r="W1534" s="6" t="s">
        <v>16659</v>
      </c>
      <c r="X1534" s="6" t="s">
        <v>23167</v>
      </c>
      <c r="Y1534" s="6" t="s">
        <v>23168</v>
      </c>
      <c r="Z1534" s="6" t="s">
        <v>23169</v>
      </c>
    </row>
    <row r="1535" spans="1:26" x14ac:dyDescent="0.25">
      <c r="A1535" s="6" t="s">
        <v>3457</v>
      </c>
      <c r="B1535" s="6" t="s">
        <v>3849</v>
      </c>
      <c r="C1535" s="6" t="s">
        <v>3819</v>
      </c>
      <c r="D1535" s="6" t="s">
        <v>12551</v>
      </c>
      <c r="E1535" s="6" t="s">
        <v>12552</v>
      </c>
      <c r="F1535" s="6" t="s">
        <v>6722</v>
      </c>
      <c r="G1535" s="6" t="s">
        <v>11507</v>
      </c>
      <c r="H1535" s="6" t="s">
        <v>81</v>
      </c>
      <c r="I1535" s="43"/>
      <c r="J1535" s="43"/>
      <c r="K1535">
        <v>1179493</v>
      </c>
      <c r="L1535" s="6" t="s">
        <v>12553</v>
      </c>
      <c r="M1535" s="6" t="s">
        <v>12554</v>
      </c>
      <c r="N1535" s="6" t="s">
        <v>5721</v>
      </c>
      <c r="O1535" s="6" t="s">
        <v>3982</v>
      </c>
      <c r="Q1535" s="6" t="s">
        <v>2347</v>
      </c>
      <c r="R1535" s="6" t="s">
        <v>23170</v>
      </c>
      <c r="S1535" s="6" t="s">
        <v>23171</v>
      </c>
      <c r="T1535" s="6" t="s">
        <v>81</v>
      </c>
      <c r="U1535" s="6" t="s">
        <v>81</v>
      </c>
      <c r="V1535" s="6" t="s">
        <v>15930</v>
      </c>
      <c r="W1535" s="6" t="s">
        <v>15949</v>
      </c>
      <c r="X1535" s="6" t="s">
        <v>23172</v>
      </c>
      <c r="Y1535" s="6" t="s">
        <v>23173</v>
      </c>
      <c r="Z1535" s="6" t="s">
        <v>81</v>
      </c>
    </row>
    <row r="1536" spans="1:26" x14ac:dyDescent="0.25">
      <c r="A1536" s="6" t="s">
        <v>1799</v>
      </c>
      <c r="B1536" s="6" t="s">
        <v>3935</v>
      </c>
      <c r="C1536" s="6" t="s">
        <v>3840</v>
      </c>
      <c r="D1536" s="6" t="s">
        <v>12555</v>
      </c>
      <c r="E1536" s="6" t="s">
        <v>7661</v>
      </c>
      <c r="F1536" s="6" t="s">
        <v>8246</v>
      </c>
      <c r="G1536" s="6" t="s">
        <v>12556</v>
      </c>
      <c r="H1536" s="6" t="s">
        <v>6617</v>
      </c>
      <c r="I1536" s="43">
        <v>45230</v>
      </c>
      <c r="J1536" s="43">
        <v>45236</v>
      </c>
      <c r="K1536">
        <v>1618563</v>
      </c>
      <c r="L1536" s="6" t="s">
        <v>12557</v>
      </c>
      <c r="M1536" s="6" t="s">
        <v>12558</v>
      </c>
      <c r="N1536" s="6" t="s">
        <v>5722</v>
      </c>
      <c r="O1536" s="6" t="s">
        <v>3982</v>
      </c>
      <c r="Q1536" s="6" t="s">
        <v>2349</v>
      </c>
      <c r="R1536" s="6" t="s">
        <v>23174</v>
      </c>
      <c r="S1536" s="6" t="s">
        <v>23175</v>
      </c>
      <c r="T1536" s="6" t="s">
        <v>6627</v>
      </c>
      <c r="U1536" s="6" t="s">
        <v>2349</v>
      </c>
      <c r="V1536" s="6" t="s">
        <v>16037</v>
      </c>
      <c r="W1536" s="6" t="s">
        <v>16038</v>
      </c>
      <c r="X1536" s="6" t="s">
        <v>23176</v>
      </c>
      <c r="Y1536" s="6" t="s">
        <v>23177</v>
      </c>
      <c r="Z1536" s="6" t="s">
        <v>23178</v>
      </c>
    </row>
    <row r="1537" spans="1:26" x14ac:dyDescent="0.25">
      <c r="A1537" s="6" t="s">
        <v>3458</v>
      </c>
      <c r="B1537" s="6" t="s">
        <v>3910</v>
      </c>
      <c r="C1537" s="6" t="s">
        <v>3826</v>
      </c>
      <c r="D1537" s="6" t="s">
        <v>12559</v>
      </c>
      <c r="E1537" s="6" t="s">
        <v>12560</v>
      </c>
      <c r="F1537" s="6" t="s">
        <v>12561</v>
      </c>
      <c r="G1537" s="6" t="s">
        <v>12562</v>
      </c>
      <c r="H1537" s="6" t="s">
        <v>81</v>
      </c>
      <c r="I1537" s="43"/>
      <c r="J1537" s="43"/>
      <c r="L1537" s="6" t="s">
        <v>12563</v>
      </c>
      <c r="M1537" s="6" t="s">
        <v>12564</v>
      </c>
      <c r="N1537" s="6" t="s">
        <v>5723</v>
      </c>
      <c r="O1537" s="6" t="s">
        <v>3982</v>
      </c>
      <c r="Q1537" s="6" t="s">
        <v>3665</v>
      </c>
      <c r="R1537" s="6" t="s">
        <v>23179</v>
      </c>
      <c r="S1537" s="6" t="s">
        <v>23180</v>
      </c>
      <c r="T1537" s="6" t="s">
        <v>12</v>
      </c>
      <c r="U1537" s="6" t="s">
        <v>3665</v>
      </c>
      <c r="V1537" s="6" t="s">
        <v>15903</v>
      </c>
      <c r="W1537" s="6" t="s">
        <v>17485</v>
      </c>
      <c r="X1537" s="6" t="s">
        <v>23181</v>
      </c>
      <c r="Y1537" s="6" t="s">
        <v>23182</v>
      </c>
      <c r="Z1537" s="6" t="s">
        <v>81</v>
      </c>
    </row>
    <row r="1538" spans="1:26" x14ac:dyDescent="0.25">
      <c r="A1538" s="6" t="s">
        <v>1800</v>
      </c>
      <c r="B1538" s="6" t="s">
        <v>3883</v>
      </c>
      <c r="C1538" s="6" t="s">
        <v>3823</v>
      </c>
      <c r="D1538" s="6" t="s">
        <v>12565</v>
      </c>
      <c r="E1538" s="6" t="s">
        <v>81</v>
      </c>
      <c r="F1538" s="6" t="s">
        <v>6418</v>
      </c>
      <c r="G1538" s="6" t="s">
        <v>12566</v>
      </c>
      <c r="H1538" s="6" t="s">
        <v>6420</v>
      </c>
      <c r="I1538" s="43">
        <v>45223</v>
      </c>
      <c r="J1538" s="43">
        <v>45229</v>
      </c>
      <c r="K1538">
        <v>702165</v>
      </c>
      <c r="L1538" s="6" t="s">
        <v>12567</v>
      </c>
      <c r="M1538" s="6" t="s">
        <v>12568</v>
      </c>
      <c r="N1538" s="6" t="s">
        <v>5724</v>
      </c>
      <c r="O1538" s="6" t="s">
        <v>3984</v>
      </c>
      <c r="Q1538" s="6" t="s">
        <v>2353</v>
      </c>
      <c r="R1538" s="6" t="s">
        <v>23183</v>
      </c>
      <c r="S1538" s="6" t="s">
        <v>81</v>
      </c>
      <c r="T1538" s="6" t="s">
        <v>81</v>
      </c>
      <c r="U1538" s="6" t="s">
        <v>81</v>
      </c>
      <c r="V1538" s="6" t="s">
        <v>16127</v>
      </c>
      <c r="W1538" s="6" t="s">
        <v>16482</v>
      </c>
      <c r="X1538" s="6" t="s">
        <v>23184</v>
      </c>
      <c r="Y1538" s="6" t="s">
        <v>23185</v>
      </c>
      <c r="Z1538" s="6" t="s">
        <v>81</v>
      </c>
    </row>
    <row r="1539" spans="1:26" x14ac:dyDescent="0.25">
      <c r="A1539" s="6" t="s">
        <v>1802</v>
      </c>
      <c r="B1539" s="6" t="s">
        <v>3903</v>
      </c>
      <c r="C1539" s="6" t="s">
        <v>3819</v>
      </c>
      <c r="D1539" s="6" t="s">
        <v>12569</v>
      </c>
      <c r="E1539" s="6" t="s">
        <v>81</v>
      </c>
      <c r="F1539" s="6" t="s">
        <v>11908</v>
      </c>
      <c r="G1539" s="6" t="s">
        <v>12570</v>
      </c>
      <c r="H1539" s="6" t="s">
        <v>6829</v>
      </c>
      <c r="I1539" s="43">
        <v>45231</v>
      </c>
      <c r="J1539" s="43">
        <v>45236</v>
      </c>
      <c r="K1539">
        <v>932696</v>
      </c>
      <c r="L1539" s="6" t="s">
        <v>12571</v>
      </c>
      <c r="M1539" s="6" t="s">
        <v>12572</v>
      </c>
      <c r="N1539" s="6" t="s">
        <v>4261</v>
      </c>
      <c r="O1539" s="6" t="s">
        <v>3982</v>
      </c>
      <c r="Q1539" s="6" t="s">
        <v>2355</v>
      </c>
      <c r="R1539" s="6" t="s">
        <v>23186</v>
      </c>
      <c r="S1539" s="6" t="s">
        <v>23187</v>
      </c>
      <c r="T1539" s="6" t="s">
        <v>12</v>
      </c>
      <c r="U1539" s="6" t="s">
        <v>2355</v>
      </c>
      <c r="V1539" s="6" t="s">
        <v>15930</v>
      </c>
      <c r="W1539" s="6" t="s">
        <v>16425</v>
      </c>
      <c r="X1539" s="6" t="s">
        <v>23188</v>
      </c>
      <c r="Y1539" s="6" t="s">
        <v>23189</v>
      </c>
      <c r="Z1539" s="6" t="s">
        <v>23190</v>
      </c>
    </row>
    <row r="1540" spans="1:26" x14ac:dyDescent="0.25">
      <c r="A1540" s="6" t="s">
        <v>1805</v>
      </c>
      <c r="B1540" s="6" t="s">
        <v>3856</v>
      </c>
      <c r="C1540" s="6" t="s">
        <v>3823</v>
      </c>
      <c r="D1540" s="6" t="s">
        <v>12573</v>
      </c>
      <c r="E1540" s="6" t="s">
        <v>81</v>
      </c>
      <c r="F1540" s="6" t="s">
        <v>12574</v>
      </c>
      <c r="G1540" s="6" t="s">
        <v>12575</v>
      </c>
      <c r="H1540" s="6" t="s">
        <v>6376</v>
      </c>
      <c r="I1540" s="43">
        <v>45229</v>
      </c>
      <c r="J1540" s="43">
        <v>45233</v>
      </c>
      <c r="K1540">
        <v>1000753</v>
      </c>
      <c r="L1540" s="6" t="s">
        <v>12576</v>
      </c>
      <c r="M1540" s="6" t="s">
        <v>12577</v>
      </c>
      <c r="N1540" s="6" t="s">
        <v>4121</v>
      </c>
      <c r="O1540" s="6" t="s">
        <v>3982</v>
      </c>
      <c r="Q1540" s="6" t="s">
        <v>2357</v>
      </c>
      <c r="R1540" s="6" t="s">
        <v>23191</v>
      </c>
      <c r="S1540" s="6" t="s">
        <v>23192</v>
      </c>
      <c r="T1540" s="6" t="s">
        <v>81</v>
      </c>
      <c r="U1540" s="6" t="s">
        <v>81</v>
      </c>
      <c r="V1540" s="6" t="s">
        <v>17953</v>
      </c>
      <c r="W1540" s="6" t="s">
        <v>19447</v>
      </c>
      <c r="X1540" s="6" t="s">
        <v>23193</v>
      </c>
      <c r="Y1540" s="6" t="s">
        <v>23194</v>
      </c>
      <c r="Z1540" s="6" t="s">
        <v>81</v>
      </c>
    </row>
    <row r="1541" spans="1:26" x14ac:dyDescent="0.25">
      <c r="A1541" s="6" t="s">
        <v>3459</v>
      </c>
      <c r="B1541" s="6" t="s">
        <v>3876</v>
      </c>
      <c r="C1541" s="6" t="s">
        <v>3835</v>
      </c>
      <c r="D1541" s="6" t="s">
        <v>12578</v>
      </c>
      <c r="E1541" s="6" t="s">
        <v>81</v>
      </c>
      <c r="F1541" s="6" t="s">
        <v>12579</v>
      </c>
      <c r="G1541" s="6" t="s">
        <v>12580</v>
      </c>
      <c r="H1541" s="6" t="s">
        <v>81</v>
      </c>
      <c r="I1541" s="43"/>
      <c r="J1541" s="43"/>
      <c r="L1541" s="6" t="s">
        <v>12581</v>
      </c>
      <c r="M1541" s="6" t="s">
        <v>12582</v>
      </c>
      <c r="N1541" s="6" t="s">
        <v>5725</v>
      </c>
      <c r="O1541" s="6" t="s">
        <v>3983</v>
      </c>
      <c r="Q1541" s="6" t="s">
        <v>2359</v>
      </c>
      <c r="R1541" s="6" t="s">
        <v>23195</v>
      </c>
      <c r="S1541" s="6" t="s">
        <v>23196</v>
      </c>
      <c r="T1541" s="6" t="s">
        <v>12</v>
      </c>
      <c r="U1541" s="6" t="s">
        <v>2359</v>
      </c>
      <c r="V1541" s="6" t="s">
        <v>15930</v>
      </c>
      <c r="W1541" s="6" t="s">
        <v>15987</v>
      </c>
      <c r="X1541" s="6" t="s">
        <v>23197</v>
      </c>
      <c r="Y1541" s="6" t="s">
        <v>23198</v>
      </c>
      <c r="Z1541" s="6" t="s">
        <v>23199</v>
      </c>
    </row>
    <row r="1542" spans="1:26" x14ac:dyDescent="0.25">
      <c r="A1542" s="6" t="s">
        <v>1806</v>
      </c>
      <c r="B1542" s="6" t="s">
        <v>3893</v>
      </c>
      <c r="C1542" s="6" t="s">
        <v>3819</v>
      </c>
      <c r="D1542" s="6" t="s">
        <v>12583</v>
      </c>
      <c r="E1542" s="6" t="s">
        <v>81</v>
      </c>
      <c r="F1542" s="6" t="s">
        <v>6537</v>
      </c>
      <c r="G1542" s="6" t="s">
        <v>12584</v>
      </c>
      <c r="H1542" s="6" t="s">
        <v>6353</v>
      </c>
      <c r="I1542" s="43">
        <v>45161</v>
      </c>
      <c r="J1542" s="43"/>
      <c r="K1542">
        <v>1002047</v>
      </c>
      <c r="L1542" s="6" t="s">
        <v>12585</v>
      </c>
      <c r="M1542" s="6" t="s">
        <v>12586</v>
      </c>
      <c r="N1542" s="6" t="s">
        <v>4282</v>
      </c>
      <c r="O1542" s="6" t="s">
        <v>3982</v>
      </c>
      <c r="Q1542" s="6" t="s">
        <v>2360</v>
      </c>
      <c r="R1542" s="6" t="s">
        <v>23200</v>
      </c>
      <c r="S1542" s="6" t="s">
        <v>23201</v>
      </c>
      <c r="T1542" s="6" t="s">
        <v>15902</v>
      </c>
      <c r="U1542" s="6" t="s">
        <v>2360</v>
      </c>
      <c r="V1542" s="6" t="s">
        <v>16037</v>
      </c>
      <c r="W1542" s="6" t="s">
        <v>16616</v>
      </c>
      <c r="X1542" s="6" t="s">
        <v>23202</v>
      </c>
      <c r="Y1542" s="6" t="s">
        <v>23203</v>
      </c>
      <c r="Z1542" s="6" t="s">
        <v>23204</v>
      </c>
    </row>
    <row r="1543" spans="1:26" x14ac:dyDescent="0.25">
      <c r="A1543" s="6" t="s">
        <v>1809</v>
      </c>
      <c r="B1543" s="6" t="s">
        <v>3931</v>
      </c>
      <c r="C1543" s="6" t="s">
        <v>3835</v>
      </c>
      <c r="D1543" s="6" t="s">
        <v>12587</v>
      </c>
      <c r="E1543" s="6" t="s">
        <v>12588</v>
      </c>
      <c r="F1543" s="6" t="s">
        <v>6432</v>
      </c>
      <c r="G1543" s="6" t="s">
        <v>12589</v>
      </c>
      <c r="H1543" s="6" t="s">
        <v>6434</v>
      </c>
      <c r="I1543" s="43"/>
      <c r="J1543" s="43"/>
      <c r="K1543">
        <v>1776967</v>
      </c>
      <c r="L1543" s="6" t="s">
        <v>12590</v>
      </c>
      <c r="M1543" s="6" t="s">
        <v>12591</v>
      </c>
      <c r="N1543" s="6" t="s">
        <v>5726</v>
      </c>
      <c r="O1543" s="6" t="s">
        <v>3982</v>
      </c>
      <c r="Q1543" s="6" t="s">
        <v>2361</v>
      </c>
      <c r="R1543" s="6" t="s">
        <v>23205</v>
      </c>
      <c r="S1543" s="6" t="s">
        <v>23206</v>
      </c>
      <c r="T1543" s="6" t="s">
        <v>12</v>
      </c>
      <c r="U1543" s="6" t="s">
        <v>2361</v>
      </c>
      <c r="V1543" s="6" t="s">
        <v>15962</v>
      </c>
      <c r="W1543" s="6" t="s">
        <v>15963</v>
      </c>
      <c r="X1543" s="6" t="s">
        <v>23207</v>
      </c>
      <c r="Y1543" s="6" t="s">
        <v>23208</v>
      </c>
      <c r="Z1543" s="6" t="s">
        <v>23209</v>
      </c>
    </row>
    <row r="1544" spans="1:26" x14ac:dyDescent="0.25">
      <c r="A1544" s="6" t="s">
        <v>3461</v>
      </c>
      <c r="B1544" s="6" t="s">
        <v>3847</v>
      </c>
      <c r="C1544" s="6" t="s">
        <v>3819</v>
      </c>
      <c r="D1544" s="6" t="s">
        <v>12592</v>
      </c>
      <c r="E1544" s="6" t="s">
        <v>81</v>
      </c>
      <c r="F1544" s="6" t="s">
        <v>11305</v>
      </c>
      <c r="G1544" s="6" t="s">
        <v>12593</v>
      </c>
      <c r="H1544" s="6" t="s">
        <v>1601</v>
      </c>
      <c r="I1544" s="43">
        <v>45224</v>
      </c>
      <c r="J1544" s="43">
        <v>45229</v>
      </c>
      <c r="K1544">
        <v>1078075</v>
      </c>
      <c r="L1544" s="6" t="s">
        <v>12594</v>
      </c>
      <c r="M1544" s="6" t="s">
        <v>12595</v>
      </c>
      <c r="N1544" s="6" t="s">
        <v>5727</v>
      </c>
      <c r="O1544" s="6" t="s">
        <v>3982</v>
      </c>
      <c r="Q1544" s="6" t="s">
        <v>2363</v>
      </c>
      <c r="R1544" s="6" t="s">
        <v>23210</v>
      </c>
      <c r="S1544" s="6" t="s">
        <v>23211</v>
      </c>
      <c r="T1544" s="6" t="s">
        <v>6627</v>
      </c>
      <c r="U1544" s="6" t="s">
        <v>2363</v>
      </c>
      <c r="V1544" s="6" t="s">
        <v>17182</v>
      </c>
      <c r="W1544" s="6" t="s">
        <v>17182</v>
      </c>
      <c r="X1544" s="6" t="s">
        <v>23212</v>
      </c>
      <c r="Y1544" s="6" t="s">
        <v>23213</v>
      </c>
      <c r="Z1544" s="6" t="s">
        <v>23214</v>
      </c>
    </row>
    <row r="1545" spans="1:26" x14ac:dyDescent="0.25">
      <c r="A1545" s="6" t="s">
        <v>3462</v>
      </c>
      <c r="B1545" s="6" t="s">
        <v>3908</v>
      </c>
      <c r="C1545" s="6" t="s">
        <v>3887</v>
      </c>
      <c r="D1545" s="6" t="s">
        <v>12596</v>
      </c>
      <c r="E1545" s="6" t="s">
        <v>12597</v>
      </c>
      <c r="F1545" s="6" t="s">
        <v>9123</v>
      </c>
      <c r="G1545" s="6" t="s">
        <v>12598</v>
      </c>
      <c r="H1545" s="6" t="s">
        <v>81</v>
      </c>
      <c r="I1545" s="43"/>
      <c r="J1545" s="43"/>
      <c r="L1545" s="6" t="s">
        <v>12599</v>
      </c>
      <c r="M1545" s="6" t="s">
        <v>12600</v>
      </c>
      <c r="N1545" s="6" t="s">
        <v>5728</v>
      </c>
      <c r="O1545" s="6" t="s">
        <v>3982</v>
      </c>
      <c r="Q1545" s="6" t="s">
        <v>2365</v>
      </c>
      <c r="R1545" s="6" t="s">
        <v>23215</v>
      </c>
      <c r="S1545" s="6" t="s">
        <v>23216</v>
      </c>
      <c r="T1545" s="6" t="s">
        <v>12</v>
      </c>
      <c r="U1545" s="6" t="s">
        <v>2365</v>
      </c>
      <c r="V1545" s="6" t="s">
        <v>16063</v>
      </c>
      <c r="W1545" s="6" t="s">
        <v>16064</v>
      </c>
      <c r="X1545" s="6" t="s">
        <v>23217</v>
      </c>
      <c r="Y1545" s="6" t="s">
        <v>23218</v>
      </c>
      <c r="Z1545" s="6" t="s">
        <v>23219</v>
      </c>
    </row>
    <row r="1546" spans="1:26" x14ac:dyDescent="0.25">
      <c r="A1546" s="6" t="s">
        <v>1811</v>
      </c>
      <c r="B1546" s="6" t="s">
        <v>3908</v>
      </c>
      <c r="C1546" s="6" t="s">
        <v>3887</v>
      </c>
      <c r="D1546" s="6" t="s">
        <v>12601</v>
      </c>
      <c r="E1546" s="6" t="s">
        <v>12602</v>
      </c>
      <c r="F1546" s="6" t="s">
        <v>7513</v>
      </c>
      <c r="G1546" s="6" t="s">
        <v>12603</v>
      </c>
      <c r="H1546" s="6" t="s">
        <v>81</v>
      </c>
      <c r="I1546" s="43">
        <v>45162</v>
      </c>
      <c r="J1546" s="43"/>
      <c r="K1546">
        <v>1110646</v>
      </c>
      <c r="L1546" s="6" t="s">
        <v>12604</v>
      </c>
      <c r="M1546" s="6" t="s">
        <v>12605</v>
      </c>
      <c r="N1546" s="6" t="s">
        <v>5729</v>
      </c>
      <c r="O1546" s="6" t="s">
        <v>3982</v>
      </c>
      <c r="Q1546" s="6" t="s">
        <v>2367</v>
      </c>
      <c r="R1546" s="6" t="s">
        <v>23220</v>
      </c>
      <c r="S1546" s="6" t="s">
        <v>23221</v>
      </c>
      <c r="T1546" s="6" t="s">
        <v>81</v>
      </c>
      <c r="U1546" s="6" t="s">
        <v>81</v>
      </c>
      <c r="V1546" s="6" t="s">
        <v>24</v>
      </c>
      <c r="W1546" s="6" t="s">
        <v>21003</v>
      </c>
      <c r="X1546" s="6" t="s">
        <v>23222</v>
      </c>
      <c r="Y1546" s="6" t="s">
        <v>23223</v>
      </c>
      <c r="Z1546" s="6" t="s">
        <v>81</v>
      </c>
    </row>
    <row r="1547" spans="1:26" x14ac:dyDescent="0.25">
      <c r="A1547" s="6" t="s">
        <v>3463</v>
      </c>
      <c r="B1547" s="6" t="s">
        <v>3843</v>
      </c>
      <c r="C1547" s="6" t="s">
        <v>3821</v>
      </c>
      <c r="D1547" s="6" t="s">
        <v>12606</v>
      </c>
      <c r="E1547" s="6" t="s">
        <v>7282</v>
      </c>
      <c r="F1547" s="6" t="s">
        <v>7842</v>
      </c>
      <c r="G1547" s="6" t="s">
        <v>12607</v>
      </c>
      <c r="H1547" s="6" t="s">
        <v>6480</v>
      </c>
      <c r="I1547" s="43">
        <v>45168</v>
      </c>
      <c r="J1547" s="43"/>
      <c r="L1547" s="6" t="s">
        <v>81</v>
      </c>
      <c r="M1547" s="6" t="s">
        <v>81</v>
      </c>
      <c r="N1547" s="6" t="s">
        <v>5730</v>
      </c>
      <c r="O1547" s="6" t="s">
        <v>3982</v>
      </c>
      <c r="Q1547" s="6" t="s">
        <v>2369</v>
      </c>
      <c r="R1547" s="6" t="s">
        <v>23224</v>
      </c>
      <c r="S1547" s="6" t="s">
        <v>23225</v>
      </c>
      <c r="T1547" s="6" t="s">
        <v>12</v>
      </c>
      <c r="U1547" s="6" t="s">
        <v>2369</v>
      </c>
      <c r="V1547" s="6" t="s">
        <v>15943</v>
      </c>
      <c r="W1547" s="6" t="s">
        <v>17545</v>
      </c>
      <c r="X1547" s="6" t="s">
        <v>23226</v>
      </c>
      <c r="Y1547" s="6" t="s">
        <v>23227</v>
      </c>
      <c r="Z1547" s="6" t="s">
        <v>23228</v>
      </c>
    </row>
    <row r="1548" spans="1:26" x14ac:dyDescent="0.25">
      <c r="A1548" s="6" t="s">
        <v>1813</v>
      </c>
      <c r="B1548" s="6" t="s">
        <v>3833</v>
      </c>
      <c r="C1548" s="6" t="s">
        <v>3816</v>
      </c>
      <c r="D1548" s="6" t="s">
        <v>12608</v>
      </c>
      <c r="E1548" s="6" t="s">
        <v>12609</v>
      </c>
      <c r="F1548" s="6" t="s">
        <v>6426</v>
      </c>
      <c r="G1548" s="6" t="s">
        <v>7906</v>
      </c>
      <c r="H1548" s="6" t="s">
        <v>1601</v>
      </c>
      <c r="I1548" s="43">
        <v>45231</v>
      </c>
      <c r="J1548" s="43">
        <v>45236</v>
      </c>
      <c r="K1548">
        <v>1652130</v>
      </c>
      <c r="L1548" s="6" t="s">
        <v>12610</v>
      </c>
      <c r="M1548" s="6" t="s">
        <v>12611</v>
      </c>
      <c r="N1548" s="6" t="s">
        <v>5731</v>
      </c>
      <c r="O1548" s="6" t="s">
        <v>3983</v>
      </c>
      <c r="Q1548" s="6" t="s">
        <v>2372</v>
      </c>
      <c r="R1548" s="6" t="s">
        <v>23229</v>
      </c>
      <c r="S1548" s="6" t="s">
        <v>23230</v>
      </c>
      <c r="T1548" s="6" t="s">
        <v>15960</v>
      </c>
      <c r="U1548" s="6" t="s">
        <v>23231</v>
      </c>
      <c r="V1548" s="6" t="s">
        <v>16752</v>
      </c>
      <c r="W1548" s="6" t="s">
        <v>19524</v>
      </c>
      <c r="X1548" s="6" t="s">
        <v>23232</v>
      </c>
      <c r="Y1548" s="6" t="s">
        <v>23233</v>
      </c>
      <c r="Z1548" s="6" t="s">
        <v>23234</v>
      </c>
    </row>
    <row r="1549" spans="1:26" x14ac:dyDescent="0.25">
      <c r="A1549" s="6" t="s">
        <v>1815</v>
      </c>
      <c r="B1549" s="6" t="s">
        <v>3847</v>
      </c>
      <c r="C1549" s="6" t="s">
        <v>3819</v>
      </c>
      <c r="D1549" s="6" t="s">
        <v>12612</v>
      </c>
      <c r="E1549" s="6" t="s">
        <v>11075</v>
      </c>
      <c r="F1549" s="6" t="s">
        <v>6537</v>
      </c>
      <c r="G1549" s="6" t="s">
        <v>12613</v>
      </c>
      <c r="H1549" s="6" t="s">
        <v>6353</v>
      </c>
      <c r="I1549" s="43">
        <v>45169</v>
      </c>
      <c r="J1549" s="43"/>
      <c r="K1549">
        <v>1618732</v>
      </c>
      <c r="L1549" s="6" t="s">
        <v>12614</v>
      </c>
      <c r="M1549" s="6" t="s">
        <v>12615</v>
      </c>
      <c r="N1549" s="6" t="s">
        <v>5732</v>
      </c>
      <c r="O1549" s="6" t="s">
        <v>3982</v>
      </c>
      <c r="Q1549" s="6" t="s">
        <v>15844</v>
      </c>
      <c r="R1549" s="6" t="s">
        <v>15845</v>
      </c>
      <c r="S1549" s="6" t="s">
        <v>81</v>
      </c>
      <c r="T1549" s="6" t="s">
        <v>81</v>
      </c>
      <c r="U1549" s="6" t="s">
        <v>81</v>
      </c>
      <c r="V1549" s="6" t="s">
        <v>15917</v>
      </c>
      <c r="W1549" s="6" t="s">
        <v>16452</v>
      </c>
      <c r="X1549" s="6" t="s">
        <v>23235</v>
      </c>
      <c r="Y1549" s="6" t="s">
        <v>23236</v>
      </c>
      <c r="Z1549" s="6" t="s">
        <v>81</v>
      </c>
    </row>
    <row r="1550" spans="1:26" x14ac:dyDescent="0.25">
      <c r="A1550" s="6" t="s">
        <v>1817</v>
      </c>
      <c r="B1550" s="6" t="s">
        <v>3930</v>
      </c>
      <c r="C1550" s="6" t="s">
        <v>114</v>
      </c>
      <c r="D1550" s="6" t="s">
        <v>12616</v>
      </c>
      <c r="E1550" s="6" t="s">
        <v>6746</v>
      </c>
      <c r="F1550" s="6" t="s">
        <v>8220</v>
      </c>
      <c r="G1550" s="6" t="s">
        <v>12617</v>
      </c>
      <c r="H1550" s="6" t="s">
        <v>8222</v>
      </c>
      <c r="I1550" s="43">
        <v>45231</v>
      </c>
      <c r="J1550" s="43"/>
      <c r="K1550">
        <v>1725964</v>
      </c>
      <c r="L1550" s="6" t="s">
        <v>12618</v>
      </c>
      <c r="M1550" s="6" t="s">
        <v>12619</v>
      </c>
      <c r="N1550" s="6" t="s">
        <v>4197</v>
      </c>
      <c r="O1550" s="6" t="s">
        <v>3982</v>
      </c>
      <c r="Q1550" s="6" t="s">
        <v>2374</v>
      </c>
      <c r="R1550" s="6" t="s">
        <v>23237</v>
      </c>
      <c r="S1550" s="6" t="s">
        <v>23238</v>
      </c>
      <c r="T1550" s="6" t="s">
        <v>15902</v>
      </c>
      <c r="U1550" s="6" t="s">
        <v>2374</v>
      </c>
      <c r="V1550" s="6" t="s">
        <v>16285</v>
      </c>
      <c r="W1550" s="6" t="s">
        <v>16286</v>
      </c>
      <c r="X1550" s="6" t="s">
        <v>23239</v>
      </c>
      <c r="Y1550" s="6" t="s">
        <v>23240</v>
      </c>
      <c r="Z1550" s="6" t="s">
        <v>81</v>
      </c>
    </row>
    <row r="1551" spans="1:26" x14ac:dyDescent="0.25">
      <c r="A1551" s="6" t="s">
        <v>1819</v>
      </c>
      <c r="B1551" s="6" t="s">
        <v>3815</v>
      </c>
      <c r="C1551" s="6" t="s">
        <v>3816</v>
      </c>
      <c r="D1551" s="6" t="s">
        <v>12620</v>
      </c>
      <c r="E1551" s="6" t="s">
        <v>12621</v>
      </c>
      <c r="F1551" s="6" t="s">
        <v>6688</v>
      </c>
      <c r="G1551" s="6" t="s">
        <v>12622</v>
      </c>
      <c r="H1551" s="6" t="s">
        <v>6376</v>
      </c>
      <c r="I1551" s="43">
        <v>45236</v>
      </c>
      <c r="J1551" s="43">
        <v>45240</v>
      </c>
      <c r="K1551">
        <v>1604821</v>
      </c>
      <c r="L1551" s="6" t="s">
        <v>12623</v>
      </c>
      <c r="M1551" s="6" t="s">
        <v>12624</v>
      </c>
      <c r="N1551" s="6" t="s">
        <v>4849</v>
      </c>
      <c r="O1551" s="6" t="s">
        <v>3983</v>
      </c>
      <c r="Q1551" s="6" t="s">
        <v>2375</v>
      </c>
      <c r="R1551" s="6" t="s">
        <v>23241</v>
      </c>
      <c r="S1551" s="6" t="s">
        <v>23242</v>
      </c>
      <c r="T1551" s="6" t="s">
        <v>12</v>
      </c>
      <c r="U1551" s="6" t="s">
        <v>2375</v>
      </c>
      <c r="V1551" s="6" t="s">
        <v>16785</v>
      </c>
      <c r="W1551" s="6" t="s">
        <v>18947</v>
      </c>
      <c r="X1551" s="6" t="s">
        <v>23243</v>
      </c>
      <c r="Y1551" s="6" t="s">
        <v>23244</v>
      </c>
      <c r="Z1551" s="6" t="s">
        <v>23245</v>
      </c>
    </row>
    <row r="1552" spans="1:26" x14ac:dyDescent="0.25">
      <c r="A1552" s="6" t="s">
        <v>1820</v>
      </c>
      <c r="B1552" s="6" t="s">
        <v>3828</v>
      </c>
      <c r="C1552" s="6" t="s">
        <v>3821</v>
      </c>
      <c r="D1552" s="6" t="s">
        <v>12625</v>
      </c>
      <c r="E1552" s="6" t="s">
        <v>81</v>
      </c>
      <c r="F1552" s="6" t="s">
        <v>6557</v>
      </c>
      <c r="G1552" s="6" t="s">
        <v>12626</v>
      </c>
      <c r="H1552" s="6" t="s">
        <v>6408</v>
      </c>
      <c r="I1552" s="43">
        <v>45216</v>
      </c>
      <c r="J1552" s="43">
        <v>45222</v>
      </c>
      <c r="K1552">
        <v>73124</v>
      </c>
      <c r="L1552" s="6" t="s">
        <v>12627</v>
      </c>
      <c r="M1552" s="6" t="s">
        <v>12628</v>
      </c>
      <c r="N1552" s="6" t="s">
        <v>5733</v>
      </c>
      <c r="O1552" s="6" t="s">
        <v>3982</v>
      </c>
      <c r="Q1552" s="6" t="s">
        <v>2376</v>
      </c>
      <c r="R1552" s="6" t="s">
        <v>23246</v>
      </c>
      <c r="S1552" s="6" t="s">
        <v>23247</v>
      </c>
      <c r="T1552" s="6" t="s">
        <v>15902</v>
      </c>
      <c r="U1552" s="6" t="s">
        <v>2376</v>
      </c>
      <c r="V1552" s="6" t="s">
        <v>15889</v>
      </c>
      <c r="W1552" s="6" t="s">
        <v>16116</v>
      </c>
      <c r="X1552" s="6" t="s">
        <v>23248</v>
      </c>
      <c r="Y1552" s="6" t="s">
        <v>23249</v>
      </c>
      <c r="Z1552" s="6" t="s">
        <v>23250</v>
      </c>
    </row>
    <row r="1553" spans="1:26" x14ac:dyDescent="0.25">
      <c r="A1553" s="6" t="s">
        <v>3464</v>
      </c>
      <c r="B1553" s="6" t="s">
        <v>3891</v>
      </c>
      <c r="C1553" s="6" t="s">
        <v>3887</v>
      </c>
      <c r="D1553" s="6" t="s">
        <v>12629</v>
      </c>
      <c r="E1553" s="6" t="s">
        <v>12630</v>
      </c>
      <c r="F1553" s="6" t="s">
        <v>6722</v>
      </c>
      <c r="G1553" s="6" t="s">
        <v>12631</v>
      </c>
      <c r="H1553" s="6" t="s">
        <v>81</v>
      </c>
      <c r="I1553" s="43"/>
      <c r="J1553" s="43"/>
      <c r="L1553" s="6" t="s">
        <v>12632</v>
      </c>
      <c r="M1553" s="6" t="s">
        <v>12633</v>
      </c>
      <c r="N1553" s="6" t="s">
        <v>5734</v>
      </c>
      <c r="O1553" s="6" t="s">
        <v>3982</v>
      </c>
      <c r="Q1553" s="6" t="s">
        <v>2378</v>
      </c>
      <c r="R1553" s="6" t="s">
        <v>23251</v>
      </c>
      <c r="S1553" s="6" t="s">
        <v>23252</v>
      </c>
      <c r="T1553" s="6" t="s">
        <v>12</v>
      </c>
      <c r="U1553" s="6" t="s">
        <v>2378</v>
      </c>
      <c r="V1553" s="6" t="s">
        <v>16127</v>
      </c>
      <c r="W1553" s="6" t="s">
        <v>16482</v>
      </c>
      <c r="X1553" s="6" t="s">
        <v>23253</v>
      </c>
      <c r="Y1553" s="6" t="s">
        <v>23254</v>
      </c>
      <c r="Z1553" s="6" t="s">
        <v>23255</v>
      </c>
    </row>
    <row r="1554" spans="1:26" x14ac:dyDescent="0.25">
      <c r="A1554" s="6" t="s">
        <v>1822</v>
      </c>
      <c r="B1554" s="6" t="s">
        <v>3843</v>
      </c>
      <c r="C1554" s="6" t="s">
        <v>3821</v>
      </c>
      <c r="D1554" s="6" t="s">
        <v>12634</v>
      </c>
      <c r="E1554" s="6" t="s">
        <v>81</v>
      </c>
      <c r="F1554" s="6" t="s">
        <v>6432</v>
      </c>
      <c r="G1554" s="6" t="s">
        <v>12635</v>
      </c>
      <c r="H1554" s="6" t="s">
        <v>6434</v>
      </c>
      <c r="I1554" s="43">
        <v>45153</v>
      </c>
      <c r="J1554" s="43"/>
      <c r="K1554">
        <v>1691493</v>
      </c>
      <c r="L1554" s="6" t="s">
        <v>12636</v>
      </c>
      <c r="M1554" s="6" t="s">
        <v>12637</v>
      </c>
      <c r="N1554" s="6" t="s">
        <v>5735</v>
      </c>
      <c r="O1554" s="6" t="s">
        <v>3982</v>
      </c>
      <c r="Q1554" s="6" t="s">
        <v>2380</v>
      </c>
      <c r="R1554" s="6" t="s">
        <v>23256</v>
      </c>
      <c r="S1554" s="6" t="s">
        <v>23257</v>
      </c>
      <c r="T1554" s="6" t="s">
        <v>12</v>
      </c>
      <c r="U1554" s="6" t="s">
        <v>2380</v>
      </c>
      <c r="V1554" s="6" t="s">
        <v>102</v>
      </c>
      <c r="W1554" s="6" t="s">
        <v>16670</v>
      </c>
      <c r="X1554" s="6" t="s">
        <v>23258</v>
      </c>
      <c r="Y1554" s="6" t="s">
        <v>23259</v>
      </c>
      <c r="Z1554" s="6" t="s">
        <v>23260</v>
      </c>
    </row>
    <row r="1555" spans="1:26" x14ac:dyDescent="0.25">
      <c r="A1555" s="6" t="s">
        <v>1823</v>
      </c>
      <c r="B1555" s="6" t="s">
        <v>3894</v>
      </c>
      <c r="C1555" s="6" t="s">
        <v>114</v>
      </c>
      <c r="D1555" s="6" t="s">
        <v>12638</v>
      </c>
      <c r="E1555" s="6" t="s">
        <v>81</v>
      </c>
      <c r="F1555" s="6" t="s">
        <v>6797</v>
      </c>
      <c r="G1555" s="6" t="s">
        <v>8616</v>
      </c>
      <c r="H1555" s="6" t="s">
        <v>6388</v>
      </c>
      <c r="I1555" s="43">
        <v>45217</v>
      </c>
      <c r="J1555" s="43">
        <v>45222</v>
      </c>
      <c r="K1555">
        <v>73309</v>
      </c>
      <c r="L1555" s="6" t="s">
        <v>12639</v>
      </c>
      <c r="M1555" s="6" t="s">
        <v>12640</v>
      </c>
      <c r="N1555" s="6" t="s">
        <v>4606</v>
      </c>
      <c r="O1555" s="6" t="s">
        <v>3982</v>
      </c>
      <c r="Q1555" s="6" t="s">
        <v>2382</v>
      </c>
      <c r="R1555" s="6" t="s">
        <v>23261</v>
      </c>
      <c r="S1555" s="6" t="s">
        <v>23262</v>
      </c>
      <c r="T1555" s="6" t="s">
        <v>12</v>
      </c>
      <c r="U1555" s="6" t="s">
        <v>2382</v>
      </c>
      <c r="V1555" s="6" t="s">
        <v>16076</v>
      </c>
      <c r="W1555" s="6" t="s">
        <v>19415</v>
      </c>
      <c r="X1555" s="6" t="s">
        <v>23263</v>
      </c>
      <c r="Y1555" s="6" t="s">
        <v>23264</v>
      </c>
      <c r="Z1555" s="6" t="s">
        <v>23265</v>
      </c>
    </row>
    <row r="1556" spans="1:26" x14ac:dyDescent="0.25">
      <c r="A1556" s="6" t="s">
        <v>3466</v>
      </c>
      <c r="B1556" s="6" t="s">
        <v>3841</v>
      </c>
      <c r="C1556" s="6" t="s">
        <v>3816</v>
      </c>
      <c r="D1556" s="6" t="s">
        <v>12641</v>
      </c>
      <c r="E1556" s="6" t="s">
        <v>81</v>
      </c>
      <c r="F1556" s="6" t="s">
        <v>6472</v>
      </c>
      <c r="G1556" s="6" t="s">
        <v>9330</v>
      </c>
      <c r="H1556" s="6" t="s">
        <v>6353</v>
      </c>
      <c r="I1556" s="43">
        <v>45237</v>
      </c>
      <c r="J1556" s="43">
        <v>45243</v>
      </c>
      <c r="K1556">
        <v>1142596</v>
      </c>
      <c r="L1556" s="6" t="s">
        <v>12642</v>
      </c>
      <c r="M1556" s="6" t="s">
        <v>12643</v>
      </c>
      <c r="N1556" s="6" t="s">
        <v>5736</v>
      </c>
      <c r="O1556" s="6" t="s">
        <v>3983</v>
      </c>
      <c r="Q1556" s="6" t="s">
        <v>2384</v>
      </c>
      <c r="R1556" s="6" t="s">
        <v>2383</v>
      </c>
      <c r="S1556" s="6" t="s">
        <v>23266</v>
      </c>
      <c r="T1556" s="6" t="s">
        <v>12</v>
      </c>
      <c r="U1556" s="6" t="s">
        <v>2384</v>
      </c>
      <c r="V1556" s="6" t="s">
        <v>15930</v>
      </c>
      <c r="W1556" s="6" t="s">
        <v>16319</v>
      </c>
      <c r="X1556" s="6" t="s">
        <v>23267</v>
      </c>
      <c r="Y1556" s="6" t="s">
        <v>23268</v>
      </c>
      <c r="Z1556" s="6" t="s">
        <v>23269</v>
      </c>
    </row>
    <row r="1557" spans="1:26" x14ac:dyDescent="0.25">
      <c r="A1557" s="6" t="s">
        <v>3468</v>
      </c>
      <c r="B1557" s="6" t="s">
        <v>3833</v>
      </c>
      <c r="C1557" s="6" t="s">
        <v>3816</v>
      </c>
      <c r="D1557" s="6" t="s">
        <v>12644</v>
      </c>
      <c r="E1557" s="6" t="s">
        <v>7859</v>
      </c>
      <c r="F1557" s="6" t="s">
        <v>6426</v>
      </c>
      <c r="G1557" s="6" t="s">
        <v>6774</v>
      </c>
      <c r="H1557" s="6" t="s">
        <v>1601</v>
      </c>
      <c r="I1557" s="43"/>
      <c r="J1557" s="43"/>
      <c r="K1557">
        <v>1861560</v>
      </c>
      <c r="L1557" s="6" t="s">
        <v>12645</v>
      </c>
      <c r="M1557" s="6" t="s">
        <v>12646</v>
      </c>
      <c r="N1557" s="6" t="s">
        <v>5737</v>
      </c>
      <c r="O1557" s="6" t="s">
        <v>3983</v>
      </c>
      <c r="Q1557" s="6" t="s">
        <v>2385</v>
      </c>
      <c r="R1557" s="6" t="s">
        <v>23270</v>
      </c>
      <c r="S1557" s="6" t="s">
        <v>23271</v>
      </c>
      <c r="T1557" s="6" t="s">
        <v>12</v>
      </c>
      <c r="U1557" s="6" t="s">
        <v>2385</v>
      </c>
      <c r="V1557" s="6" t="s">
        <v>16285</v>
      </c>
      <c r="W1557" s="6" t="s">
        <v>16286</v>
      </c>
      <c r="X1557" s="6" t="s">
        <v>23272</v>
      </c>
      <c r="Y1557" s="6" t="s">
        <v>23273</v>
      </c>
      <c r="Z1557" s="6" t="s">
        <v>23274</v>
      </c>
    </row>
    <row r="1558" spans="1:26" x14ac:dyDescent="0.25">
      <c r="A1558" s="6" t="s">
        <v>1825</v>
      </c>
      <c r="B1558" s="6" t="s">
        <v>3841</v>
      </c>
      <c r="C1558" s="6" t="s">
        <v>3816</v>
      </c>
      <c r="D1558" s="6" t="s">
        <v>12647</v>
      </c>
      <c r="E1558" s="6" t="s">
        <v>12648</v>
      </c>
      <c r="F1558" s="6" t="s">
        <v>12649</v>
      </c>
      <c r="G1558" s="6" t="s">
        <v>12650</v>
      </c>
      <c r="H1558" s="6" t="s">
        <v>81</v>
      </c>
      <c r="I1558" s="43">
        <v>45224</v>
      </c>
      <c r="J1558" s="43">
        <v>45229</v>
      </c>
      <c r="K1558">
        <v>1645113</v>
      </c>
      <c r="L1558" s="6" t="s">
        <v>12651</v>
      </c>
      <c r="M1558" s="6" t="s">
        <v>12652</v>
      </c>
      <c r="N1558" s="6" t="s">
        <v>5738</v>
      </c>
      <c r="O1558" s="6" t="s">
        <v>3983</v>
      </c>
      <c r="Q1558" s="6" t="s">
        <v>2387</v>
      </c>
      <c r="R1558" s="6" t="s">
        <v>23275</v>
      </c>
      <c r="S1558" s="6" t="s">
        <v>23276</v>
      </c>
      <c r="T1558" s="6" t="s">
        <v>15902</v>
      </c>
      <c r="U1558" s="6" t="s">
        <v>2387</v>
      </c>
      <c r="V1558" s="6" t="s">
        <v>15943</v>
      </c>
      <c r="W1558" s="6" t="s">
        <v>16230</v>
      </c>
      <c r="X1558" s="6" t="s">
        <v>23277</v>
      </c>
      <c r="Y1558" s="6" t="s">
        <v>23278</v>
      </c>
      <c r="Z1558" s="6" t="s">
        <v>81</v>
      </c>
    </row>
    <row r="1559" spans="1:26" x14ac:dyDescent="0.25">
      <c r="A1559" s="6" t="s">
        <v>1826</v>
      </c>
      <c r="B1559" s="6" t="s">
        <v>3853</v>
      </c>
      <c r="C1559" s="6" t="s">
        <v>3819</v>
      </c>
      <c r="D1559" s="6" t="s">
        <v>12653</v>
      </c>
      <c r="E1559" s="6" t="s">
        <v>81</v>
      </c>
      <c r="F1559" s="6" t="s">
        <v>6351</v>
      </c>
      <c r="G1559" s="6" t="s">
        <v>6352</v>
      </c>
      <c r="H1559" s="6" t="s">
        <v>6353</v>
      </c>
      <c r="I1559" s="43">
        <v>45161</v>
      </c>
      <c r="J1559" s="43"/>
      <c r="K1559">
        <v>1045810</v>
      </c>
      <c r="L1559" s="6" t="s">
        <v>12654</v>
      </c>
      <c r="M1559" s="6" t="s">
        <v>12655</v>
      </c>
      <c r="N1559" s="6" t="s">
        <v>4293</v>
      </c>
      <c r="O1559" s="6" t="s">
        <v>3982</v>
      </c>
      <c r="Q1559" s="6" t="s">
        <v>2389</v>
      </c>
      <c r="R1559" s="6" t="s">
        <v>23279</v>
      </c>
      <c r="S1559" s="6" t="s">
        <v>23280</v>
      </c>
      <c r="T1559" s="6" t="s">
        <v>15902</v>
      </c>
      <c r="U1559" s="6" t="s">
        <v>2389</v>
      </c>
      <c r="V1559" s="6" t="s">
        <v>15889</v>
      </c>
      <c r="W1559" s="6" t="s">
        <v>18010</v>
      </c>
      <c r="X1559" s="6" t="s">
        <v>23281</v>
      </c>
      <c r="Y1559" s="6" t="s">
        <v>23282</v>
      </c>
      <c r="Z1559" s="6" t="s">
        <v>23283</v>
      </c>
    </row>
    <row r="1560" spans="1:26" x14ac:dyDescent="0.25">
      <c r="A1560" s="6" t="s">
        <v>1828</v>
      </c>
      <c r="B1560" s="6" t="s">
        <v>3847</v>
      </c>
      <c r="C1560" s="6" t="s">
        <v>3819</v>
      </c>
      <c r="D1560" s="6" t="s">
        <v>24640</v>
      </c>
      <c r="E1560" s="6" t="s">
        <v>12656</v>
      </c>
      <c r="F1560" s="6" t="s">
        <v>7842</v>
      </c>
      <c r="G1560" s="6" t="s">
        <v>12657</v>
      </c>
      <c r="H1560" s="6" t="s">
        <v>6480</v>
      </c>
      <c r="I1560" s="43">
        <v>45147</v>
      </c>
      <c r="J1560" s="43"/>
      <c r="K1560">
        <v>1765159</v>
      </c>
      <c r="L1560" s="6" t="s">
        <v>12658</v>
      </c>
      <c r="M1560" s="6" t="s">
        <v>12659</v>
      </c>
      <c r="N1560" s="6" t="s">
        <v>5739</v>
      </c>
      <c r="O1560" s="6" t="s">
        <v>3982</v>
      </c>
      <c r="Q1560" s="6" t="s">
        <v>2391</v>
      </c>
      <c r="R1560" s="6" t="s">
        <v>23284</v>
      </c>
      <c r="S1560" s="6" t="s">
        <v>23285</v>
      </c>
      <c r="T1560" s="6" t="s">
        <v>15902</v>
      </c>
      <c r="U1560" s="6" t="s">
        <v>2391</v>
      </c>
      <c r="V1560" s="6" t="s">
        <v>16037</v>
      </c>
      <c r="W1560" s="6" t="s">
        <v>16579</v>
      </c>
      <c r="X1560" s="6" t="s">
        <v>23286</v>
      </c>
      <c r="Y1560" s="6" t="s">
        <v>23287</v>
      </c>
      <c r="Z1560" s="6" t="s">
        <v>23288</v>
      </c>
    </row>
    <row r="1561" spans="1:26" x14ac:dyDescent="0.25">
      <c r="A1561" s="6" t="s">
        <v>1829</v>
      </c>
      <c r="B1561" s="6" t="s">
        <v>3848</v>
      </c>
      <c r="C1561" s="6" t="s">
        <v>3819</v>
      </c>
      <c r="D1561" s="6" t="s">
        <v>12660</v>
      </c>
      <c r="E1561" s="6" t="s">
        <v>81</v>
      </c>
      <c r="F1561" s="6" t="s">
        <v>12661</v>
      </c>
      <c r="G1561" s="6" t="s">
        <v>12662</v>
      </c>
      <c r="H1561" s="6" t="s">
        <v>81</v>
      </c>
      <c r="I1561" s="43">
        <v>45231</v>
      </c>
      <c r="J1561" s="43">
        <v>45236</v>
      </c>
      <c r="K1561">
        <v>1109345</v>
      </c>
      <c r="L1561" s="6" t="s">
        <v>12663</v>
      </c>
      <c r="M1561" s="6" t="s">
        <v>12664</v>
      </c>
      <c r="N1561" s="6" t="s">
        <v>5740</v>
      </c>
      <c r="O1561" s="6" t="s">
        <v>3982</v>
      </c>
      <c r="Q1561" s="6" t="s">
        <v>2392</v>
      </c>
      <c r="R1561" s="6" t="s">
        <v>23289</v>
      </c>
      <c r="S1561" s="6" t="s">
        <v>23290</v>
      </c>
      <c r="T1561" s="6" t="s">
        <v>12</v>
      </c>
      <c r="U1561" s="6" t="s">
        <v>2392</v>
      </c>
      <c r="V1561" s="6" t="s">
        <v>15943</v>
      </c>
      <c r="W1561" s="6" t="s">
        <v>18424</v>
      </c>
      <c r="X1561" s="6" t="s">
        <v>23291</v>
      </c>
      <c r="Y1561" s="6" t="s">
        <v>23292</v>
      </c>
      <c r="Z1561" s="6" t="s">
        <v>23293</v>
      </c>
    </row>
    <row r="1562" spans="1:26" x14ac:dyDescent="0.25">
      <c r="A1562" s="6" t="s">
        <v>1831</v>
      </c>
      <c r="B1562" s="6" t="s">
        <v>3833</v>
      </c>
      <c r="C1562" s="6" t="s">
        <v>3816</v>
      </c>
      <c r="D1562" s="6" t="s">
        <v>12665</v>
      </c>
      <c r="E1562" s="6" t="s">
        <v>81</v>
      </c>
      <c r="F1562" s="6" t="s">
        <v>12666</v>
      </c>
      <c r="G1562" s="6" t="s">
        <v>12667</v>
      </c>
      <c r="H1562" s="6" t="s">
        <v>81</v>
      </c>
      <c r="I1562" s="43"/>
      <c r="J1562" s="43"/>
      <c r="K1562">
        <v>353278</v>
      </c>
      <c r="L1562" s="6" t="s">
        <v>12668</v>
      </c>
      <c r="M1562" s="6" t="s">
        <v>12669</v>
      </c>
      <c r="N1562" s="6" t="s">
        <v>5741</v>
      </c>
      <c r="O1562" s="6" t="s">
        <v>3983</v>
      </c>
      <c r="Q1562" s="6" t="s">
        <v>2393</v>
      </c>
      <c r="R1562" s="6" t="s">
        <v>23294</v>
      </c>
      <c r="S1562" s="6" t="s">
        <v>23295</v>
      </c>
      <c r="T1562" s="6" t="s">
        <v>12</v>
      </c>
      <c r="U1562" s="6" t="s">
        <v>2393</v>
      </c>
      <c r="V1562" s="6" t="s">
        <v>16024</v>
      </c>
      <c r="W1562" s="6" t="s">
        <v>17491</v>
      </c>
      <c r="X1562" s="6" t="s">
        <v>23296</v>
      </c>
      <c r="Y1562" s="6" t="s">
        <v>23297</v>
      </c>
      <c r="Z1562" s="6" t="s">
        <v>23298</v>
      </c>
    </row>
    <row r="1563" spans="1:26" x14ac:dyDescent="0.25">
      <c r="A1563" s="6" t="s">
        <v>1832</v>
      </c>
      <c r="B1563" s="6" t="s">
        <v>3918</v>
      </c>
      <c r="C1563" s="6" t="s">
        <v>3826</v>
      </c>
      <c r="D1563" s="6" t="s">
        <v>12670</v>
      </c>
      <c r="E1563" s="6" t="s">
        <v>12671</v>
      </c>
      <c r="F1563" s="6" t="s">
        <v>8096</v>
      </c>
      <c r="G1563" s="6" t="s">
        <v>8097</v>
      </c>
      <c r="H1563" s="6" t="s">
        <v>6650</v>
      </c>
      <c r="I1563" s="43">
        <v>45222</v>
      </c>
      <c r="J1563" s="43">
        <v>45226</v>
      </c>
      <c r="K1563">
        <v>906163</v>
      </c>
      <c r="L1563" s="6" t="s">
        <v>12672</v>
      </c>
      <c r="M1563" s="6" t="s">
        <v>12673</v>
      </c>
      <c r="N1563" s="6" t="s">
        <v>4384</v>
      </c>
      <c r="O1563" s="6" t="s">
        <v>3982</v>
      </c>
      <c r="Q1563" s="6" t="s">
        <v>3675</v>
      </c>
      <c r="R1563" s="6" t="s">
        <v>23299</v>
      </c>
      <c r="S1563" s="6" t="s">
        <v>23300</v>
      </c>
      <c r="T1563" s="6" t="s">
        <v>6627</v>
      </c>
      <c r="U1563" s="6" t="s">
        <v>23301</v>
      </c>
      <c r="V1563" s="6" t="s">
        <v>102</v>
      </c>
      <c r="W1563" s="6" t="s">
        <v>16106</v>
      </c>
      <c r="X1563" s="6" t="s">
        <v>23302</v>
      </c>
      <c r="Y1563" s="6" t="s">
        <v>23303</v>
      </c>
      <c r="Z1563" s="6" t="s">
        <v>23304</v>
      </c>
    </row>
    <row r="1564" spans="1:26" x14ac:dyDescent="0.25">
      <c r="A1564" s="6" t="s">
        <v>1834</v>
      </c>
      <c r="B1564" s="6" t="s">
        <v>3830</v>
      </c>
      <c r="C1564" s="6" t="s">
        <v>3816</v>
      </c>
      <c r="D1564" s="6" t="s">
        <v>12674</v>
      </c>
      <c r="E1564" s="6" t="s">
        <v>81</v>
      </c>
      <c r="F1564" s="6" t="s">
        <v>9287</v>
      </c>
      <c r="G1564" s="6" t="s">
        <v>12675</v>
      </c>
      <c r="H1564" s="6" t="s">
        <v>81</v>
      </c>
      <c r="I1564" s="43"/>
      <c r="J1564" s="43"/>
      <c r="K1564">
        <v>1114448</v>
      </c>
      <c r="L1564" s="6" t="s">
        <v>12676</v>
      </c>
      <c r="M1564" s="6" t="s">
        <v>12677</v>
      </c>
      <c r="N1564" s="6" t="s">
        <v>5742</v>
      </c>
      <c r="O1564" s="6" t="s">
        <v>3983</v>
      </c>
      <c r="Q1564" s="6" t="s">
        <v>2395</v>
      </c>
      <c r="R1564" s="6" t="s">
        <v>23305</v>
      </c>
      <c r="S1564" s="6" t="s">
        <v>23306</v>
      </c>
      <c r="T1564" s="6" t="s">
        <v>81</v>
      </c>
      <c r="U1564" s="6" t="s">
        <v>81</v>
      </c>
      <c r="V1564" s="6" t="s">
        <v>15943</v>
      </c>
      <c r="W1564" s="6" t="s">
        <v>15944</v>
      </c>
      <c r="X1564" s="6" t="s">
        <v>23307</v>
      </c>
      <c r="Y1564" s="6" t="s">
        <v>23308</v>
      </c>
      <c r="Z1564" s="6" t="s">
        <v>81</v>
      </c>
    </row>
    <row r="1565" spans="1:26" x14ac:dyDescent="0.25">
      <c r="A1565" s="6" t="s">
        <v>1836</v>
      </c>
      <c r="B1565" s="6" t="s">
        <v>3879</v>
      </c>
      <c r="C1565" s="6" t="s">
        <v>3816</v>
      </c>
      <c r="D1565" s="6" t="s">
        <v>12678</v>
      </c>
      <c r="E1565" s="6" t="s">
        <v>12679</v>
      </c>
      <c r="F1565" s="6" t="s">
        <v>12680</v>
      </c>
      <c r="G1565" s="6" t="s">
        <v>12681</v>
      </c>
      <c r="H1565" s="6" t="s">
        <v>6353</v>
      </c>
      <c r="I1565" s="43">
        <v>45231</v>
      </c>
      <c r="J1565" s="43">
        <v>45236</v>
      </c>
      <c r="K1565">
        <v>1757073</v>
      </c>
      <c r="L1565" s="6" t="s">
        <v>12682</v>
      </c>
      <c r="M1565" s="6" t="s">
        <v>12683</v>
      </c>
      <c r="N1565" s="6" t="s">
        <v>4804</v>
      </c>
      <c r="O1565" s="6" t="s">
        <v>3983</v>
      </c>
      <c r="Q1565" s="6" t="s">
        <v>15846</v>
      </c>
      <c r="R1565" s="6" t="s">
        <v>23309</v>
      </c>
      <c r="S1565" s="6" t="s">
        <v>81</v>
      </c>
      <c r="T1565" s="6" t="s">
        <v>81</v>
      </c>
      <c r="U1565" s="6" t="s">
        <v>81</v>
      </c>
      <c r="V1565" s="6" t="s">
        <v>18549</v>
      </c>
      <c r="W1565" s="6" t="s">
        <v>18550</v>
      </c>
      <c r="X1565" s="6" t="s">
        <v>23310</v>
      </c>
      <c r="Y1565" s="6" t="s">
        <v>23311</v>
      </c>
      <c r="Z1565" s="6" t="s">
        <v>81</v>
      </c>
    </row>
    <row r="1566" spans="1:26" x14ac:dyDescent="0.25">
      <c r="A1566" s="6" t="s">
        <v>1838</v>
      </c>
      <c r="B1566" s="6" t="s">
        <v>3829</v>
      </c>
      <c r="C1566" s="6" t="s">
        <v>3823</v>
      </c>
      <c r="D1566" s="6" t="s">
        <v>12684</v>
      </c>
      <c r="E1566" s="6" t="s">
        <v>12685</v>
      </c>
      <c r="F1566" s="6" t="s">
        <v>7215</v>
      </c>
      <c r="G1566" s="6" t="s">
        <v>12686</v>
      </c>
      <c r="H1566" s="6" t="s">
        <v>81</v>
      </c>
      <c r="I1566" s="43">
        <v>45225</v>
      </c>
      <c r="J1566" s="43">
        <v>45230</v>
      </c>
      <c r="K1566">
        <v>1720635</v>
      </c>
      <c r="L1566" s="6" t="s">
        <v>12687</v>
      </c>
      <c r="M1566" s="6" t="s">
        <v>12688</v>
      </c>
      <c r="N1566" s="6" t="s">
        <v>4717</v>
      </c>
      <c r="O1566" s="6" t="s">
        <v>3984</v>
      </c>
      <c r="Q1566" s="6" t="s">
        <v>2396</v>
      </c>
      <c r="R1566" s="6" t="s">
        <v>23312</v>
      </c>
      <c r="S1566" s="6" t="s">
        <v>23313</v>
      </c>
      <c r="T1566" s="6" t="s">
        <v>12</v>
      </c>
      <c r="U1566" s="6" t="s">
        <v>2396</v>
      </c>
      <c r="V1566" s="6" t="s">
        <v>15962</v>
      </c>
      <c r="W1566" s="6" t="s">
        <v>15963</v>
      </c>
      <c r="X1566" s="6" t="s">
        <v>23314</v>
      </c>
      <c r="Y1566" s="6" t="s">
        <v>23315</v>
      </c>
      <c r="Z1566" s="6" t="s">
        <v>23316</v>
      </c>
    </row>
    <row r="1567" spans="1:26" x14ac:dyDescent="0.25">
      <c r="A1567" s="6" t="s">
        <v>3470</v>
      </c>
      <c r="B1567" s="6" t="s">
        <v>3873</v>
      </c>
      <c r="C1567" s="6" t="s">
        <v>114</v>
      </c>
      <c r="D1567" s="6" t="s">
        <v>12689</v>
      </c>
      <c r="E1567" s="6" t="s">
        <v>81</v>
      </c>
      <c r="F1567" s="6" t="s">
        <v>12666</v>
      </c>
      <c r="G1567" s="6" t="s">
        <v>12667</v>
      </c>
      <c r="H1567" s="6" t="s">
        <v>81</v>
      </c>
      <c r="I1567" s="43"/>
      <c r="J1567" s="43"/>
      <c r="L1567" s="6" t="s">
        <v>12690</v>
      </c>
      <c r="M1567" s="6" t="s">
        <v>12691</v>
      </c>
      <c r="N1567" s="6" t="s">
        <v>5743</v>
      </c>
      <c r="O1567" s="6" t="s">
        <v>3982</v>
      </c>
      <c r="Q1567" s="6" t="s">
        <v>15850</v>
      </c>
      <c r="R1567" s="6" t="s">
        <v>23317</v>
      </c>
      <c r="S1567" s="6" t="s">
        <v>23318</v>
      </c>
      <c r="T1567" s="6" t="s">
        <v>15902</v>
      </c>
      <c r="U1567" s="6" t="s">
        <v>15850</v>
      </c>
      <c r="V1567" s="6" t="s">
        <v>15930</v>
      </c>
      <c r="W1567" s="6" t="s">
        <v>16319</v>
      </c>
      <c r="X1567" s="6" t="s">
        <v>23319</v>
      </c>
      <c r="Y1567" s="6" t="s">
        <v>23320</v>
      </c>
      <c r="Z1567" s="6" t="s">
        <v>23321</v>
      </c>
    </row>
    <row r="1568" spans="1:26" x14ac:dyDescent="0.25">
      <c r="A1568" s="6" t="s">
        <v>1840</v>
      </c>
      <c r="B1568" s="6" t="s">
        <v>3864</v>
      </c>
      <c r="C1568" s="6" t="s">
        <v>102</v>
      </c>
      <c r="D1568" s="6" t="s">
        <v>12692</v>
      </c>
      <c r="E1568" s="6" t="s">
        <v>81</v>
      </c>
      <c r="F1568" s="6" t="s">
        <v>12693</v>
      </c>
      <c r="G1568" s="6" t="s">
        <v>12694</v>
      </c>
      <c r="H1568" s="6" t="s">
        <v>7775</v>
      </c>
      <c r="I1568" s="43">
        <v>45222</v>
      </c>
      <c r="J1568" s="43">
        <v>45226</v>
      </c>
      <c r="K1568">
        <v>73088</v>
      </c>
      <c r="L1568" s="6" t="s">
        <v>12695</v>
      </c>
      <c r="M1568" s="6" t="s">
        <v>12696</v>
      </c>
      <c r="N1568" s="6" t="s">
        <v>5744</v>
      </c>
      <c r="O1568" s="6" t="s">
        <v>3983</v>
      </c>
      <c r="Q1568" s="6" t="s">
        <v>3678</v>
      </c>
      <c r="R1568" s="6" t="s">
        <v>23322</v>
      </c>
      <c r="S1568" s="6" t="s">
        <v>23323</v>
      </c>
      <c r="T1568" s="6" t="s">
        <v>15902</v>
      </c>
      <c r="U1568" s="6" t="s">
        <v>3678</v>
      </c>
      <c r="V1568" s="6" t="s">
        <v>15930</v>
      </c>
      <c r="W1568" s="6" t="s">
        <v>16319</v>
      </c>
      <c r="X1568" s="6" t="s">
        <v>23324</v>
      </c>
      <c r="Y1568" s="6" t="s">
        <v>23325</v>
      </c>
      <c r="Z1568" s="6" t="s">
        <v>23326</v>
      </c>
    </row>
    <row r="1569" spans="1:26" x14ac:dyDescent="0.25">
      <c r="A1569" s="6" t="s">
        <v>1842</v>
      </c>
      <c r="B1569" s="6" t="s">
        <v>3832</v>
      </c>
      <c r="C1569" s="6" t="s">
        <v>3821</v>
      </c>
      <c r="D1569" s="6" t="s">
        <v>12697</v>
      </c>
      <c r="E1569" s="6" t="s">
        <v>12698</v>
      </c>
      <c r="F1569" s="6" t="s">
        <v>12699</v>
      </c>
      <c r="G1569" s="6" t="s">
        <v>12700</v>
      </c>
      <c r="H1569" s="6" t="s">
        <v>81</v>
      </c>
      <c r="I1569" s="43"/>
      <c r="J1569" s="43"/>
      <c r="K1569">
        <v>844150</v>
      </c>
      <c r="L1569" s="6" t="s">
        <v>12701</v>
      </c>
      <c r="M1569" s="6" t="s">
        <v>12702</v>
      </c>
      <c r="N1569" s="6" t="s">
        <v>5745</v>
      </c>
      <c r="O1569" s="6" t="s">
        <v>3982</v>
      </c>
      <c r="Q1569" s="6" t="s">
        <v>2398</v>
      </c>
      <c r="R1569" s="6" t="s">
        <v>2397</v>
      </c>
      <c r="S1569" s="6" t="s">
        <v>23327</v>
      </c>
      <c r="T1569" s="6" t="s">
        <v>81</v>
      </c>
      <c r="U1569" s="6" t="s">
        <v>81</v>
      </c>
      <c r="V1569" s="6" t="s">
        <v>15980</v>
      </c>
      <c r="W1569" s="6" t="s">
        <v>15981</v>
      </c>
      <c r="X1569" s="6" t="s">
        <v>23328</v>
      </c>
      <c r="Y1569" s="6" t="s">
        <v>23329</v>
      </c>
      <c r="Z1569" s="6" t="s">
        <v>81</v>
      </c>
    </row>
    <row r="1570" spans="1:26" x14ac:dyDescent="0.25">
      <c r="A1570" s="6" t="s">
        <v>1843</v>
      </c>
      <c r="B1570" s="6" t="s">
        <v>3931</v>
      </c>
      <c r="C1570" s="6" t="s">
        <v>3835</v>
      </c>
      <c r="D1570" s="6" t="s">
        <v>12703</v>
      </c>
      <c r="E1570" s="6" t="s">
        <v>81</v>
      </c>
      <c r="F1570" s="6" t="s">
        <v>6418</v>
      </c>
      <c r="G1570" s="6" t="s">
        <v>9772</v>
      </c>
      <c r="H1570" s="6" t="s">
        <v>6420</v>
      </c>
      <c r="I1570" s="43">
        <v>45225</v>
      </c>
      <c r="J1570" s="43">
        <v>45229</v>
      </c>
      <c r="K1570">
        <v>814453</v>
      </c>
      <c r="L1570" s="6" t="s">
        <v>12704</v>
      </c>
      <c r="M1570" s="6" t="s">
        <v>12705</v>
      </c>
      <c r="N1570" s="6" t="s">
        <v>4015</v>
      </c>
      <c r="O1570" s="6" t="s">
        <v>3982</v>
      </c>
      <c r="Q1570" s="6" t="s">
        <v>2400</v>
      </c>
      <c r="R1570" s="6" t="s">
        <v>23330</v>
      </c>
      <c r="S1570" s="6" t="s">
        <v>23331</v>
      </c>
      <c r="T1570" s="6" t="s">
        <v>6627</v>
      </c>
      <c r="U1570" s="6" t="s">
        <v>2400</v>
      </c>
      <c r="V1570" s="6" t="s">
        <v>15930</v>
      </c>
      <c r="W1570" s="6" t="s">
        <v>16319</v>
      </c>
      <c r="X1570" s="6" t="s">
        <v>23332</v>
      </c>
      <c r="Y1570" s="6" t="s">
        <v>23333</v>
      </c>
      <c r="Z1570" s="6" t="s">
        <v>23334</v>
      </c>
    </row>
    <row r="1571" spans="1:26" x14ac:dyDescent="0.25">
      <c r="A1571" s="6" t="s">
        <v>1845</v>
      </c>
      <c r="B1571" s="6" t="s">
        <v>3886</v>
      </c>
      <c r="C1571" s="6" t="s">
        <v>3887</v>
      </c>
      <c r="D1571" s="6" t="s">
        <v>9992</v>
      </c>
      <c r="E1571" s="6" t="s">
        <v>81</v>
      </c>
      <c r="F1571" s="6" t="s">
        <v>6445</v>
      </c>
      <c r="G1571" s="6" t="s">
        <v>9993</v>
      </c>
      <c r="H1571" s="6" t="s">
        <v>6447</v>
      </c>
      <c r="I1571" s="43"/>
      <c r="J1571" s="43"/>
      <c r="K1571">
        <v>1564708</v>
      </c>
      <c r="L1571" s="6" t="s">
        <v>12706</v>
      </c>
      <c r="M1571" s="6" t="s">
        <v>12707</v>
      </c>
      <c r="N1571" s="6" t="s">
        <v>4370</v>
      </c>
      <c r="O1571" s="6" t="s">
        <v>3982</v>
      </c>
      <c r="Q1571" s="6" t="s">
        <v>2402</v>
      </c>
      <c r="R1571" s="6" t="s">
        <v>23335</v>
      </c>
      <c r="S1571" s="6" t="s">
        <v>23336</v>
      </c>
      <c r="T1571" s="6" t="s">
        <v>12</v>
      </c>
      <c r="U1571" s="6" t="s">
        <v>2402</v>
      </c>
      <c r="V1571" s="6" t="s">
        <v>16024</v>
      </c>
      <c r="W1571" s="6" t="s">
        <v>16025</v>
      </c>
      <c r="X1571" s="6" t="s">
        <v>23337</v>
      </c>
      <c r="Y1571" s="6" t="s">
        <v>23338</v>
      </c>
      <c r="Z1571" s="6" t="s">
        <v>23339</v>
      </c>
    </row>
    <row r="1572" spans="1:26" x14ac:dyDescent="0.25">
      <c r="A1572" s="6" t="s">
        <v>1846</v>
      </c>
      <c r="B1572" s="6" t="s">
        <v>3886</v>
      </c>
      <c r="C1572" s="6" t="s">
        <v>3887</v>
      </c>
      <c r="D1572" s="6" t="s">
        <v>9992</v>
      </c>
      <c r="E1572" s="6" t="s">
        <v>81</v>
      </c>
      <c r="F1572" s="6" t="s">
        <v>6445</v>
      </c>
      <c r="G1572" s="6" t="s">
        <v>9993</v>
      </c>
      <c r="H1572" s="6" t="s">
        <v>6447</v>
      </c>
      <c r="I1572" s="43">
        <v>45148</v>
      </c>
      <c r="J1572" s="43"/>
      <c r="K1572">
        <v>1564708</v>
      </c>
      <c r="L1572" s="6" t="s">
        <v>12708</v>
      </c>
      <c r="M1572" s="6" t="s">
        <v>12709</v>
      </c>
      <c r="N1572" s="6" t="s">
        <v>4370</v>
      </c>
      <c r="O1572" s="6" t="s">
        <v>3982</v>
      </c>
      <c r="Q1572" s="6" t="s">
        <v>2403</v>
      </c>
      <c r="R1572" s="6" t="s">
        <v>23340</v>
      </c>
      <c r="S1572" s="6" t="s">
        <v>23341</v>
      </c>
      <c r="T1572" s="6" t="s">
        <v>12</v>
      </c>
      <c r="U1572" s="6" t="s">
        <v>2403</v>
      </c>
      <c r="V1572" s="6" t="s">
        <v>16083</v>
      </c>
      <c r="W1572" s="6" t="s">
        <v>16220</v>
      </c>
      <c r="X1572" s="6" t="s">
        <v>23342</v>
      </c>
      <c r="Y1572" s="6" t="s">
        <v>23343</v>
      </c>
      <c r="Z1572" s="6" t="s">
        <v>23344</v>
      </c>
    </row>
    <row r="1573" spans="1:26" x14ac:dyDescent="0.25">
      <c r="A1573" s="6" t="s">
        <v>3472</v>
      </c>
      <c r="B1573" s="6" t="s">
        <v>3910</v>
      </c>
      <c r="C1573" s="6" t="s">
        <v>3826</v>
      </c>
      <c r="D1573" s="6" t="s">
        <v>12710</v>
      </c>
      <c r="E1573" s="6" t="s">
        <v>12711</v>
      </c>
      <c r="F1573" s="6" t="s">
        <v>12712</v>
      </c>
      <c r="G1573" s="6" t="s">
        <v>81</v>
      </c>
      <c r="H1573" s="6" t="s">
        <v>81</v>
      </c>
      <c r="I1573" s="43"/>
      <c r="J1573" s="43"/>
      <c r="K1573">
        <v>1932737</v>
      </c>
      <c r="L1573" s="6" t="s">
        <v>81</v>
      </c>
      <c r="M1573" s="6" t="s">
        <v>81</v>
      </c>
      <c r="N1573" s="6" t="s">
        <v>5746</v>
      </c>
      <c r="O1573" s="6" t="s">
        <v>3982</v>
      </c>
      <c r="Q1573" s="6" t="s">
        <v>2405</v>
      </c>
      <c r="R1573" s="6" t="s">
        <v>23345</v>
      </c>
      <c r="S1573" s="6" t="s">
        <v>23346</v>
      </c>
      <c r="T1573" s="6" t="s">
        <v>12</v>
      </c>
      <c r="U1573" s="6" t="s">
        <v>2405</v>
      </c>
      <c r="V1573" s="6" t="s">
        <v>16012</v>
      </c>
      <c r="W1573" s="6" t="s">
        <v>20082</v>
      </c>
      <c r="X1573" s="6" t="s">
        <v>23347</v>
      </c>
      <c r="Y1573" s="6" t="s">
        <v>23348</v>
      </c>
      <c r="Z1573" s="6" t="s">
        <v>81</v>
      </c>
    </row>
    <row r="1574" spans="1:26" x14ac:dyDescent="0.25">
      <c r="A1574" s="6" t="s">
        <v>3474</v>
      </c>
      <c r="B1574" s="6" t="s">
        <v>3929</v>
      </c>
      <c r="C1574" s="6" t="s">
        <v>3866</v>
      </c>
      <c r="D1574" s="6" t="s">
        <v>12713</v>
      </c>
      <c r="E1574" s="6" t="s">
        <v>12714</v>
      </c>
      <c r="F1574" s="6" t="s">
        <v>6423</v>
      </c>
      <c r="G1574" s="6" t="s">
        <v>12715</v>
      </c>
      <c r="H1574" s="6" t="s">
        <v>374</v>
      </c>
      <c r="I1574" s="43">
        <v>45147</v>
      </c>
      <c r="J1574" s="43"/>
      <c r="K1574">
        <v>1698535</v>
      </c>
      <c r="L1574" s="6" t="s">
        <v>12716</v>
      </c>
      <c r="M1574" s="6" t="s">
        <v>12717</v>
      </c>
      <c r="N1574" s="6" t="s">
        <v>5747</v>
      </c>
      <c r="O1574" s="6" t="s">
        <v>3982</v>
      </c>
      <c r="Q1574" s="6" t="s">
        <v>3683</v>
      </c>
      <c r="R1574" s="6" t="s">
        <v>23349</v>
      </c>
      <c r="S1574" s="6" t="s">
        <v>23350</v>
      </c>
      <c r="T1574" s="6" t="s">
        <v>81</v>
      </c>
      <c r="U1574" s="6" t="s">
        <v>81</v>
      </c>
      <c r="V1574" s="6" t="s">
        <v>15930</v>
      </c>
      <c r="W1574" s="6" t="s">
        <v>15949</v>
      </c>
      <c r="X1574" s="6" t="s">
        <v>23351</v>
      </c>
      <c r="Y1574" s="6" t="s">
        <v>23352</v>
      </c>
      <c r="Z1574" s="6" t="s">
        <v>81</v>
      </c>
    </row>
    <row r="1575" spans="1:26" x14ac:dyDescent="0.25">
      <c r="A1575" s="6" t="s">
        <v>3475</v>
      </c>
      <c r="B1575" s="6" t="s">
        <v>3862</v>
      </c>
      <c r="C1575" s="6" t="s">
        <v>3826</v>
      </c>
      <c r="D1575" s="6" t="s">
        <v>12718</v>
      </c>
      <c r="E1575" s="6" t="s">
        <v>81</v>
      </c>
      <c r="F1575" s="6" t="s">
        <v>12719</v>
      </c>
      <c r="G1575" s="6" t="s">
        <v>12720</v>
      </c>
      <c r="H1575" s="6" t="s">
        <v>81</v>
      </c>
      <c r="I1575" s="43"/>
      <c r="J1575" s="43"/>
      <c r="L1575" s="6" t="s">
        <v>12721</v>
      </c>
      <c r="M1575" s="6" t="s">
        <v>12722</v>
      </c>
      <c r="N1575" s="6" t="s">
        <v>5748</v>
      </c>
      <c r="O1575" s="6" t="s">
        <v>3982</v>
      </c>
      <c r="Q1575" s="6" t="s">
        <v>2406</v>
      </c>
      <c r="R1575" s="6" t="s">
        <v>23353</v>
      </c>
      <c r="S1575" s="6" t="s">
        <v>23354</v>
      </c>
      <c r="T1575" s="6" t="s">
        <v>12</v>
      </c>
      <c r="U1575" s="6" t="s">
        <v>2406</v>
      </c>
      <c r="V1575" s="6" t="s">
        <v>15889</v>
      </c>
      <c r="W1575" s="6" t="s">
        <v>16116</v>
      </c>
      <c r="X1575" s="6" t="s">
        <v>23355</v>
      </c>
      <c r="Y1575" s="6" t="s">
        <v>23356</v>
      </c>
      <c r="Z1575" s="6" t="s">
        <v>23357</v>
      </c>
    </row>
    <row r="1576" spans="1:26" x14ac:dyDescent="0.25">
      <c r="A1576" s="6" t="s">
        <v>1847</v>
      </c>
      <c r="B1576" s="6" t="s">
        <v>3853</v>
      </c>
      <c r="C1576" s="6" t="s">
        <v>3819</v>
      </c>
      <c r="D1576" s="6" t="s">
        <v>12723</v>
      </c>
      <c r="E1576" s="6" t="s">
        <v>81</v>
      </c>
      <c r="F1576" s="6" t="s">
        <v>12724</v>
      </c>
      <c r="G1576" s="6" t="s">
        <v>12725</v>
      </c>
      <c r="H1576" s="6" t="s">
        <v>81</v>
      </c>
      <c r="I1576" s="43">
        <v>45236</v>
      </c>
      <c r="J1576" s="43"/>
      <c r="K1576">
        <v>1413447</v>
      </c>
      <c r="L1576" s="6" t="s">
        <v>12726</v>
      </c>
      <c r="M1576" s="6" t="s">
        <v>12727</v>
      </c>
      <c r="N1576" s="6" t="s">
        <v>4535</v>
      </c>
      <c r="O1576" s="6" t="s">
        <v>3982</v>
      </c>
      <c r="Q1576" s="6" t="s">
        <v>2408</v>
      </c>
      <c r="R1576" s="6" t="s">
        <v>23358</v>
      </c>
      <c r="S1576" s="6" t="s">
        <v>23359</v>
      </c>
      <c r="T1576" s="6" t="s">
        <v>15902</v>
      </c>
      <c r="U1576" s="6" t="s">
        <v>2408</v>
      </c>
      <c r="V1576" s="6" t="s">
        <v>16037</v>
      </c>
      <c r="W1576" s="6" t="s">
        <v>16616</v>
      </c>
      <c r="X1576" s="6" t="s">
        <v>23360</v>
      </c>
      <c r="Y1576" s="6" t="s">
        <v>23361</v>
      </c>
      <c r="Z1576" s="6" t="s">
        <v>23362</v>
      </c>
    </row>
    <row r="1577" spans="1:26" x14ac:dyDescent="0.25">
      <c r="A1577" s="6" t="s">
        <v>1849</v>
      </c>
      <c r="B1577" s="6" t="s">
        <v>3886</v>
      </c>
      <c r="C1577" s="6" t="s">
        <v>3887</v>
      </c>
      <c r="D1577" s="6" t="s">
        <v>12728</v>
      </c>
      <c r="E1577" s="6" t="s">
        <v>7191</v>
      </c>
      <c r="F1577" s="6" t="s">
        <v>8273</v>
      </c>
      <c r="G1577" s="6" t="s">
        <v>12729</v>
      </c>
      <c r="H1577" s="6" t="s">
        <v>6376</v>
      </c>
      <c r="I1577" s="43">
        <v>45236</v>
      </c>
      <c r="J1577" s="43">
        <v>45240</v>
      </c>
      <c r="K1577">
        <v>1142417</v>
      </c>
      <c r="L1577" s="6" t="s">
        <v>12730</v>
      </c>
      <c r="M1577" s="6" t="s">
        <v>12731</v>
      </c>
      <c r="N1577" s="6" t="s">
        <v>4421</v>
      </c>
      <c r="O1577" s="6" t="s">
        <v>3982</v>
      </c>
      <c r="Q1577" s="6" t="s">
        <v>2409</v>
      </c>
      <c r="R1577" s="6" t="s">
        <v>23363</v>
      </c>
      <c r="S1577" s="6" t="s">
        <v>23364</v>
      </c>
      <c r="T1577" s="6" t="s">
        <v>15902</v>
      </c>
      <c r="U1577" s="6" t="s">
        <v>2409</v>
      </c>
      <c r="V1577" s="6" t="s">
        <v>15936</v>
      </c>
      <c r="W1577" s="6" t="s">
        <v>15937</v>
      </c>
      <c r="X1577" s="6" t="s">
        <v>23365</v>
      </c>
      <c r="Y1577" s="6" t="s">
        <v>23366</v>
      </c>
      <c r="Z1577" s="6" t="s">
        <v>23367</v>
      </c>
    </row>
    <row r="1578" spans="1:26" x14ac:dyDescent="0.25">
      <c r="A1578" s="6" t="s">
        <v>15808</v>
      </c>
      <c r="B1578" s="6" t="s">
        <v>265</v>
      </c>
      <c r="C1578" s="6" t="s">
        <v>3819</v>
      </c>
      <c r="D1578" s="6" t="s">
        <v>24641</v>
      </c>
      <c r="E1578" s="6" t="s">
        <v>81</v>
      </c>
      <c r="F1578" s="6" t="s">
        <v>9497</v>
      </c>
      <c r="G1578" s="6" t="s">
        <v>24642</v>
      </c>
      <c r="H1578" s="6" t="s">
        <v>6353</v>
      </c>
      <c r="I1578" s="43"/>
      <c r="J1578" s="43"/>
      <c r="L1578" s="6" t="s">
        <v>81</v>
      </c>
      <c r="M1578" s="6" t="s">
        <v>81</v>
      </c>
      <c r="N1578" s="6" t="s">
        <v>24643</v>
      </c>
      <c r="O1578" s="6" t="s">
        <v>3982</v>
      </c>
      <c r="Q1578" s="6" t="s">
        <v>2411</v>
      </c>
      <c r="R1578" s="6" t="s">
        <v>23368</v>
      </c>
      <c r="S1578" s="6" t="s">
        <v>23369</v>
      </c>
      <c r="T1578" s="6" t="s">
        <v>6627</v>
      </c>
      <c r="U1578" s="6" t="s">
        <v>23370</v>
      </c>
      <c r="V1578" s="6" t="s">
        <v>16127</v>
      </c>
      <c r="W1578" s="6" t="s">
        <v>16128</v>
      </c>
      <c r="X1578" s="6" t="s">
        <v>23371</v>
      </c>
      <c r="Y1578" s="6" t="s">
        <v>23372</v>
      </c>
      <c r="Z1578" s="6" t="s">
        <v>23373</v>
      </c>
    </row>
    <row r="1579" spans="1:26" x14ac:dyDescent="0.25">
      <c r="A1579" s="6" t="s">
        <v>1851</v>
      </c>
      <c r="B1579" s="6" t="s">
        <v>3832</v>
      </c>
      <c r="C1579" s="6" t="s">
        <v>3821</v>
      </c>
      <c r="D1579" s="6" t="s">
        <v>12732</v>
      </c>
      <c r="E1579" s="6" t="s">
        <v>81</v>
      </c>
      <c r="F1579" s="6" t="s">
        <v>12733</v>
      </c>
      <c r="G1579" s="6" t="s">
        <v>12734</v>
      </c>
      <c r="H1579" s="6" t="s">
        <v>6447</v>
      </c>
      <c r="I1579" s="43">
        <v>45223</v>
      </c>
      <c r="J1579" s="43">
        <v>45229</v>
      </c>
      <c r="K1579">
        <v>910073</v>
      </c>
      <c r="L1579" s="6" t="s">
        <v>12735</v>
      </c>
      <c r="M1579" s="6" t="s">
        <v>12736</v>
      </c>
      <c r="N1579" s="6" t="s">
        <v>4928</v>
      </c>
      <c r="O1579" s="6" t="s">
        <v>3982</v>
      </c>
      <c r="Q1579" s="6" t="s">
        <v>2413</v>
      </c>
      <c r="R1579" s="6" t="s">
        <v>23374</v>
      </c>
      <c r="S1579" s="6" t="s">
        <v>23375</v>
      </c>
      <c r="T1579" s="6" t="s">
        <v>15960</v>
      </c>
      <c r="U1579" s="6" t="s">
        <v>23376</v>
      </c>
      <c r="V1579" s="6" t="s">
        <v>16024</v>
      </c>
      <c r="W1579" s="6" t="s">
        <v>17491</v>
      </c>
      <c r="X1579" s="6" t="s">
        <v>23377</v>
      </c>
      <c r="Y1579" s="6" t="s">
        <v>23378</v>
      </c>
      <c r="Z1579" s="6" t="s">
        <v>23379</v>
      </c>
    </row>
    <row r="1580" spans="1:26" x14ac:dyDescent="0.25">
      <c r="A1580" s="6" t="s">
        <v>1853</v>
      </c>
      <c r="B1580" s="6" t="s">
        <v>3957</v>
      </c>
      <c r="C1580" s="6" t="s">
        <v>3887</v>
      </c>
      <c r="D1580" s="6" t="s">
        <v>12737</v>
      </c>
      <c r="E1580" s="6" t="s">
        <v>81</v>
      </c>
      <c r="F1580" s="6" t="s">
        <v>6445</v>
      </c>
      <c r="G1580" s="6" t="s">
        <v>9038</v>
      </c>
      <c r="H1580" s="6" t="s">
        <v>6447</v>
      </c>
      <c r="I1580" s="43">
        <v>45230</v>
      </c>
      <c r="J1580" s="43">
        <v>45236</v>
      </c>
      <c r="K1580">
        <v>71691</v>
      </c>
      <c r="L1580" s="6" t="s">
        <v>12738</v>
      </c>
      <c r="M1580" s="6" t="s">
        <v>12739</v>
      </c>
      <c r="N1580" s="6" t="s">
        <v>4184</v>
      </c>
      <c r="O1580" s="6" t="s">
        <v>3982</v>
      </c>
      <c r="Q1580" s="6" t="s">
        <v>2414</v>
      </c>
      <c r="R1580" s="6" t="s">
        <v>23380</v>
      </c>
      <c r="S1580" s="6" t="s">
        <v>23381</v>
      </c>
      <c r="T1580" s="6" t="s">
        <v>81</v>
      </c>
      <c r="U1580" s="6" t="s">
        <v>81</v>
      </c>
      <c r="V1580" s="6" t="s">
        <v>15889</v>
      </c>
      <c r="W1580" s="6" t="s">
        <v>16116</v>
      </c>
      <c r="X1580" s="6" t="s">
        <v>23382</v>
      </c>
      <c r="Y1580" s="6" t="s">
        <v>23383</v>
      </c>
      <c r="Z1580" s="6" t="s">
        <v>81</v>
      </c>
    </row>
    <row r="1581" spans="1:26" x14ac:dyDescent="0.25">
      <c r="A1581" s="6" t="s">
        <v>1855</v>
      </c>
      <c r="B1581" s="6" t="s">
        <v>3851</v>
      </c>
      <c r="C1581" s="6" t="s">
        <v>3840</v>
      </c>
      <c r="D1581" s="6" t="s">
        <v>12740</v>
      </c>
      <c r="E1581" s="6" t="s">
        <v>81</v>
      </c>
      <c r="F1581" s="6" t="s">
        <v>6472</v>
      </c>
      <c r="G1581" s="6" t="s">
        <v>6473</v>
      </c>
      <c r="H1581" s="6" t="s">
        <v>6353</v>
      </c>
      <c r="I1581" s="43">
        <v>45230</v>
      </c>
      <c r="J1581" s="43">
        <v>45236</v>
      </c>
      <c r="K1581">
        <v>726728</v>
      </c>
      <c r="L1581" s="6" t="s">
        <v>12741</v>
      </c>
      <c r="M1581" s="6" t="s">
        <v>12742</v>
      </c>
      <c r="N1581" s="6" t="s">
        <v>5749</v>
      </c>
      <c r="O1581" s="6" t="s">
        <v>3982</v>
      </c>
      <c r="Q1581" s="6" t="s">
        <v>2416</v>
      </c>
      <c r="R1581" s="6" t="s">
        <v>23384</v>
      </c>
      <c r="S1581" s="6" t="s">
        <v>23385</v>
      </c>
      <c r="T1581" s="6" t="s">
        <v>15902</v>
      </c>
      <c r="U1581" s="6" t="s">
        <v>2416</v>
      </c>
      <c r="V1581" s="6" t="s">
        <v>16024</v>
      </c>
      <c r="W1581" s="6" t="s">
        <v>16025</v>
      </c>
      <c r="X1581" s="6" t="s">
        <v>23386</v>
      </c>
      <c r="Y1581" s="6" t="s">
        <v>23387</v>
      </c>
      <c r="Z1581" s="6" t="s">
        <v>81</v>
      </c>
    </row>
    <row r="1582" spans="1:26" x14ac:dyDescent="0.25">
      <c r="A1582" s="6" t="s">
        <v>15810</v>
      </c>
      <c r="B1582" s="6" t="s">
        <v>3882</v>
      </c>
      <c r="C1582" s="6" t="s">
        <v>3821</v>
      </c>
      <c r="D1582" s="6" t="s">
        <v>11901</v>
      </c>
      <c r="E1582" s="6" t="s">
        <v>12878</v>
      </c>
      <c r="F1582" s="6" t="s">
        <v>6445</v>
      </c>
      <c r="G1582" s="6" t="s">
        <v>9728</v>
      </c>
      <c r="H1582" s="6" t="s">
        <v>6447</v>
      </c>
      <c r="I1582" s="43">
        <v>45147</v>
      </c>
      <c r="J1582" s="43"/>
      <c r="L1582" s="6" t="s">
        <v>81</v>
      </c>
      <c r="M1582" s="6" t="s">
        <v>81</v>
      </c>
      <c r="N1582" s="6" t="s">
        <v>24644</v>
      </c>
      <c r="O1582" s="6" t="s">
        <v>3982</v>
      </c>
      <c r="Q1582" s="6" t="s">
        <v>2417</v>
      </c>
      <c r="R1582" s="6" t="s">
        <v>23388</v>
      </c>
      <c r="S1582" s="6" t="s">
        <v>23389</v>
      </c>
      <c r="T1582" s="6" t="s">
        <v>15902</v>
      </c>
      <c r="U1582" s="6" t="s">
        <v>2417</v>
      </c>
      <c r="V1582" s="6" t="s">
        <v>15889</v>
      </c>
      <c r="W1582" s="6" t="s">
        <v>15890</v>
      </c>
      <c r="X1582" s="6" t="s">
        <v>23390</v>
      </c>
      <c r="Y1582" s="6" t="s">
        <v>23391</v>
      </c>
      <c r="Z1582" s="6" t="s">
        <v>23392</v>
      </c>
    </row>
    <row r="1583" spans="1:26" x14ac:dyDescent="0.25">
      <c r="A1583" s="6" t="s">
        <v>1857</v>
      </c>
      <c r="B1583" s="6" t="s">
        <v>3824</v>
      </c>
      <c r="C1583" s="6" t="s">
        <v>3823</v>
      </c>
      <c r="D1583" s="6" t="s">
        <v>12743</v>
      </c>
      <c r="E1583" s="6" t="s">
        <v>81</v>
      </c>
      <c r="F1583" s="6" t="s">
        <v>12744</v>
      </c>
      <c r="G1583" s="6" t="s">
        <v>12745</v>
      </c>
      <c r="H1583" s="6" t="s">
        <v>6638</v>
      </c>
      <c r="I1583" s="43">
        <v>45223</v>
      </c>
      <c r="J1583" s="43">
        <v>45229</v>
      </c>
      <c r="K1583">
        <v>1370946</v>
      </c>
      <c r="L1583" s="6" t="s">
        <v>12746</v>
      </c>
      <c r="M1583" s="6" t="s">
        <v>12747</v>
      </c>
      <c r="N1583" s="6" t="s">
        <v>4101</v>
      </c>
      <c r="O1583" s="6" t="s">
        <v>3982</v>
      </c>
      <c r="Q1583" s="6" t="s">
        <v>2419</v>
      </c>
      <c r="R1583" s="6" t="s">
        <v>23393</v>
      </c>
      <c r="S1583" s="6" t="s">
        <v>23394</v>
      </c>
      <c r="T1583" s="6" t="s">
        <v>7779</v>
      </c>
      <c r="U1583" s="6" t="s">
        <v>2419</v>
      </c>
      <c r="V1583" s="6" t="s">
        <v>15936</v>
      </c>
      <c r="W1583" s="6" t="s">
        <v>15937</v>
      </c>
      <c r="X1583" s="6" t="s">
        <v>23395</v>
      </c>
      <c r="Y1583" s="6" t="s">
        <v>23396</v>
      </c>
      <c r="Z1583" s="6" t="s">
        <v>23397</v>
      </c>
    </row>
    <row r="1584" spans="1:26" x14ac:dyDescent="0.25">
      <c r="A1584" s="6" t="s">
        <v>3476</v>
      </c>
      <c r="B1584" s="6" t="s">
        <v>3846</v>
      </c>
      <c r="C1584" s="6" t="s">
        <v>3835</v>
      </c>
      <c r="D1584" s="6" t="s">
        <v>12748</v>
      </c>
      <c r="E1584" s="6" t="s">
        <v>12749</v>
      </c>
      <c r="F1584" s="6" t="s">
        <v>12750</v>
      </c>
      <c r="G1584" s="6" t="s">
        <v>12751</v>
      </c>
      <c r="H1584" s="6" t="s">
        <v>81</v>
      </c>
      <c r="I1584" s="43"/>
      <c r="J1584" s="43"/>
      <c r="L1584" s="6" t="s">
        <v>12752</v>
      </c>
      <c r="M1584" s="6" t="s">
        <v>81</v>
      </c>
      <c r="N1584" s="6" t="s">
        <v>5750</v>
      </c>
      <c r="O1584" s="6" t="s">
        <v>3983</v>
      </c>
      <c r="Q1584" s="6" t="s">
        <v>2421</v>
      </c>
      <c r="R1584" s="6" t="s">
        <v>23398</v>
      </c>
      <c r="S1584" s="6" t="s">
        <v>23399</v>
      </c>
      <c r="T1584" s="6" t="s">
        <v>12</v>
      </c>
      <c r="U1584" s="6" t="s">
        <v>2421</v>
      </c>
      <c r="V1584" s="6" t="s">
        <v>15910</v>
      </c>
      <c r="W1584" s="6" t="s">
        <v>16687</v>
      </c>
      <c r="X1584" s="6" t="s">
        <v>23400</v>
      </c>
      <c r="Y1584" s="6" t="s">
        <v>23401</v>
      </c>
      <c r="Z1584" s="6" t="s">
        <v>23402</v>
      </c>
    </row>
    <row r="1585" spans="1:26" x14ac:dyDescent="0.25">
      <c r="A1585" s="6" t="s">
        <v>15812</v>
      </c>
      <c r="B1585" s="6" t="s">
        <v>3847</v>
      </c>
      <c r="C1585" s="6" t="s">
        <v>3819</v>
      </c>
      <c r="D1585" s="6" t="s">
        <v>24645</v>
      </c>
      <c r="E1585" s="6" t="s">
        <v>81</v>
      </c>
      <c r="F1585" s="6" t="s">
        <v>24646</v>
      </c>
      <c r="G1585" s="6" t="s">
        <v>24647</v>
      </c>
      <c r="H1585" s="6" t="s">
        <v>81</v>
      </c>
      <c r="I1585" s="43"/>
      <c r="J1585" s="43"/>
      <c r="L1585" s="6" t="s">
        <v>81</v>
      </c>
      <c r="M1585" s="6" t="s">
        <v>81</v>
      </c>
      <c r="N1585" s="6" t="s">
        <v>24648</v>
      </c>
      <c r="O1585" s="6" t="s">
        <v>3982</v>
      </c>
      <c r="Q1585" s="6" t="s">
        <v>2422</v>
      </c>
      <c r="R1585" s="6" t="s">
        <v>23403</v>
      </c>
      <c r="S1585" s="6" t="s">
        <v>23404</v>
      </c>
      <c r="T1585" s="6" t="s">
        <v>12</v>
      </c>
      <c r="U1585" s="6" t="s">
        <v>2422</v>
      </c>
      <c r="V1585" s="6" t="s">
        <v>15930</v>
      </c>
      <c r="W1585" s="6" t="s">
        <v>16319</v>
      </c>
      <c r="X1585" s="6" t="s">
        <v>23405</v>
      </c>
      <c r="Y1585" s="6" t="s">
        <v>23406</v>
      </c>
      <c r="Z1585" s="6" t="s">
        <v>23407</v>
      </c>
    </row>
    <row r="1586" spans="1:26" x14ac:dyDescent="0.25">
      <c r="A1586" s="6" t="s">
        <v>1858</v>
      </c>
      <c r="B1586" s="6" t="s">
        <v>3899</v>
      </c>
      <c r="C1586" s="6" t="s">
        <v>3823</v>
      </c>
      <c r="D1586" s="6" t="s">
        <v>12753</v>
      </c>
      <c r="E1586" s="6" t="s">
        <v>81</v>
      </c>
      <c r="F1586" s="6" t="s">
        <v>9928</v>
      </c>
      <c r="G1586" s="6" t="s">
        <v>12754</v>
      </c>
      <c r="H1586" s="6" t="s">
        <v>6388</v>
      </c>
      <c r="I1586" s="43">
        <v>45174</v>
      </c>
      <c r="J1586" s="43">
        <v>45180</v>
      </c>
      <c r="K1586">
        <v>878927</v>
      </c>
      <c r="L1586" s="6" t="s">
        <v>12755</v>
      </c>
      <c r="M1586" s="6" t="s">
        <v>12756</v>
      </c>
      <c r="N1586" s="6" t="s">
        <v>4666</v>
      </c>
      <c r="O1586" s="6" t="s">
        <v>3982</v>
      </c>
      <c r="Q1586" s="6" t="s">
        <v>2425</v>
      </c>
      <c r="R1586" s="6" t="s">
        <v>23408</v>
      </c>
      <c r="S1586" s="6" t="s">
        <v>23409</v>
      </c>
      <c r="T1586" s="6" t="s">
        <v>6627</v>
      </c>
      <c r="U1586" s="6" t="s">
        <v>2425</v>
      </c>
      <c r="V1586" s="6" t="s">
        <v>15903</v>
      </c>
      <c r="W1586" s="6" t="s">
        <v>16548</v>
      </c>
      <c r="X1586" s="6" t="s">
        <v>23410</v>
      </c>
      <c r="Y1586" s="6" t="s">
        <v>23411</v>
      </c>
      <c r="Z1586" s="6" t="s">
        <v>23412</v>
      </c>
    </row>
    <row r="1587" spans="1:26" x14ac:dyDescent="0.25">
      <c r="A1587" s="6" t="s">
        <v>3478</v>
      </c>
      <c r="B1587" s="6" t="s">
        <v>3900</v>
      </c>
      <c r="C1587" s="6" t="s">
        <v>3840</v>
      </c>
      <c r="D1587" s="6" t="s">
        <v>12757</v>
      </c>
      <c r="E1587" s="6" t="s">
        <v>6438</v>
      </c>
      <c r="F1587" s="6" t="s">
        <v>12758</v>
      </c>
      <c r="G1587" s="6" t="s">
        <v>12759</v>
      </c>
      <c r="H1587" s="6" t="s">
        <v>6594</v>
      </c>
      <c r="I1587" s="43">
        <v>45224</v>
      </c>
      <c r="J1587" s="43">
        <v>45229</v>
      </c>
      <c r="K1587">
        <v>860546</v>
      </c>
      <c r="L1587" s="6" t="s">
        <v>12760</v>
      </c>
      <c r="M1587" s="6" t="s">
        <v>12761</v>
      </c>
      <c r="N1587" s="6" t="s">
        <v>5751</v>
      </c>
      <c r="O1587" s="6" t="s">
        <v>3982</v>
      </c>
      <c r="Q1587" s="6" t="s">
        <v>2427</v>
      </c>
      <c r="R1587" s="6" t="s">
        <v>23413</v>
      </c>
      <c r="S1587" s="6" t="s">
        <v>23414</v>
      </c>
      <c r="T1587" s="6" t="s">
        <v>15902</v>
      </c>
      <c r="U1587" s="6" t="s">
        <v>2427</v>
      </c>
      <c r="V1587" s="6" t="s">
        <v>15930</v>
      </c>
      <c r="W1587" s="6" t="s">
        <v>16319</v>
      </c>
      <c r="X1587" s="6" t="s">
        <v>23415</v>
      </c>
      <c r="Y1587" s="6" t="s">
        <v>23416</v>
      </c>
      <c r="Z1587" s="6" t="s">
        <v>23417</v>
      </c>
    </row>
    <row r="1588" spans="1:26" x14ac:dyDescent="0.25">
      <c r="A1588" s="6" t="s">
        <v>1860</v>
      </c>
      <c r="B1588" s="6" t="s">
        <v>3860</v>
      </c>
      <c r="C1588" s="6" t="s">
        <v>102</v>
      </c>
      <c r="D1588" s="6" t="s">
        <v>12762</v>
      </c>
      <c r="E1588" s="6" t="s">
        <v>12763</v>
      </c>
      <c r="F1588" s="6" t="s">
        <v>7554</v>
      </c>
      <c r="G1588" s="6" t="s">
        <v>12764</v>
      </c>
      <c r="H1588" s="6" t="s">
        <v>6382</v>
      </c>
      <c r="I1588" s="43">
        <v>45147</v>
      </c>
      <c r="J1588" s="43"/>
      <c r="K1588">
        <v>1021635</v>
      </c>
      <c r="L1588" s="6" t="s">
        <v>12765</v>
      </c>
      <c r="M1588" s="6" t="s">
        <v>12766</v>
      </c>
      <c r="N1588" s="6" t="s">
        <v>5752</v>
      </c>
      <c r="O1588" s="6" t="s">
        <v>3983</v>
      </c>
      <c r="Q1588" s="6" t="s">
        <v>2428</v>
      </c>
      <c r="R1588" s="6" t="s">
        <v>23418</v>
      </c>
      <c r="S1588" s="6" t="s">
        <v>23419</v>
      </c>
      <c r="T1588" s="6" t="s">
        <v>12</v>
      </c>
      <c r="U1588" s="6" t="s">
        <v>2428</v>
      </c>
      <c r="V1588" s="6" t="s">
        <v>16285</v>
      </c>
      <c r="W1588" s="6" t="s">
        <v>16286</v>
      </c>
      <c r="X1588" s="6" t="s">
        <v>23420</v>
      </c>
      <c r="Y1588" s="6" t="s">
        <v>23421</v>
      </c>
      <c r="Z1588" s="6" t="s">
        <v>23422</v>
      </c>
    </row>
    <row r="1589" spans="1:26" x14ac:dyDescent="0.25">
      <c r="A1589" s="6" t="s">
        <v>1861</v>
      </c>
      <c r="B1589" s="6" t="s">
        <v>3830</v>
      </c>
      <c r="C1589" s="6" t="s">
        <v>3816</v>
      </c>
      <c r="D1589" s="6" t="s">
        <v>12767</v>
      </c>
      <c r="E1589" s="6" t="s">
        <v>12768</v>
      </c>
      <c r="F1589" s="6" t="s">
        <v>12769</v>
      </c>
      <c r="G1589" s="6" t="s">
        <v>12770</v>
      </c>
      <c r="H1589" s="6" t="s">
        <v>6569</v>
      </c>
      <c r="I1589" s="43">
        <v>45231</v>
      </c>
      <c r="J1589" s="43">
        <v>45235</v>
      </c>
      <c r="K1589">
        <v>1821825</v>
      </c>
      <c r="L1589" s="6" t="s">
        <v>12771</v>
      </c>
      <c r="M1589" s="6" t="s">
        <v>12772</v>
      </c>
      <c r="N1589" s="6" t="s">
        <v>5753</v>
      </c>
      <c r="O1589" s="6" t="s">
        <v>3983</v>
      </c>
      <c r="Q1589" s="6" t="s">
        <v>6219</v>
      </c>
      <c r="R1589" s="6" t="s">
        <v>23423</v>
      </c>
      <c r="S1589" s="6" t="s">
        <v>23424</v>
      </c>
      <c r="T1589" s="6" t="s">
        <v>12</v>
      </c>
      <c r="U1589" s="6" t="s">
        <v>6219</v>
      </c>
      <c r="V1589" s="6" t="s">
        <v>17953</v>
      </c>
      <c r="W1589" s="6" t="s">
        <v>19447</v>
      </c>
      <c r="X1589" s="6" t="s">
        <v>23425</v>
      </c>
      <c r="Y1589" s="6" t="s">
        <v>23426</v>
      </c>
      <c r="Z1589" s="6" t="s">
        <v>81</v>
      </c>
    </row>
    <row r="1590" spans="1:26" x14ac:dyDescent="0.25">
      <c r="A1590" s="6" t="s">
        <v>1863</v>
      </c>
      <c r="B1590" s="6" t="s">
        <v>3907</v>
      </c>
      <c r="C1590" s="6" t="s">
        <v>102</v>
      </c>
      <c r="D1590" s="6" t="s">
        <v>12773</v>
      </c>
      <c r="E1590" s="6" t="s">
        <v>81</v>
      </c>
      <c r="F1590" s="6" t="s">
        <v>6380</v>
      </c>
      <c r="G1590" s="6" t="s">
        <v>12774</v>
      </c>
      <c r="H1590" s="6" t="s">
        <v>6382</v>
      </c>
      <c r="I1590" s="43">
        <v>45229</v>
      </c>
      <c r="J1590" s="43"/>
      <c r="K1590">
        <v>1587732</v>
      </c>
      <c r="L1590" s="6" t="s">
        <v>12775</v>
      </c>
      <c r="M1590" s="6" t="s">
        <v>12776</v>
      </c>
      <c r="N1590" s="6" t="s">
        <v>5754</v>
      </c>
      <c r="O1590" s="6" t="s">
        <v>3983</v>
      </c>
      <c r="Q1590" s="6" t="s">
        <v>2430</v>
      </c>
      <c r="R1590" s="6" t="s">
        <v>23427</v>
      </c>
      <c r="S1590" s="6" t="s">
        <v>23428</v>
      </c>
      <c r="T1590" s="6" t="s">
        <v>12</v>
      </c>
      <c r="U1590" s="6" t="s">
        <v>2430</v>
      </c>
      <c r="V1590" s="6" t="s">
        <v>16024</v>
      </c>
      <c r="W1590" s="6" t="s">
        <v>19178</v>
      </c>
      <c r="X1590" s="6" t="s">
        <v>23429</v>
      </c>
      <c r="Y1590" s="6" t="s">
        <v>23430</v>
      </c>
      <c r="Z1590" s="6" t="s">
        <v>23431</v>
      </c>
    </row>
    <row r="1591" spans="1:26" x14ac:dyDescent="0.25">
      <c r="A1591" s="6" t="s">
        <v>1865</v>
      </c>
      <c r="B1591" s="6" t="s">
        <v>3943</v>
      </c>
      <c r="C1591" s="6" t="s">
        <v>3840</v>
      </c>
      <c r="D1591" s="6" t="s">
        <v>12777</v>
      </c>
      <c r="E1591" s="6" t="s">
        <v>8126</v>
      </c>
      <c r="F1591" s="6" t="s">
        <v>12033</v>
      </c>
      <c r="G1591" s="6" t="s">
        <v>12778</v>
      </c>
      <c r="H1591" s="6" t="s">
        <v>6594</v>
      </c>
      <c r="I1591" s="43">
        <v>45230</v>
      </c>
      <c r="J1591" s="43">
        <v>45236</v>
      </c>
      <c r="K1591">
        <v>888491</v>
      </c>
      <c r="L1591" s="6" t="s">
        <v>12779</v>
      </c>
      <c r="M1591" s="6" t="s">
        <v>12780</v>
      </c>
      <c r="N1591" s="6" t="s">
        <v>5755</v>
      </c>
      <c r="O1591" s="6" t="s">
        <v>3982</v>
      </c>
      <c r="Q1591" s="6" t="s">
        <v>2431</v>
      </c>
      <c r="R1591" s="6" t="s">
        <v>23432</v>
      </c>
      <c r="S1591" s="6" t="s">
        <v>23433</v>
      </c>
      <c r="T1591" s="6" t="s">
        <v>12</v>
      </c>
      <c r="U1591" s="6" t="s">
        <v>2431</v>
      </c>
      <c r="V1591" s="6" t="s">
        <v>15917</v>
      </c>
      <c r="W1591" s="6" t="s">
        <v>3941</v>
      </c>
      <c r="X1591" s="6" t="s">
        <v>23434</v>
      </c>
      <c r="Y1591" s="6" t="s">
        <v>23435</v>
      </c>
      <c r="Z1591" s="6" t="s">
        <v>23436</v>
      </c>
    </row>
    <row r="1592" spans="1:26" x14ac:dyDescent="0.25">
      <c r="A1592" s="6" t="s">
        <v>1867</v>
      </c>
      <c r="B1592" s="6" t="s">
        <v>3885</v>
      </c>
      <c r="C1592" s="6" t="s">
        <v>3826</v>
      </c>
      <c r="D1592" s="6" t="s">
        <v>12781</v>
      </c>
      <c r="E1592" s="6" t="s">
        <v>12782</v>
      </c>
      <c r="F1592" s="6" t="s">
        <v>12783</v>
      </c>
      <c r="G1592" s="6" t="s">
        <v>12784</v>
      </c>
      <c r="H1592" s="6" t="s">
        <v>6638</v>
      </c>
      <c r="I1592" s="43">
        <v>45229</v>
      </c>
      <c r="J1592" s="43">
        <v>45233</v>
      </c>
      <c r="K1592">
        <v>812074</v>
      </c>
      <c r="L1592" s="6" t="s">
        <v>12785</v>
      </c>
      <c r="M1592" s="6" t="s">
        <v>12786</v>
      </c>
      <c r="N1592" s="6" t="s">
        <v>4308</v>
      </c>
      <c r="O1592" s="6" t="s">
        <v>3983</v>
      </c>
      <c r="Q1592" s="6" t="s">
        <v>2433</v>
      </c>
      <c r="R1592" s="6" t="s">
        <v>23437</v>
      </c>
      <c r="S1592" s="6" t="s">
        <v>23438</v>
      </c>
      <c r="T1592" s="6" t="s">
        <v>12</v>
      </c>
      <c r="U1592" s="6" t="s">
        <v>2433</v>
      </c>
      <c r="V1592" s="6" t="s">
        <v>16012</v>
      </c>
      <c r="W1592" s="6" t="s">
        <v>19651</v>
      </c>
      <c r="X1592" s="6" t="s">
        <v>23439</v>
      </c>
      <c r="Y1592" s="6" t="s">
        <v>23440</v>
      </c>
      <c r="Z1592" s="6" t="s">
        <v>23441</v>
      </c>
    </row>
    <row r="1593" spans="1:26" x14ac:dyDescent="0.25">
      <c r="A1593" s="6" t="s">
        <v>3479</v>
      </c>
      <c r="B1593" s="6" t="s">
        <v>81</v>
      </c>
      <c r="C1593" s="6" t="s">
        <v>81</v>
      </c>
      <c r="D1593" s="6" t="s">
        <v>81</v>
      </c>
      <c r="E1593" s="6" t="s">
        <v>81</v>
      </c>
      <c r="F1593" s="6" t="s">
        <v>81</v>
      </c>
      <c r="G1593" s="6" t="s">
        <v>81</v>
      </c>
      <c r="H1593" s="6" t="s">
        <v>81</v>
      </c>
      <c r="I1593" s="43"/>
      <c r="J1593" s="43"/>
      <c r="K1593">
        <v>1137360</v>
      </c>
      <c r="L1593" s="6" t="s">
        <v>12787</v>
      </c>
      <c r="M1593" s="6" t="s">
        <v>12788</v>
      </c>
      <c r="N1593" s="6" t="s">
        <v>81</v>
      </c>
      <c r="O1593" s="6" t="s">
        <v>81</v>
      </c>
      <c r="Q1593" s="6" t="s">
        <v>2435</v>
      </c>
      <c r="R1593" s="6" t="s">
        <v>23442</v>
      </c>
      <c r="S1593" s="6" t="s">
        <v>23443</v>
      </c>
      <c r="T1593" s="6" t="s">
        <v>12</v>
      </c>
      <c r="U1593" s="6" t="s">
        <v>2435</v>
      </c>
      <c r="V1593" s="6" t="s">
        <v>15930</v>
      </c>
      <c r="W1593" s="6" t="s">
        <v>16007</v>
      </c>
      <c r="X1593" s="6" t="s">
        <v>23444</v>
      </c>
      <c r="Y1593" s="6" t="s">
        <v>23445</v>
      </c>
      <c r="Z1593" s="6" t="s">
        <v>23446</v>
      </c>
    </row>
    <row r="1594" spans="1:26" x14ac:dyDescent="0.25">
      <c r="A1594" s="6" t="s">
        <v>15814</v>
      </c>
      <c r="B1594" s="6" t="s">
        <v>3919</v>
      </c>
      <c r="C1594" s="6" t="s">
        <v>3866</v>
      </c>
      <c r="D1594" s="6" t="s">
        <v>24649</v>
      </c>
      <c r="E1594" s="6" t="s">
        <v>6466</v>
      </c>
      <c r="F1594" s="6" t="s">
        <v>7065</v>
      </c>
      <c r="G1594" s="6" t="s">
        <v>24650</v>
      </c>
      <c r="H1594" s="6" t="s">
        <v>6376</v>
      </c>
      <c r="I1594" s="43">
        <v>45223</v>
      </c>
      <c r="J1594" s="43">
        <v>45229</v>
      </c>
      <c r="L1594" s="6" t="s">
        <v>81</v>
      </c>
      <c r="M1594" s="6" t="s">
        <v>81</v>
      </c>
      <c r="N1594" s="6" t="s">
        <v>24651</v>
      </c>
      <c r="O1594" s="6" t="s">
        <v>3982</v>
      </c>
      <c r="Q1594" s="6" t="s">
        <v>2437</v>
      </c>
      <c r="R1594" s="6" t="s">
        <v>23447</v>
      </c>
      <c r="S1594" s="6" t="s">
        <v>23448</v>
      </c>
      <c r="T1594" s="6" t="s">
        <v>12</v>
      </c>
      <c r="U1594" s="6" t="s">
        <v>2437</v>
      </c>
      <c r="V1594" s="6" t="s">
        <v>16083</v>
      </c>
      <c r="W1594" s="6" t="s">
        <v>23449</v>
      </c>
      <c r="X1594" s="6" t="s">
        <v>23450</v>
      </c>
      <c r="Y1594" s="6" t="s">
        <v>23451</v>
      </c>
      <c r="Z1594" s="6" t="s">
        <v>23452</v>
      </c>
    </row>
    <row r="1595" spans="1:26" x14ac:dyDescent="0.25">
      <c r="A1595" s="6" t="s">
        <v>1869</v>
      </c>
      <c r="B1595" s="6" t="s">
        <v>3884</v>
      </c>
      <c r="C1595" s="6" t="s">
        <v>3866</v>
      </c>
      <c r="D1595" s="6" t="s">
        <v>12789</v>
      </c>
      <c r="E1595" s="6" t="s">
        <v>81</v>
      </c>
      <c r="F1595" s="6" t="s">
        <v>6380</v>
      </c>
      <c r="G1595" s="6" t="s">
        <v>12774</v>
      </c>
      <c r="H1595" s="6" t="s">
        <v>6382</v>
      </c>
      <c r="I1595" s="43">
        <v>45229</v>
      </c>
      <c r="J1595" s="43">
        <v>45233</v>
      </c>
      <c r="K1595">
        <v>1039684</v>
      </c>
      <c r="L1595" s="6" t="s">
        <v>12790</v>
      </c>
      <c r="M1595" s="6" t="s">
        <v>12791</v>
      </c>
      <c r="N1595" s="6" t="s">
        <v>4750</v>
      </c>
      <c r="O1595" s="6" t="s">
        <v>3982</v>
      </c>
      <c r="Q1595" s="6" t="s">
        <v>15852</v>
      </c>
      <c r="R1595" s="6" t="s">
        <v>23453</v>
      </c>
      <c r="S1595" s="6" t="s">
        <v>23454</v>
      </c>
      <c r="T1595" s="6" t="s">
        <v>15902</v>
      </c>
      <c r="U1595" s="6" t="s">
        <v>15852</v>
      </c>
      <c r="V1595" s="6" t="s">
        <v>16083</v>
      </c>
      <c r="W1595" s="6" t="s">
        <v>16084</v>
      </c>
      <c r="X1595" s="6" t="s">
        <v>23455</v>
      </c>
      <c r="Y1595" s="6" t="s">
        <v>23456</v>
      </c>
      <c r="Z1595" s="6" t="s">
        <v>23457</v>
      </c>
    </row>
    <row r="1596" spans="1:26" x14ac:dyDescent="0.25">
      <c r="A1596" s="6" t="s">
        <v>1871</v>
      </c>
      <c r="B1596" s="6" t="s">
        <v>3847</v>
      </c>
      <c r="C1596" s="6" t="s">
        <v>3819</v>
      </c>
      <c r="D1596" s="6" t="s">
        <v>12792</v>
      </c>
      <c r="E1596" s="6" t="s">
        <v>8291</v>
      </c>
      <c r="F1596" s="6" t="s">
        <v>6451</v>
      </c>
      <c r="G1596" s="6" t="s">
        <v>6582</v>
      </c>
      <c r="H1596" s="6" t="s">
        <v>6353</v>
      </c>
      <c r="I1596" s="43">
        <v>45168</v>
      </c>
      <c r="J1596" s="43"/>
      <c r="K1596">
        <v>1660134</v>
      </c>
      <c r="L1596" s="6" t="s">
        <v>12793</v>
      </c>
      <c r="M1596" s="6" t="s">
        <v>12794</v>
      </c>
      <c r="N1596" s="6" t="s">
        <v>5756</v>
      </c>
      <c r="O1596" s="6" t="s">
        <v>3982</v>
      </c>
      <c r="Q1596" s="6" t="s">
        <v>3688</v>
      </c>
      <c r="R1596" s="6" t="s">
        <v>23458</v>
      </c>
      <c r="S1596" s="6" t="s">
        <v>23459</v>
      </c>
      <c r="T1596" s="6" t="s">
        <v>12</v>
      </c>
      <c r="U1596" s="6" t="s">
        <v>3688</v>
      </c>
      <c r="V1596" s="6" t="s">
        <v>16076</v>
      </c>
      <c r="W1596" s="6" t="s">
        <v>19415</v>
      </c>
      <c r="X1596" s="6" t="s">
        <v>23460</v>
      </c>
      <c r="Y1596" s="6" t="s">
        <v>23461</v>
      </c>
      <c r="Z1596" s="6" t="s">
        <v>23462</v>
      </c>
    </row>
    <row r="1597" spans="1:26" x14ac:dyDescent="0.25">
      <c r="A1597" s="6" t="s">
        <v>3480</v>
      </c>
      <c r="B1597" s="6" t="s">
        <v>3895</v>
      </c>
      <c r="C1597" s="6" t="s">
        <v>3826</v>
      </c>
      <c r="D1597" s="6" t="s">
        <v>12795</v>
      </c>
      <c r="E1597" s="6" t="s">
        <v>81</v>
      </c>
      <c r="F1597" s="6" t="s">
        <v>12796</v>
      </c>
      <c r="G1597" s="6" t="s">
        <v>12797</v>
      </c>
      <c r="H1597" s="6" t="s">
        <v>81</v>
      </c>
      <c r="I1597" s="43"/>
      <c r="J1597" s="43"/>
      <c r="L1597" s="6" t="s">
        <v>12798</v>
      </c>
      <c r="M1597" s="6" t="s">
        <v>12799</v>
      </c>
      <c r="N1597" s="6" t="s">
        <v>5757</v>
      </c>
      <c r="O1597" s="6" t="s">
        <v>3982</v>
      </c>
      <c r="Q1597" s="6" t="s">
        <v>2439</v>
      </c>
      <c r="R1597" s="6" t="s">
        <v>23463</v>
      </c>
      <c r="S1597" s="6" t="s">
        <v>23464</v>
      </c>
      <c r="T1597" s="6" t="s">
        <v>12</v>
      </c>
      <c r="U1597" s="6" t="s">
        <v>2439</v>
      </c>
      <c r="V1597" s="6" t="s">
        <v>15917</v>
      </c>
      <c r="W1597" s="6" t="s">
        <v>16134</v>
      </c>
      <c r="X1597" s="6" t="s">
        <v>23465</v>
      </c>
      <c r="Y1597" s="6" t="s">
        <v>23466</v>
      </c>
      <c r="Z1597" s="6" t="s">
        <v>23467</v>
      </c>
    </row>
    <row r="1598" spans="1:26" x14ac:dyDescent="0.25">
      <c r="A1598" s="6" t="s">
        <v>1873</v>
      </c>
      <c r="B1598" s="6" t="s">
        <v>3896</v>
      </c>
      <c r="C1598" s="6" t="s">
        <v>3819</v>
      </c>
      <c r="D1598" s="6" t="s">
        <v>12800</v>
      </c>
      <c r="E1598" s="6" t="s">
        <v>81</v>
      </c>
      <c r="F1598" s="6" t="s">
        <v>8350</v>
      </c>
      <c r="G1598" s="6" t="s">
        <v>12801</v>
      </c>
      <c r="H1598" s="6" t="s">
        <v>6569</v>
      </c>
      <c r="I1598" s="43">
        <v>45231</v>
      </c>
      <c r="J1598" s="43">
        <v>45236</v>
      </c>
      <c r="K1598">
        <v>1005284</v>
      </c>
      <c r="L1598" s="6" t="s">
        <v>12802</v>
      </c>
      <c r="M1598" s="6" t="s">
        <v>12803</v>
      </c>
      <c r="N1598" s="6" t="s">
        <v>5758</v>
      </c>
      <c r="O1598" s="6" t="s">
        <v>3982</v>
      </c>
      <c r="Q1598" s="6" t="s">
        <v>2441</v>
      </c>
      <c r="R1598" s="6" t="s">
        <v>2440</v>
      </c>
      <c r="S1598" s="6" t="s">
        <v>23468</v>
      </c>
      <c r="T1598" s="6" t="s">
        <v>12</v>
      </c>
      <c r="U1598" s="6" t="s">
        <v>2441</v>
      </c>
      <c r="V1598" s="6" t="s">
        <v>16785</v>
      </c>
      <c r="W1598" s="6" t="s">
        <v>16786</v>
      </c>
      <c r="X1598" s="6" t="s">
        <v>23469</v>
      </c>
      <c r="Y1598" s="6" t="s">
        <v>23470</v>
      </c>
      <c r="Z1598" s="6" t="s">
        <v>23471</v>
      </c>
    </row>
    <row r="1599" spans="1:26" x14ac:dyDescent="0.25">
      <c r="A1599" s="6" t="s">
        <v>3481</v>
      </c>
      <c r="B1599" s="6" t="s">
        <v>3815</v>
      </c>
      <c r="C1599" s="6" t="s">
        <v>3816</v>
      </c>
      <c r="D1599" s="6" t="s">
        <v>12804</v>
      </c>
      <c r="E1599" s="6" t="s">
        <v>81</v>
      </c>
      <c r="F1599" s="6" t="s">
        <v>12805</v>
      </c>
      <c r="G1599" s="6" t="s">
        <v>12806</v>
      </c>
      <c r="H1599" s="6" t="s">
        <v>81</v>
      </c>
      <c r="I1599" s="43">
        <v>45147</v>
      </c>
      <c r="J1599" s="43"/>
      <c r="K1599">
        <v>1835539</v>
      </c>
      <c r="L1599" s="6" t="s">
        <v>12807</v>
      </c>
      <c r="M1599" s="6" t="s">
        <v>12808</v>
      </c>
      <c r="N1599" s="6" t="s">
        <v>5759</v>
      </c>
      <c r="O1599" s="6" t="s">
        <v>3983</v>
      </c>
      <c r="Q1599" s="6" t="s">
        <v>3696</v>
      </c>
      <c r="R1599" s="6" t="s">
        <v>23472</v>
      </c>
      <c r="S1599" s="6" t="s">
        <v>23473</v>
      </c>
      <c r="T1599" s="6" t="s">
        <v>15902</v>
      </c>
      <c r="U1599" s="6" t="s">
        <v>3696</v>
      </c>
      <c r="V1599" s="6" t="s">
        <v>15889</v>
      </c>
      <c r="W1599" s="6" t="s">
        <v>15890</v>
      </c>
      <c r="X1599" s="6" t="s">
        <v>23474</v>
      </c>
      <c r="Y1599" s="6" t="s">
        <v>23475</v>
      </c>
      <c r="Z1599" s="6" t="s">
        <v>81</v>
      </c>
    </row>
    <row r="1600" spans="1:26" x14ac:dyDescent="0.25">
      <c r="A1600" s="6" t="s">
        <v>1875</v>
      </c>
      <c r="B1600" s="6" t="s">
        <v>3917</v>
      </c>
      <c r="C1600" s="6" t="s">
        <v>3835</v>
      </c>
      <c r="D1600" s="6" t="s">
        <v>12809</v>
      </c>
      <c r="E1600" s="6" t="s">
        <v>12032</v>
      </c>
      <c r="F1600" s="6" t="s">
        <v>12810</v>
      </c>
      <c r="G1600" s="6" t="s">
        <v>12811</v>
      </c>
      <c r="H1600" s="6" t="s">
        <v>6360</v>
      </c>
      <c r="I1600" s="43">
        <v>45168</v>
      </c>
      <c r="J1600" s="43">
        <v>45173</v>
      </c>
      <c r="K1600">
        <v>1639300</v>
      </c>
      <c r="L1600" s="6" t="s">
        <v>12812</v>
      </c>
      <c r="M1600" s="6" t="s">
        <v>12813</v>
      </c>
      <c r="N1600" s="6" t="s">
        <v>5760</v>
      </c>
      <c r="O1600" s="6" t="s">
        <v>3983</v>
      </c>
      <c r="Q1600" s="6" t="s">
        <v>2444</v>
      </c>
      <c r="R1600" s="6" t="s">
        <v>23472</v>
      </c>
      <c r="S1600" s="6" t="s">
        <v>23473</v>
      </c>
      <c r="T1600" s="6" t="s">
        <v>15902</v>
      </c>
      <c r="U1600" s="6" t="s">
        <v>3696</v>
      </c>
      <c r="V1600" s="6" t="s">
        <v>15889</v>
      </c>
      <c r="W1600" s="6" t="s">
        <v>15890</v>
      </c>
      <c r="X1600" s="6" t="s">
        <v>23474</v>
      </c>
      <c r="Y1600" s="6" t="s">
        <v>23476</v>
      </c>
      <c r="Z1600" s="6" t="s">
        <v>81</v>
      </c>
    </row>
    <row r="1601" spans="1:26" x14ac:dyDescent="0.25">
      <c r="A1601" s="6" t="s">
        <v>1877</v>
      </c>
      <c r="B1601" s="6" t="s">
        <v>3873</v>
      </c>
      <c r="C1601" s="6" t="s">
        <v>114</v>
      </c>
      <c r="D1601" s="6" t="s">
        <v>12814</v>
      </c>
      <c r="E1601" s="6" t="s">
        <v>12815</v>
      </c>
      <c r="F1601" s="6" t="s">
        <v>12816</v>
      </c>
      <c r="G1601" s="6" t="s">
        <v>7645</v>
      </c>
      <c r="H1601" s="6" t="s">
        <v>1678</v>
      </c>
      <c r="I1601" s="43">
        <v>45223</v>
      </c>
      <c r="J1601" s="43">
        <v>45229</v>
      </c>
      <c r="K1601">
        <v>74303</v>
      </c>
      <c r="L1601" s="6" t="s">
        <v>12817</v>
      </c>
      <c r="M1601" s="6" t="s">
        <v>12818</v>
      </c>
      <c r="N1601" s="6" t="s">
        <v>4855</v>
      </c>
      <c r="O1601" s="6" t="s">
        <v>3982</v>
      </c>
      <c r="Q1601" s="6" t="s">
        <v>2446</v>
      </c>
      <c r="R1601" s="6" t="s">
        <v>23477</v>
      </c>
      <c r="S1601" s="6" t="s">
        <v>23478</v>
      </c>
      <c r="T1601" s="6" t="s">
        <v>12</v>
      </c>
      <c r="U1601" s="6" t="s">
        <v>2446</v>
      </c>
      <c r="V1601" s="6" t="s">
        <v>24</v>
      </c>
      <c r="W1601" s="6" t="s">
        <v>17496</v>
      </c>
      <c r="X1601" s="6" t="s">
        <v>23479</v>
      </c>
      <c r="Y1601" s="6" t="s">
        <v>23480</v>
      </c>
      <c r="Z1601" s="6" t="s">
        <v>23481</v>
      </c>
    </row>
    <row r="1602" spans="1:26" x14ac:dyDescent="0.25">
      <c r="A1602" s="6" t="s">
        <v>3483</v>
      </c>
      <c r="B1602" s="6" t="s">
        <v>3825</v>
      </c>
      <c r="C1602" s="6" t="s">
        <v>3826</v>
      </c>
      <c r="D1602" s="6" t="s">
        <v>12819</v>
      </c>
      <c r="E1602" s="6" t="s">
        <v>12820</v>
      </c>
      <c r="F1602" s="6" t="s">
        <v>7117</v>
      </c>
      <c r="G1602" s="6" t="s">
        <v>12821</v>
      </c>
      <c r="H1602" s="6" t="s">
        <v>6353</v>
      </c>
      <c r="I1602" s="43">
        <v>45146</v>
      </c>
      <c r="J1602" s="43"/>
      <c r="K1602">
        <v>1868726</v>
      </c>
      <c r="L1602" s="6" t="s">
        <v>12822</v>
      </c>
      <c r="M1602" s="6" t="s">
        <v>12823</v>
      </c>
      <c r="N1602" s="6" t="s">
        <v>4934</v>
      </c>
      <c r="O1602" s="6" t="s">
        <v>3982</v>
      </c>
      <c r="Q1602" s="6" t="s">
        <v>2447</v>
      </c>
      <c r="R1602" s="6" t="s">
        <v>23482</v>
      </c>
      <c r="S1602" s="6" t="s">
        <v>23483</v>
      </c>
      <c r="T1602" s="6" t="s">
        <v>12</v>
      </c>
      <c r="U1602" s="6" t="s">
        <v>2447</v>
      </c>
      <c r="V1602" s="6" t="s">
        <v>15889</v>
      </c>
      <c r="W1602" s="6" t="s">
        <v>15890</v>
      </c>
      <c r="X1602" s="6" t="s">
        <v>23484</v>
      </c>
      <c r="Y1602" s="6" t="s">
        <v>23485</v>
      </c>
      <c r="Z1602" s="6" t="s">
        <v>23486</v>
      </c>
    </row>
    <row r="1603" spans="1:26" x14ac:dyDescent="0.25">
      <c r="A1603" s="6" t="s">
        <v>1879</v>
      </c>
      <c r="B1603" s="6" t="s">
        <v>3904</v>
      </c>
      <c r="C1603" s="6" t="s">
        <v>3823</v>
      </c>
      <c r="D1603" s="6" t="s">
        <v>12824</v>
      </c>
      <c r="E1603" s="6" t="s">
        <v>12825</v>
      </c>
      <c r="F1603" s="6" t="s">
        <v>7019</v>
      </c>
      <c r="G1603" s="6" t="s">
        <v>12826</v>
      </c>
      <c r="H1603" s="6" t="s">
        <v>7021</v>
      </c>
      <c r="I1603" s="43"/>
      <c r="J1603" s="43"/>
      <c r="K1603">
        <v>1378239</v>
      </c>
      <c r="L1603" s="6" t="s">
        <v>12827</v>
      </c>
      <c r="M1603" s="6" t="s">
        <v>12828</v>
      </c>
      <c r="N1603" s="6" t="s">
        <v>5761</v>
      </c>
      <c r="O1603" s="6" t="s">
        <v>3982</v>
      </c>
      <c r="Q1603" s="6" t="s">
        <v>2448</v>
      </c>
      <c r="R1603" s="6" t="s">
        <v>23487</v>
      </c>
      <c r="S1603" s="6" t="s">
        <v>23488</v>
      </c>
      <c r="T1603" s="6" t="s">
        <v>15902</v>
      </c>
      <c r="U1603" s="6" t="s">
        <v>2448</v>
      </c>
      <c r="V1603" s="6" t="s">
        <v>16024</v>
      </c>
      <c r="W1603" s="6" t="s">
        <v>17491</v>
      </c>
      <c r="X1603" s="6" t="s">
        <v>23489</v>
      </c>
      <c r="Y1603" s="6" t="s">
        <v>23490</v>
      </c>
      <c r="Z1603" s="6" t="s">
        <v>23491</v>
      </c>
    </row>
    <row r="1604" spans="1:26" x14ac:dyDescent="0.25">
      <c r="A1604" s="6" t="s">
        <v>1880</v>
      </c>
      <c r="B1604" s="6" t="s">
        <v>3813</v>
      </c>
      <c r="C1604" s="6" t="s">
        <v>3887</v>
      </c>
      <c r="D1604" s="6" t="s">
        <v>8586</v>
      </c>
      <c r="E1604" s="6" t="s">
        <v>81</v>
      </c>
      <c r="F1604" s="6" t="s">
        <v>6445</v>
      </c>
      <c r="G1604" s="6" t="s">
        <v>8587</v>
      </c>
      <c r="H1604" s="6" t="s">
        <v>6447</v>
      </c>
      <c r="I1604" s="43">
        <v>45215</v>
      </c>
      <c r="J1604" s="43">
        <v>45219</v>
      </c>
      <c r="K1604">
        <v>29989</v>
      </c>
      <c r="L1604" s="6" t="s">
        <v>12829</v>
      </c>
      <c r="M1604" s="6" t="s">
        <v>12830</v>
      </c>
      <c r="N1604" s="6" t="s">
        <v>4529</v>
      </c>
      <c r="O1604" s="6" t="s">
        <v>3982</v>
      </c>
      <c r="Q1604" s="6" t="s">
        <v>2450</v>
      </c>
      <c r="R1604" s="6" t="s">
        <v>23492</v>
      </c>
      <c r="S1604" s="6" t="s">
        <v>23493</v>
      </c>
      <c r="T1604" s="6" t="s">
        <v>12</v>
      </c>
      <c r="U1604" s="6" t="s">
        <v>2450</v>
      </c>
      <c r="V1604" s="6" t="s">
        <v>15980</v>
      </c>
      <c r="W1604" s="6" t="s">
        <v>17811</v>
      </c>
      <c r="X1604" s="6" t="s">
        <v>23494</v>
      </c>
      <c r="Y1604" s="6" t="s">
        <v>23495</v>
      </c>
      <c r="Z1604" s="6" t="s">
        <v>23496</v>
      </c>
    </row>
    <row r="1605" spans="1:26" x14ac:dyDescent="0.25">
      <c r="A1605" s="6" t="s">
        <v>1882</v>
      </c>
      <c r="B1605" s="6" t="s">
        <v>3869</v>
      </c>
      <c r="C1605" s="6" t="s">
        <v>3816</v>
      </c>
      <c r="D1605" s="6" t="s">
        <v>12831</v>
      </c>
      <c r="E1605" s="6" t="s">
        <v>6476</v>
      </c>
      <c r="F1605" s="6" t="s">
        <v>6351</v>
      </c>
      <c r="G1605" s="6" t="s">
        <v>6921</v>
      </c>
      <c r="H1605" s="6" t="s">
        <v>6353</v>
      </c>
      <c r="I1605" s="43">
        <v>45230</v>
      </c>
      <c r="J1605" s="43">
        <v>45236</v>
      </c>
      <c r="K1605">
        <v>926326</v>
      </c>
      <c r="L1605" s="6" t="s">
        <v>12832</v>
      </c>
      <c r="M1605" s="6" t="s">
        <v>12833</v>
      </c>
      <c r="N1605" s="6" t="s">
        <v>4639</v>
      </c>
      <c r="O1605" s="6" t="s">
        <v>3983</v>
      </c>
      <c r="Q1605" s="6" t="s">
        <v>3701</v>
      </c>
      <c r="R1605" s="6" t="s">
        <v>23497</v>
      </c>
      <c r="S1605" s="6" t="s">
        <v>23498</v>
      </c>
      <c r="T1605" s="6" t="s">
        <v>12</v>
      </c>
      <c r="U1605" s="6" t="s">
        <v>3701</v>
      </c>
      <c r="V1605" s="6" t="s">
        <v>16510</v>
      </c>
      <c r="W1605" s="6" t="s">
        <v>16511</v>
      </c>
      <c r="X1605" s="6" t="s">
        <v>23499</v>
      </c>
      <c r="Y1605" s="6" t="s">
        <v>23500</v>
      </c>
      <c r="Z1605" s="6" t="s">
        <v>23501</v>
      </c>
    </row>
    <row r="1606" spans="1:26" x14ac:dyDescent="0.25">
      <c r="A1606" s="6" t="s">
        <v>1884</v>
      </c>
      <c r="B1606" s="6" t="s">
        <v>3882</v>
      </c>
      <c r="C1606" s="6" t="s">
        <v>3821</v>
      </c>
      <c r="D1606" s="6" t="s">
        <v>12834</v>
      </c>
      <c r="E1606" s="6" t="s">
        <v>81</v>
      </c>
      <c r="F1606" s="6" t="s">
        <v>7687</v>
      </c>
      <c r="G1606" s="6" t="s">
        <v>12835</v>
      </c>
      <c r="H1606" s="6" t="s">
        <v>6898</v>
      </c>
      <c r="I1606" s="43">
        <v>45223</v>
      </c>
      <c r="J1606" s="43">
        <v>45229</v>
      </c>
      <c r="K1606">
        <v>1584207</v>
      </c>
      <c r="L1606" s="6" t="s">
        <v>12836</v>
      </c>
      <c r="M1606" s="6" t="s">
        <v>12837</v>
      </c>
      <c r="N1606" s="6" t="s">
        <v>4857</v>
      </c>
      <c r="O1606" s="6" t="s">
        <v>3982</v>
      </c>
      <c r="Q1606" s="6" t="s">
        <v>2452</v>
      </c>
      <c r="R1606" s="6" t="s">
        <v>23502</v>
      </c>
      <c r="S1606" s="6" t="s">
        <v>23503</v>
      </c>
      <c r="T1606" s="6" t="s">
        <v>12</v>
      </c>
      <c r="U1606" s="6" t="s">
        <v>2452</v>
      </c>
      <c r="V1606" s="6" t="s">
        <v>24</v>
      </c>
      <c r="W1606" s="6" t="s">
        <v>17496</v>
      </c>
      <c r="X1606" s="6" t="s">
        <v>23504</v>
      </c>
      <c r="Y1606" s="6" t="s">
        <v>23505</v>
      </c>
      <c r="Z1606" s="6" t="s">
        <v>23506</v>
      </c>
    </row>
    <row r="1607" spans="1:26" x14ac:dyDescent="0.25">
      <c r="A1607" s="6" t="s">
        <v>3484</v>
      </c>
      <c r="B1607" s="6" t="s">
        <v>3896</v>
      </c>
      <c r="C1607" s="6" t="s">
        <v>3819</v>
      </c>
      <c r="D1607" s="6" t="s">
        <v>12838</v>
      </c>
      <c r="E1607" s="6" t="s">
        <v>12839</v>
      </c>
      <c r="F1607" s="6" t="s">
        <v>9123</v>
      </c>
      <c r="G1607" s="6" t="s">
        <v>12840</v>
      </c>
      <c r="H1607" s="6" t="s">
        <v>81</v>
      </c>
      <c r="I1607" s="43"/>
      <c r="J1607" s="43"/>
      <c r="K1607">
        <v>800954</v>
      </c>
      <c r="L1607" s="6" t="s">
        <v>12841</v>
      </c>
      <c r="M1607" s="6" t="s">
        <v>12842</v>
      </c>
      <c r="N1607" s="6" t="s">
        <v>4398</v>
      </c>
      <c r="O1607" s="6" t="s">
        <v>3982</v>
      </c>
      <c r="Q1607" s="6" t="s">
        <v>2454</v>
      </c>
      <c r="R1607" s="6" t="s">
        <v>23507</v>
      </c>
      <c r="S1607" s="6" t="s">
        <v>6036</v>
      </c>
      <c r="T1607" s="6" t="s">
        <v>12</v>
      </c>
      <c r="U1607" s="6" t="s">
        <v>2454</v>
      </c>
      <c r="V1607" s="6" t="s">
        <v>16024</v>
      </c>
      <c r="W1607" s="6" t="s">
        <v>16089</v>
      </c>
      <c r="X1607" s="6" t="s">
        <v>23508</v>
      </c>
      <c r="Y1607" s="6" t="s">
        <v>23509</v>
      </c>
      <c r="Z1607" s="6" t="s">
        <v>81</v>
      </c>
    </row>
    <row r="1608" spans="1:26" x14ac:dyDescent="0.25">
      <c r="A1608" s="6" t="s">
        <v>1885</v>
      </c>
      <c r="B1608" s="6" t="s">
        <v>3853</v>
      </c>
      <c r="C1608" s="6" t="s">
        <v>3819</v>
      </c>
      <c r="D1608" s="6" t="s">
        <v>12844</v>
      </c>
      <c r="E1608" s="6" t="s">
        <v>81</v>
      </c>
      <c r="F1608" s="6" t="s">
        <v>7444</v>
      </c>
      <c r="G1608" s="6" t="s">
        <v>12845</v>
      </c>
      <c r="H1608" s="6" t="s">
        <v>6829</v>
      </c>
      <c r="I1608" s="43">
        <v>45229</v>
      </c>
      <c r="J1608" s="43">
        <v>45233</v>
      </c>
      <c r="K1608">
        <v>1097864</v>
      </c>
      <c r="L1608" s="6" t="s">
        <v>12846</v>
      </c>
      <c r="M1608" s="6" t="s">
        <v>12847</v>
      </c>
      <c r="N1608" s="6" t="s">
        <v>4856</v>
      </c>
      <c r="O1608" s="6" t="s">
        <v>3982</v>
      </c>
      <c r="Q1608" s="6" t="s">
        <v>2456</v>
      </c>
      <c r="R1608" s="6" t="s">
        <v>23510</v>
      </c>
      <c r="S1608" s="6" t="s">
        <v>23511</v>
      </c>
      <c r="T1608" s="6" t="s">
        <v>15902</v>
      </c>
      <c r="U1608" s="6" t="s">
        <v>2456</v>
      </c>
      <c r="V1608" s="6" t="s">
        <v>15930</v>
      </c>
      <c r="W1608" s="6" t="s">
        <v>15931</v>
      </c>
      <c r="X1608" s="6" t="s">
        <v>23512</v>
      </c>
      <c r="Y1608" s="6" t="s">
        <v>23513</v>
      </c>
      <c r="Z1608" s="6" t="s">
        <v>81</v>
      </c>
    </row>
    <row r="1609" spans="1:26" x14ac:dyDescent="0.25">
      <c r="A1609" s="6" t="s">
        <v>1887</v>
      </c>
      <c r="B1609" s="6" t="s">
        <v>3832</v>
      </c>
      <c r="C1609" s="6" t="s">
        <v>3821</v>
      </c>
      <c r="D1609" s="6" t="s">
        <v>12848</v>
      </c>
      <c r="E1609" s="6" t="s">
        <v>81</v>
      </c>
      <c r="F1609" s="6" t="s">
        <v>7687</v>
      </c>
      <c r="G1609" s="6" t="s">
        <v>12849</v>
      </c>
      <c r="H1609" s="6" t="s">
        <v>6898</v>
      </c>
      <c r="I1609" s="43">
        <v>45222</v>
      </c>
      <c r="J1609" s="43">
        <v>45226</v>
      </c>
      <c r="K1609">
        <v>707179</v>
      </c>
      <c r="L1609" s="6" t="s">
        <v>12850</v>
      </c>
      <c r="M1609" s="6" t="s">
        <v>12851</v>
      </c>
      <c r="N1609" s="6" t="s">
        <v>5762</v>
      </c>
      <c r="O1609" s="6" t="s">
        <v>3982</v>
      </c>
      <c r="Q1609" s="6" t="s">
        <v>3706</v>
      </c>
      <c r="R1609" s="6" t="s">
        <v>23514</v>
      </c>
      <c r="S1609" s="6" t="s">
        <v>23515</v>
      </c>
      <c r="T1609" s="6" t="s">
        <v>12</v>
      </c>
      <c r="U1609" s="6" t="s">
        <v>3706</v>
      </c>
      <c r="V1609" s="6" t="s">
        <v>24</v>
      </c>
      <c r="W1609" s="6" t="s">
        <v>17496</v>
      </c>
      <c r="X1609" s="6" t="s">
        <v>23516</v>
      </c>
      <c r="Y1609" s="6" t="s">
        <v>23517</v>
      </c>
      <c r="Z1609" s="6" t="s">
        <v>23518</v>
      </c>
    </row>
    <row r="1610" spans="1:26" x14ac:dyDescent="0.25">
      <c r="A1610" s="6" t="s">
        <v>3485</v>
      </c>
      <c r="B1610" s="6" t="s">
        <v>3828</v>
      </c>
      <c r="C1610" s="6" t="s">
        <v>3821</v>
      </c>
      <c r="D1610" s="6" t="s">
        <v>12852</v>
      </c>
      <c r="E1610" s="6" t="s">
        <v>12853</v>
      </c>
      <c r="F1610" s="6" t="s">
        <v>6627</v>
      </c>
      <c r="G1610" s="6" t="s">
        <v>10348</v>
      </c>
      <c r="H1610" s="6" t="s">
        <v>1885</v>
      </c>
      <c r="I1610" s="43">
        <v>45148</v>
      </c>
      <c r="J1610" s="43"/>
      <c r="L1610" s="6" t="s">
        <v>81</v>
      </c>
      <c r="M1610" s="6" t="s">
        <v>81</v>
      </c>
      <c r="N1610" s="6" t="s">
        <v>5763</v>
      </c>
      <c r="O1610" s="6" t="s">
        <v>3982</v>
      </c>
      <c r="Q1610" s="6" t="s">
        <v>2458</v>
      </c>
      <c r="R1610" s="6" t="s">
        <v>23519</v>
      </c>
      <c r="S1610" s="6" t="s">
        <v>23520</v>
      </c>
      <c r="T1610" s="6" t="s">
        <v>12</v>
      </c>
      <c r="U1610" s="6" t="s">
        <v>2458</v>
      </c>
      <c r="V1610" s="6" t="s">
        <v>16063</v>
      </c>
      <c r="W1610" s="6" t="s">
        <v>16064</v>
      </c>
      <c r="X1610" s="6" t="s">
        <v>23521</v>
      </c>
      <c r="Y1610" s="6" t="s">
        <v>23522</v>
      </c>
      <c r="Z1610" s="6" t="s">
        <v>23523</v>
      </c>
    </row>
    <row r="1611" spans="1:26" x14ac:dyDescent="0.25">
      <c r="A1611" s="6" t="s">
        <v>1889</v>
      </c>
      <c r="B1611" s="6" t="s">
        <v>3852</v>
      </c>
      <c r="C1611" s="6" t="s">
        <v>3826</v>
      </c>
      <c r="D1611" s="6" t="s">
        <v>12854</v>
      </c>
      <c r="E1611" s="6" t="s">
        <v>81</v>
      </c>
      <c r="F1611" s="6" t="s">
        <v>6403</v>
      </c>
      <c r="G1611" s="6" t="s">
        <v>12855</v>
      </c>
      <c r="H1611" s="6" t="s">
        <v>81</v>
      </c>
      <c r="I1611" s="43">
        <v>45153</v>
      </c>
      <c r="J1611" s="43"/>
      <c r="K1611">
        <v>1858985</v>
      </c>
      <c r="L1611" s="6" t="s">
        <v>12856</v>
      </c>
      <c r="M1611" s="6" t="s">
        <v>12857</v>
      </c>
      <c r="N1611" s="6" t="s">
        <v>5764</v>
      </c>
      <c r="O1611" s="6" t="s">
        <v>3982</v>
      </c>
      <c r="Q1611" s="6" t="s">
        <v>2459</v>
      </c>
      <c r="R1611" s="6" t="s">
        <v>23524</v>
      </c>
      <c r="S1611" s="6" t="s">
        <v>23525</v>
      </c>
      <c r="T1611" s="6" t="s">
        <v>12</v>
      </c>
      <c r="U1611" s="6" t="s">
        <v>2459</v>
      </c>
      <c r="V1611" s="6" t="s">
        <v>17980</v>
      </c>
      <c r="W1611" s="6" t="s">
        <v>23526</v>
      </c>
      <c r="X1611" s="6" t="s">
        <v>23527</v>
      </c>
      <c r="Y1611" s="6" t="s">
        <v>23528</v>
      </c>
      <c r="Z1611" s="6" t="s">
        <v>23529</v>
      </c>
    </row>
    <row r="1612" spans="1:26" x14ac:dyDescent="0.25">
      <c r="A1612" s="6" t="s">
        <v>1891</v>
      </c>
      <c r="B1612" s="6" t="s">
        <v>3848</v>
      </c>
      <c r="C1612" s="6" t="s">
        <v>3819</v>
      </c>
      <c r="D1612" s="6" t="s">
        <v>12858</v>
      </c>
      <c r="E1612" s="6" t="s">
        <v>81</v>
      </c>
      <c r="F1612" s="6" t="s">
        <v>6551</v>
      </c>
      <c r="G1612" s="6" t="s">
        <v>6552</v>
      </c>
      <c r="H1612" s="6" t="s">
        <v>1601</v>
      </c>
      <c r="I1612" s="43">
        <v>45148</v>
      </c>
      <c r="J1612" s="43"/>
      <c r="K1612">
        <v>704532</v>
      </c>
      <c r="L1612" s="6" t="s">
        <v>12859</v>
      </c>
      <c r="M1612" s="6" t="s">
        <v>12860</v>
      </c>
      <c r="N1612" s="6" t="s">
        <v>5765</v>
      </c>
      <c r="O1612" s="6" t="s">
        <v>3982</v>
      </c>
      <c r="Q1612" s="6" t="s">
        <v>2461</v>
      </c>
      <c r="R1612" s="6" t="s">
        <v>23530</v>
      </c>
      <c r="S1612" s="6" t="s">
        <v>23531</v>
      </c>
      <c r="T1612" s="6" t="s">
        <v>12</v>
      </c>
      <c r="U1612" s="6" t="s">
        <v>2461</v>
      </c>
      <c r="V1612" s="6" t="s">
        <v>20599</v>
      </c>
      <c r="W1612" s="6" t="s">
        <v>20600</v>
      </c>
      <c r="X1612" s="6" t="s">
        <v>23532</v>
      </c>
      <c r="Y1612" s="6" t="s">
        <v>23533</v>
      </c>
      <c r="Z1612" s="6" t="s">
        <v>23534</v>
      </c>
    </row>
    <row r="1613" spans="1:26" x14ac:dyDescent="0.25">
      <c r="A1613" s="6" t="s">
        <v>1894</v>
      </c>
      <c r="B1613" s="6" t="s">
        <v>3845</v>
      </c>
      <c r="C1613" s="6" t="s">
        <v>3816</v>
      </c>
      <c r="D1613" s="6" t="s">
        <v>12861</v>
      </c>
      <c r="E1613" s="6" t="s">
        <v>12862</v>
      </c>
      <c r="F1613" s="6" t="s">
        <v>12863</v>
      </c>
      <c r="G1613" s="6" t="s">
        <v>7573</v>
      </c>
      <c r="H1613" s="6" t="s">
        <v>6408</v>
      </c>
      <c r="I1613" s="43">
        <v>45224</v>
      </c>
      <c r="J1613" s="43">
        <v>45229</v>
      </c>
      <c r="K1613">
        <v>1014739</v>
      </c>
      <c r="L1613" s="6" t="s">
        <v>12864</v>
      </c>
      <c r="M1613" s="6" t="s">
        <v>12865</v>
      </c>
      <c r="N1613" s="6" t="s">
        <v>4583</v>
      </c>
      <c r="O1613" s="6" t="s">
        <v>3983</v>
      </c>
      <c r="Q1613" s="6" t="s">
        <v>3708</v>
      </c>
      <c r="R1613" s="6" t="s">
        <v>23535</v>
      </c>
      <c r="S1613" s="6" t="s">
        <v>23536</v>
      </c>
      <c r="T1613" s="6" t="s">
        <v>12</v>
      </c>
      <c r="U1613" s="6" t="s">
        <v>3708</v>
      </c>
      <c r="V1613" s="6" t="s">
        <v>16076</v>
      </c>
      <c r="W1613" s="6" t="s">
        <v>19857</v>
      </c>
      <c r="X1613" s="6" t="s">
        <v>23537</v>
      </c>
      <c r="Y1613" s="6" t="s">
        <v>23538</v>
      </c>
      <c r="Z1613" s="6" t="s">
        <v>23539</v>
      </c>
    </row>
    <row r="1614" spans="1:26" x14ac:dyDescent="0.25">
      <c r="A1614" s="6" t="s">
        <v>15816</v>
      </c>
      <c r="B1614" s="6" t="s">
        <v>3912</v>
      </c>
      <c r="C1614" s="6" t="s">
        <v>3840</v>
      </c>
      <c r="D1614" s="6" t="s">
        <v>6826</v>
      </c>
      <c r="E1614" s="6" t="s">
        <v>7810</v>
      </c>
      <c r="F1614" s="6" t="s">
        <v>6827</v>
      </c>
      <c r="G1614" s="6" t="s">
        <v>8901</v>
      </c>
      <c r="H1614" s="6" t="s">
        <v>6829</v>
      </c>
      <c r="I1614" s="43">
        <v>45231</v>
      </c>
      <c r="J1614" s="43">
        <v>45236</v>
      </c>
      <c r="L1614" s="6" t="s">
        <v>81</v>
      </c>
      <c r="M1614" s="6" t="s">
        <v>81</v>
      </c>
      <c r="N1614" s="6" t="s">
        <v>24652</v>
      </c>
      <c r="O1614" s="6" t="s">
        <v>3982</v>
      </c>
      <c r="Q1614" s="6" t="s">
        <v>2463</v>
      </c>
      <c r="R1614" s="6" t="s">
        <v>23540</v>
      </c>
      <c r="S1614" s="6" t="s">
        <v>23541</v>
      </c>
      <c r="T1614" s="6" t="s">
        <v>12</v>
      </c>
      <c r="U1614" s="6" t="s">
        <v>2463</v>
      </c>
      <c r="V1614" s="6" t="s">
        <v>16926</v>
      </c>
      <c r="W1614" s="6" t="s">
        <v>16927</v>
      </c>
      <c r="X1614" s="6" t="s">
        <v>23542</v>
      </c>
      <c r="Y1614" s="6" t="s">
        <v>23543</v>
      </c>
      <c r="Z1614" s="6" t="s">
        <v>23544</v>
      </c>
    </row>
    <row r="1615" spans="1:26" x14ac:dyDescent="0.25">
      <c r="A1615" s="6" t="s">
        <v>3487</v>
      </c>
      <c r="B1615" s="6" t="s">
        <v>3861</v>
      </c>
      <c r="C1615" s="6" t="s">
        <v>114</v>
      </c>
      <c r="D1615" s="6" t="s">
        <v>12866</v>
      </c>
      <c r="E1615" s="6" t="s">
        <v>12867</v>
      </c>
      <c r="F1615" s="6" t="s">
        <v>7842</v>
      </c>
      <c r="G1615" s="6" t="s">
        <v>12868</v>
      </c>
      <c r="H1615" s="6" t="s">
        <v>6480</v>
      </c>
      <c r="I1615" s="43">
        <v>45147</v>
      </c>
      <c r="J1615" s="43"/>
      <c r="K1615">
        <v>1627272</v>
      </c>
      <c r="L1615" s="6" t="s">
        <v>12869</v>
      </c>
      <c r="M1615" s="6" t="s">
        <v>12870</v>
      </c>
      <c r="N1615" s="6" t="s">
        <v>5766</v>
      </c>
      <c r="O1615" s="6" t="s">
        <v>3982</v>
      </c>
      <c r="Q1615" s="6" t="s">
        <v>2464</v>
      </c>
      <c r="R1615" s="6" t="s">
        <v>23545</v>
      </c>
      <c r="S1615" s="6" t="s">
        <v>23546</v>
      </c>
      <c r="T1615" s="6" t="s">
        <v>12</v>
      </c>
      <c r="U1615" s="6" t="s">
        <v>2464</v>
      </c>
      <c r="V1615" s="6" t="s">
        <v>15903</v>
      </c>
      <c r="W1615" s="6" t="s">
        <v>16348</v>
      </c>
      <c r="X1615" s="6" t="s">
        <v>23547</v>
      </c>
      <c r="Y1615" s="6" t="s">
        <v>23548</v>
      </c>
      <c r="Z1615" s="6" t="s">
        <v>23549</v>
      </c>
    </row>
    <row r="1616" spans="1:26" x14ac:dyDescent="0.25">
      <c r="A1616" s="6" t="s">
        <v>1896</v>
      </c>
      <c r="B1616" s="6" t="s">
        <v>3898</v>
      </c>
      <c r="C1616" s="6" t="s">
        <v>102</v>
      </c>
      <c r="D1616" s="6" t="s">
        <v>12871</v>
      </c>
      <c r="E1616" s="6" t="s">
        <v>81</v>
      </c>
      <c r="F1616" s="6" t="s">
        <v>8965</v>
      </c>
      <c r="G1616" s="6" t="s">
        <v>12872</v>
      </c>
      <c r="H1616" s="6" t="s">
        <v>6835</v>
      </c>
      <c r="I1616" s="43">
        <v>45230</v>
      </c>
      <c r="J1616" s="43">
        <v>45236</v>
      </c>
      <c r="K1616">
        <v>1296445</v>
      </c>
      <c r="L1616" s="6" t="s">
        <v>12873</v>
      </c>
      <c r="M1616" s="6" t="s">
        <v>12874</v>
      </c>
      <c r="N1616" s="6" t="s">
        <v>5767</v>
      </c>
      <c r="O1616" s="6" t="s">
        <v>3983</v>
      </c>
      <c r="Q1616" s="6" t="s">
        <v>2466</v>
      </c>
      <c r="R1616" s="6" t="s">
        <v>23550</v>
      </c>
      <c r="S1616" s="6" t="s">
        <v>23551</v>
      </c>
      <c r="T1616" s="6" t="s">
        <v>81</v>
      </c>
      <c r="U1616" s="6" t="s">
        <v>81</v>
      </c>
      <c r="V1616" s="6" t="s">
        <v>15930</v>
      </c>
      <c r="W1616" s="6" t="s">
        <v>15949</v>
      </c>
      <c r="X1616" s="6" t="s">
        <v>23552</v>
      </c>
      <c r="Y1616" s="6" t="s">
        <v>23553</v>
      </c>
      <c r="Z1616" s="6" t="s">
        <v>81</v>
      </c>
    </row>
    <row r="1617" spans="1:26" x14ac:dyDescent="0.25">
      <c r="A1617" s="6" t="s">
        <v>1898</v>
      </c>
      <c r="B1617" s="6" t="s">
        <v>3891</v>
      </c>
      <c r="C1617" s="6" t="s">
        <v>3887</v>
      </c>
      <c r="D1617" s="6" t="s">
        <v>12875</v>
      </c>
      <c r="E1617" s="6" t="s">
        <v>24653</v>
      </c>
      <c r="F1617" s="6" t="s">
        <v>9379</v>
      </c>
      <c r="G1617" s="6" t="s">
        <v>24654</v>
      </c>
      <c r="H1617" s="6" t="s">
        <v>81</v>
      </c>
      <c r="I1617" s="43"/>
      <c r="J1617" s="43"/>
      <c r="K1617">
        <v>1038143</v>
      </c>
      <c r="L1617" s="6" t="s">
        <v>12876</v>
      </c>
      <c r="M1617" s="6" t="s">
        <v>12877</v>
      </c>
      <c r="N1617" s="6" t="s">
        <v>5768</v>
      </c>
      <c r="O1617" s="6" t="s">
        <v>3982</v>
      </c>
      <c r="Q1617" s="6" t="s">
        <v>3710</v>
      </c>
      <c r="R1617" s="6" t="s">
        <v>23554</v>
      </c>
      <c r="S1617" s="6" t="s">
        <v>23555</v>
      </c>
      <c r="T1617" s="6" t="s">
        <v>15902</v>
      </c>
      <c r="U1617" s="6" t="s">
        <v>3710</v>
      </c>
      <c r="V1617" s="6" t="s">
        <v>15980</v>
      </c>
      <c r="W1617" s="6" t="s">
        <v>15981</v>
      </c>
      <c r="X1617" s="6" t="s">
        <v>23556</v>
      </c>
      <c r="Y1617" s="6" t="s">
        <v>23557</v>
      </c>
      <c r="Z1617" s="6" t="s">
        <v>23558</v>
      </c>
    </row>
    <row r="1618" spans="1:26" x14ac:dyDescent="0.25">
      <c r="A1618" s="6" t="s">
        <v>1899</v>
      </c>
      <c r="B1618" s="6" t="s">
        <v>3847</v>
      </c>
      <c r="C1618" s="6" t="s">
        <v>3819</v>
      </c>
      <c r="D1618" s="6" t="s">
        <v>12879</v>
      </c>
      <c r="E1618" s="6" t="s">
        <v>81</v>
      </c>
      <c r="F1618" s="6" t="s">
        <v>6688</v>
      </c>
      <c r="G1618" s="6" t="s">
        <v>12880</v>
      </c>
      <c r="H1618" s="6" t="s">
        <v>6376</v>
      </c>
      <c r="I1618" s="43">
        <v>45180</v>
      </c>
      <c r="J1618" s="43">
        <v>45184</v>
      </c>
      <c r="K1618">
        <v>1341439</v>
      </c>
      <c r="L1618" s="6" t="s">
        <v>12881</v>
      </c>
      <c r="M1618" s="6" t="s">
        <v>12882</v>
      </c>
      <c r="N1618" s="6" t="s">
        <v>4044</v>
      </c>
      <c r="O1618" s="6" t="s">
        <v>3982</v>
      </c>
      <c r="Q1618" s="6" t="s">
        <v>2467</v>
      </c>
      <c r="R1618" s="6" t="s">
        <v>23559</v>
      </c>
      <c r="S1618" s="6" t="s">
        <v>23560</v>
      </c>
      <c r="T1618" s="6" t="s">
        <v>15902</v>
      </c>
      <c r="U1618" s="6" t="s">
        <v>2467</v>
      </c>
      <c r="V1618" s="6" t="s">
        <v>15889</v>
      </c>
      <c r="W1618" s="6" t="s">
        <v>15890</v>
      </c>
      <c r="X1618" s="6" t="s">
        <v>23561</v>
      </c>
      <c r="Y1618" s="6" t="s">
        <v>23562</v>
      </c>
      <c r="Z1618" s="6" t="s">
        <v>23563</v>
      </c>
    </row>
    <row r="1619" spans="1:26" x14ac:dyDescent="0.25">
      <c r="A1619" s="6" t="s">
        <v>1901</v>
      </c>
      <c r="B1619" s="6" t="s">
        <v>3844</v>
      </c>
      <c r="C1619" s="6" t="s">
        <v>3821</v>
      </c>
      <c r="D1619" s="6" t="s">
        <v>12883</v>
      </c>
      <c r="E1619" s="6" t="s">
        <v>81</v>
      </c>
      <c r="F1619" s="6" t="s">
        <v>6557</v>
      </c>
      <c r="G1619" s="6" t="s">
        <v>6558</v>
      </c>
      <c r="H1619" s="6" t="s">
        <v>6408</v>
      </c>
      <c r="I1619" s="43">
        <v>45224</v>
      </c>
      <c r="J1619" s="43">
        <v>45229</v>
      </c>
      <c r="K1619">
        <v>74260</v>
      </c>
      <c r="L1619" s="6" t="s">
        <v>12884</v>
      </c>
      <c r="M1619" s="6" t="s">
        <v>12885</v>
      </c>
      <c r="N1619" s="6" t="s">
        <v>4854</v>
      </c>
      <c r="O1619" s="6" t="s">
        <v>3982</v>
      </c>
      <c r="Q1619" s="6" t="s">
        <v>15858</v>
      </c>
      <c r="R1619" s="6" t="s">
        <v>23564</v>
      </c>
      <c r="S1619" s="6" t="s">
        <v>23565</v>
      </c>
      <c r="T1619" s="6" t="s">
        <v>19458</v>
      </c>
      <c r="U1619" s="6" t="s">
        <v>23566</v>
      </c>
      <c r="V1619" s="6" t="s">
        <v>15903</v>
      </c>
      <c r="W1619" s="6" t="s">
        <v>20373</v>
      </c>
      <c r="X1619" s="6" t="s">
        <v>23567</v>
      </c>
      <c r="Y1619" s="6" t="s">
        <v>23568</v>
      </c>
      <c r="Z1619" s="6" t="s">
        <v>81</v>
      </c>
    </row>
    <row r="1620" spans="1:26" x14ac:dyDescent="0.25">
      <c r="A1620" s="6" t="s">
        <v>3488</v>
      </c>
      <c r="B1620" s="6" t="s">
        <v>3830</v>
      </c>
      <c r="C1620" s="6" t="s">
        <v>3816</v>
      </c>
      <c r="D1620" s="6" t="s">
        <v>12886</v>
      </c>
      <c r="E1620" s="6" t="s">
        <v>81</v>
      </c>
      <c r="F1620" s="6" t="s">
        <v>11447</v>
      </c>
      <c r="G1620" s="6" t="s">
        <v>12887</v>
      </c>
      <c r="H1620" s="6" t="s">
        <v>81</v>
      </c>
      <c r="I1620" s="43"/>
      <c r="J1620" s="43"/>
      <c r="L1620" s="6" t="s">
        <v>12888</v>
      </c>
      <c r="M1620" s="6" t="s">
        <v>81</v>
      </c>
      <c r="N1620" s="6" t="s">
        <v>5769</v>
      </c>
      <c r="O1620" s="6" t="s">
        <v>3983</v>
      </c>
      <c r="Q1620" s="6" t="s">
        <v>15860</v>
      </c>
      <c r="R1620" s="6" t="s">
        <v>23569</v>
      </c>
      <c r="S1620" s="6" t="s">
        <v>23570</v>
      </c>
      <c r="T1620" s="6" t="s">
        <v>12</v>
      </c>
      <c r="U1620" s="6" t="s">
        <v>15860</v>
      </c>
      <c r="V1620" s="6" t="s">
        <v>16083</v>
      </c>
      <c r="W1620" s="6" t="s">
        <v>23571</v>
      </c>
      <c r="X1620" s="6" t="s">
        <v>23572</v>
      </c>
      <c r="Y1620" s="6" t="s">
        <v>23573</v>
      </c>
      <c r="Z1620" s="6" t="s">
        <v>23574</v>
      </c>
    </row>
    <row r="1621" spans="1:26" x14ac:dyDescent="0.25">
      <c r="A1621" s="6" t="s">
        <v>3489</v>
      </c>
      <c r="B1621" s="6" t="s">
        <v>3876</v>
      </c>
      <c r="C1621" s="6" t="s">
        <v>3835</v>
      </c>
      <c r="D1621" s="6" t="s">
        <v>12889</v>
      </c>
      <c r="E1621" s="6" t="s">
        <v>81</v>
      </c>
      <c r="F1621" s="6" t="s">
        <v>9176</v>
      </c>
      <c r="G1621" s="6" t="s">
        <v>12890</v>
      </c>
      <c r="H1621" s="6" t="s">
        <v>81</v>
      </c>
      <c r="I1621" s="43"/>
      <c r="J1621" s="43"/>
      <c r="L1621" s="6" t="s">
        <v>12891</v>
      </c>
      <c r="M1621" s="6" t="s">
        <v>12892</v>
      </c>
      <c r="N1621" s="6" t="s">
        <v>5770</v>
      </c>
      <c r="O1621" s="6" t="s">
        <v>3983</v>
      </c>
      <c r="Q1621" s="6" t="s">
        <v>2469</v>
      </c>
      <c r="R1621" s="6" t="s">
        <v>23575</v>
      </c>
      <c r="S1621" s="6" t="s">
        <v>23576</v>
      </c>
      <c r="T1621" s="6" t="s">
        <v>12</v>
      </c>
      <c r="U1621" s="6" t="s">
        <v>2469</v>
      </c>
      <c r="V1621" s="6" t="s">
        <v>16063</v>
      </c>
      <c r="W1621" s="6" t="s">
        <v>16064</v>
      </c>
      <c r="X1621" s="6" t="s">
        <v>23577</v>
      </c>
      <c r="Y1621" s="6" t="s">
        <v>23578</v>
      </c>
      <c r="Z1621" s="6" t="s">
        <v>23579</v>
      </c>
    </row>
    <row r="1622" spans="1:26" x14ac:dyDescent="0.25">
      <c r="A1622" s="6" t="s">
        <v>1902</v>
      </c>
      <c r="B1622" s="6" t="s">
        <v>3825</v>
      </c>
      <c r="C1622" s="6" t="s">
        <v>3826</v>
      </c>
      <c r="D1622" s="6" t="s">
        <v>12893</v>
      </c>
      <c r="E1622" s="6" t="s">
        <v>81</v>
      </c>
      <c r="F1622" s="6" t="s">
        <v>9594</v>
      </c>
      <c r="G1622" s="6" t="s">
        <v>12894</v>
      </c>
      <c r="H1622" s="6" t="s">
        <v>1678</v>
      </c>
      <c r="I1622" s="43">
        <v>45223</v>
      </c>
      <c r="J1622" s="43">
        <v>45229</v>
      </c>
      <c r="K1622">
        <v>898173</v>
      </c>
      <c r="L1622" s="6" t="s">
        <v>12895</v>
      </c>
      <c r="M1622" s="6" t="s">
        <v>12896</v>
      </c>
      <c r="N1622" s="6" t="s">
        <v>4349</v>
      </c>
      <c r="O1622" s="6" t="s">
        <v>3982</v>
      </c>
      <c r="Q1622" s="6" t="s">
        <v>2470</v>
      </c>
      <c r="R1622" s="6" t="s">
        <v>23580</v>
      </c>
      <c r="S1622" s="6" t="s">
        <v>23581</v>
      </c>
      <c r="T1622" s="6" t="s">
        <v>15902</v>
      </c>
      <c r="U1622" s="6" t="s">
        <v>2470</v>
      </c>
      <c r="V1622" s="6" t="s">
        <v>15930</v>
      </c>
      <c r="W1622" s="6" t="s">
        <v>15931</v>
      </c>
      <c r="X1622" s="6" t="s">
        <v>23582</v>
      </c>
      <c r="Y1622" s="6" t="s">
        <v>23583</v>
      </c>
      <c r="Z1622" s="6" t="s">
        <v>23584</v>
      </c>
    </row>
    <row r="1623" spans="1:26" x14ac:dyDescent="0.25">
      <c r="A1623" s="6" t="s">
        <v>3490</v>
      </c>
      <c r="B1623" s="6" t="s">
        <v>3888</v>
      </c>
      <c r="C1623" s="6" t="s">
        <v>3823</v>
      </c>
      <c r="D1623" s="6" t="s">
        <v>12897</v>
      </c>
      <c r="E1623" s="6" t="s">
        <v>12898</v>
      </c>
      <c r="F1623" s="6" t="s">
        <v>8141</v>
      </c>
      <c r="G1623" s="6" t="s">
        <v>81</v>
      </c>
      <c r="H1623" s="6" t="s">
        <v>81</v>
      </c>
      <c r="I1623" s="43"/>
      <c r="J1623" s="43"/>
      <c r="L1623" s="6" t="s">
        <v>81</v>
      </c>
      <c r="M1623" s="6" t="s">
        <v>81</v>
      </c>
      <c r="N1623" s="6" t="s">
        <v>5771</v>
      </c>
      <c r="O1623" s="6" t="s">
        <v>3982</v>
      </c>
      <c r="Q1623" s="6" t="s">
        <v>15862</v>
      </c>
      <c r="R1623" s="6" t="s">
        <v>23585</v>
      </c>
      <c r="S1623" s="6" t="s">
        <v>23586</v>
      </c>
      <c r="T1623" s="6" t="s">
        <v>81</v>
      </c>
      <c r="U1623" s="6" t="s">
        <v>81</v>
      </c>
      <c r="V1623" s="6" t="s">
        <v>15936</v>
      </c>
      <c r="W1623" s="6" t="s">
        <v>16493</v>
      </c>
      <c r="X1623" s="6" t="s">
        <v>23587</v>
      </c>
      <c r="Y1623" s="6" t="s">
        <v>23588</v>
      </c>
      <c r="Z1623" s="6" t="s">
        <v>81</v>
      </c>
    </row>
    <row r="1624" spans="1:26" x14ac:dyDescent="0.25">
      <c r="A1624" s="6" t="s">
        <v>3492</v>
      </c>
      <c r="B1624" s="6" t="s">
        <v>3896</v>
      </c>
      <c r="C1624" s="6" t="s">
        <v>3819</v>
      </c>
      <c r="D1624" s="6" t="s">
        <v>12899</v>
      </c>
      <c r="E1624" s="6" t="s">
        <v>81</v>
      </c>
      <c r="F1624" s="6" t="s">
        <v>12900</v>
      </c>
      <c r="G1624" s="6" t="s">
        <v>12901</v>
      </c>
      <c r="H1624" s="6" t="s">
        <v>6353</v>
      </c>
      <c r="I1624" s="43">
        <v>45154</v>
      </c>
      <c r="J1624" s="43">
        <v>45159</v>
      </c>
      <c r="K1624">
        <v>1039065</v>
      </c>
      <c r="L1624" s="6" t="s">
        <v>12902</v>
      </c>
      <c r="M1624" s="6" t="s">
        <v>12903</v>
      </c>
      <c r="N1624" s="6" t="s">
        <v>4675</v>
      </c>
      <c r="O1624" s="6" t="s">
        <v>3982</v>
      </c>
      <c r="Q1624" s="6" t="s">
        <v>2472</v>
      </c>
      <c r="R1624" s="6" t="s">
        <v>23589</v>
      </c>
      <c r="S1624" s="6" t="s">
        <v>23590</v>
      </c>
      <c r="T1624" s="6" t="s">
        <v>6627</v>
      </c>
      <c r="U1624" s="6" t="s">
        <v>2472</v>
      </c>
      <c r="V1624" s="6" t="s">
        <v>15903</v>
      </c>
      <c r="W1624" s="6" t="s">
        <v>16348</v>
      </c>
      <c r="X1624" s="6" t="s">
        <v>23591</v>
      </c>
      <c r="Y1624" s="6" t="s">
        <v>23592</v>
      </c>
      <c r="Z1624" s="6" t="s">
        <v>23593</v>
      </c>
    </row>
    <row r="1625" spans="1:26" x14ac:dyDescent="0.25">
      <c r="A1625" s="6" t="s">
        <v>1904</v>
      </c>
      <c r="B1625" s="6" t="s">
        <v>3868</v>
      </c>
      <c r="C1625" s="6" t="s">
        <v>3823</v>
      </c>
      <c r="D1625" s="6" t="s">
        <v>12904</v>
      </c>
      <c r="E1625" s="6" t="s">
        <v>81</v>
      </c>
      <c r="F1625" s="6" t="s">
        <v>1903</v>
      </c>
      <c r="G1625" s="6" t="s">
        <v>12905</v>
      </c>
      <c r="H1625" s="6" t="s">
        <v>7060</v>
      </c>
      <c r="I1625" s="43">
        <v>45224</v>
      </c>
      <c r="J1625" s="43">
        <v>45229</v>
      </c>
      <c r="K1625">
        <v>775158</v>
      </c>
      <c r="L1625" s="6" t="s">
        <v>12906</v>
      </c>
      <c r="M1625" s="6" t="s">
        <v>12907</v>
      </c>
      <c r="N1625" s="6" t="s">
        <v>4858</v>
      </c>
      <c r="O1625" s="6" t="s">
        <v>3982</v>
      </c>
      <c r="Q1625" s="6" t="s">
        <v>2476</v>
      </c>
      <c r="R1625" s="6" t="s">
        <v>23594</v>
      </c>
      <c r="S1625" s="6" t="s">
        <v>23595</v>
      </c>
      <c r="T1625" s="6" t="s">
        <v>12</v>
      </c>
      <c r="U1625" s="6" t="s">
        <v>2476</v>
      </c>
      <c r="V1625" s="6" t="s">
        <v>15980</v>
      </c>
      <c r="W1625" s="6" t="s">
        <v>16053</v>
      </c>
      <c r="X1625" s="6" t="s">
        <v>23596</v>
      </c>
      <c r="Y1625" s="6" t="s">
        <v>23597</v>
      </c>
      <c r="Z1625" s="6" t="s">
        <v>23598</v>
      </c>
    </row>
    <row r="1626" spans="1:26" x14ac:dyDescent="0.25">
      <c r="A1626" s="6" t="s">
        <v>1906</v>
      </c>
      <c r="B1626" s="6" t="s">
        <v>3858</v>
      </c>
      <c r="C1626" s="6" t="s">
        <v>3819</v>
      </c>
      <c r="D1626" s="6" t="s">
        <v>12908</v>
      </c>
      <c r="E1626" s="6" t="s">
        <v>81</v>
      </c>
      <c r="F1626" s="6" t="s">
        <v>9271</v>
      </c>
      <c r="G1626" s="6" t="s">
        <v>12909</v>
      </c>
      <c r="H1626" s="6" t="s">
        <v>1885</v>
      </c>
      <c r="I1626" s="43">
        <v>45231</v>
      </c>
      <c r="J1626" s="43">
        <v>45236</v>
      </c>
      <c r="K1626">
        <v>1002638</v>
      </c>
      <c r="L1626" s="6" t="s">
        <v>12910</v>
      </c>
      <c r="M1626" s="6" t="s">
        <v>12911</v>
      </c>
      <c r="N1626" s="6" t="s">
        <v>5772</v>
      </c>
      <c r="O1626" s="6" t="s">
        <v>3982</v>
      </c>
      <c r="Q1626" s="6" t="s">
        <v>2477</v>
      </c>
      <c r="R1626" s="6" t="s">
        <v>23599</v>
      </c>
      <c r="S1626" s="6" t="s">
        <v>23600</v>
      </c>
      <c r="T1626" s="6" t="s">
        <v>12</v>
      </c>
      <c r="U1626" s="6" t="s">
        <v>2477</v>
      </c>
      <c r="V1626" s="6" t="s">
        <v>15930</v>
      </c>
      <c r="W1626" s="6" t="s">
        <v>16007</v>
      </c>
      <c r="X1626" s="6" t="s">
        <v>23601</v>
      </c>
      <c r="Y1626" s="6" t="s">
        <v>23602</v>
      </c>
      <c r="Z1626" s="6" t="s">
        <v>23603</v>
      </c>
    </row>
    <row r="1627" spans="1:26" x14ac:dyDescent="0.25">
      <c r="A1627" s="6" t="s">
        <v>1907</v>
      </c>
      <c r="B1627" s="6" t="s">
        <v>3880</v>
      </c>
      <c r="C1627" s="6" t="s">
        <v>3823</v>
      </c>
      <c r="D1627" s="6" t="s">
        <v>12912</v>
      </c>
      <c r="E1627" s="6" t="s">
        <v>81</v>
      </c>
      <c r="F1627" s="6" t="s">
        <v>12913</v>
      </c>
      <c r="G1627" s="6" t="s">
        <v>12914</v>
      </c>
      <c r="H1627" s="6" t="s">
        <v>6703</v>
      </c>
      <c r="I1627" s="43">
        <v>45223</v>
      </c>
      <c r="J1627" s="43">
        <v>45229</v>
      </c>
      <c r="K1627">
        <v>1781335</v>
      </c>
      <c r="L1627" s="6" t="s">
        <v>12915</v>
      </c>
      <c r="M1627" s="6" t="s">
        <v>12916</v>
      </c>
      <c r="N1627" s="6" t="s">
        <v>4859</v>
      </c>
      <c r="O1627" s="6" t="s">
        <v>3982</v>
      </c>
      <c r="Q1627" s="6" t="s">
        <v>2479</v>
      </c>
      <c r="R1627" s="6" t="s">
        <v>23604</v>
      </c>
      <c r="S1627" s="6" t="s">
        <v>23605</v>
      </c>
      <c r="T1627" s="6" t="s">
        <v>81</v>
      </c>
      <c r="U1627" s="6" t="s">
        <v>81</v>
      </c>
      <c r="V1627" s="6" t="s">
        <v>15943</v>
      </c>
      <c r="W1627" s="6" t="s">
        <v>22599</v>
      </c>
      <c r="X1627" s="6" t="s">
        <v>23606</v>
      </c>
      <c r="Y1627" s="6" t="s">
        <v>23607</v>
      </c>
      <c r="Z1627" s="6" t="s">
        <v>81</v>
      </c>
    </row>
    <row r="1628" spans="1:26" x14ac:dyDescent="0.25">
      <c r="A1628" s="6" t="s">
        <v>1909</v>
      </c>
      <c r="B1628" s="6" t="s">
        <v>3864</v>
      </c>
      <c r="C1628" s="6" t="s">
        <v>102</v>
      </c>
      <c r="D1628" s="6" t="s">
        <v>12917</v>
      </c>
      <c r="E1628" s="6" t="s">
        <v>12918</v>
      </c>
      <c r="F1628" s="6" t="s">
        <v>12919</v>
      </c>
      <c r="G1628" s="6" t="s">
        <v>12920</v>
      </c>
      <c r="H1628" s="6" t="s">
        <v>6709</v>
      </c>
      <c r="I1628" s="43">
        <v>45229</v>
      </c>
      <c r="J1628" s="43">
        <v>45233</v>
      </c>
      <c r="K1628">
        <v>1466593</v>
      </c>
      <c r="L1628" s="6" t="s">
        <v>12921</v>
      </c>
      <c r="M1628" s="6" t="s">
        <v>12922</v>
      </c>
      <c r="N1628" s="6" t="s">
        <v>5773</v>
      </c>
      <c r="O1628" s="6" t="s">
        <v>3983</v>
      </c>
      <c r="Q1628" s="6" t="s">
        <v>2481</v>
      </c>
      <c r="R1628" s="6" t="s">
        <v>23608</v>
      </c>
      <c r="S1628" s="6" t="s">
        <v>23609</v>
      </c>
      <c r="T1628" s="6" t="s">
        <v>15902</v>
      </c>
      <c r="U1628" s="6" t="s">
        <v>2481</v>
      </c>
      <c r="V1628" s="6" t="s">
        <v>15917</v>
      </c>
      <c r="W1628" s="6" t="s">
        <v>16452</v>
      </c>
      <c r="X1628" s="6" t="s">
        <v>23610</v>
      </c>
      <c r="Y1628" s="6" t="s">
        <v>23611</v>
      </c>
      <c r="Z1628" s="6" t="s">
        <v>23612</v>
      </c>
    </row>
    <row r="1629" spans="1:26" x14ac:dyDescent="0.25">
      <c r="A1629" s="6" t="s">
        <v>3493</v>
      </c>
      <c r="B1629" s="6" t="s">
        <v>3890</v>
      </c>
      <c r="C1629" s="6" t="s">
        <v>3840</v>
      </c>
      <c r="D1629" s="6" t="s">
        <v>12923</v>
      </c>
      <c r="E1629" s="6" t="s">
        <v>81</v>
      </c>
      <c r="F1629" s="6" t="s">
        <v>6445</v>
      </c>
      <c r="G1629" s="6" t="s">
        <v>12924</v>
      </c>
      <c r="H1629" s="6" t="s">
        <v>6447</v>
      </c>
      <c r="I1629" s="43">
        <v>45231</v>
      </c>
      <c r="J1629" s="43">
        <v>45236</v>
      </c>
      <c r="K1629">
        <v>1579877</v>
      </c>
      <c r="L1629" s="6" t="s">
        <v>12925</v>
      </c>
      <c r="M1629" s="6" t="s">
        <v>12926</v>
      </c>
      <c r="N1629" s="6" t="s">
        <v>4013</v>
      </c>
      <c r="O1629" s="6" t="s">
        <v>3982</v>
      </c>
      <c r="Q1629" s="6" t="s">
        <v>2483</v>
      </c>
      <c r="R1629" s="6" t="s">
        <v>23613</v>
      </c>
      <c r="S1629" s="6" t="s">
        <v>23614</v>
      </c>
      <c r="T1629" s="6" t="s">
        <v>7779</v>
      </c>
      <c r="U1629" s="6" t="s">
        <v>2483</v>
      </c>
      <c r="V1629" s="6" t="s">
        <v>15889</v>
      </c>
      <c r="W1629" s="6" t="s">
        <v>16116</v>
      </c>
      <c r="X1629" s="6" t="s">
        <v>23615</v>
      </c>
      <c r="Y1629" s="6" t="s">
        <v>23616</v>
      </c>
      <c r="Z1629" s="6" t="s">
        <v>23617</v>
      </c>
    </row>
    <row r="1630" spans="1:26" x14ac:dyDescent="0.25">
      <c r="A1630" s="6" t="s">
        <v>3494</v>
      </c>
      <c r="B1630" s="6" t="s">
        <v>3832</v>
      </c>
      <c r="C1630" s="6" t="s">
        <v>3821</v>
      </c>
      <c r="D1630" s="6" t="s">
        <v>12927</v>
      </c>
      <c r="E1630" s="6" t="s">
        <v>12928</v>
      </c>
      <c r="F1630" s="6" t="s">
        <v>9015</v>
      </c>
      <c r="G1630" s="6" t="s">
        <v>12929</v>
      </c>
      <c r="H1630" s="6" t="s">
        <v>81</v>
      </c>
      <c r="I1630" s="43"/>
      <c r="J1630" s="43"/>
      <c r="L1630" s="6" t="s">
        <v>12930</v>
      </c>
      <c r="M1630" s="6" t="s">
        <v>12931</v>
      </c>
      <c r="N1630" s="6" t="s">
        <v>5774</v>
      </c>
      <c r="O1630" s="6" t="s">
        <v>3982</v>
      </c>
      <c r="Q1630" s="6" t="s">
        <v>2484</v>
      </c>
      <c r="R1630" s="6" t="s">
        <v>23618</v>
      </c>
      <c r="S1630" s="6" t="s">
        <v>23619</v>
      </c>
      <c r="T1630" s="6" t="s">
        <v>15902</v>
      </c>
      <c r="U1630" s="6" t="s">
        <v>2484</v>
      </c>
      <c r="V1630" s="6" t="s">
        <v>16083</v>
      </c>
      <c r="W1630" s="6" t="s">
        <v>18923</v>
      </c>
      <c r="X1630" s="6" t="s">
        <v>23620</v>
      </c>
      <c r="Y1630" s="6" t="s">
        <v>23621</v>
      </c>
      <c r="Z1630" s="6" t="s">
        <v>23622</v>
      </c>
    </row>
    <row r="1631" spans="1:26" x14ac:dyDescent="0.25">
      <c r="A1631" s="6" t="s">
        <v>1911</v>
      </c>
      <c r="B1631" s="6" t="s">
        <v>3865</v>
      </c>
      <c r="C1631" s="6" t="s">
        <v>3866</v>
      </c>
      <c r="D1631" s="6" t="s">
        <v>12932</v>
      </c>
      <c r="E1631" s="6" t="s">
        <v>6746</v>
      </c>
      <c r="F1631" s="6" t="s">
        <v>6615</v>
      </c>
      <c r="G1631" s="6" t="s">
        <v>6616</v>
      </c>
      <c r="H1631" s="6" t="s">
        <v>6617</v>
      </c>
      <c r="I1631" s="43">
        <v>45236</v>
      </c>
      <c r="J1631" s="43">
        <v>45240</v>
      </c>
      <c r="K1631">
        <v>1792580</v>
      </c>
      <c r="L1631" s="6" t="s">
        <v>12933</v>
      </c>
      <c r="M1631" s="6" t="s">
        <v>12934</v>
      </c>
      <c r="N1631" s="6" t="s">
        <v>5775</v>
      </c>
      <c r="O1631" s="6" t="s">
        <v>3982</v>
      </c>
      <c r="Q1631" s="6" t="s">
        <v>2486</v>
      </c>
      <c r="R1631" s="6" t="s">
        <v>23623</v>
      </c>
      <c r="S1631" s="6" t="s">
        <v>23624</v>
      </c>
      <c r="T1631" s="6" t="s">
        <v>16650</v>
      </c>
      <c r="U1631" s="6" t="s">
        <v>23625</v>
      </c>
      <c r="V1631" s="6" t="s">
        <v>15889</v>
      </c>
      <c r="W1631" s="6" t="s">
        <v>16116</v>
      </c>
      <c r="X1631" s="6" t="s">
        <v>23626</v>
      </c>
      <c r="Y1631" s="6" t="s">
        <v>23627</v>
      </c>
      <c r="Z1631" s="6" t="s">
        <v>23628</v>
      </c>
    </row>
    <row r="1632" spans="1:26" x14ac:dyDescent="0.25">
      <c r="A1632" s="6" t="s">
        <v>1913</v>
      </c>
      <c r="B1632" s="6" t="s">
        <v>3828</v>
      </c>
      <c r="C1632" s="6" t="s">
        <v>3821</v>
      </c>
      <c r="D1632" s="6" t="s">
        <v>11901</v>
      </c>
      <c r="E1632" s="6" t="s">
        <v>12878</v>
      </c>
      <c r="F1632" s="6" t="s">
        <v>6445</v>
      </c>
      <c r="G1632" s="6" t="s">
        <v>9728</v>
      </c>
      <c r="H1632" s="6" t="s">
        <v>6447</v>
      </c>
      <c r="I1632" s="43">
        <v>45233</v>
      </c>
      <c r="J1632" s="43">
        <v>45236</v>
      </c>
      <c r="K1632">
        <v>1823945</v>
      </c>
      <c r="L1632" s="6" t="s">
        <v>12935</v>
      </c>
      <c r="M1632" s="6" t="s">
        <v>12936</v>
      </c>
      <c r="N1632" s="6" t="s">
        <v>5776</v>
      </c>
      <c r="O1632" s="6" t="s">
        <v>3982</v>
      </c>
      <c r="Q1632" s="6" t="s">
        <v>2488</v>
      </c>
      <c r="R1632" s="6" t="s">
        <v>23629</v>
      </c>
      <c r="S1632" s="6" t="s">
        <v>23630</v>
      </c>
      <c r="T1632" s="6" t="s">
        <v>12</v>
      </c>
      <c r="U1632" s="6" t="s">
        <v>2488</v>
      </c>
      <c r="V1632" s="6" t="s">
        <v>16076</v>
      </c>
      <c r="W1632" s="6" t="s">
        <v>18199</v>
      </c>
      <c r="X1632" s="6" t="s">
        <v>23631</v>
      </c>
      <c r="Y1632" s="6" t="s">
        <v>23632</v>
      </c>
      <c r="Z1632" s="6" t="s">
        <v>23633</v>
      </c>
    </row>
    <row r="1633" spans="1:26" x14ac:dyDescent="0.25">
      <c r="A1633" s="6" t="s">
        <v>1914</v>
      </c>
      <c r="B1633" s="6" t="s">
        <v>3865</v>
      </c>
      <c r="C1633" s="6" t="s">
        <v>3866</v>
      </c>
      <c r="D1633" s="6" t="s">
        <v>12937</v>
      </c>
      <c r="E1633" s="6" t="s">
        <v>7235</v>
      </c>
      <c r="F1633" s="6" t="s">
        <v>7065</v>
      </c>
      <c r="G1633" s="6" t="s">
        <v>12938</v>
      </c>
      <c r="H1633" s="6" t="s">
        <v>6376</v>
      </c>
      <c r="I1633" s="43">
        <v>45236</v>
      </c>
      <c r="J1633" s="43">
        <v>45240</v>
      </c>
      <c r="K1633">
        <v>797468</v>
      </c>
      <c r="L1633" s="6" t="s">
        <v>12939</v>
      </c>
      <c r="M1633" s="6" t="s">
        <v>12940</v>
      </c>
      <c r="N1633" s="6" t="s">
        <v>4171</v>
      </c>
      <c r="O1633" s="6" t="s">
        <v>3982</v>
      </c>
      <c r="Q1633" s="6" t="s">
        <v>2489</v>
      </c>
      <c r="R1633" s="6" t="s">
        <v>23634</v>
      </c>
      <c r="S1633" s="6" t="s">
        <v>23635</v>
      </c>
      <c r="T1633" s="6" t="s">
        <v>81</v>
      </c>
      <c r="U1633" s="6" t="s">
        <v>81</v>
      </c>
      <c r="V1633" s="6" t="s">
        <v>15889</v>
      </c>
      <c r="W1633" s="6" t="s">
        <v>15890</v>
      </c>
      <c r="X1633" s="6" t="s">
        <v>23636</v>
      </c>
      <c r="Y1633" s="6" t="s">
        <v>23637</v>
      </c>
      <c r="Z1633" s="6" t="s">
        <v>81</v>
      </c>
    </row>
    <row r="1634" spans="1:26" x14ac:dyDescent="0.25">
      <c r="A1634" s="6" t="s">
        <v>1916</v>
      </c>
      <c r="B1634" s="6" t="s">
        <v>3832</v>
      </c>
      <c r="C1634" s="6" t="s">
        <v>3821</v>
      </c>
      <c r="D1634" s="6" t="s">
        <v>12941</v>
      </c>
      <c r="E1634" s="6" t="s">
        <v>81</v>
      </c>
      <c r="F1634" s="6" t="s">
        <v>9042</v>
      </c>
      <c r="G1634" s="6" t="s">
        <v>12942</v>
      </c>
      <c r="H1634" s="6" t="s">
        <v>251</v>
      </c>
      <c r="I1634" s="43">
        <v>45217</v>
      </c>
      <c r="J1634" s="43">
        <v>45222</v>
      </c>
      <c r="K1634">
        <v>1569650</v>
      </c>
      <c r="L1634" s="6" t="s">
        <v>12943</v>
      </c>
      <c r="M1634" s="6" t="s">
        <v>12944</v>
      </c>
      <c r="N1634" s="6" t="s">
        <v>5777</v>
      </c>
      <c r="O1634" s="6" t="s">
        <v>3982</v>
      </c>
      <c r="Q1634" s="6" t="s">
        <v>2491</v>
      </c>
      <c r="R1634" s="6" t="s">
        <v>23638</v>
      </c>
      <c r="S1634" s="6" t="s">
        <v>23639</v>
      </c>
      <c r="T1634" s="6" t="s">
        <v>12</v>
      </c>
      <c r="U1634" s="6" t="s">
        <v>2491</v>
      </c>
      <c r="V1634" s="6" t="s">
        <v>15910</v>
      </c>
      <c r="W1634" s="6" t="s">
        <v>16170</v>
      </c>
      <c r="X1634" s="6" t="s">
        <v>23640</v>
      </c>
      <c r="Y1634" s="6" t="s">
        <v>23641</v>
      </c>
      <c r="Z1634" s="6" t="s">
        <v>23642</v>
      </c>
    </row>
    <row r="1635" spans="1:26" x14ac:dyDescent="0.25">
      <c r="A1635" s="6" t="s">
        <v>3496</v>
      </c>
      <c r="B1635" s="6" t="s">
        <v>81</v>
      </c>
      <c r="C1635" s="6" t="s">
        <v>81</v>
      </c>
      <c r="D1635" s="6" t="s">
        <v>81</v>
      </c>
      <c r="E1635" s="6" t="s">
        <v>81</v>
      </c>
      <c r="F1635" s="6" t="s">
        <v>81</v>
      </c>
      <c r="G1635" s="6" t="s">
        <v>81</v>
      </c>
      <c r="H1635" s="6" t="s">
        <v>81</v>
      </c>
      <c r="I1635" s="43"/>
      <c r="J1635" s="43"/>
      <c r="K1635">
        <v>1822829</v>
      </c>
      <c r="L1635" s="6" t="s">
        <v>12945</v>
      </c>
      <c r="M1635" s="6" t="s">
        <v>12946</v>
      </c>
      <c r="N1635" s="6" t="s">
        <v>81</v>
      </c>
      <c r="O1635" s="6" t="s">
        <v>81</v>
      </c>
      <c r="Q1635" s="6" t="s">
        <v>2493</v>
      </c>
      <c r="R1635" s="6" t="s">
        <v>23643</v>
      </c>
      <c r="S1635" s="6" t="s">
        <v>23644</v>
      </c>
      <c r="T1635" s="6" t="s">
        <v>15902</v>
      </c>
      <c r="U1635" s="6" t="s">
        <v>2493</v>
      </c>
      <c r="V1635" s="6" t="s">
        <v>16037</v>
      </c>
      <c r="W1635" s="6" t="s">
        <v>16616</v>
      </c>
      <c r="X1635" s="6" t="s">
        <v>23645</v>
      </c>
      <c r="Y1635" s="6" t="s">
        <v>23646</v>
      </c>
      <c r="Z1635" s="6" t="s">
        <v>81</v>
      </c>
    </row>
    <row r="1636" spans="1:26" x14ac:dyDescent="0.25">
      <c r="A1636" s="6" t="s">
        <v>1919</v>
      </c>
      <c r="B1636" s="6" t="s">
        <v>3884</v>
      </c>
      <c r="C1636" s="6" t="s">
        <v>3866</v>
      </c>
      <c r="D1636" s="6" t="s">
        <v>12947</v>
      </c>
      <c r="E1636" s="6" t="s">
        <v>12948</v>
      </c>
      <c r="F1636" s="6" t="s">
        <v>7065</v>
      </c>
      <c r="G1636" s="6" t="s">
        <v>7970</v>
      </c>
      <c r="H1636" s="6" t="s">
        <v>6376</v>
      </c>
      <c r="I1636" s="43">
        <v>45142</v>
      </c>
      <c r="J1636" s="43"/>
      <c r="K1636">
        <v>1070423</v>
      </c>
      <c r="L1636" s="6" t="s">
        <v>12949</v>
      </c>
      <c r="M1636" s="6" t="s">
        <v>12950</v>
      </c>
      <c r="N1636" s="6" t="s">
        <v>4683</v>
      </c>
      <c r="O1636" s="6" t="s">
        <v>3982</v>
      </c>
      <c r="Q1636" s="6" t="s">
        <v>2495</v>
      </c>
      <c r="R1636" s="6" t="s">
        <v>23647</v>
      </c>
      <c r="S1636" s="6" t="s">
        <v>23648</v>
      </c>
      <c r="T1636" s="6" t="s">
        <v>81</v>
      </c>
      <c r="U1636" s="6" t="s">
        <v>81</v>
      </c>
      <c r="V1636" s="6" t="s">
        <v>15943</v>
      </c>
      <c r="W1636" s="6" t="s">
        <v>17545</v>
      </c>
      <c r="X1636" s="6" t="s">
        <v>23649</v>
      </c>
      <c r="Y1636" s="6" t="s">
        <v>23650</v>
      </c>
      <c r="Z1636" s="6" t="s">
        <v>81</v>
      </c>
    </row>
    <row r="1637" spans="1:26" x14ac:dyDescent="0.25">
      <c r="A1637" s="6" t="s">
        <v>1921</v>
      </c>
      <c r="B1637" s="6" t="s">
        <v>3861</v>
      </c>
      <c r="C1637" s="6" t="s">
        <v>114</v>
      </c>
      <c r="D1637" s="6" t="s">
        <v>12951</v>
      </c>
      <c r="E1637" s="6" t="s">
        <v>12952</v>
      </c>
      <c r="F1637" s="6" t="s">
        <v>6423</v>
      </c>
      <c r="G1637" s="6" t="s">
        <v>12953</v>
      </c>
      <c r="H1637" s="6" t="s">
        <v>374</v>
      </c>
      <c r="I1637" s="43">
        <v>45147</v>
      </c>
      <c r="J1637" s="43"/>
      <c r="K1637">
        <v>771992</v>
      </c>
      <c r="L1637" s="6" t="s">
        <v>12954</v>
      </c>
      <c r="M1637" s="6" t="s">
        <v>12955</v>
      </c>
      <c r="N1637" s="6" t="s">
        <v>5778</v>
      </c>
      <c r="O1637" s="6" t="s">
        <v>3982</v>
      </c>
      <c r="Q1637" s="6" t="s">
        <v>2497</v>
      </c>
      <c r="R1637" s="6" t="s">
        <v>23651</v>
      </c>
      <c r="S1637" s="6" t="s">
        <v>23652</v>
      </c>
      <c r="T1637" s="6" t="s">
        <v>15902</v>
      </c>
      <c r="U1637" s="6" t="s">
        <v>2497</v>
      </c>
      <c r="V1637" s="6" t="s">
        <v>16037</v>
      </c>
      <c r="W1637" s="6" t="s">
        <v>16038</v>
      </c>
      <c r="X1637" s="6" t="s">
        <v>23653</v>
      </c>
      <c r="Y1637" s="6" t="s">
        <v>23654</v>
      </c>
      <c r="Z1637" s="6" t="s">
        <v>23655</v>
      </c>
    </row>
    <row r="1638" spans="1:26" x14ac:dyDescent="0.25">
      <c r="A1638" s="6" t="s">
        <v>1923</v>
      </c>
      <c r="B1638" s="6" t="s">
        <v>3904</v>
      </c>
      <c r="C1638" s="6" t="s">
        <v>3823</v>
      </c>
      <c r="D1638" s="6" t="s">
        <v>12956</v>
      </c>
      <c r="E1638" s="6" t="s">
        <v>12957</v>
      </c>
      <c r="F1638" s="6" t="s">
        <v>12958</v>
      </c>
      <c r="G1638" s="6" t="s">
        <v>12959</v>
      </c>
      <c r="H1638" s="6" t="s">
        <v>12960</v>
      </c>
      <c r="I1638" s="43"/>
      <c r="J1638" s="43"/>
      <c r="K1638">
        <v>1347557</v>
      </c>
      <c r="L1638" s="6" t="s">
        <v>12961</v>
      </c>
      <c r="M1638" s="6" t="s">
        <v>12962</v>
      </c>
      <c r="N1638" s="6" t="s">
        <v>5779</v>
      </c>
      <c r="O1638" s="6" t="s">
        <v>3982</v>
      </c>
      <c r="Q1638" s="6" t="s">
        <v>2498</v>
      </c>
      <c r="R1638" s="6" t="s">
        <v>23656</v>
      </c>
      <c r="S1638" s="6" t="s">
        <v>23657</v>
      </c>
      <c r="T1638" s="6" t="s">
        <v>15902</v>
      </c>
      <c r="U1638" s="6" t="s">
        <v>2498</v>
      </c>
      <c r="V1638" s="6" t="s">
        <v>16037</v>
      </c>
      <c r="W1638" s="6" t="s">
        <v>16616</v>
      </c>
      <c r="X1638" s="6" t="s">
        <v>23658</v>
      </c>
      <c r="Y1638" s="6" t="s">
        <v>23659</v>
      </c>
      <c r="Z1638" s="6" t="s">
        <v>23660</v>
      </c>
    </row>
    <row r="1639" spans="1:26" x14ac:dyDescent="0.25">
      <c r="A1639" s="6" t="s">
        <v>1925</v>
      </c>
      <c r="B1639" s="6" t="s">
        <v>3841</v>
      </c>
      <c r="C1639" s="6" t="s">
        <v>3816</v>
      </c>
      <c r="D1639" s="6" t="s">
        <v>12963</v>
      </c>
      <c r="E1639" s="6" t="s">
        <v>81</v>
      </c>
      <c r="F1639" s="6" t="s">
        <v>8648</v>
      </c>
      <c r="G1639" s="6" t="s">
        <v>8649</v>
      </c>
      <c r="H1639" s="6" t="s">
        <v>6353</v>
      </c>
      <c r="I1639" s="43">
        <v>45236</v>
      </c>
      <c r="J1639" s="43">
        <v>45240</v>
      </c>
      <c r="K1639">
        <v>1299130</v>
      </c>
      <c r="L1639" s="6" t="s">
        <v>12964</v>
      </c>
      <c r="M1639" s="6" t="s">
        <v>12965</v>
      </c>
      <c r="N1639" s="6" t="s">
        <v>5780</v>
      </c>
      <c r="O1639" s="6" t="s">
        <v>3983</v>
      </c>
      <c r="Q1639" s="6" t="s">
        <v>2500</v>
      </c>
      <c r="R1639" s="6" t="s">
        <v>23661</v>
      </c>
      <c r="S1639" s="6" t="s">
        <v>23662</v>
      </c>
      <c r="T1639" s="6" t="s">
        <v>6627</v>
      </c>
      <c r="U1639" s="6" t="s">
        <v>2393</v>
      </c>
      <c r="V1639" s="6" t="s">
        <v>16024</v>
      </c>
      <c r="W1639" s="6" t="s">
        <v>16933</v>
      </c>
      <c r="X1639" s="6" t="s">
        <v>23663</v>
      </c>
      <c r="Y1639" s="6" t="s">
        <v>23664</v>
      </c>
      <c r="Z1639" s="6" t="s">
        <v>23665</v>
      </c>
    </row>
    <row r="1640" spans="1:26" x14ac:dyDescent="0.25">
      <c r="A1640" s="6" t="s">
        <v>1927</v>
      </c>
      <c r="B1640" s="6" t="s">
        <v>3836</v>
      </c>
      <c r="C1640" s="6" t="s">
        <v>3826</v>
      </c>
      <c r="D1640" s="6" t="s">
        <v>12966</v>
      </c>
      <c r="E1640" s="6" t="s">
        <v>81</v>
      </c>
      <c r="F1640" s="6" t="s">
        <v>6541</v>
      </c>
      <c r="G1640" s="6" t="s">
        <v>12967</v>
      </c>
      <c r="H1640" s="6" t="s">
        <v>6542</v>
      </c>
      <c r="I1640" s="43">
        <v>45223</v>
      </c>
      <c r="J1640" s="43">
        <v>45229</v>
      </c>
      <c r="K1640">
        <v>1019849</v>
      </c>
      <c r="L1640" s="6" t="s">
        <v>12968</v>
      </c>
      <c r="M1640" s="6" t="s">
        <v>12969</v>
      </c>
      <c r="N1640" s="6" t="s">
        <v>4863</v>
      </c>
      <c r="O1640" s="6" t="s">
        <v>3982</v>
      </c>
      <c r="Q1640" s="6" t="s">
        <v>2502</v>
      </c>
      <c r="R1640" s="6" t="s">
        <v>23666</v>
      </c>
      <c r="S1640" s="6" t="s">
        <v>23667</v>
      </c>
      <c r="T1640" s="6" t="s">
        <v>81</v>
      </c>
      <c r="U1640" s="6" t="s">
        <v>81</v>
      </c>
      <c r="V1640" s="6" t="s">
        <v>15930</v>
      </c>
      <c r="W1640" s="6" t="s">
        <v>17011</v>
      </c>
      <c r="X1640" s="6" t="s">
        <v>23668</v>
      </c>
      <c r="Y1640" s="6" t="s">
        <v>23669</v>
      </c>
      <c r="Z1640" s="6" t="s">
        <v>81</v>
      </c>
    </row>
    <row r="1641" spans="1:26" x14ac:dyDescent="0.25">
      <c r="A1641" s="6" t="s">
        <v>3498</v>
      </c>
      <c r="B1641" s="6" t="s">
        <v>3884</v>
      </c>
      <c r="C1641" s="6" t="s">
        <v>3866</v>
      </c>
      <c r="D1641" s="6" t="s">
        <v>12947</v>
      </c>
      <c r="E1641" s="6" t="s">
        <v>7810</v>
      </c>
      <c r="F1641" s="6" t="s">
        <v>7065</v>
      </c>
      <c r="G1641" s="6" t="s">
        <v>7970</v>
      </c>
      <c r="H1641" s="6" t="s">
        <v>6376</v>
      </c>
      <c r="I1641" s="43">
        <v>45231</v>
      </c>
      <c r="J1641" s="43"/>
      <c r="K1641">
        <v>1581990</v>
      </c>
      <c r="L1641" s="6" t="s">
        <v>12970</v>
      </c>
      <c r="M1641" s="6" t="s">
        <v>12971</v>
      </c>
      <c r="N1641" s="6" t="s">
        <v>5781</v>
      </c>
      <c r="O1641" s="6" t="s">
        <v>3982</v>
      </c>
      <c r="Q1641" s="6" t="s">
        <v>3718</v>
      </c>
      <c r="R1641" s="6" t="s">
        <v>23670</v>
      </c>
      <c r="S1641" s="6" t="s">
        <v>23671</v>
      </c>
      <c r="T1641" s="6" t="s">
        <v>15902</v>
      </c>
      <c r="U1641" s="6" t="s">
        <v>3718</v>
      </c>
      <c r="V1641" s="6" t="s">
        <v>16037</v>
      </c>
      <c r="W1641" s="6" t="s">
        <v>16616</v>
      </c>
      <c r="X1641" s="6" t="s">
        <v>23672</v>
      </c>
      <c r="Y1641" s="6" t="s">
        <v>23673</v>
      </c>
      <c r="Z1641" s="6" t="s">
        <v>81</v>
      </c>
    </row>
    <row r="1642" spans="1:26" x14ac:dyDescent="0.25">
      <c r="A1642" s="6" t="s">
        <v>1929</v>
      </c>
      <c r="B1642" s="6" t="s">
        <v>3847</v>
      </c>
      <c r="C1642" s="6" t="s">
        <v>3819</v>
      </c>
      <c r="D1642" s="6" t="s">
        <v>12972</v>
      </c>
      <c r="E1642" s="6" t="s">
        <v>12973</v>
      </c>
      <c r="F1642" s="6" t="s">
        <v>6432</v>
      </c>
      <c r="G1642" s="6" t="s">
        <v>12974</v>
      </c>
      <c r="H1642" s="6" t="s">
        <v>6434</v>
      </c>
      <c r="I1642" s="43">
        <v>45161</v>
      </c>
      <c r="J1642" s="43">
        <v>45166</v>
      </c>
      <c r="K1642">
        <v>1712807</v>
      </c>
      <c r="L1642" s="6" t="s">
        <v>12975</v>
      </c>
      <c r="M1642" s="6" t="s">
        <v>12976</v>
      </c>
      <c r="N1642" s="6" t="s">
        <v>5782</v>
      </c>
      <c r="O1642" s="6" t="s">
        <v>3982</v>
      </c>
      <c r="Q1642" s="6" t="s">
        <v>2504</v>
      </c>
      <c r="R1642" s="6" t="s">
        <v>23674</v>
      </c>
      <c r="S1642" s="6" t="s">
        <v>23675</v>
      </c>
      <c r="T1642" s="6" t="s">
        <v>12</v>
      </c>
      <c r="U1642" s="6" t="s">
        <v>2504</v>
      </c>
      <c r="V1642" s="6" t="s">
        <v>16024</v>
      </c>
      <c r="W1642" s="6" t="s">
        <v>16025</v>
      </c>
      <c r="X1642" s="6" t="s">
        <v>23676</v>
      </c>
      <c r="Y1642" s="6" t="s">
        <v>23677</v>
      </c>
      <c r="Z1642" s="6" t="s">
        <v>23678</v>
      </c>
    </row>
    <row r="1643" spans="1:26" x14ac:dyDescent="0.25">
      <c r="A1643" s="6" t="s">
        <v>3500</v>
      </c>
      <c r="B1643" s="6" t="s">
        <v>3938</v>
      </c>
      <c r="C1643" s="6" t="s">
        <v>102</v>
      </c>
      <c r="D1643" s="6" t="s">
        <v>12977</v>
      </c>
      <c r="E1643" s="6" t="s">
        <v>81</v>
      </c>
      <c r="F1643" s="6" t="s">
        <v>12978</v>
      </c>
      <c r="G1643" s="6" t="s">
        <v>12979</v>
      </c>
      <c r="H1643" s="6" t="s">
        <v>81</v>
      </c>
      <c r="I1643" s="43"/>
      <c r="J1643" s="43"/>
      <c r="K1643">
        <v>1469395</v>
      </c>
      <c r="L1643" s="6" t="s">
        <v>12980</v>
      </c>
      <c r="M1643" s="6" t="s">
        <v>12981</v>
      </c>
      <c r="N1643" s="6" t="s">
        <v>5783</v>
      </c>
      <c r="O1643" s="6" t="s">
        <v>3983</v>
      </c>
      <c r="Q1643" s="6" t="s">
        <v>2506</v>
      </c>
      <c r="R1643" s="6" t="s">
        <v>23679</v>
      </c>
      <c r="S1643" s="6" t="s">
        <v>23680</v>
      </c>
      <c r="T1643" s="6" t="s">
        <v>15902</v>
      </c>
      <c r="U1643" s="6" t="s">
        <v>2506</v>
      </c>
      <c r="V1643" s="6" t="s">
        <v>16076</v>
      </c>
      <c r="W1643" s="6" t="s">
        <v>19096</v>
      </c>
      <c r="X1643" s="6" t="s">
        <v>23681</v>
      </c>
      <c r="Y1643" s="6" t="s">
        <v>23682</v>
      </c>
      <c r="Z1643" s="6" t="s">
        <v>81</v>
      </c>
    </row>
    <row r="1644" spans="1:26" x14ac:dyDescent="0.25">
      <c r="A1644" s="6" t="s">
        <v>1930</v>
      </c>
      <c r="B1644" s="6" t="s">
        <v>3847</v>
      </c>
      <c r="C1644" s="6" t="s">
        <v>3819</v>
      </c>
      <c r="D1644" s="6" t="s">
        <v>12982</v>
      </c>
      <c r="E1644" s="6" t="s">
        <v>81</v>
      </c>
      <c r="F1644" s="6" t="s">
        <v>6351</v>
      </c>
      <c r="G1644" s="6" t="s">
        <v>6921</v>
      </c>
      <c r="H1644" s="6" t="s">
        <v>6353</v>
      </c>
      <c r="I1644" s="43">
        <v>45156</v>
      </c>
      <c r="J1644" s="43"/>
      <c r="K1644">
        <v>1327567</v>
      </c>
      <c r="L1644" s="6" t="s">
        <v>12983</v>
      </c>
      <c r="M1644" s="6" t="s">
        <v>12984</v>
      </c>
      <c r="N1644" s="6" t="s">
        <v>4531</v>
      </c>
      <c r="O1644" s="6" t="s">
        <v>3982</v>
      </c>
      <c r="Q1644" s="6" t="s">
        <v>6376</v>
      </c>
      <c r="R1644" s="6" t="s">
        <v>23683</v>
      </c>
      <c r="S1644" s="6" t="s">
        <v>23684</v>
      </c>
      <c r="T1644" s="6" t="s">
        <v>81</v>
      </c>
      <c r="U1644" s="6" t="s">
        <v>81</v>
      </c>
      <c r="V1644" s="6" t="s">
        <v>15930</v>
      </c>
      <c r="W1644" s="6" t="s">
        <v>17011</v>
      </c>
      <c r="X1644" s="6" t="s">
        <v>81</v>
      </c>
      <c r="Y1644" s="6" t="s">
        <v>23685</v>
      </c>
      <c r="Z1644" s="6" t="s">
        <v>81</v>
      </c>
    </row>
    <row r="1645" spans="1:26" x14ac:dyDescent="0.25">
      <c r="A1645" s="6" t="s">
        <v>1931</v>
      </c>
      <c r="B1645" s="6" t="s">
        <v>3886</v>
      </c>
      <c r="C1645" s="6" t="s">
        <v>3887</v>
      </c>
      <c r="D1645" s="6" t="s">
        <v>12985</v>
      </c>
      <c r="E1645" s="6" t="s">
        <v>81</v>
      </c>
      <c r="F1645" s="6" t="s">
        <v>6445</v>
      </c>
      <c r="G1645" s="6" t="s">
        <v>9993</v>
      </c>
      <c r="H1645" s="6" t="s">
        <v>6447</v>
      </c>
      <c r="I1645" s="43">
        <v>45230</v>
      </c>
      <c r="J1645" s="43">
        <v>45236</v>
      </c>
      <c r="K1645">
        <v>813828</v>
      </c>
      <c r="L1645" s="6" t="s">
        <v>12986</v>
      </c>
      <c r="M1645" s="6" t="s">
        <v>12987</v>
      </c>
      <c r="N1645" s="6" t="s">
        <v>4157</v>
      </c>
      <c r="O1645" s="6" t="s">
        <v>3982</v>
      </c>
      <c r="Q1645" s="6" t="s">
        <v>2508</v>
      </c>
      <c r="R1645" s="6" t="s">
        <v>23686</v>
      </c>
      <c r="S1645" s="6" t="s">
        <v>23687</v>
      </c>
      <c r="T1645" s="6" t="s">
        <v>15902</v>
      </c>
      <c r="U1645" s="6" t="s">
        <v>2508</v>
      </c>
      <c r="V1645" s="6" t="s">
        <v>16037</v>
      </c>
      <c r="W1645" s="6" t="s">
        <v>16579</v>
      </c>
      <c r="X1645" s="6" t="s">
        <v>23688</v>
      </c>
      <c r="Y1645" s="6" t="s">
        <v>23689</v>
      </c>
      <c r="Z1645" s="6" t="s">
        <v>81</v>
      </c>
    </row>
    <row r="1646" spans="1:26" x14ac:dyDescent="0.25">
      <c r="A1646" s="6" t="s">
        <v>1933</v>
      </c>
      <c r="B1646" s="6" t="s">
        <v>3886</v>
      </c>
      <c r="C1646" s="6" t="s">
        <v>3887</v>
      </c>
      <c r="D1646" s="6" t="s">
        <v>12985</v>
      </c>
      <c r="E1646" s="6" t="s">
        <v>81</v>
      </c>
      <c r="F1646" s="6" t="s">
        <v>6445</v>
      </c>
      <c r="G1646" s="6" t="s">
        <v>9993</v>
      </c>
      <c r="H1646" s="6" t="s">
        <v>6447</v>
      </c>
      <c r="I1646" s="43"/>
      <c r="J1646" s="43"/>
      <c r="K1646">
        <v>813828</v>
      </c>
      <c r="L1646" s="6" t="s">
        <v>81</v>
      </c>
      <c r="M1646" s="6" t="s">
        <v>12988</v>
      </c>
      <c r="N1646" s="6" t="s">
        <v>4157</v>
      </c>
      <c r="O1646" s="6" t="s">
        <v>3982</v>
      </c>
      <c r="Q1646" s="6" t="s">
        <v>2509</v>
      </c>
      <c r="R1646" s="6" t="s">
        <v>23690</v>
      </c>
      <c r="S1646" s="6" t="s">
        <v>23691</v>
      </c>
      <c r="T1646" s="6" t="s">
        <v>15902</v>
      </c>
      <c r="U1646" s="6" t="s">
        <v>2509</v>
      </c>
      <c r="V1646" s="6" t="s">
        <v>15889</v>
      </c>
      <c r="W1646" s="6" t="s">
        <v>16116</v>
      </c>
      <c r="X1646" s="6" t="s">
        <v>23692</v>
      </c>
      <c r="Y1646" s="6" t="s">
        <v>23693</v>
      </c>
      <c r="Z1646" s="6" t="s">
        <v>23694</v>
      </c>
    </row>
    <row r="1647" spans="1:26" x14ac:dyDescent="0.25">
      <c r="A1647" s="6" t="s">
        <v>1935</v>
      </c>
      <c r="B1647" s="6" t="s">
        <v>3847</v>
      </c>
      <c r="C1647" s="6" t="s">
        <v>3819</v>
      </c>
      <c r="D1647" s="6" t="s">
        <v>12989</v>
      </c>
      <c r="E1647" s="6" t="s">
        <v>12990</v>
      </c>
      <c r="F1647" s="6" t="s">
        <v>6445</v>
      </c>
      <c r="G1647" s="6" t="s">
        <v>9038</v>
      </c>
      <c r="H1647" s="6" t="s">
        <v>6447</v>
      </c>
      <c r="I1647" s="43">
        <v>45173</v>
      </c>
      <c r="J1647" s="43">
        <v>45177</v>
      </c>
      <c r="K1647">
        <v>1734722</v>
      </c>
      <c r="L1647" s="6" t="s">
        <v>12991</v>
      </c>
      <c r="M1647" s="6" t="s">
        <v>12992</v>
      </c>
      <c r="N1647" s="6" t="s">
        <v>5784</v>
      </c>
      <c r="O1647" s="6" t="s">
        <v>3982</v>
      </c>
      <c r="Q1647" s="6" t="s">
        <v>2511</v>
      </c>
      <c r="R1647" s="6" t="s">
        <v>23695</v>
      </c>
      <c r="S1647" s="6" t="s">
        <v>23696</v>
      </c>
      <c r="T1647" s="6" t="s">
        <v>15902</v>
      </c>
      <c r="U1647" s="6" t="s">
        <v>2511</v>
      </c>
      <c r="V1647" s="6" t="s">
        <v>16510</v>
      </c>
      <c r="W1647" s="6" t="s">
        <v>16564</v>
      </c>
      <c r="X1647" s="6" t="s">
        <v>23697</v>
      </c>
      <c r="Y1647" s="6" t="s">
        <v>23698</v>
      </c>
      <c r="Z1647" s="6" t="s">
        <v>23699</v>
      </c>
    </row>
    <row r="1648" spans="1:26" x14ac:dyDescent="0.25">
      <c r="A1648" s="6" t="s">
        <v>1936</v>
      </c>
      <c r="B1648" s="6" t="s">
        <v>3858</v>
      </c>
      <c r="C1648" s="6" t="s">
        <v>3819</v>
      </c>
      <c r="D1648" s="6" t="s">
        <v>12993</v>
      </c>
      <c r="E1648" s="6" t="s">
        <v>81</v>
      </c>
      <c r="F1648" s="6" t="s">
        <v>7554</v>
      </c>
      <c r="G1648" s="6" t="s">
        <v>12994</v>
      </c>
      <c r="H1648" s="6" t="s">
        <v>6382</v>
      </c>
      <c r="I1648" s="43">
        <v>45229</v>
      </c>
      <c r="J1648" s="43">
        <v>45233</v>
      </c>
      <c r="K1648">
        <v>1590955</v>
      </c>
      <c r="L1648" s="6" t="s">
        <v>12995</v>
      </c>
      <c r="M1648" s="6" t="s">
        <v>12996</v>
      </c>
      <c r="N1648" s="6" t="s">
        <v>5785</v>
      </c>
      <c r="O1648" s="6" t="s">
        <v>3982</v>
      </c>
      <c r="Q1648" s="6" t="s">
        <v>2512</v>
      </c>
      <c r="R1648" s="6" t="s">
        <v>23700</v>
      </c>
      <c r="S1648" s="6" t="s">
        <v>23701</v>
      </c>
      <c r="T1648" s="6" t="s">
        <v>12</v>
      </c>
      <c r="U1648" s="6" t="s">
        <v>2512</v>
      </c>
      <c r="V1648" s="6" t="s">
        <v>16083</v>
      </c>
      <c r="W1648" s="6" t="s">
        <v>16220</v>
      </c>
      <c r="X1648" s="6" t="s">
        <v>23702</v>
      </c>
      <c r="Y1648" s="6" t="s">
        <v>23703</v>
      </c>
      <c r="Z1648" s="6" t="s">
        <v>23704</v>
      </c>
    </row>
    <row r="1649" spans="1:26" x14ac:dyDescent="0.25">
      <c r="A1649" s="6" t="s">
        <v>1937</v>
      </c>
      <c r="B1649" s="6" t="s">
        <v>3856</v>
      </c>
      <c r="C1649" s="6" t="s">
        <v>3823</v>
      </c>
      <c r="D1649" s="6" t="s">
        <v>12997</v>
      </c>
      <c r="E1649" s="6" t="s">
        <v>81</v>
      </c>
      <c r="F1649" s="6" t="s">
        <v>6735</v>
      </c>
      <c r="G1649" s="6" t="s">
        <v>12998</v>
      </c>
      <c r="H1649" s="6" t="s">
        <v>6447</v>
      </c>
      <c r="I1649" s="43">
        <v>45195</v>
      </c>
      <c r="J1649" s="43">
        <v>45201</v>
      </c>
      <c r="K1649">
        <v>723531</v>
      </c>
      <c r="L1649" s="6" t="s">
        <v>12999</v>
      </c>
      <c r="M1649" s="6" t="s">
        <v>13000</v>
      </c>
      <c r="N1649" s="6" t="s">
        <v>4476</v>
      </c>
      <c r="O1649" s="6" t="s">
        <v>3982</v>
      </c>
      <c r="Q1649" s="6" t="s">
        <v>2513</v>
      </c>
      <c r="R1649" s="6" t="s">
        <v>23705</v>
      </c>
      <c r="S1649" s="6" t="s">
        <v>23706</v>
      </c>
      <c r="T1649" s="6" t="s">
        <v>12</v>
      </c>
      <c r="U1649" s="6" t="s">
        <v>2513</v>
      </c>
      <c r="V1649" s="6" t="s">
        <v>16024</v>
      </c>
      <c r="W1649" s="6" t="s">
        <v>16025</v>
      </c>
      <c r="X1649" s="6" t="s">
        <v>23707</v>
      </c>
      <c r="Y1649" s="6" t="s">
        <v>23708</v>
      </c>
      <c r="Z1649" s="6" t="s">
        <v>23709</v>
      </c>
    </row>
    <row r="1650" spans="1:26" x14ac:dyDescent="0.25">
      <c r="A1650" s="6" t="s">
        <v>1939</v>
      </c>
      <c r="B1650" s="6" t="s">
        <v>3832</v>
      </c>
      <c r="C1650" s="6" t="s">
        <v>3821</v>
      </c>
      <c r="D1650" s="6" t="s">
        <v>13001</v>
      </c>
      <c r="E1650" s="6" t="s">
        <v>13002</v>
      </c>
      <c r="F1650" s="6" t="s">
        <v>7065</v>
      </c>
      <c r="G1650" s="6" t="s">
        <v>13003</v>
      </c>
      <c r="H1650" s="6" t="s">
        <v>6376</v>
      </c>
      <c r="I1650" s="43">
        <v>45223</v>
      </c>
      <c r="J1650" s="43">
        <v>45229</v>
      </c>
      <c r="K1650">
        <v>1068851</v>
      </c>
      <c r="L1650" s="6" t="s">
        <v>13004</v>
      </c>
      <c r="M1650" s="6" t="s">
        <v>13005</v>
      </c>
      <c r="N1650" s="6" t="s">
        <v>5786</v>
      </c>
      <c r="O1650" s="6" t="s">
        <v>3982</v>
      </c>
      <c r="Q1650" s="6" t="s">
        <v>2515</v>
      </c>
      <c r="R1650" s="6" t="s">
        <v>23710</v>
      </c>
      <c r="S1650" s="6" t="s">
        <v>23711</v>
      </c>
      <c r="T1650" s="6" t="s">
        <v>12</v>
      </c>
      <c r="U1650" s="6" t="s">
        <v>2515</v>
      </c>
      <c r="V1650" s="6" t="s">
        <v>16037</v>
      </c>
      <c r="W1650" s="6" t="s">
        <v>16616</v>
      </c>
      <c r="X1650" s="6" t="s">
        <v>23712</v>
      </c>
      <c r="Y1650" s="6" t="s">
        <v>23713</v>
      </c>
      <c r="Z1650" s="6" t="s">
        <v>81</v>
      </c>
    </row>
    <row r="1651" spans="1:26" x14ac:dyDescent="0.25">
      <c r="A1651" s="6" t="s">
        <v>1941</v>
      </c>
      <c r="B1651" s="6" t="s">
        <v>3884</v>
      </c>
      <c r="C1651" s="6" t="s">
        <v>3866</v>
      </c>
      <c r="D1651" s="6" t="s">
        <v>13006</v>
      </c>
      <c r="E1651" s="6" t="s">
        <v>8448</v>
      </c>
      <c r="F1651" s="6" t="s">
        <v>6655</v>
      </c>
      <c r="G1651" s="6" t="s">
        <v>8687</v>
      </c>
      <c r="H1651" s="6" t="s">
        <v>31</v>
      </c>
      <c r="I1651" s="43">
        <v>45231</v>
      </c>
      <c r="J1651" s="43">
        <v>45236</v>
      </c>
      <c r="K1651">
        <v>1546066</v>
      </c>
      <c r="L1651" s="6" t="s">
        <v>13007</v>
      </c>
      <c r="M1651" s="6" t="s">
        <v>13008</v>
      </c>
      <c r="N1651" s="6" t="s">
        <v>5787</v>
      </c>
      <c r="O1651" s="6" t="s">
        <v>3982</v>
      </c>
      <c r="Q1651" s="6" t="s">
        <v>3720</v>
      </c>
      <c r="R1651" s="6" t="s">
        <v>23714</v>
      </c>
      <c r="S1651" s="6" t="s">
        <v>23715</v>
      </c>
      <c r="T1651" s="6" t="s">
        <v>12</v>
      </c>
      <c r="U1651" s="6" t="s">
        <v>2517</v>
      </c>
      <c r="V1651" s="6" t="s">
        <v>3922</v>
      </c>
      <c r="W1651" s="6" t="s">
        <v>17845</v>
      </c>
      <c r="X1651" s="6" t="s">
        <v>23716</v>
      </c>
      <c r="Y1651" s="6" t="s">
        <v>23717</v>
      </c>
      <c r="Z1651" s="6" t="s">
        <v>23718</v>
      </c>
    </row>
    <row r="1652" spans="1:26" x14ac:dyDescent="0.25">
      <c r="A1652" s="6" t="s">
        <v>1943</v>
      </c>
      <c r="B1652" s="6" t="s">
        <v>3940</v>
      </c>
      <c r="C1652" s="6" t="s">
        <v>3866</v>
      </c>
      <c r="D1652" s="6" t="s">
        <v>13009</v>
      </c>
      <c r="E1652" s="6" t="s">
        <v>13010</v>
      </c>
      <c r="F1652" s="6" t="s">
        <v>8135</v>
      </c>
      <c r="G1652" s="6" t="s">
        <v>8136</v>
      </c>
      <c r="H1652" s="6" t="s">
        <v>6569</v>
      </c>
      <c r="I1652" s="43">
        <v>45224</v>
      </c>
      <c r="J1652" s="43">
        <v>45229</v>
      </c>
      <c r="K1652">
        <v>1534504</v>
      </c>
      <c r="L1652" s="6" t="s">
        <v>13011</v>
      </c>
      <c r="M1652" s="6" t="s">
        <v>13012</v>
      </c>
      <c r="N1652" s="6" t="s">
        <v>4129</v>
      </c>
      <c r="O1652" s="6" t="s">
        <v>3982</v>
      </c>
      <c r="Q1652" s="6" t="s">
        <v>2517</v>
      </c>
      <c r="R1652" s="6" t="s">
        <v>23714</v>
      </c>
      <c r="S1652" s="6" t="s">
        <v>23715</v>
      </c>
      <c r="T1652" s="6" t="s">
        <v>12</v>
      </c>
      <c r="U1652" s="6" t="s">
        <v>2517</v>
      </c>
      <c r="V1652" s="6" t="s">
        <v>3922</v>
      </c>
      <c r="W1652" s="6" t="s">
        <v>17845</v>
      </c>
      <c r="X1652" s="6" t="s">
        <v>23716</v>
      </c>
      <c r="Y1652" s="6" t="s">
        <v>23717</v>
      </c>
      <c r="Z1652" s="6" t="s">
        <v>23718</v>
      </c>
    </row>
    <row r="1653" spans="1:26" x14ac:dyDescent="0.25">
      <c r="A1653" s="6" t="s">
        <v>3502</v>
      </c>
      <c r="B1653" s="6" t="s">
        <v>3881</v>
      </c>
      <c r="C1653" s="6" t="s">
        <v>3816</v>
      </c>
      <c r="D1653" s="6" t="s">
        <v>13013</v>
      </c>
      <c r="E1653" s="6" t="s">
        <v>7587</v>
      </c>
      <c r="F1653" s="6" t="s">
        <v>13014</v>
      </c>
      <c r="G1653" s="6" t="s">
        <v>13015</v>
      </c>
      <c r="H1653" s="6" t="s">
        <v>6447</v>
      </c>
      <c r="I1653" s="43">
        <v>45231</v>
      </c>
      <c r="J1653" s="43">
        <v>45236</v>
      </c>
      <c r="K1653">
        <v>1295947</v>
      </c>
      <c r="L1653" s="6" t="s">
        <v>13016</v>
      </c>
      <c r="M1653" s="6" t="s">
        <v>13017</v>
      </c>
      <c r="N1653" s="6" t="s">
        <v>5788</v>
      </c>
      <c r="O1653" s="6" t="s">
        <v>3983</v>
      </c>
      <c r="Q1653" s="6" t="s">
        <v>2518</v>
      </c>
      <c r="R1653" s="6" t="s">
        <v>23719</v>
      </c>
      <c r="S1653" s="6" t="s">
        <v>23720</v>
      </c>
      <c r="T1653" s="6" t="s">
        <v>15902</v>
      </c>
      <c r="U1653" s="6" t="s">
        <v>2518</v>
      </c>
      <c r="V1653" s="6" t="s">
        <v>15903</v>
      </c>
      <c r="W1653" s="6" t="s">
        <v>15904</v>
      </c>
      <c r="X1653" s="6" t="s">
        <v>23721</v>
      </c>
      <c r="Y1653" s="6" t="s">
        <v>23722</v>
      </c>
      <c r="Z1653" s="6" t="s">
        <v>23723</v>
      </c>
    </row>
    <row r="1654" spans="1:26" x14ac:dyDescent="0.25">
      <c r="A1654" s="6" t="s">
        <v>1945</v>
      </c>
      <c r="B1654" s="6" t="s">
        <v>3923</v>
      </c>
      <c r="C1654" s="6" t="s">
        <v>3866</v>
      </c>
      <c r="D1654" s="6" t="s">
        <v>13018</v>
      </c>
      <c r="E1654" s="6" t="s">
        <v>13019</v>
      </c>
      <c r="F1654" s="6" t="s">
        <v>7197</v>
      </c>
      <c r="G1654" s="6" t="s">
        <v>13020</v>
      </c>
      <c r="H1654" s="6" t="s">
        <v>7199</v>
      </c>
      <c r="I1654" s="43"/>
      <c r="J1654" s="43"/>
      <c r="K1654">
        <v>1119639</v>
      </c>
      <c r="L1654" s="6" t="s">
        <v>13021</v>
      </c>
      <c r="M1654" s="6" t="s">
        <v>13022</v>
      </c>
      <c r="N1654" s="6" t="s">
        <v>5789</v>
      </c>
      <c r="O1654" s="6" t="s">
        <v>3982</v>
      </c>
      <c r="Q1654" s="6" t="s">
        <v>2520</v>
      </c>
      <c r="R1654" s="6" t="s">
        <v>23724</v>
      </c>
      <c r="S1654" s="6" t="s">
        <v>23725</v>
      </c>
      <c r="T1654" s="6" t="s">
        <v>12</v>
      </c>
      <c r="U1654" s="6" t="s">
        <v>2520</v>
      </c>
      <c r="V1654" s="6" t="s">
        <v>15980</v>
      </c>
      <c r="W1654" s="6" t="s">
        <v>17811</v>
      </c>
      <c r="X1654" s="6" t="s">
        <v>23726</v>
      </c>
      <c r="Y1654" s="6" t="s">
        <v>23727</v>
      </c>
      <c r="Z1654" s="6" t="s">
        <v>23728</v>
      </c>
    </row>
    <row r="1655" spans="1:26" x14ac:dyDescent="0.25">
      <c r="A1655" s="6" t="s">
        <v>1946</v>
      </c>
      <c r="B1655" s="6" t="s">
        <v>3923</v>
      </c>
      <c r="C1655" s="6" t="s">
        <v>3866</v>
      </c>
      <c r="D1655" s="6" t="s">
        <v>13018</v>
      </c>
      <c r="E1655" s="6" t="s">
        <v>13019</v>
      </c>
      <c r="F1655" s="6" t="s">
        <v>7197</v>
      </c>
      <c r="G1655" s="6" t="s">
        <v>13020</v>
      </c>
      <c r="H1655" s="6" t="s">
        <v>7199</v>
      </c>
      <c r="I1655" s="43"/>
      <c r="J1655" s="43"/>
      <c r="L1655" s="6" t="s">
        <v>81</v>
      </c>
      <c r="M1655" s="6" t="s">
        <v>81</v>
      </c>
      <c r="N1655" s="6" t="s">
        <v>5789</v>
      </c>
      <c r="O1655" s="6" t="s">
        <v>3982</v>
      </c>
      <c r="Q1655" s="6" t="s">
        <v>2522</v>
      </c>
      <c r="R1655" s="6" t="s">
        <v>23729</v>
      </c>
      <c r="S1655" s="6" t="s">
        <v>23730</v>
      </c>
      <c r="T1655" s="6" t="s">
        <v>15902</v>
      </c>
      <c r="U1655" s="6" t="s">
        <v>2522</v>
      </c>
      <c r="V1655" s="6" t="s">
        <v>15930</v>
      </c>
      <c r="W1655" s="6" t="s">
        <v>16319</v>
      </c>
      <c r="X1655" s="6" t="s">
        <v>23731</v>
      </c>
      <c r="Y1655" s="6" t="s">
        <v>23732</v>
      </c>
      <c r="Z1655" s="6" t="s">
        <v>23733</v>
      </c>
    </row>
    <row r="1656" spans="1:26" x14ac:dyDescent="0.25">
      <c r="A1656" s="6" t="s">
        <v>1947</v>
      </c>
      <c r="B1656" s="6" t="s">
        <v>3868</v>
      </c>
      <c r="C1656" s="6" t="s">
        <v>3823</v>
      </c>
      <c r="D1656" s="6" t="s">
        <v>13023</v>
      </c>
      <c r="E1656" s="6" t="s">
        <v>81</v>
      </c>
      <c r="F1656" s="6" t="s">
        <v>8326</v>
      </c>
      <c r="G1656" s="6" t="s">
        <v>13024</v>
      </c>
      <c r="H1656" s="6" t="s">
        <v>6852</v>
      </c>
      <c r="I1656" s="43">
        <v>45223</v>
      </c>
      <c r="J1656" s="43"/>
      <c r="K1656">
        <v>75362</v>
      </c>
      <c r="L1656" s="6" t="s">
        <v>13025</v>
      </c>
      <c r="M1656" s="6" t="s">
        <v>13026</v>
      </c>
      <c r="N1656" s="6" t="s">
        <v>4692</v>
      </c>
      <c r="O1656" s="6" t="s">
        <v>3982</v>
      </c>
      <c r="Q1656" s="6" t="s">
        <v>3723</v>
      </c>
      <c r="R1656" s="6" t="s">
        <v>23734</v>
      </c>
      <c r="S1656" s="6" t="s">
        <v>23735</v>
      </c>
      <c r="T1656" s="6" t="s">
        <v>15902</v>
      </c>
      <c r="U1656" s="6" t="s">
        <v>3723</v>
      </c>
      <c r="V1656" s="6" t="s">
        <v>15930</v>
      </c>
      <c r="W1656" s="6" t="s">
        <v>16319</v>
      </c>
      <c r="X1656" s="6" t="s">
        <v>23736</v>
      </c>
      <c r="Y1656" s="6" t="s">
        <v>23737</v>
      </c>
      <c r="Z1656" s="6" t="s">
        <v>23738</v>
      </c>
    </row>
    <row r="1657" spans="1:26" x14ac:dyDescent="0.25">
      <c r="A1657" s="6" t="s">
        <v>3503</v>
      </c>
      <c r="B1657" s="6" t="s">
        <v>3891</v>
      </c>
      <c r="C1657" s="6" t="s">
        <v>3887</v>
      </c>
      <c r="D1657" s="6" t="s">
        <v>13027</v>
      </c>
      <c r="E1657" s="6" t="s">
        <v>13028</v>
      </c>
      <c r="F1657" s="6" t="s">
        <v>9084</v>
      </c>
      <c r="G1657" s="6" t="s">
        <v>81</v>
      </c>
      <c r="H1657" s="6" t="s">
        <v>81</v>
      </c>
      <c r="I1657" s="43"/>
      <c r="J1657" s="43"/>
      <c r="L1657" s="6" t="s">
        <v>81</v>
      </c>
      <c r="M1657" s="6" t="s">
        <v>81</v>
      </c>
      <c r="N1657" s="6" t="s">
        <v>5790</v>
      </c>
      <c r="O1657" s="6" t="s">
        <v>3982</v>
      </c>
      <c r="Q1657" s="6" t="s">
        <v>2523</v>
      </c>
      <c r="R1657" s="6" t="s">
        <v>23739</v>
      </c>
      <c r="S1657" s="6" t="s">
        <v>23740</v>
      </c>
      <c r="T1657" s="6" t="s">
        <v>81</v>
      </c>
      <c r="U1657" s="6" t="s">
        <v>81</v>
      </c>
      <c r="V1657" s="6" t="s">
        <v>16063</v>
      </c>
      <c r="W1657" s="6" t="s">
        <v>16064</v>
      </c>
      <c r="X1657" s="6" t="s">
        <v>23741</v>
      </c>
      <c r="Y1657" s="6" t="s">
        <v>23742</v>
      </c>
      <c r="Z1657" s="6" t="s">
        <v>81</v>
      </c>
    </row>
    <row r="1658" spans="1:26" x14ac:dyDescent="0.25">
      <c r="A1658" s="6" t="s">
        <v>1948</v>
      </c>
      <c r="B1658" s="6" t="s">
        <v>3860</v>
      </c>
      <c r="C1658" s="6" t="s">
        <v>102</v>
      </c>
      <c r="D1658" s="6" t="s">
        <v>13029</v>
      </c>
      <c r="E1658" s="6" t="s">
        <v>81</v>
      </c>
      <c r="F1658" s="6" t="s">
        <v>8494</v>
      </c>
      <c r="G1658" s="6" t="s">
        <v>12161</v>
      </c>
      <c r="H1658" s="6" t="s">
        <v>6353</v>
      </c>
      <c r="I1658" s="43">
        <v>45224</v>
      </c>
      <c r="J1658" s="43">
        <v>45229</v>
      </c>
      <c r="K1658">
        <v>1004980</v>
      </c>
      <c r="L1658" s="6" t="s">
        <v>13030</v>
      </c>
      <c r="M1658" s="6" t="s">
        <v>13031</v>
      </c>
      <c r="N1658" s="6" t="s">
        <v>4473</v>
      </c>
      <c r="O1658" s="6" t="s">
        <v>3983</v>
      </c>
      <c r="Q1658" s="6" t="s">
        <v>15865</v>
      </c>
      <c r="R1658" s="6" t="s">
        <v>15866</v>
      </c>
      <c r="S1658" s="6" t="s">
        <v>23743</v>
      </c>
      <c r="T1658" s="6" t="s">
        <v>12</v>
      </c>
      <c r="U1658" s="6" t="s">
        <v>15865</v>
      </c>
      <c r="V1658" s="6" t="s">
        <v>16063</v>
      </c>
      <c r="W1658" s="6" t="s">
        <v>16064</v>
      </c>
      <c r="X1658" s="6" t="s">
        <v>23744</v>
      </c>
      <c r="Y1658" s="6" t="s">
        <v>23745</v>
      </c>
      <c r="Z1658" s="6" t="s">
        <v>23746</v>
      </c>
    </row>
    <row r="1659" spans="1:26" x14ac:dyDescent="0.25">
      <c r="A1659" s="6" t="s">
        <v>1950</v>
      </c>
      <c r="B1659" s="6" t="s">
        <v>3890</v>
      </c>
      <c r="C1659" s="6" t="s">
        <v>3840</v>
      </c>
      <c r="D1659" s="6" t="s">
        <v>13032</v>
      </c>
      <c r="E1659" s="6" t="s">
        <v>7810</v>
      </c>
      <c r="F1659" s="6" t="s">
        <v>7352</v>
      </c>
      <c r="G1659" s="6" t="s">
        <v>13033</v>
      </c>
      <c r="H1659" s="6" t="s">
        <v>6852</v>
      </c>
      <c r="I1659" s="43">
        <v>45222</v>
      </c>
      <c r="J1659" s="43">
        <v>45226</v>
      </c>
      <c r="K1659">
        <v>1338749</v>
      </c>
      <c r="L1659" s="6" t="s">
        <v>13034</v>
      </c>
      <c r="M1659" s="6" t="s">
        <v>13035</v>
      </c>
      <c r="N1659" s="6" t="s">
        <v>4468</v>
      </c>
      <c r="O1659" s="6" t="s">
        <v>3982</v>
      </c>
      <c r="Q1659" s="6" t="s">
        <v>2525</v>
      </c>
      <c r="R1659" s="6" t="s">
        <v>23747</v>
      </c>
      <c r="S1659" s="6" t="s">
        <v>23748</v>
      </c>
      <c r="T1659" s="6" t="s">
        <v>15902</v>
      </c>
      <c r="U1659" s="6" t="s">
        <v>2525</v>
      </c>
      <c r="V1659" s="6" t="s">
        <v>16926</v>
      </c>
      <c r="W1659" s="6" t="s">
        <v>16927</v>
      </c>
      <c r="X1659" s="6" t="s">
        <v>23749</v>
      </c>
      <c r="Y1659" s="6" t="s">
        <v>23750</v>
      </c>
      <c r="Z1659" s="6" t="s">
        <v>23751</v>
      </c>
    </row>
    <row r="1660" spans="1:26" x14ac:dyDescent="0.25">
      <c r="A1660" s="6" t="s">
        <v>1952</v>
      </c>
      <c r="B1660" s="6" t="s">
        <v>3858</v>
      </c>
      <c r="C1660" s="6" t="s">
        <v>3819</v>
      </c>
      <c r="D1660" s="6" t="s">
        <v>13036</v>
      </c>
      <c r="E1660" s="6" t="s">
        <v>81</v>
      </c>
      <c r="F1660" s="6" t="s">
        <v>13037</v>
      </c>
      <c r="G1660" s="6" t="s">
        <v>13038</v>
      </c>
      <c r="H1660" s="6" t="s">
        <v>6353</v>
      </c>
      <c r="I1660" s="43">
        <v>45229</v>
      </c>
      <c r="J1660" s="43">
        <v>45233</v>
      </c>
      <c r="K1660">
        <v>1611052</v>
      </c>
      <c r="L1660" s="6" t="s">
        <v>13039</v>
      </c>
      <c r="M1660" s="6" t="s">
        <v>13040</v>
      </c>
      <c r="N1660" s="6" t="s">
        <v>5791</v>
      </c>
      <c r="O1660" s="6" t="s">
        <v>3982</v>
      </c>
      <c r="Q1660" s="6" t="s">
        <v>2526</v>
      </c>
      <c r="R1660" s="6" t="s">
        <v>23752</v>
      </c>
      <c r="S1660" s="6" t="s">
        <v>23753</v>
      </c>
      <c r="T1660" s="6" t="s">
        <v>12</v>
      </c>
      <c r="U1660" s="6" t="s">
        <v>2526</v>
      </c>
      <c r="V1660" s="6" t="s">
        <v>102</v>
      </c>
      <c r="W1660" s="6" t="s">
        <v>16670</v>
      </c>
      <c r="X1660" s="6" t="s">
        <v>23754</v>
      </c>
      <c r="Y1660" s="6" t="s">
        <v>23755</v>
      </c>
      <c r="Z1660" s="6" t="s">
        <v>23756</v>
      </c>
    </row>
    <row r="1661" spans="1:26" x14ac:dyDescent="0.25">
      <c r="A1661" s="6" t="s">
        <v>3504</v>
      </c>
      <c r="B1661" s="6" t="s">
        <v>3827</v>
      </c>
      <c r="C1661" s="6" t="s">
        <v>3819</v>
      </c>
      <c r="D1661" s="6" t="s">
        <v>13041</v>
      </c>
      <c r="E1661" s="6" t="s">
        <v>81</v>
      </c>
      <c r="F1661" s="6" t="s">
        <v>13042</v>
      </c>
      <c r="G1661" s="6" t="s">
        <v>13043</v>
      </c>
      <c r="H1661" s="6" t="s">
        <v>81</v>
      </c>
      <c r="I1661" s="43"/>
      <c r="J1661" s="43"/>
      <c r="K1661">
        <v>63271</v>
      </c>
      <c r="L1661" s="6" t="s">
        <v>13044</v>
      </c>
      <c r="M1661" s="6" t="s">
        <v>13045</v>
      </c>
      <c r="N1661" s="6" t="s">
        <v>5792</v>
      </c>
      <c r="O1661" s="6" t="s">
        <v>3982</v>
      </c>
      <c r="Q1661" s="6" t="s">
        <v>2530</v>
      </c>
      <c r="R1661" s="6" t="s">
        <v>2529</v>
      </c>
      <c r="S1661" s="6" t="s">
        <v>23757</v>
      </c>
      <c r="T1661" s="6" t="s">
        <v>12</v>
      </c>
      <c r="U1661" s="6" t="s">
        <v>2530</v>
      </c>
      <c r="V1661" s="6" t="s">
        <v>16063</v>
      </c>
      <c r="W1661" s="6" t="s">
        <v>17388</v>
      </c>
      <c r="X1661" s="6" t="s">
        <v>23758</v>
      </c>
      <c r="Y1661" s="6" t="s">
        <v>23759</v>
      </c>
      <c r="Z1661" s="6" t="s">
        <v>23760</v>
      </c>
    </row>
    <row r="1662" spans="1:26" x14ac:dyDescent="0.25">
      <c r="A1662" s="6" t="s">
        <v>1954</v>
      </c>
      <c r="B1662" s="6" t="s">
        <v>3858</v>
      </c>
      <c r="C1662" s="6" t="s">
        <v>3819</v>
      </c>
      <c r="D1662" s="6" t="s">
        <v>13046</v>
      </c>
      <c r="E1662" s="6" t="s">
        <v>81</v>
      </c>
      <c r="F1662" s="6" t="s">
        <v>13047</v>
      </c>
      <c r="G1662" s="6" t="s">
        <v>13048</v>
      </c>
      <c r="H1662" s="6" t="s">
        <v>6408</v>
      </c>
      <c r="I1662" s="43">
        <v>45231</v>
      </c>
      <c r="J1662" s="43">
        <v>45236</v>
      </c>
      <c r="K1662">
        <v>1591698</v>
      </c>
      <c r="L1662" s="6" t="s">
        <v>13049</v>
      </c>
      <c r="M1662" s="6" t="s">
        <v>13050</v>
      </c>
      <c r="N1662" s="6" t="s">
        <v>5793</v>
      </c>
      <c r="O1662" s="6" t="s">
        <v>3982</v>
      </c>
      <c r="Q1662" s="6" t="s">
        <v>2531</v>
      </c>
      <c r="R1662" s="6" t="s">
        <v>23761</v>
      </c>
      <c r="S1662" s="6" t="s">
        <v>23762</v>
      </c>
      <c r="T1662" s="6" t="s">
        <v>12</v>
      </c>
      <c r="U1662" s="6" t="s">
        <v>2531</v>
      </c>
      <c r="V1662" s="6" t="s">
        <v>16012</v>
      </c>
      <c r="W1662" s="6" t="s">
        <v>19651</v>
      </c>
      <c r="X1662" s="6" t="s">
        <v>23763</v>
      </c>
      <c r="Y1662" s="6" t="s">
        <v>23764</v>
      </c>
      <c r="Z1662" s="6" t="s">
        <v>23765</v>
      </c>
    </row>
    <row r="1663" spans="1:26" x14ac:dyDescent="0.25">
      <c r="A1663" s="6" t="s">
        <v>1956</v>
      </c>
      <c r="B1663" s="6" t="s">
        <v>3833</v>
      </c>
      <c r="C1663" s="6" t="s">
        <v>3816</v>
      </c>
      <c r="D1663" s="6" t="s">
        <v>13051</v>
      </c>
      <c r="E1663" s="6" t="s">
        <v>6438</v>
      </c>
      <c r="F1663" s="6" t="s">
        <v>13052</v>
      </c>
      <c r="G1663" s="6" t="s">
        <v>13053</v>
      </c>
      <c r="H1663" s="6" t="s">
        <v>6353</v>
      </c>
      <c r="I1663" s="43">
        <v>45236</v>
      </c>
      <c r="J1663" s="43">
        <v>45240</v>
      </c>
      <c r="K1663">
        <v>1649094</v>
      </c>
      <c r="L1663" s="6" t="s">
        <v>13054</v>
      </c>
      <c r="M1663" s="6" t="s">
        <v>13055</v>
      </c>
      <c r="N1663" s="6" t="s">
        <v>5794</v>
      </c>
      <c r="O1663" s="6" t="s">
        <v>3983</v>
      </c>
      <c r="Q1663" s="6" t="s">
        <v>2533</v>
      </c>
      <c r="R1663" s="6" t="s">
        <v>23766</v>
      </c>
      <c r="S1663" s="6" t="s">
        <v>23767</v>
      </c>
      <c r="T1663" s="6" t="s">
        <v>12</v>
      </c>
      <c r="U1663" s="6" t="s">
        <v>2533</v>
      </c>
      <c r="V1663" s="6" t="s">
        <v>16037</v>
      </c>
      <c r="W1663" s="6" t="s">
        <v>16616</v>
      </c>
      <c r="X1663" s="6" t="s">
        <v>23768</v>
      </c>
      <c r="Y1663" s="6" t="s">
        <v>23769</v>
      </c>
      <c r="Z1663" s="6" t="s">
        <v>81</v>
      </c>
    </row>
    <row r="1664" spans="1:26" x14ac:dyDescent="0.25">
      <c r="A1664" s="6" t="s">
        <v>3506</v>
      </c>
      <c r="B1664" s="6" t="s">
        <v>3858</v>
      </c>
      <c r="C1664" s="6" t="s">
        <v>3819</v>
      </c>
      <c r="D1664" s="6" t="s">
        <v>13056</v>
      </c>
      <c r="E1664" s="6" t="s">
        <v>8126</v>
      </c>
      <c r="F1664" s="6" t="s">
        <v>6451</v>
      </c>
      <c r="G1664" s="6" t="s">
        <v>6452</v>
      </c>
      <c r="H1664" s="6" t="s">
        <v>6353</v>
      </c>
      <c r="I1664" s="43">
        <v>45168</v>
      </c>
      <c r="J1664" s="43">
        <v>45173</v>
      </c>
      <c r="K1664">
        <v>1568100</v>
      </c>
      <c r="L1664" s="6" t="s">
        <v>13057</v>
      </c>
      <c r="M1664" s="6" t="s">
        <v>13058</v>
      </c>
      <c r="N1664" s="6" t="s">
        <v>5795</v>
      </c>
      <c r="O1664" s="6" t="s">
        <v>3982</v>
      </c>
      <c r="Q1664" s="6" t="s">
        <v>2535</v>
      </c>
      <c r="R1664" s="6" t="s">
        <v>23770</v>
      </c>
      <c r="S1664" s="6" t="s">
        <v>23771</v>
      </c>
      <c r="T1664" s="6" t="s">
        <v>81</v>
      </c>
      <c r="U1664" s="6" t="s">
        <v>81</v>
      </c>
      <c r="V1664" s="6" t="s">
        <v>16076</v>
      </c>
      <c r="W1664" s="6" t="s">
        <v>16077</v>
      </c>
      <c r="X1664" s="6" t="s">
        <v>81</v>
      </c>
      <c r="Y1664" s="6" t="s">
        <v>23772</v>
      </c>
      <c r="Z1664" s="6" t="s">
        <v>81</v>
      </c>
    </row>
    <row r="1665" spans="1:26" x14ac:dyDescent="0.25">
      <c r="A1665" s="6" t="s">
        <v>3508</v>
      </c>
      <c r="B1665" s="6" t="s">
        <v>3831</v>
      </c>
      <c r="C1665" s="6" t="s">
        <v>3816</v>
      </c>
      <c r="D1665" s="6" t="s">
        <v>13061</v>
      </c>
      <c r="E1665" s="6" t="s">
        <v>81</v>
      </c>
      <c r="F1665" s="6" t="s">
        <v>9370</v>
      </c>
      <c r="G1665" s="6" t="s">
        <v>13062</v>
      </c>
      <c r="H1665" s="6" t="s">
        <v>6709</v>
      </c>
      <c r="I1665" s="43">
        <v>45168</v>
      </c>
      <c r="J1665" s="43">
        <v>45173</v>
      </c>
      <c r="K1665">
        <v>891024</v>
      </c>
      <c r="L1665" s="6" t="s">
        <v>13063</v>
      </c>
      <c r="M1665" s="6" t="s">
        <v>13064</v>
      </c>
      <c r="N1665" s="6" t="s">
        <v>4340</v>
      </c>
      <c r="O1665" s="6" t="s">
        <v>3983</v>
      </c>
      <c r="Q1665" s="6" t="s">
        <v>2536</v>
      </c>
      <c r="R1665" s="6" t="s">
        <v>23773</v>
      </c>
      <c r="S1665" s="6" t="s">
        <v>23774</v>
      </c>
      <c r="T1665" s="6" t="s">
        <v>15902</v>
      </c>
      <c r="U1665" s="6" t="s">
        <v>2536</v>
      </c>
      <c r="V1665" s="6" t="s">
        <v>15917</v>
      </c>
      <c r="W1665" s="6" t="s">
        <v>16909</v>
      </c>
      <c r="X1665" s="6" t="s">
        <v>23775</v>
      </c>
      <c r="Y1665" s="6" t="s">
        <v>23776</v>
      </c>
      <c r="Z1665" s="6" t="s">
        <v>23777</v>
      </c>
    </row>
    <row r="1666" spans="1:26" x14ac:dyDescent="0.25">
      <c r="A1666" s="6" t="s">
        <v>15822</v>
      </c>
      <c r="B1666" s="6" t="s">
        <v>3892</v>
      </c>
      <c r="C1666" s="6" t="s">
        <v>3826</v>
      </c>
      <c r="D1666" s="6" t="s">
        <v>24655</v>
      </c>
      <c r="E1666" s="6" t="s">
        <v>24656</v>
      </c>
      <c r="F1666" s="6" t="s">
        <v>6520</v>
      </c>
      <c r="G1666" s="6" t="s">
        <v>24657</v>
      </c>
      <c r="H1666" s="6" t="s">
        <v>81</v>
      </c>
      <c r="I1666" s="43">
        <v>45166</v>
      </c>
      <c r="J1666" s="43">
        <v>45170</v>
      </c>
      <c r="L1666" s="6" t="s">
        <v>81</v>
      </c>
      <c r="M1666" s="6" t="s">
        <v>81</v>
      </c>
      <c r="N1666" s="6" t="s">
        <v>24658</v>
      </c>
      <c r="O1666" s="6" t="s">
        <v>3982</v>
      </c>
      <c r="Q1666" s="6" t="s">
        <v>3725</v>
      </c>
      <c r="R1666" s="6" t="s">
        <v>23778</v>
      </c>
      <c r="S1666" s="6" t="s">
        <v>23779</v>
      </c>
      <c r="T1666" s="6" t="s">
        <v>15902</v>
      </c>
      <c r="U1666" s="6" t="s">
        <v>3725</v>
      </c>
      <c r="V1666" s="6" t="s">
        <v>15930</v>
      </c>
      <c r="W1666" s="6" t="s">
        <v>16319</v>
      </c>
      <c r="X1666" s="6" t="s">
        <v>23780</v>
      </c>
      <c r="Y1666" s="6" t="s">
        <v>23781</v>
      </c>
      <c r="Z1666" s="6" t="s">
        <v>23782</v>
      </c>
    </row>
    <row r="1667" spans="1:26" x14ac:dyDescent="0.25">
      <c r="A1667" s="6" t="s">
        <v>3509</v>
      </c>
      <c r="B1667" s="6" t="s">
        <v>3932</v>
      </c>
      <c r="C1667" s="6" t="s">
        <v>3826</v>
      </c>
      <c r="D1667" s="6" t="s">
        <v>13065</v>
      </c>
      <c r="E1667" s="6" t="s">
        <v>13066</v>
      </c>
      <c r="F1667" s="6" t="s">
        <v>6520</v>
      </c>
      <c r="G1667" s="6" t="s">
        <v>11175</v>
      </c>
      <c r="H1667" s="6" t="s">
        <v>81</v>
      </c>
      <c r="I1667" s="43"/>
      <c r="J1667" s="43"/>
      <c r="L1667" s="6" t="s">
        <v>13067</v>
      </c>
      <c r="M1667" s="6" t="s">
        <v>13068</v>
      </c>
      <c r="N1667" s="6" t="s">
        <v>5796</v>
      </c>
      <c r="O1667" s="6" t="s">
        <v>3982</v>
      </c>
      <c r="Q1667" s="6" t="s">
        <v>2538</v>
      </c>
      <c r="R1667" s="6" t="s">
        <v>23783</v>
      </c>
      <c r="S1667" s="6" t="s">
        <v>23784</v>
      </c>
      <c r="T1667" s="6" t="s">
        <v>16650</v>
      </c>
      <c r="U1667" s="6" t="s">
        <v>23785</v>
      </c>
      <c r="V1667" s="6" t="s">
        <v>15889</v>
      </c>
      <c r="W1667" s="6" t="s">
        <v>16116</v>
      </c>
      <c r="X1667" s="6" t="s">
        <v>23786</v>
      </c>
      <c r="Y1667" s="6" t="s">
        <v>23787</v>
      </c>
      <c r="Z1667" s="6" t="s">
        <v>23788</v>
      </c>
    </row>
    <row r="1668" spans="1:26" x14ac:dyDescent="0.25">
      <c r="A1668" s="6" t="s">
        <v>1957</v>
      </c>
      <c r="B1668" s="6" t="s">
        <v>3943</v>
      </c>
      <c r="C1668" s="6" t="s">
        <v>3840</v>
      </c>
      <c r="D1668" s="6" t="s">
        <v>13069</v>
      </c>
      <c r="E1668" s="6" t="s">
        <v>6357</v>
      </c>
      <c r="F1668" s="6" t="s">
        <v>6615</v>
      </c>
      <c r="G1668" s="6" t="s">
        <v>11929</v>
      </c>
      <c r="H1668" s="6" t="s">
        <v>6617</v>
      </c>
      <c r="I1668" s="43">
        <v>45229</v>
      </c>
      <c r="J1668" s="43">
        <v>45233</v>
      </c>
      <c r="K1668">
        <v>765880</v>
      </c>
      <c r="L1668" s="6" t="s">
        <v>13070</v>
      </c>
      <c r="M1668" s="6" t="s">
        <v>13071</v>
      </c>
      <c r="N1668" s="6" t="s">
        <v>5797</v>
      </c>
      <c r="O1668" s="6" t="s">
        <v>3982</v>
      </c>
      <c r="Q1668" s="6" t="s">
        <v>2540</v>
      </c>
      <c r="R1668" s="6" t="s">
        <v>23789</v>
      </c>
      <c r="S1668" s="6" t="s">
        <v>23790</v>
      </c>
      <c r="T1668" s="6" t="s">
        <v>12</v>
      </c>
      <c r="U1668" s="6" t="s">
        <v>2540</v>
      </c>
      <c r="V1668" s="6" t="s">
        <v>17156</v>
      </c>
      <c r="W1668" s="6" t="s">
        <v>23791</v>
      </c>
      <c r="X1668" s="6" t="s">
        <v>23792</v>
      </c>
      <c r="Y1668" s="6" t="s">
        <v>23793</v>
      </c>
      <c r="Z1668" s="6" t="s">
        <v>23794</v>
      </c>
    </row>
    <row r="1669" spans="1:26" x14ac:dyDescent="0.25">
      <c r="A1669" s="6" t="s">
        <v>1959</v>
      </c>
      <c r="B1669" s="6" t="s">
        <v>3851</v>
      </c>
      <c r="C1669" s="6" t="s">
        <v>3840</v>
      </c>
      <c r="D1669" s="6" t="s">
        <v>13072</v>
      </c>
      <c r="E1669" s="6" t="s">
        <v>81</v>
      </c>
      <c r="F1669" s="6" t="s">
        <v>6658</v>
      </c>
      <c r="G1669" s="6" t="s">
        <v>13073</v>
      </c>
      <c r="H1669" s="6" t="s">
        <v>6638</v>
      </c>
      <c r="I1669" s="43">
        <v>45231</v>
      </c>
      <c r="J1669" s="43">
        <v>45236</v>
      </c>
      <c r="K1669">
        <v>1476204</v>
      </c>
      <c r="L1669" s="6" t="s">
        <v>13074</v>
      </c>
      <c r="M1669" s="6" t="s">
        <v>13075</v>
      </c>
      <c r="N1669" s="6" t="s">
        <v>4434</v>
      </c>
      <c r="O1669" s="6" t="s">
        <v>3982</v>
      </c>
      <c r="Q1669" s="6" t="s">
        <v>2541</v>
      </c>
      <c r="R1669" s="6" t="s">
        <v>23795</v>
      </c>
      <c r="S1669" s="6" t="s">
        <v>23796</v>
      </c>
      <c r="T1669" s="6" t="s">
        <v>12</v>
      </c>
      <c r="U1669" s="6" t="s">
        <v>2541</v>
      </c>
      <c r="V1669" s="6" t="s">
        <v>15930</v>
      </c>
      <c r="W1669" s="6" t="s">
        <v>16007</v>
      </c>
      <c r="X1669" s="6" t="s">
        <v>23797</v>
      </c>
      <c r="Y1669" s="6" t="s">
        <v>23798</v>
      </c>
      <c r="Z1669" s="6" t="s">
        <v>23799</v>
      </c>
    </row>
    <row r="1670" spans="1:26" x14ac:dyDescent="0.25">
      <c r="A1670" s="6" t="s">
        <v>1960</v>
      </c>
      <c r="B1670" s="6" t="s">
        <v>3860</v>
      </c>
      <c r="C1670" s="6" t="s">
        <v>102</v>
      </c>
      <c r="D1670" s="6" t="s">
        <v>13076</v>
      </c>
      <c r="E1670" s="6" t="s">
        <v>81</v>
      </c>
      <c r="F1670" s="6" t="s">
        <v>8596</v>
      </c>
      <c r="G1670" s="6" t="s">
        <v>13077</v>
      </c>
      <c r="H1670" s="6" t="s">
        <v>6569</v>
      </c>
      <c r="I1670" s="43">
        <v>45229</v>
      </c>
      <c r="J1670" s="43">
        <v>45233</v>
      </c>
      <c r="K1670">
        <v>788784</v>
      </c>
      <c r="L1670" s="6" t="s">
        <v>13078</v>
      </c>
      <c r="M1670" s="6" t="s">
        <v>13079</v>
      </c>
      <c r="N1670" s="6" t="s">
        <v>5798</v>
      </c>
      <c r="O1670" s="6" t="s">
        <v>3983</v>
      </c>
      <c r="Q1670" s="6" t="s">
        <v>2543</v>
      </c>
      <c r="R1670" s="6" t="s">
        <v>23800</v>
      </c>
      <c r="S1670" s="6" t="s">
        <v>23801</v>
      </c>
      <c r="T1670" s="6" t="s">
        <v>12</v>
      </c>
      <c r="U1670" s="6" t="s">
        <v>2543</v>
      </c>
      <c r="V1670" s="6" t="s">
        <v>15930</v>
      </c>
      <c r="W1670" s="6" t="s">
        <v>16007</v>
      </c>
      <c r="X1670" s="6" t="s">
        <v>23802</v>
      </c>
      <c r="Y1670" s="6" t="s">
        <v>23803</v>
      </c>
      <c r="Z1670" s="6" t="s">
        <v>23804</v>
      </c>
    </row>
    <row r="1671" spans="1:26" x14ac:dyDescent="0.25">
      <c r="A1671" s="6" t="s">
        <v>1962</v>
      </c>
      <c r="B1671" s="6" t="s">
        <v>3858</v>
      </c>
      <c r="C1671" s="6" t="s">
        <v>3819</v>
      </c>
      <c r="D1671" s="6" t="s">
        <v>12848</v>
      </c>
      <c r="E1671" s="6" t="s">
        <v>81</v>
      </c>
      <c r="F1671" s="6" t="s">
        <v>6426</v>
      </c>
      <c r="G1671" s="6" t="s">
        <v>6774</v>
      </c>
      <c r="H1671" s="6" t="s">
        <v>1601</v>
      </c>
      <c r="I1671" s="43">
        <v>45223</v>
      </c>
      <c r="J1671" s="43">
        <v>45229</v>
      </c>
      <c r="K1671">
        <v>1013857</v>
      </c>
      <c r="L1671" s="6" t="s">
        <v>13080</v>
      </c>
      <c r="M1671" s="6" t="s">
        <v>13081</v>
      </c>
      <c r="N1671" s="6" t="s">
        <v>5799</v>
      </c>
      <c r="O1671" s="6" t="s">
        <v>3982</v>
      </c>
      <c r="Q1671" s="6" t="s">
        <v>2544</v>
      </c>
      <c r="R1671" s="6" t="s">
        <v>23805</v>
      </c>
      <c r="S1671" s="6" t="s">
        <v>23806</v>
      </c>
      <c r="T1671" s="6" t="s">
        <v>12</v>
      </c>
      <c r="U1671" s="6" t="s">
        <v>2544</v>
      </c>
      <c r="V1671" s="6" t="s">
        <v>15903</v>
      </c>
      <c r="W1671" s="6" t="s">
        <v>17765</v>
      </c>
      <c r="X1671" s="6" t="s">
        <v>23807</v>
      </c>
      <c r="Y1671" s="6" t="s">
        <v>23808</v>
      </c>
      <c r="Z1671" s="6" t="s">
        <v>23809</v>
      </c>
    </row>
    <row r="1672" spans="1:26" x14ac:dyDescent="0.25">
      <c r="A1672" s="6" t="s">
        <v>1964</v>
      </c>
      <c r="B1672" s="6" t="s">
        <v>3841</v>
      </c>
      <c r="C1672" s="6" t="s">
        <v>3816</v>
      </c>
      <c r="D1672" s="6" t="s">
        <v>13082</v>
      </c>
      <c r="E1672" s="6" t="s">
        <v>81</v>
      </c>
      <c r="F1672" s="6" t="s">
        <v>9722</v>
      </c>
      <c r="G1672" s="6" t="s">
        <v>9723</v>
      </c>
      <c r="H1672" s="6" t="s">
        <v>6353</v>
      </c>
      <c r="I1672" s="43">
        <v>45231</v>
      </c>
      <c r="J1672" s="43">
        <v>45236</v>
      </c>
      <c r="K1672">
        <v>1321732</v>
      </c>
      <c r="L1672" s="6" t="s">
        <v>13083</v>
      </c>
      <c r="M1672" s="6" t="s">
        <v>13084</v>
      </c>
      <c r="N1672" s="6" t="s">
        <v>5800</v>
      </c>
      <c r="O1672" s="6" t="s">
        <v>3983</v>
      </c>
      <c r="Q1672" s="6" t="s">
        <v>2545</v>
      </c>
      <c r="R1672" s="6" t="s">
        <v>23810</v>
      </c>
      <c r="S1672" s="6" t="s">
        <v>23811</v>
      </c>
      <c r="T1672" s="6" t="s">
        <v>12</v>
      </c>
      <c r="U1672" s="6" t="s">
        <v>2545</v>
      </c>
      <c r="V1672" s="6" t="s">
        <v>15903</v>
      </c>
      <c r="W1672" s="6" t="s">
        <v>18986</v>
      </c>
      <c r="X1672" s="6" t="s">
        <v>23812</v>
      </c>
      <c r="Y1672" s="6" t="s">
        <v>23813</v>
      </c>
      <c r="Z1672" s="6" t="s">
        <v>23814</v>
      </c>
    </row>
    <row r="1673" spans="1:26" x14ac:dyDescent="0.25">
      <c r="A1673" s="6" t="s">
        <v>1966</v>
      </c>
      <c r="B1673" s="6" t="s">
        <v>3926</v>
      </c>
      <c r="C1673" s="6" t="s">
        <v>3826</v>
      </c>
      <c r="D1673" s="6" t="s">
        <v>13085</v>
      </c>
      <c r="E1673" s="6" t="s">
        <v>8126</v>
      </c>
      <c r="F1673" s="6" t="s">
        <v>10287</v>
      </c>
      <c r="G1673" s="6" t="s">
        <v>13086</v>
      </c>
      <c r="H1673" s="6" t="s">
        <v>6360</v>
      </c>
      <c r="I1673" s="43">
        <v>45147</v>
      </c>
      <c r="J1673" s="43"/>
      <c r="K1673">
        <v>921738</v>
      </c>
      <c r="L1673" s="6" t="s">
        <v>13087</v>
      </c>
      <c r="M1673" s="6" t="s">
        <v>13088</v>
      </c>
      <c r="N1673" s="6" t="s">
        <v>5801</v>
      </c>
      <c r="O1673" s="6" t="s">
        <v>3982</v>
      </c>
      <c r="Q1673" s="6" t="s">
        <v>3730</v>
      </c>
      <c r="R1673" s="6" t="s">
        <v>23815</v>
      </c>
      <c r="S1673" s="6" t="s">
        <v>23816</v>
      </c>
      <c r="T1673" s="6" t="s">
        <v>15902</v>
      </c>
      <c r="U1673" s="6" t="s">
        <v>3730</v>
      </c>
      <c r="V1673" s="6" t="s">
        <v>15930</v>
      </c>
      <c r="W1673" s="6" t="s">
        <v>15949</v>
      </c>
      <c r="X1673" s="6" t="s">
        <v>23817</v>
      </c>
      <c r="Y1673" s="6" t="s">
        <v>23818</v>
      </c>
      <c r="Z1673" s="6" t="s">
        <v>81</v>
      </c>
    </row>
    <row r="1674" spans="1:26" x14ac:dyDescent="0.25">
      <c r="A1674" s="6" t="s">
        <v>1967</v>
      </c>
      <c r="B1674" s="6" t="s">
        <v>3878</v>
      </c>
      <c r="C1674" s="6" t="s">
        <v>3835</v>
      </c>
      <c r="D1674" s="6" t="s">
        <v>13089</v>
      </c>
      <c r="E1674" s="6" t="s">
        <v>81</v>
      </c>
      <c r="F1674" s="6" t="s">
        <v>11827</v>
      </c>
      <c r="G1674" s="6" t="s">
        <v>11828</v>
      </c>
      <c r="H1674" s="6" t="s">
        <v>6447</v>
      </c>
      <c r="I1674" s="43">
        <v>45209</v>
      </c>
      <c r="J1674" s="43">
        <v>45215</v>
      </c>
      <c r="K1674">
        <v>77476</v>
      </c>
      <c r="L1674" s="6" t="s">
        <v>13090</v>
      </c>
      <c r="M1674" s="6" t="s">
        <v>13091</v>
      </c>
      <c r="N1674" s="6" t="s">
        <v>4125</v>
      </c>
      <c r="O1674" s="6" t="s">
        <v>3983</v>
      </c>
      <c r="Q1674" s="6" t="s">
        <v>2547</v>
      </c>
      <c r="R1674" s="6" t="s">
        <v>23819</v>
      </c>
      <c r="S1674" s="6" t="s">
        <v>23820</v>
      </c>
      <c r="T1674" s="6" t="s">
        <v>15902</v>
      </c>
      <c r="U1674" s="6" t="s">
        <v>2547</v>
      </c>
      <c r="V1674" s="6" t="s">
        <v>15917</v>
      </c>
      <c r="W1674" s="6" t="s">
        <v>16134</v>
      </c>
      <c r="X1674" s="6" t="s">
        <v>23821</v>
      </c>
      <c r="Y1674" s="6" t="s">
        <v>23822</v>
      </c>
      <c r="Z1674" s="6" t="s">
        <v>23823</v>
      </c>
    </row>
    <row r="1675" spans="1:26" x14ac:dyDescent="0.25">
      <c r="A1675" s="6" t="s">
        <v>1968</v>
      </c>
      <c r="B1675" s="6" t="s">
        <v>3830</v>
      </c>
      <c r="C1675" s="6" t="s">
        <v>3816</v>
      </c>
      <c r="D1675" s="6" t="s">
        <v>13092</v>
      </c>
      <c r="E1675" s="6" t="s">
        <v>81</v>
      </c>
      <c r="F1675" s="6" t="s">
        <v>6445</v>
      </c>
      <c r="G1675" s="6" t="s">
        <v>13093</v>
      </c>
      <c r="H1675" s="6" t="s">
        <v>6447</v>
      </c>
      <c r="I1675" s="43">
        <v>45229</v>
      </c>
      <c r="J1675" s="43">
        <v>45233</v>
      </c>
      <c r="K1675">
        <v>78003</v>
      </c>
      <c r="L1675" s="6" t="s">
        <v>13094</v>
      </c>
      <c r="M1675" s="6" t="s">
        <v>13095</v>
      </c>
      <c r="N1675" s="6" t="s">
        <v>4305</v>
      </c>
      <c r="O1675" s="6" t="s">
        <v>3983</v>
      </c>
      <c r="Q1675" s="6" t="s">
        <v>2548</v>
      </c>
      <c r="R1675" s="6" t="s">
        <v>23824</v>
      </c>
      <c r="S1675" s="6" t="s">
        <v>23825</v>
      </c>
      <c r="T1675" s="6" t="s">
        <v>12</v>
      </c>
      <c r="U1675" s="6" t="s">
        <v>2548</v>
      </c>
      <c r="V1675" s="6" t="s">
        <v>16063</v>
      </c>
      <c r="W1675" s="6" t="s">
        <v>23826</v>
      </c>
      <c r="X1675" s="6" t="s">
        <v>23827</v>
      </c>
      <c r="Y1675" s="6" t="s">
        <v>23828</v>
      </c>
      <c r="Z1675" s="6" t="s">
        <v>23829</v>
      </c>
    </row>
    <row r="1676" spans="1:26" x14ac:dyDescent="0.25">
      <c r="A1676" s="6" t="s">
        <v>1969</v>
      </c>
      <c r="B1676" s="6" t="s">
        <v>81</v>
      </c>
      <c r="C1676" s="6" t="s">
        <v>81</v>
      </c>
      <c r="D1676" s="6" t="s">
        <v>81</v>
      </c>
      <c r="E1676" s="6" t="s">
        <v>81</v>
      </c>
      <c r="F1676" s="6" t="s">
        <v>81</v>
      </c>
      <c r="G1676" s="6" t="s">
        <v>81</v>
      </c>
      <c r="H1676" s="6" t="s">
        <v>81</v>
      </c>
      <c r="I1676" s="43"/>
      <c r="J1676" s="43"/>
      <c r="K1676">
        <v>1100663</v>
      </c>
      <c r="L1676" s="6" t="s">
        <v>13096</v>
      </c>
      <c r="M1676" s="6" t="s">
        <v>13097</v>
      </c>
      <c r="N1676" s="6" t="s">
        <v>81</v>
      </c>
      <c r="O1676" s="6" t="s">
        <v>81</v>
      </c>
      <c r="Q1676" s="6" t="s">
        <v>2550</v>
      </c>
      <c r="R1676" s="6" t="s">
        <v>2549</v>
      </c>
      <c r="S1676" s="6" t="s">
        <v>23830</v>
      </c>
      <c r="T1676" s="6" t="s">
        <v>12</v>
      </c>
      <c r="U1676" s="6" t="s">
        <v>2550</v>
      </c>
      <c r="V1676" s="6" t="s">
        <v>15930</v>
      </c>
      <c r="W1676" s="6" t="s">
        <v>16319</v>
      </c>
      <c r="X1676" s="6" t="s">
        <v>23831</v>
      </c>
      <c r="Y1676" s="6" t="s">
        <v>23832</v>
      </c>
      <c r="Z1676" s="6" t="s">
        <v>23833</v>
      </c>
    </row>
    <row r="1677" spans="1:26" x14ac:dyDescent="0.25">
      <c r="A1677" s="6" t="s">
        <v>1970</v>
      </c>
      <c r="B1677" s="6" t="s">
        <v>3828</v>
      </c>
      <c r="C1677" s="6" t="s">
        <v>3821</v>
      </c>
      <c r="D1677" s="6" t="s">
        <v>13098</v>
      </c>
      <c r="E1677" s="6" t="s">
        <v>81</v>
      </c>
      <c r="F1677" s="6" t="s">
        <v>9854</v>
      </c>
      <c r="G1677" s="6" t="s">
        <v>13099</v>
      </c>
      <c r="H1677" s="6" t="s">
        <v>6623</v>
      </c>
      <c r="I1677" s="43">
        <v>45225</v>
      </c>
      <c r="J1677" s="43"/>
      <c r="K1677">
        <v>1126328</v>
      </c>
      <c r="L1677" s="6" t="s">
        <v>13100</v>
      </c>
      <c r="M1677" s="6" t="s">
        <v>13101</v>
      </c>
      <c r="N1677" s="6" t="s">
        <v>4162</v>
      </c>
      <c r="O1677" s="6" t="s">
        <v>3982</v>
      </c>
      <c r="Q1677" s="6" t="s">
        <v>2552</v>
      </c>
      <c r="R1677" s="6" t="s">
        <v>23834</v>
      </c>
      <c r="S1677" s="6" t="s">
        <v>23835</v>
      </c>
      <c r="T1677" s="6" t="s">
        <v>12</v>
      </c>
      <c r="U1677" s="6" t="s">
        <v>2552</v>
      </c>
      <c r="V1677" s="6" t="s">
        <v>15943</v>
      </c>
      <c r="W1677" s="6" t="s">
        <v>18424</v>
      </c>
      <c r="X1677" s="6" t="s">
        <v>23836</v>
      </c>
      <c r="Y1677" s="6" t="s">
        <v>23837</v>
      </c>
      <c r="Z1677" s="6" t="s">
        <v>23838</v>
      </c>
    </row>
    <row r="1678" spans="1:26" x14ac:dyDescent="0.25">
      <c r="A1678" s="6" t="s">
        <v>1972</v>
      </c>
      <c r="B1678" s="6" t="s">
        <v>3927</v>
      </c>
      <c r="C1678" s="6" t="s">
        <v>3835</v>
      </c>
      <c r="D1678" s="6" t="s">
        <v>13102</v>
      </c>
      <c r="E1678" s="6" t="s">
        <v>81</v>
      </c>
      <c r="F1678" s="6" t="s">
        <v>7092</v>
      </c>
      <c r="G1678" s="6" t="s">
        <v>11428</v>
      </c>
      <c r="H1678" s="6" t="s">
        <v>6650</v>
      </c>
      <c r="I1678" s="43">
        <v>45154</v>
      </c>
      <c r="J1678" s="43"/>
      <c r="K1678">
        <v>1618673</v>
      </c>
      <c r="L1678" s="6" t="s">
        <v>13103</v>
      </c>
      <c r="M1678" s="6" t="s">
        <v>13104</v>
      </c>
      <c r="N1678" s="6" t="s">
        <v>4388</v>
      </c>
      <c r="O1678" s="6" t="s">
        <v>3983</v>
      </c>
      <c r="Q1678" s="6" t="s">
        <v>15867</v>
      </c>
      <c r="R1678" s="6" t="s">
        <v>23839</v>
      </c>
      <c r="S1678" s="6" t="s">
        <v>81</v>
      </c>
      <c r="T1678" s="6" t="s">
        <v>12</v>
      </c>
      <c r="U1678" s="6" t="s">
        <v>15867</v>
      </c>
      <c r="V1678" s="6" t="s">
        <v>16024</v>
      </c>
      <c r="W1678" s="6" t="s">
        <v>17491</v>
      </c>
      <c r="X1678" s="6" t="s">
        <v>23840</v>
      </c>
      <c r="Y1678" s="6" t="s">
        <v>23841</v>
      </c>
      <c r="Z1678" s="6" t="s">
        <v>23842</v>
      </c>
    </row>
    <row r="1679" spans="1:26" x14ac:dyDescent="0.25">
      <c r="A1679" s="6" t="s">
        <v>1975</v>
      </c>
      <c r="B1679" s="6" t="s">
        <v>3936</v>
      </c>
      <c r="C1679" s="6" t="s">
        <v>3821</v>
      </c>
      <c r="D1679" s="6" t="s">
        <v>13105</v>
      </c>
      <c r="E1679" s="6" t="s">
        <v>81</v>
      </c>
      <c r="F1679" s="6" t="s">
        <v>13106</v>
      </c>
      <c r="G1679" s="6" t="s">
        <v>13107</v>
      </c>
      <c r="H1679" s="6" t="s">
        <v>6353</v>
      </c>
      <c r="I1679" s="43">
        <v>45224</v>
      </c>
      <c r="J1679" s="43">
        <v>45229</v>
      </c>
      <c r="K1679">
        <v>1745916</v>
      </c>
      <c r="L1679" s="6" t="s">
        <v>13108</v>
      </c>
      <c r="M1679" s="6" t="s">
        <v>13109</v>
      </c>
      <c r="N1679" s="6" t="s">
        <v>5802</v>
      </c>
      <c r="O1679" s="6" t="s">
        <v>3982</v>
      </c>
      <c r="Q1679" s="6" t="s">
        <v>2554</v>
      </c>
      <c r="R1679" s="6" t="s">
        <v>23843</v>
      </c>
      <c r="S1679" s="6" t="s">
        <v>23844</v>
      </c>
      <c r="T1679" s="6" t="s">
        <v>15902</v>
      </c>
      <c r="U1679" s="6" t="s">
        <v>2554</v>
      </c>
      <c r="V1679" s="6" t="s">
        <v>15936</v>
      </c>
      <c r="W1679" s="6" t="s">
        <v>15937</v>
      </c>
      <c r="X1679" s="6" t="s">
        <v>23845</v>
      </c>
      <c r="Y1679" s="6" t="s">
        <v>23846</v>
      </c>
      <c r="Z1679" s="6" t="s">
        <v>23847</v>
      </c>
    </row>
    <row r="1680" spans="1:26" x14ac:dyDescent="0.25">
      <c r="A1680" s="6" t="s">
        <v>1976</v>
      </c>
      <c r="B1680" s="6" t="s">
        <v>3931</v>
      </c>
      <c r="C1680" s="6" t="s">
        <v>3835</v>
      </c>
      <c r="D1680" s="6" t="s">
        <v>13110</v>
      </c>
      <c r="E1680" s="6" t="s">
        <v>81</v>
      </c>
      <c r="F1680" s="6" t="s">
        <v>6658</v>
      </c>
      <c r="G1680" s="6" t="s">
        <v>6659</v>
      </c>
      <c r="H1680" s="6" t="s">
        <v>6638</v>
      </c>
      <c r="I1680" s="43">
        <v>45216</v>
      </c>
      <c r="J1680" s="43">
        <v>45222</v>
      </c>
      <c r="K1680">
        <v>80424</v>
      </c>
      <c r="L1680" s="6" t="s">
        <v>13111</v>
      </c>
      <c r="M1680" s="6" t="s">
        <v>13112</v>
      </c>
      <c r="N1680" s="6" t="s">
        <v>5803</v>
      </c>
      <c r="O1680" s="6" t="s">
        <v>3982</v>
      </c>
      <c r="Q1680" s="6" t="s">
        <v>3733</v>
      </c>
      <c r="R1680" s="6" t="s">
        <v>23848</v>
      </c>
      <c r="S1680" s="6" t="s">
        <v>81</v>
      </c>
      <c r="T1680" s="6" t="s">
        <v>12</v>
      </c>
      <c r="U1680" s="6" t="s">
        <v>3733</v>
      </c>
      <c r="V1680" s="6" t="s">
        <v>16076</v>
      </c>
      <c r="W1680" s="6" t="s">
        <v>19415</v>
      </c>
      <c r="X1680" s="6" t="s">
        <v>23849</v>
      </c>
      <c r="Y1680" s="6" t="s">
        <v>23850</v>
      </c>
      <c r="Z1680" s="6" t="s">
        <v>81</v>
      </c>
    </row>
    <row r="1681" spans="1:26" x14ac:dyDescent="0.25">
      <c r="A1681" s="6" t="s">
        <v>1978</v>
      </c>
      <c r="B1681" s="6" t="s">
        <v>3869</v>
      </c>
      <c r="C1681" s="6" t="s">
        <v>3816</v>
      </c>
      <c r="D1681" s="6" t="s">
        <v>13113</v>
      </c>
      <c r="E1681" s="6" t="s">
        <v>81</v>
      </c>
      <c r="F1681" s="6" t="s">
        <v>6445</v>
      </c>
      <c r="G1681" s="6" t="s">
        <v>9038</v>
      </c>
      <c r="H1681" s="6" t="s">
        <v>6447</v>
      </c>
      <c r="I1681" s="43">
        <v>45231</v>
      </c>
      <c r="J1681" s="43">
        <v>45236</v>
      </c>
      <c r="K1681">
        <v>1551306</v>
      </c>
      <c r="L1681" s="6" t="s">
        <v>13114</v>
      </c>
      <c r="M1681" s="6" t="s">
        <v>13115</v>
      </c>
      <c r="N1681" s="6" t="s">
        <v>5804</v>
      </c>
      <c r="O1681" s="6" t="s">
        <v>3983</v>
      </c>
      <c r="Q1681" s="6" t="s">
        <v>2555</v>
      </c>
      <c r="R1681" s="6" t="s">
        <v>23851</v>
      </c>
      <c r="S1681" s="6" t="s">
        <v>4618</v>
      </c>
      <c r="T1681" s="6" t="s">
        <v>12</v>
      </c>
      <c r="U1681" s="6" t="s">
        <v>2555</v>
      </c>
      <c r="V1681" s="6" t="s">
        <v>15930</v>
      </c>
      <c r="W1681" s="6" t="s">
        <v>16425</v>
      </c>
      <c r="X1681" s="6" t="s">
        <v>23852</v>
      </c>
      <c r="Y1681" s="6" t="s">
        <v>23853</v>
      </c>
      <c r="Z1681" s="6" t="s">
        <v>23854</v>
      </c>
    </row>
    <row r="1682" spans="1:26" x14ac:dyDescent="0.25">
      <c r="A1682" s="6" t="s">
        <v>1979</v>
      </c>
      <c r="B1682" s="6" t="s">
        <v>3867</v>
      </c>
      <c r="C1682" s="6" t="s">
        <v>3821</v>
      </c>
      <c r="D1682" s="6" t="s">
        <v>13116</v>
      </c>
      <c r="E1682" s="6" t="s">
        <v>81</v>
      </c>
      <c r="F1682" s="6" t="s">
        <v>13117</v>
      </c>
      <c r="G1682" s="6" t="s">
        <v>13118</v>
      </c>
      <c r="H1682" s="6" t="s">
        <v>6638</v>
      </c>
      <c r="I1682" s="43">
        <v>45210</v>
      </c>
      <c r="J1682" s="43">
        <v>45215</v>
      </c>
      <c r="K1682">
        <v>80661</v>
      </c>
      <c r="L1682" s="6" t="s">
        <v>13119</v>
      </c>
      <c r="M1682" s="6" t="s">
        <v>13120</v>
      </c>
      <c r="N1682" s="6" t="s">
        <v>4587</v>
      </c>
      <c r="O1682" s="6" t="s">
        <v>3982</v>
      </c>
      <c r="Q1682" s="6" t="s">
        <v>2557</v>
      </c>
      <c r="R1682" s="6" t="s">
        <v>23855</v>
      </c>
      <c r="S1682" s="6" t="s">
        <v>23856</v>
      </c>
      <c r="T1682" s="6" t="s">
        <v>12</v>
      </c>
      <c r="U1682" s="6" t="s">
        <v>2557</v>
      </c>
      <c r="V1682" s="6" t="s">
        <v>16063</v>
      </c>
      <c r="W1682" s="6" t="s">
        <v>17431</v>
      </c>
      <c r="X1682" s="6" t="s">
        <v>23857</v>
      </c>
      <c r="Y1682" s="6" t="s">
        <v>23858</v>
      </c>
      <c r="Z1682" s="6" t="s">
        <v>23859</v>
      </c>
    </row>
    <row r="1683" spans="1:26" x14ac:dyDescent="0.25">
      <c r="A1683" s="6" t="s">
        <v>1980</v>
      </c>
      <c r="B1683" s="6" t="s">
        <v>81</v>
      </c>
      <c r="C1683" s="6" t="s">
        <v>81</v>
      </c>
      <c r="D1683" s="6" t="s">
        <v>81</v>
      </c>
      <c r="E1683" s="6" t="s">
        <v>81</v>
      </c>
      <c r="F1683" s="6" t="s">
        <v>81</v>
      </c>
      <c r="G1683" s="6" t="s">
        <v>81</v>
      </c>
      <c r="H1683" s="6" t="s">
        <v>81</v>
      </c>
      <c r="I1683" s="43"/>
      <c r="J1683" s="43"/>
      <c r="K1683">
        <v>1378872</v>
      </c>
      <c r="L1683" s="6" t="s">
        <v>13121</v>
      </c>
      <c r="M1683" s="6" t="s">
        <v>13122</v>
      </c>
      <c r="N1683" s="6" t="s">
        <v>81</v>
      </c>
      <c r="O1683" s="6" t="s">
        <v>81</v>
      </c>
      <c r="Q1683" s="6" t="s">
        <v>2559</v>
      </c>
      <c r="R1683" s="6" t="s">
        <v>23860</v>
      </c>
      <c r="S1683" s="6" t="s">
        <v>23861</v>
      </c>
      <c r="T1683" s="6" t="s">
        <v>81</v>
      </c>
      <c r="U1683" s="6" t="s">
        <v>81</v>
      </c>
      <c r="V1683" s="6" t="s">
        <v>16127</v>
      </c>
      <c r="W1683" s="6" t="s">
        <v>16152</v>
      </c>
      <c r="X1683" s="6" t="s">
        <v>23862</v>
      </c>
      <c r="Y1683" s="6" t="s">
        <v>23863</v>
      </c>
      <c r="Z1683" s="6" t="s">
        <v>81</v>
      </c>
    </row>
    <row r="1684" spans="1:26" x14ac:dyDescent="0.25">
      <c r="A1684" s="6" t="s">
        <v>1981</v>
      </c>
      <c r="B1684" s="6" t="s">
        <v>3880</v>
      </c>
      <c r="C1684" s="6" t="s">
        <v>3823</v>
      </c>
      <c r="D1684" s="6" t="s">
        <v>13123</v>
      </c>
      <c r="E1684" s="6" t="s">
        <v>81</v>
      </c>
      <c r="F1684" s="6" t="s">
        <v>6754</v>
      </c>
      <c r="G1684" s="6" t="s">
        <v>13124</v>
      </c>
      <c r="H1684" s="6" t="s">
        <v>6638</v>
      </c>
      <c r="I1684" s="43">
        <v>45232</v>
      </c>
      <c r="J1684" s="43"/>
      <c r="K1684">
        <v>76334</v>
      </c>
      <c r="L1684" s="6" t="s">
        <v>13125</v>
      </c>
      <c r="M1684" s="6" t="s">
        <v>13126</v>
      </c>
      <c r="N1684" s="6" t="s">
        <v>4861</v>
      </c>
      <c r="O1684" s="6" t="s">
        <v>3982</v>
      </c>
      <c r="Q1684" s="6" t="s">
        <v>2560</v>
      </c>
      <c r="R1684" s="6" t="s">
        <v>23864</v>
      </c>
      <c r="S1684" s="6" t="s">
        <v>23865</v>
      </c>
      <c r="T1684" s="6" t="s">
        <v>15960</v>
      </c>
      <c r="U1684" s="6" t="s">
        <v>23866</v>
      </c>
      <c r="V1684" s="6" t="s">
        <v>16127</v>
      </c>
      <c r="W1684" s="6" t="s">
        <v>16128</v>
      </c>
      <c r="X1684" s="6" t="s">
        <v>23867</v>
      </c>
      <c r="Y1684" s="6" t="s">
        <v>23868</v>
      </c>
      <c r="Z1684" s="6" t="s">
        <v>23869</v>
      </c>
    </row>
    <row r="1685" spans="1:26" x14ac:dyDescent="0.25">
      <c r="A1685" s="6" t="s">
        <v>1983</v>
      </c>
      <c r="B1685" s="6" t="s">
        <v>3841</v>
      </c>
      <c r="C1685" s="6" t="s">
        <v>3816</v>
      </c>
      <c r="D1685" s="6" t="s">
        <v>13127</v>
      </c>
      <c r="E1685" s="6" t="s">
        <v>13128</v>
      </c>
      <c r="F1685" s="6" t="s">
        <v>6599</v>
      </c>
      <c r="G1685" s="6" t="s">
        <v>13129</v>
      </c>
      <c r="H1685" s="6" t="s">
        <v>81</v>
      </c>
      <c r="I1685" s="43"/>
      <c r="J1685" s="43"/>
      <c r="K1685">
        <v>313216</v>
      </c>
      <c r="L1685" s="6" t="s">
        <v>13130</v>
      </c>
      <c r="M1685" s="6" t="s">
        <v>13131</v>
      </c>
      <c r="N1685" s="6" t="s">
        <v>4019</v>
      </c>
      <c r="O1685" s="6" t="s">
        <v>3983</v>
      </c>
      <c r="Q1685" s="6" t="s">
        <v>2563</v>
      </c>
      <c r="R1685" s="6" t="s">
        <v>23870</v>
      </c>
      <c r="S1685" s="6" t="s">
        <v>23871</v>
      </c>
      <c r="T1685" s="6" t="s">
        <v>15902</v>
      </c>
      <c r="U1685" s="6" t="s">
        <v>2563</v>
      </c>
      <c r="V1685" s="6" t="s">
        <v>16083</v>
      </c>
      <c r="W1685" s="6" t="s">
        <v>16084</v>
      </c>
      <c r="X1685" s="6" t="s">
        <v>23872</v>
      </c>
      <c r="Y1685" s="6" t="s">
        <v>23873</v>
      </c>
      <c r="Z1685" s="6" t="s">
        <v>23874</v>
      </c>
    </row>
    <row r="1686" spans="1:26" x14ac:dyDescent="0.25">
      <c r="A1686" s="6" t="s">
        <v>1985</v>
      </c>
      <c r="B1686" s="6" t="s">
        <v>3891</v>
      </c>
      <c r="C1686" s="6" t="s">
        <v>3887</v>
      </c>
      <c r="D1686" s="6" t="s">
        <v>13132</v>
      </c>
      <c r="E1686" s="6" t="s">
        <v>13133</v>
      </c>
      <c r="F1686" s="6" t="s">
        <v>13134</v>
      </c>
      <c r="G1686" s="6" t="s">
        <v>13135</v>
      </c>
      <c r="H1686" s="6" t="s">
        <v>81</v>
      </c>
      <c r="I1686" s="43"/>
      <c r="J1686" s="43"/>
      <c r="K1686">
        <v>78150</v>
      </c>
      <c r="L1686" s="6" t="s">
        <v>13136</v>
      </c>
      <c r="M1686" s="6" t="s">
        <v>13137</v>
      </c>
      <c r="N1686" s="6" t="s">
        <v>5805</v>
      </c>
      <c r="O1686" s="6" t="s">
        <v>3982</v>
      </c>
      <c r="Q1686" s="6" t="s">
        <v>3737</v>
      </c>
      <c r="R1686" s="6" t="s">
        <v>23875</v>
      </c>
      <c r="S1686" s="6" t="s">
        <v>81</v>
      </c>
      <c r="T1686" s="6" t="s">
        <v>15902</v>
      </c>
      <c r="U1686" s="6" t="s">
        <v>3737</v>
      </c>
      <c r="V1686" s="6" t="s">
        <v>15930</v>
      </c>
      <c r="W1686" s="6" t="s">
        <v>15931</v>
      </c>
      <c r="X1686" s="6" t="s">
        <v>23876</v>
      </c>
      <c r="Y1686" s="6" t="s">
        <v>23877</v>
      </c>
      <c r="Z1686" s="6" t="s">
        <v>81</v>
      </c>
    </row>
    <row r="1687" spans="1:26" x14ac:dyDescent="0.25">
      <c r="A1687" s="6" t="s">
        <v>1986</v>
      </c>
      <c r="B1687" s="6" t="s">
        <v>3918</v>
      </c>
      <c r="C1687" s="6" t="s">
        <v>3826</v>
      </c>
      <c r="D1687" s="6" t="s">
        <v>13138</v>
      </c>
      <c r="E1687" s="6" t="s">
        <v>8391</v>
      </c>
      <c r="F1687" s="6" t="s">
        <v>6418</v>
      </c>
      <c r="G1687" s="6" t="s">
        <v>8753</v>
      </c>
      <c r="H1687" s="6" t="s">
        <v>6420</v>
      </c>
      <c r="I1687" s="43">
        <v>45222</v>
      </c>
      <c r="J1687" s="43">
        <v>45226</v>
      </c>
      <c r="K1687">
        <v>822416</v>
      </c>
      <c r="L1687" s="6" t="s">
        <v>13139</v>
      </c>
      <c r="M1687" s="6" t="s">
        <v>13140</v>
      </c>
      <c r="N1687" s="6" t="s">
        <v>5806</v>
      </c>
      <c r="O1687" s="6" t="s">
        <v>3982</v>
      </c>
      <c r="Q1687" s="6" t="s">
        <v>2565</v>
      </c>
      <c r="R1687" s="6" t="s">
        <v>23878</v>
      </c>
      <c r="S1687" s="6" t="s">
        <v>23879</v>
      </c>
      <c r="T1687" s="6" t="s">
        <v>12</v>
      </c>
      <c r="U1687" s="6" t="s">
        <v>2565</v>
      </c>
      <c r="V1687" s="6" t="s">
        <v>16024</v>
      </c>
      <c r="W1687" s="6" t="s">
        <v>16025</v>
      </c>
      <c r="X1687" s="6" t="s">
        <v>23880</v>
      </c>
      <c r="Y1687" s="6" t="s">
        <v>23881</v>
      </c>
      <c r="Z1687" s="6" t="s">
        <v>23882</v>
      </c>
    </row>
    <row r="1688" spans="1:26" x14ac:dyDescent="0.25">
      <c r="A1688" s="6" t="s">
        <v>1988</v>
      </c>
      <c r="B1688" s="6" t="s">
        <v>3911</v>
      </c>
      <c r="C1688" s="6" t="s">
        <v>3826</v>
      </c>
      <c r="D1688" s="6" t="s">
        <v>13141</v>
      </c>
      <c r="E1688" s="6" t="s">
        <v>81</v>
      </c>
      <c r="F1688" s="6" t="s">
        <v>13142</v>
      </c>
      <c r="G1688" s="6" t="s">
        <v>13143</v>
      </c>
      <c r="H1688" s="6" t="s">
        <v>6709</v>
      </c>
      <c r="I1688" s="43">
        <v>45222</v>
      </c>
      <c r="J1688" s="43">
        <v>45226</v>
      </c>
      <c r="K1688">
        <v>931015</v>
      </c>
      <c r="L1688" s="6" t="s">
        <v>13144</v>
      </c>
      <c r="M1688" s="6" t="s">
        <v>13145</v>
      </c>
      <c r="N1688" s="6" t="s">
        <v>4696</v>
      </c>
      <c r="O1688" s="6" t="s">
        <v>3982</v>
      </c>
      <c r="Q1688" s="6" t="s">
        <v>2567</v>
      </c>
      <c r="R1688" s="6" t="s">
        <v>23883</v>
      </c>
      <c r="S1688" s="6" t="s">
        <v>23884</v>
      </c>
      <c r="T1688" s="6" t="s">
        <v>15902</v>
      </c>
      <c r="U1688" s="6" t="s">
        <v>2567</v>
      </c>
      <c r="V1688" s="6" t="s">
        <v>16024</v>
      </c>
      <c r="W1688" s="6" t="s">
        <v>16025</v>
      </c>
      <c r="X1688" s="6" t="s">
        <v>23885</v>
      </c>
      <c r="Y1688" s="6" t="s">
        <v>23886</v>
      </c>
      <c r="Z1688" s="6" t="s">
        <v>23887</v>
      </c>
    </row>
    <row r="1689" spans="1:26" x14ac:dyDescent="0.25">
      <c r="A1689" s="6" t="s">
        <v>1990</v>
      </c>
      <c r="B1689" s="6" t="s">
        <v>3869</v>
      </c>
      <c r="C1689" s="6" t="s">
        <v>3816</v>
      </c>
      <c r="D1689" s="6" t="s">
        <v>13146</v>
      </c>
      <c r="E1689" s="6" t="s">
        <v>81</v>
      </c>
      <c r="F1689" s="6" t="s">
        <v>6797</v>
      </c>
      <c r="G1689" s="6" t="s">
        <v>7720</v>
      </c>
      <c r="H1689" s="6" t="s">
        <v>6388</v>
      </c>
      <c r="I1689" s="43">
        <v>45160</v>
      </c>
      <c r="J1689" s="43"/>
      <c r="K1689">
        <v>1577916</v>
      </c>
      <c r="L1689" s="6" t="s">
        <v>13147</v>
      </c>
      <c r="M1689" s="6" t="s">
        <v>13148</v>
      </c>
      <c r="N1689" s="6" t="s">
        <v>4649</v>
      </c>
      <c r="O1689" s="6" t="s">
        <v>3983</v>
      </c>
      <c r="Q1689" s="6" t="s">
        <v>6221</v>
      </c>
      <c r="R1689" s="6" t="s">
        <v>23888</v>
      </c>
      <c r="S1689" s="6" t="s">
        <v>23889</v>
      </c>
      <c r="T1689" s="6" t="s">
        <v>6627</v>
      </c>
      <c r="U1689" s="6" t="s">
        <v>6221</v>
      </c>
      <c r="V1689" s="6" t="s">
        <v>16127</v>
      </c>
      <c r="W1689" s="6" t="s">
        <v>16152</v>
      </c>
      <c r="X1689" s="6" t="s">
        <v>23890</v>
      </c>
      <c r="Y1689" s="6" t="s">
        <v>23891</v>
      </c>
      <c r="Z1689" s="6" t="s">
        <v>23892</v>
      </c>
    </row>
    <row r="1690" spans="1:26" x14ac:dyDescent="0.25">
      <c r="A1690" s="6" t="s">
        <v>1992</v>
      </c>
      <c r="B1690" s="6" t="s">
        <v>3906</v>
      </c>
      <c r="C1690" s="6" t="s">
        <v>3887</v>
      </c>
      <c r="D1690" s="6" t="s">
        <v>13149</v>
      </c>
      <c r="E1690" s="6" t="s">
        <v>81</v>
      </c>
      <c r="F1690" s="6" t="s">
        <v>6451</v>
      </c>
      <c r="G1690" s="6" t="s">
        <v>7203</v>
      </c>
      <c r="H1690" s="6" t="s">
        <v>6353</v>
      </c>
      <c r="I1690" s="43">
        <v>45224</v>
      </c>
      <c r="J1690" s="43">
        <v>45229</v>
      </c>
      <c r="K1690">
        <v>1506293</v>
      </c>
      <c r="L1690" s="6" t="s">
        <v>13150</v>
      </c>
      <c r="M1690" s="6" t="s">
        <v>13151</v>
      </c>
      <c r="N1690" s="6" t="s">
        <v>5807</v>
      </c>
      <c r="O1690" s="6" t="s">
        <v>3982</v>
      </c>
      <c r="Q1690" s="6" t="s">
        <v>2569</v>
      </c>
      <c r="R1690" s="6" t="s">
        <v>2568</v>
      </c>
      <c r="S1690" s="6" t="s">
        <v>23893</v>
      </c>
      <c r="T1690" s="6" t="s">
        <v>12</v>
      </c>
      <c r="U1690" s="6" t="s">
        <v>2569</v>
      </c>
      <c r="V1690" s="6" t="s">
        <v>3922</v>
      </c>
      <c r="W1690" s="6" t="s">
        <v>17845</v>
      </c>
      <c r="X1690" s="6" t="s">
        <v>23894</v>
      </c>
      <c r="Y1690" s="6" t="s">
        <v>23895</v>
      </c>
      <c r="Z1690" s="6" t="s">
        <v>23896</v>
      </c>
    </row>
    <row r="1691" spans="1:26" x14ac:dyDescent="0.25">
      <c r="A1691" s="6" t="s">
        <v>3511</v>
      </c>
      <c r="B1691" s="6" t="s">
        <v>3944</v>
      </c>
      <c r="C1691" s="6" t="s">
        <v>3821</v>
      </c>
      <c r="D1691" s="6" t="s">
        <v>13152</v>
      </c>
      <c r="E1691" s="6" t="s">
        <v>6456</v>
      </c>
      <c r="F1691" s="6" t="s">
        <v>6992</v>
      </c>
      <c r="G1691" s="6" t="s">
        <v>13153</v>
      </c>
      <c r="H1691" s="6" t="s">
        <v>6709</v>
      </c>
      <c r="I1691" s="43">
        <v>45225</v>
      </c>
      <c r="J1691" s="43">
        <v>45229</v>
      </c>
      <c r="K1691">
        <v>1230245</v>
      </c>
      <c r="L1691" s="6" t="s">
        <v>13154</v>
      </c>
      <c r="M1691" s="6" t="s">
        <v>13155</v>
      </c>
      <c r="N1691" s="6" t="s">
        <v>5808</v>
      </c>
      <c r="O1691" s="6" t="s">
        <v>3982</v>
      </c>
      <c r="Q1691" s="6" t="s">
        <v>3741</v>
      </c>
      <c r="R1691" s="6" t="s">
        <v>23897</v>
      </c>
      <c r="S1691" s="6" t="s">
        <v>23898</v>
      </c>
      <c r="T1691" s="6" t="s">
        <v>15902</v>
      </c>
      <c r="U1691" s="6" t="s">
        <v>3741</v>
      </c>
      <c r="V1691" s="6" t="s">
        <v>15889</v>
      </c>
      <c r="W1691" s="6" t="s">
        <v>15890</v>
      </c>
      <c r="X1691" s="6" t="s">
        <v>23899</v>
      </c>
      <c r="Y1691" s="6" t="s">
        <v>23900</v>
      </c>
      <c r="Z1691" s="6" t="s">
        <v>23901</v>
      </c>
    </row>
    <row r="1692" spans="1:26" x14ac:dyDescent="0.25">
      <c r="A1692" s="6" t="s">
        <v>3513</v>
      </c>
      <c r="B1692" s="6" t="s">
        <v>3897</v>
      </c>
      <c r="C1692" s="6" t="s">
        <v>3840</v>
      </c>
      <c r="D1692" s="6" t="s">
        <v>13156</v>
      </c>
      <c r="E1692" s="6" t="s">
        <v>6444</v>
      </c>
      <c r="F1692" s="6" t="s">
        <v>6886</v>
      </c>
      <c r="G1692" s="6" t="s">
        <v>13157</v>
      </c>
      <c r="H1692" s="6" t="s">
        <v>6650</v>
      </c>
      <c r="I1692" s="43">
        <v>45230</v>
      </c>
      <c r="J1692" s="43">
        <v>45236</v>
      </c>
      <c r="K1692">
        <v>1617406</v>
      </c>
      <c r="L1692" s="6" t="s">
        <v>13158</v>
      </c>
      <c r="M1692" s="6" t="s">
        <v>13159</v>
      </c>
      <c r="N1692" s="6" t="s">
        <v>4595</v>
      </c>
      <c r="O1692" s="6" t="s">
        <v>3982</v>
      </c>
      <c r="Q1692" s="6" t="s">
        <v>2571</v>
      </c>
      <c r="R1692" s="6" t="s">
        <v>23902</v>
      </c>
      <c r="S1692" s="6" t="s">
        <v>23903</v>
      </c>
      <c r="T1692" s="6" t="s">
        <v>12</v>
      </c>
      <c r="U1692" s="6" t="s">
        <v>2571</v>
      </c>
      <c r="V1692" s="6" t="s">
        <v>16063</v>
      </c>
      <c r="W1692" s="6" t="s">
        <v>16064</v>
      </c>
      <c r="X1692" s="6" t="s">
        <v>23904</v>
      </c>
      <c r="Y1692" s="6" t="s">
        <v>23905</v>
      </c>
      <c r="Z1692" s="6" t="s">
        <v>81</v>
      </c>
    </row>
    <row r="1693" spans="1:26" x14ac:dyDescent="0.25">
      <c r="A1693" s="6" t="s">
        <v>1994</v>
      </c>
      <c r="B1693" s="6" t="s">
        <v>3885</v>
      </c>
      <c r="C1693" s="6" t="s">
        <v>3826</v>
      </c>
      <c r="D1693" s="6" t="s">
        <v>13160</v>
      </c>
      <c r="E1693" s="6" t="s">
        <v>81</v>
      </c>
      <c r="F1693" s="6" t="s">
        <v>10439</v>
      </c>
      <c r="G1693" s="6" t="s">
        <v>13161</v>
      </c>
      <c r="H1693" s="6" t="s">
        <v>6408</v>
      </c>
      <c r="I1693" s="43">
        <v>45222</v>
      </c>
      <c r="J1693" s="43">
        <v>45226</v>
      </c>
      <c r="K1693">
        <v>75677</v>
      </c>
      <c r="L1693" s="6" t="s">
        <v>13162</v>
      </c>
      <c r="M1693" s="6" t="s">
        <v>13163</v>
      </c>
      <c r="N1693" s="6" t="s">
        <v>4582</v>
      </c>
      <c r="O1693" s="6" t="s">
        <v>3983</v>
      </c>
      <c r="Q1693" s="6" t="s">
        <v>3743</v>
      </c>
      <c r="R1693" s="6" t="s">
        <v>23906</v>
      </c>
      <c r="S1693" s="6" t="s">
        <v>23907</v>
      </c>
      <c r="T1693" s="6" t="s">
        <v>15902</v>
      </c>
      <c r="U1693" s="6" t="s">
        <v>3743</v>
      </c>
      <c r="V1693" s="6" t="s">
        <v>15889</v>
      </c>
      <c r="W1693" s="6" t="s">
        <v>16116</v>
      </c>
      <c r="X1693" s="6" t="s">
        <v>23908</v>
      </c>
      <c r="Y1693" s="6" t="s">
        <v>23909</v>
      </c>
      <c r="Z1693" s="6" t="s">
        <v>23910</v>
      </c>
    </row>
    <row r="1694" spans="1:26" x14ac:dyDescent="0.25">
      <c r="A1694" s="6" t="s">
        <v>1996</v>
      </c>
      <c r="B1694" s="6" t="s">
        <v>3894</v>
      </c>
      <c r="C1694" s="6" t="s">
        <v>114</v>
      </c>
      <c r="D1694" s="6" t="s">
        <v>13164</v>
      </c>
      <c r="E1694" s="6" t="s">
        <v>13165</v>
      </c>
      <c r="F1694" s="6" t="s">
        <v>13166</v>
      </c>
      <c r="G1694" s="6" t="s">
        <v>81</v>
      </c>
      <c r="H1694" s="6" t="s">
        <v>81</v>
      </c>
      <c r="I1694" s="43"/>
      <c r="J1694" s="43"/>
      <c r="K1694">
        <v>889132</v>
      </c>
      <c r="L1694" s="6" t="s">
        <v>13167</v>
      </c>
      <c r="M1694" s="6" t="s">
        <v>13168</v>
      </c>
      <c r="N1694" s="6" t="s">
        <v>5809</v>
      </c>
      <c r="O1694" s="6" t="s">
        <v>3982</v>
      </c>
      <c r="Q1694" s="6" t="s">
        <v>2573</v>
      </c>
      <c r="R1694" s="6" t="s">
        <v>23911</v>
      </c>
      <c r="S1694" s="6" t="s">
        <v>6084</v>
      </c>
      <c r="T1694" s="6" t="s">
        <v>81</v>
      </c>
      <c r="U1694" s="6" t="s">
        <v>81</v>
      </c>
      <c r="V1694" s="6" t="s">
        <v>15943</v>
      </c>
      <c r="W1694" s="6" t="s">
        <v>17539</v>
      </c>
      <c r="X1694" s="6" t="s">
        <v>23912</v>
      </c>
      <c r="Y1694" s="6" t="s">
        <v>23913</v>
      </c>
      <c r="Z1694" s="6" t="s">
        <v>81</v>
      </c>
    </row>
    <row r="1695" spans="1:26" x14ac:dyDescent="0.25">
      <c r="A1695" s="6" t="s">
        <v>1997</v>
      </c>
      <c r="B1695" s="6" t="s">
        <v>3935</v>
      </c>
      <c r="C1695" s="6" t="s">
        <v>3840</v>
      </c>
      <c r="D1695" s="6" t="s">
        <v>13169</v>
      </c>
      <c r="E1695" s="6" t="s">
        <v>81</v>
      </c>
      <c r="F1695" s="6" t="s">
        <v>6451</v>
      </c>
      <c r="G1695" s="6" t="s">
        <v>11607</v>
      </c>
      <c r="H1695" s="6" t="s">
        <v>6353</v>
      </c>
      <c r="I1695" s="43">
        <v>45216</v>
      </c>
      <c r="J1695" s="43">
        <v>45222</v>
      </c>
      <c r="K1695">
        <v>1045609</v>
      </c>
      <c r="L1695" s="6" t="s">
        <v>13170</v>
      </c>
      <c r="M1695" s="6" t="s">
        <v>13171</v>
      </c>
      <c r="N1695" s="6" t="s">
        <v>4734</v>
      </c>
      <c r="O1695" s="6" t="s">
        <v>3982</v>
      </c>
      <c r="Q1695" s="6" t="s">
        <v>3745</v>
      </c>
      <c r="R1695" s="6" t="s">
        <v>23914</v>
      </c>
      <c r="S1695" s="6" t="s">
        <v>23915</v>
      </c>
      <c r="T1695" s="6" t="s">
        <v>15902</v>
      </c>
      <c r="U1695" s="6" t="s">
        <v>3745</v>
      </c>
      <c r="V1695" s="6" t="s">
        <v>15930</v>
      </c>
      <c r="W1695" s="6" t="s">
        <v>17011</v>
      </c>
      <c r="X1695" s="6" t="s">
        <v>23916</v>
      </c>
      <c r="Y1695" s="6" t="s">
        <v>23917</v>
      </c>
      <c r="Z1695" s="6" t="s">
        <v>23918</v>
      </c>
    </row>
    <row r="1696" spans="1:26" x14ac:dyDescent="0.25">
      <c r="A1696" s="6" t="s">
        <v>1999</v>
      </c>
      <c r="B1696" s="6" t="s">
        <v>3895</v>
      </c>
      <c r="C1696" s="6" t="s">
        <v>3826</v>
      </c>
      <c r="D1696" s="6" t="s">
        <v>13172</v>
      </c>
      <c r="E1696" s="6" t="s">
        <v>81</v>
      </c>
      <c r="F1696" s="6" t="s">
        <v>13173</v>
      </c>
      <c r="G1696" s="6" t="s">
        <v>13174</v>
      </c>
      <c r="H1696" s="6" t="s">
        <v>6737</v>
      </c>
      <c r="I1696" s="43">
        <v>45236</v>
      </c>
      <c r="J1696" s="43">
        <v>45240</v>
      </c>
      <c r="K1696">
        <v>1637207</v>
      </c>
      <c r="L1696" s="6" t="s">
        <v>13175</v>
      </c>
      <c r="M1696" s="6" t="s">
        <v>13176</v>
      </c>
      <c r="N1696" s="6" t="s">
        <v>4106</v>
      </c>
      <c r="O1696" s="6" t="s">
        <v>3982</v>
      </c>
      <c r="Q1696" s="6" t="s">
        <v>3747</v>
      </c>
      <c r="R1696" s="6" t="s">
        <v>23919</v>
      </c>
      <c r="S1696" s="6" t="s">
        <v>23920</v>
      </c>
      <c r="T1696" s="6" t="s">
        <v>81</v>
      </c>
      <c r="U1696" s="6" t="s">
        <v>81</v>
      </c>
      <c r="V1696" s="6" t="s">
        <v>16127</v>
      </c>
      <c r="W1696" s="6" t="s">
        <v>16482</v>
      </c>
      <c r="X1696" s="6" t="s">
        <v>23921</v>
      </c>
      <c r="Y1696" s="6" t="s">
        <v>23922</v>
      </c>
      <c r="Z1696" s="6" t="s">
        <v>81</v>
      </c>
    </row>
    <row r="1697" spans="1:26" x14ac:dyDescent="0.25">
      <c r="A1697" s="6" t="s">
        <v>2001</v>
      </c>
      <c r="B1697" s="6" t="s">
        <v>3908</v>
      </c>
      <c r="C1697" s="6" t="s">
        <v>3887</v>
      </c>
      <c r="D1697" s="6" t="s">
        <v>13177</v>
      </c>
      <c r="E1697" s="6" t="s">
        <v>81</v>
      </c>
      <c r="F1697" s="6" t="s">
        <v>13178</v>
      </c>
      <c r="G1697" s="6" t="s">
        <v>81</v>
      </c>
      <c r="H1697" s="6" t="s">
        <v>81</v>
      </c>
      <c r="I1697" s="43">
        <v>45236</v>
      </c>
      <c r="J1697" s="43">
        <v>45240</v>
      </c>
      <c r="K1697">
        <v>1828016</v>
      </c>
      <c r="L1697" s="6" t="s">
        <v>13179</v>
      </c>
      <c r="M1697" s="6" t="s">
        <v>13180</v>
      </c>
      <c r="N1697" s="6" t="s">
        <v>5810</v>
      </c>
      <c r="O1697" s="6" t="s">
        <v>3982</v>
      </c>
      <c r="Q1697" s="6" t="s">
        <v>2575</v>
      </c>
      <c r="R1697" s="6" t="s">
        <v>23374</v>
      </c>
      <c r="S1697" s="6" t="s">
        <v>23375</v>
      </c>
      <c r="T1697" s="6" t="s">
        <v>15960</v>
      </c>
      <c r="U1697" s="6" t="s">
        <v>23376</v>
      </c>
      <c r="V1697" s="6" t="s">
        <v>16024</v>
      </c>
      <c r="W1697" s="6" t="s">
        <v>17491</v>
      </c>
      <c r="X1697" s="6" t="s">
        <v>23377</v>
      </c>
      <c r="Y1697" s="6" t="s">
        <v>23378</v>
      </c>
      <c r="Z1697" s="6" t="s">
        <v>23379</v>
      </c>
    </row>
    <row r="1698" spans="1:26" x14ac:dyDescent="0.25">
      <c r="A1698" s="6" t="s">
        <v>2003</v>
      </c>
      <c r="B1698" s="6" t="s">
        <v>3847</v>
      </c>
      <c r="C1698" s="6" t="s">
        <v>3819</v>
      </c>
      <c r="D1698" s="6" t="s">
        <v>13181</v>
      </c>
      <c r="E1698" s="6" t="s">
        <v>9484</v>
      </c>
      <c r="F1698" s="6" t="s">
        <v>6615</v>
      </c>
      <c r="G1698" s="6" t="s">
        <v>6616</v>
      </c>
      <c r="H1698" s="6" t="s">
        <v>6617</v>
      </c>
      <c r="I1698" s="43">
        <v>45236</v>
      </c>
      <c r="J1698" s="43">
        <v>45240</v>
      </c>
      <c r="K1698">
        <v>1321655</v>
      </c>
      <c r="L1698" s="6" t="s">
        <v>13182</v>
      </c>
      <c r="M1698" s="6" t="s">
        <v>13183</v>
      </c>
      <c r="N1698" s="6" t="s">
        <v>5811</v>
      </c>
      <c r="O1698" s="6" t="s">
        <v>3982</v>
      </c>
      <c r="Q1698" s="6" t="s">
        <v>2576</v>
      </c>
      <c r="R1698" s="6" t="s">
        <v>23923</v>
      </c>
      <c r="S1698" s="6" t="s">
        <v>23924</v>
      </c>
      <c r="T1698" s="6" t="s">
        <v>12</v>
      </c>
      <c r="U1698" s="6" t="s">
        <v>2576</v>
      </c>
      <c r="V1698" s="6" t="s">
        <v>17182</v>
      </c>
      <c r="W1698" s="6" t="s">
        <v>17182</v>
      </c>
      <c r="X1698" s="6" t="s">
        <v>23925</v>
      </c>
      <c r="Y1698" s="6" t="s">
        <v>23926</v>
      </c>
      <c r="Z1698" s="6" t="s">
        <v>23927</v>
      </c>
    </row>
    <row r="1699" spans="1:26" x14ac:dyDescent="0.25">
      <c r="A1699" s="6" t="s">
        <v>2005</v>
      </c>
      <c r="B1699" s="6" t="s">
        <v>3829</v>
      </c>
      <c r="C1699" s="6" t="s">
        <v>3823</v>
      </c>
      <c r="D1699" s="6" t="s">
        <v>13184</v>
      </c>
      <c r="E1699" s="6" t="s">
        <v>81</v>
      </c>
      <c r="F1699" s="6" t="s">
        <v>13185</v>
      </c>
      <c r="G1699" s="6" t="s">
        <v>13186</v>
      </c>
      <c r="H1699" s="6" t="s">
        <v>6447</v>
      </c>
      <c r="I1699" s="43">
        <v>45147</v>
      </c>
      <c r="J1699" s="43"/>
      <c r="K1699">
        <v>1093691</v>
      </c>
      <c r="L1699" s="6" t="s">
        <v>13187</v>
      </c>
      <c r="M1699" s="6" t="s">
        <v>13188</v>
      </c>
      <c r="N1699" s="6" t="s">
        <v>5812</v>
      </c>
      <c r="O1699" s="6" t="s">
        <v>3984</v>
      </c>
      <c r="Q1699" s="6" t="s">
        <v>2578</v>
      </c>
      <c r="R1699" s="6" t="s">
        <v>2577</v>
      </c>
      <c r="S1699" s="6" t="s">
        <v>23928</v>
      </c>
      <c r="T1699" s="6" t="s">
        <v>15902</v>
      </c>
      <c r="U1699" s="6" t="s">
        <v>2578</v>
      </c>
      <c r="V1699" s="6" t="s">
        <v>15930</v>
      </c>
      <c r="W1699" s="6" t="s">
        <v>16319</v>
      </c>
      <c r="X1699" s="6" t="s">
        <v>23929</v>
      </c>
      <c r="Y1699" s="6" t="s">
        <v>23930</v>
      </c>
      <c r="Z1699" s="6" t="s">
        <v>23931</v>
      </c>
    </row>
    <row r="1700" spans="1:26" x14ac:dyDescent="0.25">
      <c r="A1700" s="6" t="s">
        <v>3515</v>
      </c>
      <c r="B1700" s="6" t="s">
        <v>3896</v>
      </c>
      <c r="C1700" s="6" t="s">
        <v>3819</v>
      </c>
      <c r="D1700" s="6" t="s">
        <v>13189</v>
      </c>
      <c r="E1700" s="6" t="s">
        <v>81</v>
      </c>
      <c r="F1700" s="6" t="s">
        <v>13190</v>
      </c>
      <c r="G1700" s="6" t="s">
        <v>13191</v>
      </c>
      <c r="H1700" s="6" t="s">
        <v>7060</v>
      </c>
      <c r="I1700" s="43">
        <v>45223</v>
      </c>
      <c r="J1700" s="43">
        <v>45229</v>
      </c>
      <c r="K1700">
        <v>785786</v>
      </c>
      <c r="L1700" s="6" t="s">
        <v>13192</v>
      </c>
      <c r="M1700" s="6" t="s">
        <v>13193</v>
      </c>
      <c r="N1700" s="6" t="s">
        <v>4608</v>
      </c>
      <c r="O1700" s="6" t="s">
        <v>3982</v>
      </c>
      <c r="Q1700" s="6" t="s">
        <v>2579</v>
      </c>
      <c r="R1700" s="6" t="s">
        <v>23932</v>
      </c>
      <c r="S1700" s="6" t="s">
        <v>23933</v>
      </c>
      <c r="T1700" s="6" t="s">
        <v>12</v>
      </c>
      <c r="U1700" s="6" t="s">
        <v>2579</v>
      </c>
      <c r="V1700" s="6" t="s">
        <v>16127</v>
      </c>
      <c r="W1700" s="6" t="s">
        <v>20443</v>
      </c>
      <c r="X1700" s="6" t="s">
        <v>23934</v>
      </c>
      <c r="Y1700" s="6" t="s">
        <v>23935</v>
      </c>
      <c r="Z1700" s="6" t="s">
        <v>23936</v>
      </c>
    </row>
    <row r="1701" spans="1:26" x14ac:dyDescent="0.25">
      <c r="A1701" s="6" t="s">
        <v>2006</v>
      </c>
      <c r="B1701" s="6" t="s">
        <v>508</v>
      </c>
      <c r="C1701" s="6" t="s">
        <v>3835</v>
      </c>
      <c r="D1701" s="6" t="s">
        <v>13194</v>
      </c>
      <c r="E1701" s="6" t="s">
        <v>8523</v>
      </c>
      <c r="F1701" s="6" t="s">
        <v>8409</v>
      </c>
      <c r="G1701" s="6" t="s">
        <v>13195</v>
      </c>
      <c r="H1701" s="6" t="s">
        <v>6703</v>
      </c>
      <c r="I1701" s="43">
        <v>45218</v>
      </c>
      <c r="J1701" s="43"/>
      <c r="K1701">
        <v>1413329</v>
      </c>
      <c r="L1701" s="6" t="s">
        <v>13196</v>
      </c>
      <c r="M1701" s="6" t="s">
        <v>13197</v>
      </c>
      <c r="N1701" s="6" t="s">
        <v>4560</v>
      </c>
      <c r="O1701" s="6" t="s">
        <v>3983</v>
      </c>
      <c r="Q1701" s="6" t="s">
        <v>2581</v>
      </c>
      <c r="R1701" s="6" t="s">
        <v>23937</v>
      </c>
      <c r="S1701" s="6" t="s">
        <v>23938</v>
      </c>
      <c r="T1701" s="6" t="s">
        <v>12</v>
      </c>
      <c r="U1701" s="6" t="s">
        <v>2581</v>
      </c>
      <c r="V1701" s="6" t="s">
        <v>16785</v>
      </c>
      <c r="W1701" s="6" t="s">
        <v>23939</v>
      </c>
      <c r="X1701" s="6" t="s">
        <v>23940</v>
      </c>
      <c r="Y1701" s="6" t="s">
        <v>23941</v>
      </c>
      <c r="Z1701" s="6" t="s">
        <v>23942</v>
      </c>
    </row>
    <row r="1702" spans="1:26" x14ac:dyDescent="0.25">
      <c r="A1702" s="6" t="s">
        <v>2007</v>
      </c>
      <c r="B1702" s="6" t="s">
        <v>3832</v>
      </c>
      <c r="C1702" s="6" t="s">
        <v>3821</v>
      </c>
      <c r="D1702" s="6" t="s">
        <v>13198</v>
      </c>
      <c r="E1702" s="6" t="s">
        <v>13199</v>
      </c>
      <c r="F1702" s="6" t="s">
        <v>6358</v>
      </c>
      <c r="G1702" s="6" t="s">
        <v>13200</v>
      </c>
      <c r="H1702" s="6" t="s">
        <v>6360</v>
      </c>
      <c r="I1702" s="43">
        <v>45212</v>
      </c>
      <c r="J1702" s="43"/>
      <c r="K1702">
        <v>713676</v>
      </c>
      <c r="L1702" s="6" t="s">
        <v>13201</v>
      </c>
      <c r="M1702" s="6" t="s">
        <v>13202</v>
      </c>
      <c r="N1702" s="6" t="s">
        <v>5813</v>
      </c>
      <c r="O1702" s="6" t="s">
        <v>3982</v>
      </c>
      <c r="Q1702" s="6" t="s">
        <v>2583</v>
      </c>
      <c r="R1702" s="6" t="s">
        <v>23943</v>
      </c>
      <c r="S1702" s="6" t="s">
        <v>23944</v>
      </c>
      <c r="T1702" s="6" t="s">
        <v>12</v>
      </c>
      <c r="U1702" s="6" t="s">
        <v>2583</v>
      </c>
      <c r="V1702" s="6" t="s">
        <v>16024</v>
      </c>
      <c r="W1702" s="6" t="s">
        <v>16025</v>
      </c>
      <c r="X1702" s="6" t="s">
        <v>23945</v>
      </c>
      <c r="Y1702" s="6" t="s">
        <v>23946</v>
      </c>
      <c r="Z1702" s="6" t="s">
        <v>23947</v>
      </c>
    </row>
    <row r="1703" spans="1:26" x14ac:dyDescent="0.25">
      <c r="A1703" s="6" t="s">
        <v>2009</v>
      </c>
      <c r="B1703" s="6" t="s">
        <v>3832</v>
      </c>
      <c r="C1703" s="6" t="s">
        <v>3821</v>
      </c>
      <c r="D1703" s="6" t="s">
        <v>13203</v>
      </c>
      <c r="E1703" s="6" t="s">
        <v>6456</v>
      </c>
      <c r="F1703" s="6" t="s">
        <v>6397</v>
      </c>
      <c r="G1703" s="6" t="s">
        <v>13204</v>
      </c>
      <c r="H1703" s="6" t="s">
        <v>6399</v>
      </c>
      <c r="I1703" s="43">
        <v>45215</v>
      </c>
      <c r="J1703" s="43">
        <v>45219</v>
      </c>
      <c r="K1703">
        <v>1115055</v>
      </c>
      <c r="L1703" s="6" t="s">
        <v>13205</v>
      </c>
      <c r="M1703" s="6" t="s">
        <v>13206</v>
      </c>
      <c r="N1703" s="6" t="s">
        <v>5814</v>
      </c>
      <c r="O1703" s="6" t="s">
        <v>3982</v>
      </c>
      <c r="Q1703" s="6" t="s">
        <v>3753</v>
      </c>
      <c r="R1703" s="6" t="s">
        <v>2761</v>
      </c>
      <c r="S1703" s="6" t="s">
        <v>23948</v>
      </c>
      <c r="T1703" s="6" t="s">
        <v>12</v>
      </c>
      <c r="U1703" s="6" t="s">
        <v>3753</v>
      </c>
      <c r="V1703" s="6" t="s">
        <v>16063</v>
      </c>
      <c r="W1703" s="6" t="s">
        <v>16064</v>
      </c>
      <c r="X1703" s="6" t="s">
        <v>23949</v>
      </c>
      <c r="Y1703" s="6" t="s">
        <v>23950</v>
      </c>
      <c r="Z1703" s="6" t="s">
        <v>23951</v>
      </c>
    </row>
    <row r="1704" spans="1:26" x14ac:dyDescent="0.25">
      <c r="A1704" s="6" t="s">
        <v>3516</v>
      </c>
      <c r="B1704" s="6" t="s">
        <v>3820</v>
      </c>
      <c r="C1704" s="6" t="s">
        <v>3821</v>
      </c>
      <c r="D1704" s="6" t="s">
        <v>13207</v>
      </c>
      <c r="E1704" s="6" t="s">
        <v>13208</v>
      </c>
      <c r="F1704" s="6" t="s">
        <v>6365</v>
      </c>
      <c r="G1704" s="6" t="s">
        <v>13209</v>
      </c>
      <c r="H1704" s="6" t="s">
        <v>81</v>
      </c>
      <c r="I1704" s="43"/>
      <c r="J1704" s="43"/>
      <c r="L1704" s="6" t="s">
        <v>13210</v>
      </c>
      <c r="M1704" s="6" t="s">
        <v>13211</v>
      </c>
      <c r="N1704" s="6" t="s">
        <v>5815</v>
      </c>
      <c r="O1704" s="6" t="s">
        <v>3984</v>
      </c>
      <c r="Q1704" s="6" t="s">
        <v>2585</v>
      </c>
      <c r="R1704" s="6" t="s">
        <v>23952</v>
      </c>
      <c r="S1704" s="6" t="s">
        <v>81</v>
      </c>
      <c r="T1704" s="6" t="s">
        <v>15902</v>
      </c>
      <c r="U1704" s="6" t="s">
        <v>2585</v>
      </c>
      <c r="V1704" s="6" t="s">
        <v>16127</v>
      </c>
      <c r="W1704" s="6" t="s">
        <v>16482</v>
      </c>
      <c r="X1704" s="6" t="s">
        <v>18938</v>
      </c>
      <c r="Y1704" s="6" t="s">
        <v>23953</v>
      </c>
      <c r="Z1704" s="6" t="s">
        <v>23954</v>
      </c>
    </row>
    <row r="1705" spans="1:26" x14ac:dyDescent="0.25">
      <c r="A1705" s="6" t="s">
        <v>2011</v>
      </c>
      <c r="B1705" s="6" t="s">
        <v>3860</v>
      </c>
      <c r="C1705" s="6" t="s">
        <v>102</v>
      </c>
      <c r="D1705" s="6" t="s">
        <v>13212</v>
      </c>
      <c r="E1705" s="6" t="s">
        <v>81</v>
      </c>
      <c r="F1705" s="6" t="s">
        <v>7180</v>
      </c>
      <c r="G1705" s="6" t="s">
        <v>13213</v>
      </c>
      <c r="H1705" s="6" t="s">
        <v>7182</v>
      </c>
      <c r="I1705" s="43">
        <v>45232</v>
      </c>
      <c r="J1705" s="43">
        <v>45236</v>
      </c>
      <c r="K1705">
        <v>1108426</v>
      </c>
      <c r="L1705" s="6" t="s">
        <v>13214</v>
      </c>
      <c r="M1705" s="6" t="s">
        <v>13215</v>
      </c>
      <c r="N1705" s="6" t="s">
        <v>5816</v>
      </c>
      <c r="O1705" s="6" t="s">
        <v>3983</v>
      </c>
      <c r="Q1705" s="6" t="s">
        <v>2588</v>
      </c>
      <c r="R1705" s="6" t="s">
        <v>23955</v>
      </c>
      <c r="S1705" s="6" t="s">
        <v>23956</v>
      </c>
      <c r="T1705" s="6" t="s">
        <v>12</v>
      </c>
      <c r="U1705" s="6" t="s">
        <v>2588</v>
      </c>
      <c r="V1705" s="6" t="s">
        <v>15889</v>
      </c>
      <c r="W1705" s="6" t="s">
        <v>15890</v>
      </c>
      <c r="X1705" s="6" t="s">
        <v>23957</v>
      </c>
      <c r="Y1705" s="6" t="s">
        <v>23958</v>
      </c>
      <c r="Z1705" s="6" t="s">
        <v>23959</v>
      </c>
    </row>
    <row r="1706" spans="1:26" x14ac:dyDescent="0.25">
      <c r="A1706" s="6" t="s">
        <v>2012</v>
      </c>
      <c r="B1706" s="6" t="s">
        <v>3880</v>
      </c>
      <c r="C1706" s="6" t="s">
        <v>3823</v>
      </c>
      <c r="D1706" s="6" t="s">
        <v>13216</v>
      </c>
      <c r="E1706" s="6" t="s">
        <v>13217</v>
      </c>
      <c r="F1706" s="6" t="s">
        <v>7215</v>
      </c>
      <c r="G1706" s="6" t="s">
        <v>13218</v>
      </c>
      <c r="H1706" s="6" t="s">
        <v>81</v>
      </c>
      <c r="I1706" s="43">
        <v>45222</v>
      </c>
      <c r="J1706" s="43">
        <v>45226</v>
      </c>
      <c r="K1706">
        <v>77360</v>
      </c>
      <c r="L1706" s="6" t="s">
        <v>13219</v>
      </c>
      <c r="M1706" s="6" t="s">
        <v>13220</v>
      </c>
      <c r="N1706" s="6" t="s">
        <v>4343</v>
      </c>
      <c r="O1706" s="6" t="s">
        <v>3982</v>
      </c>
      <c r="Q1706" s="6" t="s">
        <v>2590</v>
      </c>
      <c r="R1706" s="6" t="s">
        <v>23960</v>
      </c>
      <c r="S1706" s="6" t="s">
        <v>23961</v>
      </c>
      <c r="T1706" s="6" t="s">
        <v>16826</v>
      </c>
      <c r="U1706" s="6" t="s">
        <v>2590</v>
      </c>
      <c r="V1706" s="6" t="s">
        <v>16024</v>
      </c>
      <c r="W1706" s="6" t="s">
        <v>16933</v>
      </c>
      <c r="X1706" s="6" t="s">
        <v>23962</v>
      </c>
      <c r="Y1706" s="6" t="s">
        <v>23963</v>
      </c>
      <c r="Z1706" s="6" t="s">
        <v>23964</v>
      </c>
    </row>
    <row r="1707" spans="1:26" x14ac:dyDescent="0.25">
      <c r="A1707" s="6" t="s">
        <v>2013</v>
      </c>
      <c r="B1707" s="6" t="s">
        <v>3860</v>
      </c>
      <c r="C1707" s="6" t="s">
        <v>102</v>
      </c>
      <c r="D1707" s="6" t="s">
        <v>13221</v>
      </c>
      <c r="E1707" s="6" t="s">
        <v>13222</v>
      </c>
      <c r="F1707" s="6" t="s">
        <v>7390</v>
      </c>
      <c r="G1707" s="6" t="s">
        <v>13223</v>
      </c>
      <c r="H1707" s="6" t="s">
        <v>6829</v>
      </c>
      <c r="I1707" s="43">
        <v>45231</v>
      </c>
      <c r="J1707" s="43">
        <v>45236</v>
      </c>
      <c r="K1707">
        <v>764622</v>
      </c>
      <c r="L1707" s="6" t="s">
        <v>13224</v>
      </c>
      <c r="M1707" s="6" t="s">
        <v>13225</v>
      </c>
      <c r="N1707" s="6" t="s">
        <v>5817</v>
      </c>
      <c r="O1707" s="6" t="s">
        <v>3983</v>
      </c>
      <c r="Q1707" s="6" t="s">
        <v>2592</v>
      </c>
      <c r="R1707" s="6" t="s">
        <v>23965</v>
      </c>
      <c r="S1707" s="6" t="s">
        <v>23966</v>
      </c>
      <c r="T1707" s="6" t="s">
        <v>12</v>
      </c>
      <c r="U1707" s="6" t="s">
        <v>2592</v>
      </c>
      <c r="V1707" s="6" t="s">
        <v>15930</v>
      </c>
      <c r="W1707" s="6" t="s">
        <v>16007</v>
      </c>
      <c r="X1707" s="6" t="s">
        <v>23967</v>
      </c>
      <c r="Y1707" s="6" t="s">
        <v>23968</v>
      </c>
      <c r="Z1707" s="6" t="s">
        <v>23969</v>
      </c>
    </row>
    <row r="1708" spans="1:26" x14ac:dyDescent="0.25">
      <c r="A1708" s="6" t="s">
        <v>2014</v>
      </c>
      <c r="B1708" s="6" t="s">
        <v>3841</v>
      </c>
      <c r="C1708" s="6" t="s">
        <v>3816</v>
      </c>
      <c r="D1708" s="6" t="s">
        <v>13226</v>
      </c>
      <c r="E1708" s="6" t="s">
        <v>81</v>
      </c>
      <c r="F1708" s="6" t="s">
        <v>13227</v>
      </c>
      <c r="G1708" s="6" t="s">
        <v>13228</v>
      </c>
      <c r="H1708" s="6" t="s">
        <v>1601</v>
      </c>
      <c r="I1708" s="43">
        <v>45231</v>
      </c>
      <c r="J1708" s="43">
        <v>45236</v>
      </c>
      <c r="K1708">
        <v>1145197</v>
      </c>
      <c r="L1708" s="6" t="s">
        <v>13229</v>
      </c>
      <c r="M1708" s="6" t="s">
        <v>13230</v>
      </c>
      <c r="N1708" s="6" t="s">
        <v>5818</v>
      </c>
      <c r="O1708" s="6" t="s">
        <v>3983</v>
      </c>
      <c r="Q1708" s="6" t="s">
        <v>15869</v>
      </c>
      <c r="R1708" s="6" t="s">
        <v>23970</v>
      </c>
      <c r="S1708" s="6" t="s">
        <v>23971</v>
      </c>
      <c r="T1708" s="6" t="s">
        <v>81</v>
      </c>
      <c r="U1708" s="6" t="s">
        <v>81</v>
      </c>
      <c r="V1708" s="6" t="s">
        <v>16037</v>
      </c>
      <c r="W1708" s="6" t="s">
        <v>16579</v>
      </c>
      <c r="X1708" s="6" t="s">
        <v>23972</v>
      </c>
      <c r="Y1708" s="6" t="s">
        <v>23973</v>
      </c>
      <c r="Z1708" s="6" t="s">
        <v>81</v>
      </c>
    </row>
    <row r="1709" spans="1:26" x14ac:dyDescent="0.25">
      <c r="A1709" s="6" t="s">
        <v>2015</v>
      </c>
      <c r="B1709" s="6" t="s">
        <v>3857</v>
      </c>
      <c r="C1709" s="6" t="s">
        <v>3823</v>
      </c>
      <c r="D1709" s="6" t="s">
        <v>13231</v>
      </c>
      <c r="E1709" s="6" t="s">
        <v>81</v>
      </c>
      <c r="F1709" s="6" t="s">
        <v>13232</v>
      </c>
      <c r="G1709" s="6" t="s">
        <v>13233</v>
      </c>
      <c r="H1709" s="6" t="s">
        <v>6951</v>
      </c>
      <c r="I1709" s="43">
        <v>45217</v>
      </c>
      <c r="J1709" s="43">
        <v>45222</v>
      </c>
      <c r="K1709">
        <v>945841</v>
      </c>
      <c r="L1709" s="6" t="s">
        <v>13234</v>
      </c>
      <c r="M1709" s="6" t="s">
        <v>13235</v>
      </c>
      <c r="N1709" s="6" t="s">
        <v>4474</v>
      </c>
      <c r="O1709" s="6" t="s">
        <v>3982</v>
      </c>
      <c r="Q1709" s="6" t="s">
        <v>3756</v>
      </c>
      <c r="R1709" s="6" t="s">
        <v>23974</v>
      </c>
      <c r="S1709" s="6" t="s">
        <v>23975</v>
      </c>
      <c r="T1709" s="6" t="s">
        <v>15902</v>
      </c>
      <c r="U1709" s="6" t="s">
        <v>3756</v>
      </c>
      <c r="V1709" s="6" t="s">
        <v>16024</v>
      </c>
      <c r="W1709" s="6" t="s">
        <v>16025</v>
      </c>
      <c r="X1709" s="6" t="s">
        <v>23976</v>
      </c>
      <c r="Y1709" s="6" t="s">
        <v>23977</v>
      </c>
      <c r="Z1709" s="6" t="s">
        <v>23978</v>
      </c>
    </row>
    <row r="1710" spans="1:26" x14ac:dyDescent="0.25">
      <c r="A1710" s="6" t="s">
        <v>2017</v>
      </c>
      <c r="B1710" s="6" t="s">
        <v>3860</v>
      </c>
      <c r="C1710" s="6" t="s">
        <v>102</v>
      </c>
      <c r="D1710" s="6" t="s">
        <v>13236</v>
      </c>
      <c r="E1710" s="6" t="s">
        <v>81</v>
      </c>
      <c r="F1710" s="6" t="s">
        <v>8630</v>
      </c>
      <c r="G1710" s="6" t="s">
        <v>13237</v>
      </c>
      <c r="H1710" s="6" t="s">
        <v>3487</v>
      </c>
      <c r="I1710" s="43">
        <v>45222</v>
      </c>
      <c r="J1710" s="43">
        <v>45226</v>
      </c>
      <c r="K1710">
        <v>784977</v>
      </c>
      <c r="L1710" s="6" t="s">
        <v>13238</v>
      </c>
      <c r="M1710" s="6" t="s">
        <v>13239</v>
      </c>
      <c r="N1710" s="6" t="s">
        <v>5819</v>
      </c>
      <c r="O1710" s="6" t="s">
        <v>3983</v>
      </c>
      <c r="Q1710" s="6" t="s">
        <v>3758</v>
      </c>
      <c r="R1710" s="6" t="s">
        <v>23979</v>
      </c>
      <c r="S1710" s="6" t="s">
        <v>23980</v>
      </c>
      <c r="T1710" s="6" t="s">
        <v>15902</v>
      </c>
      <c r="U1710" s="6" t="s">
        <v>3758</v>
      </c>
      <c r="V1710" s="6" t="s">
        <v>16024</v>
      </c>
      <c r="W1710" s="6" t="s">
        <v>16025</v>
      </c>
      <c r="X1710" s="6" t="s">
        <v>23981</v>
      </c>
      <c r="Y1710" s="6" t="s">
        <v>23982</v>
      </c>
      <c r="Z1710" s="6" t="s">
        <v>23983</v>
      </c>
    </row>
    <row r="1711" spans="1:26" x14ac:dyDescent="0.25">
      <c r="A1711" s="6" t="s">
        <v>2019</v>
      </c>
      <c r="B1711" s="6" t="s">
        <v>3876</v>
      </c>
      <c r="C1711" s="6" t="s">
        <v>3835</v>
      </c>
      <c r="D1711" s="6" t="s">
        <v>13240</v>
      </c>
      <c r="E1711" s="6" t="s">
        <v>81</v>
      </c>
      <c r="F1711" s="6" t="s">
        <v>6604</v>
      </c>
      <c r="G1711" s="6" t="s">
        <v>7920</v>
      </c>
      <c r="H1711" s="6" t="s">
        <v>1678</v>
      </c>
      <c r="I1711" s="43">
        <v>45142</v>
      </c>
      <c r="J1711" s="43"/>
      <c r="K1711">
        <v>1530950</v>
      </c>
      <c r="L1711" s="6" t="s">
        <v>13241</v>
      </c>
      <c r="M1711" s="6" t="s">
        <v>13242</v>
      </c>
      <c r="N1711" s="6" t="s">
        <v>4366</v>
      </c>
      <c r="O1711" s="6" t="s">
        <v>3983</v>
      </c>
      <c r="Q1711" s="6" t="s">
        <v>3760</v>
      </c>
      <c r="R1711" s="6" t="s">
        <v>23984</v>
      </c>
      <c r="S1711" s="6" t="s">
        <v>23985</v>
      </c>
      <c r="T1711" s="6" t="s">
        <v>15902</v>
      </c>
      <c r="U1711" s="6" t="s">
        <v>3760</v>
      </c>
      <c r="V1711" s="6" t="s">
        <v>15903</v>
      </c>
      <c r="W1711" s="6" t="s">
        <v>19303</v>
      </c>
      <c r="X1711" s="6" t="s">
        <v>23986</v>
      </c>
      <c r="Y1711" s="6" t="s">
        <v>23987</v>
      </c>
      <c r="Z1711" s="6" t="s">
        <v>81</v>
      </c>
    </row>
    <row r="1712" spans="1:26" x14ac:dyDescent="0.25">
      <c r="A1712" s="6" t="s">
        <v>2021</v>
      </c>
      <c r="B1712" s="6" t="s">
        <v>3853</v>
      </c>
      <c r="C1712" s="6" t="s">
        <v>3819</v>
      </c>
      <c r="D1712" s="6" t="s">
        <v>13243</v>
      </c>
      <c r="E1712" s="6" t="s">
        <v>81</v>
      </c>
      <c r="F1712" s="6" t="s">
        <v>6537</v>
      </c>
      <c r="G1712" s="6" t="s">
        <v>13244</v>
      </c>
      <c r="H1712" s="6" t="s">
        <v>6353</v>
      </c>
      <c r="I1712" s="43">
        <v>45230</v>
      </c>
      <c r="J1712" s="43">
        <v>45236</v>
      </c>
      <c r="K1712">
        <v>833640</v>
      </c>
      <c r="L1712" s="6" t="s">
        <v>13245</v>
      </c>
      <c r="M1712" s="6" t="s">
        <v>13246</v>
      </c>
      <c r="N1712" s="6" t="s">
        <v>5820</v>
      </c>
      <c r="O1712" s="6" t="s">
        <v>3982</v>
      </c>
      <c r="Q1712" s="6" t="s">
        <v>2593</v>
      </c>
      <c r="R1712" s="6" t="s">
        <v>23988</v>
      </c>
      <c r="S1712" s="6" t="s">
        <v>23989</v>
      </c>
      <c r="T1712" s="6" t="s">
        <v>15902</v>
      </c>
      <c r="U1712" s="6" t="s">
        <v>2593</v>
      </c>
      <c r="V1712" s="6" t="s">
        <v>16024</v>
      </c>
      <c r="W1712" s="6" t="s">
        <v>16089</v>
      </c>
      <c r="X1712" s="6" t="s">
        <v>23990</v>
      </c>
      <c r="Y1712" s="6" t="s">
        <v>23991</v>
      </c>
      <c r="Z1712" s="6" t="s">
        <v>23992</v>
      </c>
    </row>
    <row r="1713" spans="1:26" x14ac:dyDescent="0.25">
      <c r="A1713" s="6" t="s">
        <v>6212</v>
      </c>
      <c r="B1713" s="6" t="s">
        <v>3832</v>
      </c>
      <c r="C1713" s="6" t="s">
        <v>3821</v>
      </c>
      <c r="D1713" s="6" t="s">
        <v>13247</v>
      </c>
      <c r="E1713" s="6" t="s">
        <v>6654</v>
      </c>
      <c r="F1713" s="6" t="s">
        <v>7439</v>
      </c>
      <c r="G1713" s="6" t="s">
        <v>9694</v>
      </c>
      <c r="H1713" s="6" t="s">
        <v>6353</v>
      </c>
      <c r="I1713" s="43">
        <v>45217</v>
      </c>
      <c r="J1713" s="43">
        <v>45222</v>
      </c>
      <c r="K1713">
        <v>1028918</v>
      </c>
      <c r="L1713" s="6" t="s">
        <v>13248</v>
      </c>
      <c r="M1713" s="6" t="s">
        <v>13249</v>
      </c>
      <c r="N1713" s="6" t="s">
        <v>13250</v>
      </c>
      <c r="O1713" s="6" t="s">
        <v>3982</v>
      </c>
      <c r="Q1713" s="6" t="s">
        <v>2594</v>
      </c>
      <c r="R1713" s="6" t="s">
        <v>23993</v>
      </c>
      <c r="S1713" s="6" t="s">
        <v>23994</v>
      </c>
      <c r="T1713" s="6" t="s">
        <v>15902</v>
      </c>
      <c r="U1713" s="6" t="s">
        <v>2594</v>
      </c>
      <c r="V1713" s="6" t="s">
        <v>16037</v>
      </c>
      <c r="W1713" s="6" t="s">
        <v>16616</v>
      </c>
      <c r="X1713" s="6" t="s">
        <v>23995</v>
      </c>
      <c r="Y1713" s="6" t="s">
        <v>23996</v>
      </c>
      <c r="Z1713" s="6" t="s">
        <v>23997</v>
      </c>
    </row>
    <row r="1714" spans="1:26" x14ac:dyDescent="0.25">
      <c r="A1714" s="6" t="s">
        <v>2024</v>
      </c>
      <c r="B1714" s="6" t="s">
        <v>3876</v>
      </c>
      <c r="C1714" s="6" t="s">
        <v>3835</v>
      </c>
      <c r="D1714" s="6" t="s">
        <v>13251</v>
      </c>
      <c r="E1714" s="6" t="s">
        <v>81</v>
      </c>
      <c r="F1714" s="6" t="s">
        <v>13252</v>
      </c>
      <c r="G1714" s="6" t="s">
        <v>13253</v>
      </c>
      <c r="H1714" s="6" t="s">
        <v>6617</v>
      </c>
      <c r="I1714" s="43">
        <v>45223</v>
      </c>
      <c r="J1714" s="43">
        <v>45229</v>
      </c>
      <c r="K1714">
        <v>802481</v>
      </c>
      <c r="L1714" s="6" t="s">
        <v>13254</v>
      </c>
      <c r="M1714" s="6" t="s">
        <v>13255</v>
      </c>
      <c r="N1714" s="6" t="s">
        <v>4277</v>
      </c>
      <c r="O1714" s="6" t="s">
        <v>3983</v>
      </c>
      <c r="Q1714" s="6" t="s">
        <v>2596</v>
      </c>
      <c r="R1714" s="6" t="s">
        <v>23998</v>
      </c>
      <c r="S1714" s="6" t="s">
        <v>23999</v>
      </c>
      <c r="T1714" s="6" t="s">
        <v>12</v>
      </c>
      <c r="U1714" s="6" t="s">
        <v>2596</v>
      </c>
      <c r="V1714" s="6" t="s">
        <v>15889</v>
      </c>
      <c r="W1714" s="6" t="s">
        <v>16116</v>
      </c>
      <c r="X1714" s="6" t="s">
        <v>24000</v>
      </c>
      <c r="Y1714" s="6" t="s">
        <v>24001</v>
      </c>
      <c r="Z1714" s="6" t="s">
        <v>24002</v>
      </c>
    </row>
    <row r="1715" spans="1:26" x14ac:dyDescent="0.25">
      <c r="A1715" s="6" t="s">
        <v>3517</v>
      </c>
      <c r="B1715" s="6" t="s">
        <v>3832</v>
      </c>
      <c r="C1715" s="6" t="s">
        <v>3821</v>
      </c>
      <c r="D1715" s="6" t="s">
        <v>13256</v>
      </c>
      <c r="E1715" s="6" t="s">
        <v>13257</v>
      </c>
      <c r="F1715" s="6" t="s">
        <v>13258</v>
      </c>
      <c r="G1715" s="6" t="s">
        <v>13259</v>
      </c>
      <c r="H1715" s="6" t="s">
        <v>81</v>
      </c>
      <c r="I1715" s="43"/>
      <c r="J1715" s="43"/>
      <c r="K1715">
        <v>1461748</v>
      </c>
      <c r="L1715" s="6" t="s">
        <v>81</v>
      </c>
      <c r="M1715" s="6" t="s">
        <v>13260</v>
      </c>
      <c r="N1715" s="6" t="s">
        <v>5821</v>
      </c>
      <c r="O1715" s="6" t="s">
        <v>3982</v>
      </c>
      <c r="Q1715" s="6" t="s">
        <v>15871</v>
      </c>
      <c r="R1715" s="6" t="s">
        <v>24003</v>
      </c>
      <c r="S1715" s="6" t="s">
        <v>24004</v>
      </c>
      <c r="T1715" s="6" t="s">
        <v>12</v>
      </c>
      <c r="U1715" s="6" t="s">
        <v>15871</v>
      </c>
      <c r="V1715" s="6" t="s">
        <v>15943</v>
      </c>
      <c r="W1715" s="6" t="s">
        <v>24005</v>
      </c>
      <c r="X1715" s="6" t="s">
        <v>24006</v>
      </c>
      <c r="Y1715" s="6" t="s">
        <v>24007</v>
      </c>
      <c r="Z1715" s="6" t="s">
        <v>24008</v>
      </c>
    </row>
    <row r="1716" spans="1:26" x14ac:dyDescent="0.25">
      <c r="A1716" s="6" t="s">
        <v>2025</v>
      </c>
      <c r="B1716" s="6" t="s">
        <v>3873</v>
      </c>
      <c r="C1716" s="6" t="s">
        <v>114</v>
      </c>
      <c r="D1716" s="6" t="s">
        <v>11374</v>
      </c>
      <c r="E1716" s="6" t="s">
        <v>81</v>
      </c>
      <c r="F1716" s="6" t="s">
        <v>6358</v>
      </c>
      <c r="G1716" s="6" t="s">
        <v>13261</v>
      </c>
      <c r="H1716" s="6" t="s">
        <v>6360</v>
      </c>
      <c r="I1716" s="43">
        <v>45216</v>
      </c>
      <c r="J1716" s="43">
        <v>45222</v>
      </c>
      <c r="K1716">
        <v>79879</v>
      </c>
      <c r="L1716" s="6" t="s">
        <v>13262</v>
      </c>
      <c r="M1716" s="6" t="s">
        <v>13263</v>
      </c>
      <c r="N1716" s="6" t="s">
        <v>4014</v>
      </c>
      <c r="O1716" s="6" t="s">
        <v>3982</v>
      </c>
      <c r="Q1716" s="6" t="s">
        <v>2597</v>
      </c>
      <c r="R1716" s="6" t="s">
        <v>24009</v>
      </c>
      <c r="S1716" s="6" t="s">
        <v>24010</v>
      </c>
      <c r="T1716" s="6" t="s">
        <v>15902</v>
      </c>
      <c r="U1716" s="6" t="s">
        <v>2597</v>
      </c>
      <c r="V1716" s="6" t="s">
        <v>15936</v>
      </c>
      <c r="W1716" s="6" t="s">
        <v>15937</v>
      </c>
      <c r="X1716" s="6" t="s">
        <v>24011</v>
      </c>
      <c r="Y1716" s="6" t="s">
        <v>24012</v>
      </c>
      <c r="Z1716" s="6" t="s">
        <v>24013</v>
      </c>
    </row>
    <row r="1717" spans="1:26" x14ac:dyDescent="0.25">
      <c r="A1717" s="6" t="s">
        <v>2026</v>
      </c>
      <c r="B1717" s="6" t="s">
        <v>3860</v>
      </c>
      <c r="C1717" s="6" t="s">
        <v>102</v>
      </c>
      <c r="D1717" s="6" t="s">
        <v>13264</v>
      </c>
      <c r="E1717" s="6" t="s">
        <v>81</v>
      </c>
      <c r="F1717" s="6" t="s">
        <v>7074</v>
      </c>
      <c r="G1717" s="6" t="s">
        <v>13265</v>
      </c>
      <c r="H1717" s="6" t="s">
        <v>6360</v>
      </c>
      <c r="I1717" s="43">
        <v>45232</v>
      </c>
      <c r="J1717" s="43">
        <v>45236</v>
      </c>
      <c r="K1717">
        <v>922224</v>
      </c>
      <c r="L1717" s="6" t="s">
        <v>13266</v>
      </c>
      <c r="M1717" s="6" t="s">
        <v>13267</v>
      </c>
      <c r="N1717" s="6" t="s">
        <v>4751</v>
      </c>
      <c r="O1717" s="6" t="s">
        <v>3983</v>
      </c>
      <c r="Q1717" s="6" t="s">
        <v>2599</v>
      </c>
      <c r="R1717" s="6" t="s">
        <v>24014</v>
      </c>
      <c r="S1717" s="6" t="s">
        <v>24015</v>
      </c>
      <c r="T1717" s="6" t="s">
        <v>15902</v>
      </c>
      <c r="U1717" s="6" t="s">
        <v>2599</v>
      </c>
      <c r="V1717" s="6" t="s">
        <v>15889</v>
      </c>
      <c r="W1717" s="6" t="s">
        <v>15924</v>
      </c>
      <c r="X1717" s="6" t="s">
        <v>24016</v>
      </c>
      <c r="Y1717" s="6" t="s">
        <v>24017</v>
      </c>
      <c r="Z1717" s="6" t="s">
        <v>24018</v>
      </c>
    </row>
    <row r="1718" spans="1:26" x14ac:dyDescent="0.25">
      <c r="A1718" s="6" t="s">
        <v>3518</v>
      </c>
      <c r="B1718" s="6" t="s">
        <v>3925</v>
      </c>
      <c r="C1718" s="6" t="s">
        <v>3826</v>
      </c>
      <c r="D1718" s="6" t="s">
        <v>13268</v>
      </c>
      <c r="E1718" s="6" t="s">
        <v>81</v>
      </c>
      <c r="F1718" s="6" t="s">
        <v>6742</v>
      </c>
      <c r="G1718" s="6" t="s">
        <v>13269</v>
      </c>
      <c r="H1718" s="6" t="s">
        <v>81</v>
      </c>
      <c r="I1718" s="43"/>
      <c r="J1718" s="43"/>
      <c r="L1718" s="6" t="s">
        <v>81</v>
      </c>
      <c r="M1718" s="6" t="s">
        <v>81</v>
      </c>
      <c r="N1718" s="6" t="s">
        <v>5822</v>
      </c>
      <c r="O1718" s="6" t="s">
        <v>3982</v>
      </c>
      <c r="Q1718" s="6" t="s">
        <v>2601</v>
      </c>
      <c r="R1718" s="6" t="s">
        <v>24019</v>
      </c>
      <c r="S1718" s="6" t="s">
        <v>24020</v>
      </c>
      <c r="T1718" s="6" t="s">
        <v>12</v>
      </c>
      <c r="U1718" s="6" t="s">
        <v>2601</v>
      </c>
      <c r="V1718" s="6" t="s">
        <v>15889</v>
      </c>
      <c r="W1718" s="6" t="s">
        <v>16116</v>
      </c>
      <c r="X1718" s="6" t="s">
        <v>24021</v>
      </c>
      <c r="Y1718" s="6" t="s">
        <v>24022</v>
      </c>
      <c r="Z1718" s="6" t="s">
        <v>24023</v>
      </c>
    </row>
    <row r="1719" spans="1:26" x14ac:dyDescent="0.25">
      <c r="A1719" s="6" t="s">
        <v>2028</v>
      </c>
      <c r="B1719" s="6" t="s">
        <v>3865</v>
      </c>
      <c r="C1719" s="6" t="s">
        <v>3866</v>
      </c>
      <c r="D1719" s="6" t="s">
        <v>13270</v>
      </c>
      <c r="E1719" s="6" t="s">
        <v>6492</v>
      </c>
      <c r="F1719" s="6" t="s">
        <v>9229</v>
      </c>
      <c r="G1719" s="6" t="s">
        <v>9781</v>
      </c>
      <c r="H1719" s="6" t="s">
        <v>6376</v>
      </c>
      <c r="I1719" s="43">
        <v>45236</v>
      </c>
      <c r="J1719" s="43">
        <v>45240</v>
      </c>
      <c r="K1719">
        <v>1658566</v>
      </c>
      <c r="L1719" s="6" t="s">
        <v>81</v>
      </c>
      <c r="M1719" s="6" t="s">
        <v>13271</v>
      </c>
      <c r="N1719" s="6" t="s">
        <v>5823</v>
      </c>
      <c r="O1719" s="6" t="s">
        <v>3982</v>
      </c>
      <c r="Q1719" s="6" t="s">
        <v>2604</v>
      </c>
      <c r="R1719" s="6" t="s">
        <v>24024</v>
      </c>
      <c r="S1719" s="6" t="s">
        <v>24025</v>
      </c>
      <c r="T1719" s="6" t="s">
        <v>12</v>
      </c>
      <c r="U1719" s="6" t="s">
        <v>2604</v>
      </c>
      <c r="V1719" s="6" t="s">
        <v>102</v>
      </c>
      <c r="W1719" s="6" t="s">
        <v>16106</v>
      </c>
      <c r="X1719" s="6" t="s">
        <v>24026</v>
      </c>
      <c r="Y1719" s="6" t="s">
        <v>24027</v>
      </c>
      <c r="Z1719" s="6" t="s">
        <v>24028</v>
      </c>
    </row>
    <row r="1720" spans="1:26" x14ac:dyDescent="0.25">
      <c r="A1720" s="6" t="s">
        <v>3520</v>
      </c>
      <c r="B1720" s="6" t="s">
        <v>3849</v>
      </c>
      <c r="C1720" s="6" t="s">
        <v>3819</v>
      </c>
      <c r="D1720" s="6" t="s">
        <v>13272</v>
      </c>
      <c r="E1720" s="6" t="s">
        <v>8291</v>
      </c>
      <c r="F1720" s="6" t="s">
        <v>6604</v>
      </c>
      <c r="G1720" s="6" t="s">
        <v>7147</v>
      </c>
      <c r="H1720" s="6" t="s">
        <v>1678</v>
      </c>
      <c r="I1720" s="43">
        <v>45224</v>
      </c>
      <c r="J1720" s="43">
        <v>45229</v>
      </c>
      <c r="K1720">
        <v>1085869</v>
      </c>
      <c r="L1720" s="6" t="s">
        <v>13273</v>
      </c>
      <c r="M1720" s="6" t="s">
        <v>13274</v>
      </c>
      <c r="N1720" s="6" t="s">
        <v>5824</v>
      </c>
      <c r="O1720" s="6" t="s">
        <v>3982</v>
      </c>
      <c r="Q1720" s="6" t="s">
        <v>2606</v>
      </c>
      <c r="R1720" s="6" t="s">
        <v>24029</v>
      </c>
      <c r="S1720" s="6" t="s">
        <v>24030</v>
      </c>
      <c r="T1720" s="6" t="s">
        <v>12</v>
      </c>
      <c r="U1720" s="6" t="s">
        <v>2606</v>
      </c>
      <c r="V1720" s="6" t="s">
        <v>16063</v>
      </c>
      <c r="W1720" s="6" t="s">
        <v>16064</v>
      </c>
      <c r="X1720" s="6" t="s">
        <v>24031</v>
      </c>
      <c r="Y1720" s="6" t="s">
        <v>24032</v>
      </c>
      <c r="Z1720" s="6" t="s">
        <v>24033</v>
      </c>
    </row>
    <row r="1721" spans="1:26" x14ac:dyDescent="0.25">
      <c r="A1721" s="6" t="s">
        <v>2030</v>
      </c>
      <c r="B1721" s="6" t="s">
        <v>3881</v>
      </c>
      <c r="C1721" s="6" t="s">
        <v>3816</v>
      </c>
      <c r="D1721" s="6" t="s">
        <v>13275</v>
      </c>
      <c r="E1721" s="6" t="s">
        <v>13276</v>
      </c>
      <c r="F1721" s="6" t="s">
        <v>6520</v>
      </c>
      <c r="G1721" s="6" t="s">
        <v>13277</v>
      </c>
      <c r="H1721" s="6" t="s">
        <v>81</v>
      </c>
      <c r="I1721" s="43">
        <v>45236</v>
      </c>
      <c r="J1721" s="43">
        <v>45240</v>
      </c>
      <c r="K1721">
        <v>1585364</v>
      </c>
      <c r="L1721" s="6" t="s">
        <v>13278</v>
      </c>
      <c r="M1721" s="6" t="s">
        <v>13279</v>
      </c>
      <c r="N1721" s="6" t="s">
        <v>5825</v>
      </c>
      <c r="O1721" s="6" t="s">
        <v>3983</v>
      </c>
      <c r="Q1721" s="6" t="s">
        <v>2607</v>
      </c>
      <c r="R1721" s="6" t="s">
        <v>24034</v>
      </c>
      <c r="S1721" s="6" t="s">
        <v>81</v>
      </c>
      <c r="T1721" s="6" t="s">
        <v>15902</v>
      </c>
      <c r="U1721" s="6" t="s">
        <v>2607</v>
      </c>
      <c r="V1721" s="6" t="s">
        <v>15936</v>
      </c>
      <c r="W1721" s="6" t="s">
        <v>15937</v>
      </c>
      <c r="X1721" s="6" t="s">
        <v>24035</v>
      </c>
      <c r="Y1721" s="6" t="s">
        <v>24036</v>
      </c>
      <c r="Z1721" s="6" t="s">
        <v>24037</v>
      </c>
    </row>
    <row r="1722" spans="1:26" x14ac:dyDescent="0.25">
      <c r="A1722" s="6" t="s">
        <v>3522</v>
      </c>
      <c r="B1722" s="6" t="s">
        <v>3858</v>
      </c>
      <c r="C1722" s="6" t="s">
        <v>3819</v>
      </c>
      <c r="D1722" s="6" t="s">
        <v>13280</v>
      </c>
      <c r="E1722" s="6" t="s">
        <v>6466</v>
      </c>
      <c r="F1722" s="6" t="s">
        <v>7498</v>
      </c>
      <c r="G1722" s="6" t="s">
        <v>7499</v>
      </c>
      <c r="H1722" s="6" t="s">
        <v>1601</v>
      </c>
      <c r="I1722" s="43">
        <v>45194</v>
      </c>
      <c r="J1722" s="43">
        <v>45198</v>
      </c>
      <c r="K1722">
        <v>876167</v>
      </c>
      <c r="L1722" s="6" t="s">
        <v>13281</v>
      </c>
      <c r="M1722" s="6" t="s">
        <v>13282</v>
      </c>
      <c r="N1722" s="6" t="s">
        <v>5826</v>
      </c>
      <c r="O1722" s="6" t="s">
        <v>3982</v>
      </c>
      <c r="Q1722" s="6" t="s">
        <v>2609</v>
      </c>
      <c r="R1722" s="6" t="s">
        <v>24038</v>
      </c>
      <c r="S1722" s="6" t="s">
        <v>24039</v>
      </c>
      <c r="T1722" s="6" t="s">
        <v>12</v>
      </c>
      <c r="U1722" s="6" t="s">
        <v>2609</v>
      </c>
      <c r="V1722" s="6" t="s">
        <v>17156</v>
      </c>
      <c r="W1722" s="6" t="s">
        <v>18444</v>
      </c>
      <c r="X1722" s="6" t="s">
        <v>24040</v>
      </c>
      <c r="Y1722" s="6" t="s">
        <v>24041</v>
      </c>
      <c r="Z1722" s="6" t="s">
        <v>24042</v>
      </c>
    </row>
    <row r="1723" spans="1:26" x14ac:dyDescent="0.25">
      <c r="A1723" s="6" t="s">
        <v>2032</v>
      </c>
      <c r="B1723" s="6" t="s">
        <v>3820</v>
      </c>
      <c r="C1723" s="6" t="s">
        <v>3821</v>
      </c>
      <c r="D1723" s="6" t="s">
        <v>13283</v>
      </c>
      <c r="E1723" s="6" t="s">
        <v>81</v>
      </c>
      <c r="F1723" s="6" t="s">
        <v>6439</v>
      </c>
      <c r="G1723" s="6" t="s">
        <v>13284</v>
      </c>
      <c r="H1723" s="6" t="s">
        <v>6420</v>
      </c>
      <c r="I1723" s="43">
        <v>45236</v>
      </c>
      <c r="J1723" s="43">
        <v>45240</v>
      </c>
      <c r="K1723">
        <v>1475922</v>
      </c>
      <c r="L1723" s="6" t="s">
        <v>13285</v>
      </c>
      <c r="M1723" s="6" t="s">
        <v>13286</v>
      </c>
      <c r="N1723" s="6" t="s">
        <v>5827</v>
      </c>
      <c r="O1723" s="6" t="s">
        <v>3984</v>
      </c>
      <c r="Q1723" s="6" t="s">
        <v>2611</v>
      </c>
      <c r="R1723" s="6" t="s">
        <v>24043</v>
      </c>
      <c r="S1723" s="6" t="s">
        <v>24044</v>
      </c>
      <c r="T1723" s="6" t="s">
        <v>12</v>
      </c>
      <c r="U1723" s="6" t="s">
        <v>2611</v>
      </c>
      <c r="V1723" s="6" t="s">
        <v>16024</v>
      </c>
      <c r="W1723" s="6" t="s">
        <v>17491</v>
      </c>
      <c r="X1723" s="6" t="s">
        <v>24045</v>
      </c>
      <c r="Y1723" s="6" t="s">
        <v>24046</v>
      </c>
      <c r="Z1723" s="6" t="s">
        <v>24047</v>
      </c>
    </row>
    <row r="1724" spans="1:26" x14ac:dyDescent="0.25">
      <c r="A1724" s="6" t="s">
        <v>3523</v>
      </c>
      <c r="B1724" s="6" t="s">
        <v>3865</v>
      </c>
      <c r="C1724" s="6" t="s">
        <v>3866</v>
      </c>
      <c r="D1724" s="6" t="s">
        <v>13287</v>
      </c>
      <c r="E1724" s="6" t="s">
        <v>13288</v>
      </c>
      <c r="F1724" s="6" t="s">
        <v>6655</v>
      </c>
      <c r="G1724" s="6" t="s">
        <v>13289</v>
      </c>
      <c r="H1724" s="6" t="s">
        <v>31</v>
      </c>
      <c r="I1724" s="43">
        <v>45231</v>
      </c>
      <c r="J1724" s="43">
        <v>45236</v>
      </c>
      <c r="L1724" s="6" t="s">
        <v>81</v>
      </c>
      <c r="M1724" s="6" t="s">
        <v>81</v>
      </c>
      <c r="N1724" s="6" t="s">
        <v>5828</v>
      </c>
      <c r="O1724" s="6" t="s">
        <v>3982</v>
      </c>
      <c r="Q1724" s="6" t="s">
        <v>2613</v>
      </c>
      <c r="R1724" s="6" t="s">
        <v>24048</v>
      </c>
      <c r="S1724" s="6" t="s">
        <v>24049</v>
      </c>
      <c r="T1724" s="6" t="s">
        <v>12</v>
      </c>
      <c r="U1724" s="6" t="s">
        <v>2613</v>
      </c>
      <c r="V1724" s="6" t="s">
        <v>15917</v>
      </c>
      <c r="W1724" s="6" t="s">
        <v>16452</v>
      </c>
      <c r="X1724" s="6" t="s">
        <v>24050</v>
      </c>
      <c r="Y1724" s="6" t="s">
        <v>24051</v>
      </c>
      <c r="Z1724" s="6" t="s">
        <v>24052</v>
      </c>
    </row>
    <row r="1725" spans="1:26" x14ac:dyDescent="0.25">
      <c r="A1725" s="6" t="s">
        <v>3525</v>
      </c>
      <c r="B1725" s="6" t="s">
        <v>3878</v>
      </c>
      <c r="C1725" s="6" t="s">
        <v>3835</v>
      </c>
      <c r="D1725" s="6" t="s">
        <v>13290</v>
      </c>
      <c r="E1725" s="6" t="s">
        <v>6614</v>
      </c>
      <c r="F1725" s="6" t="s">
        <v>7824</v>
      </c>
      <c r="G1725" s="6" t="s">
        <v>7825</v>
      </c>
      <c r="H1725" s="6" t="s">
        <v>3137</v>
      </c>
      <c r="I1725" s="43"/>
      <c r="J1725" s="43"/>
      <c r="K1725">
        <v>884713</v>
      </c>
      <c r="L1725" s="6" t="s">
        <v>13291</v>
      </c>
      <c r="M1725" s="6" t="s">
        <v>13292</v>
      </c>
      <c r="N1725" s="6" t="s">
        <v>5829</v>
      </c>
      <c r="O1725" s="6" t="s">
        <v>3983</v>
      </c>
      <c r="Q1725" s="6" t="s">
        <v>2614</v>
      </c>
      <c r="R1725" s="6" t="s">
        <v>24053</v>
      </c>
      <c r="S1725" s="6" t="s">
        <v>24054</v>
      </c>
      <c r="T1725" s="6" t="s">
        <v>12</v>
      </c>
      <c r="U1725" s="6" t="s">
        <v>2614</v>
      </c>
      <c r="V1725" s="6" t="s">
        <v>16083</v>
      </c>
      <c r="W1725" s="6" t="s">
        <v>23571</v>
      </c>
      <c r="X1725" s="6" t="s">
        <v>24055</v>
      </c>
      <c r="Y1725" s="6" t="s">
        <v>24056</v>
      </c>
      <c r="Z1725" s="6" t="s">
        <v>24057</v>
      </c>
    </row>
    <row r="1726" spans="1:26" x14ac:dyDescent="0.25">
      <c r="A1726" s="6" t="s">
        <v>3526</v>
      </c>
      <c r="B1726" s="6" t="s">
        <v>3913</v>
      </c>
      <c r="C1726" s="6" t="s">
        <v>3835</v>
      </c>
      <c r="D1726" s="6" t="s">
        <v>13293</v>
      </c>
      <c r="E1726" s="6" t="s">
        <v>13294</v>
      </c>
      <c r="F1726" s="6" t="s">
        <v>6742</v>
      </c>
      <c r="G1726" s="6" t="s">
        <v>13295</v>
      </c>
      <c r="H1726" s="6" t="s">
        <v>81</v>
      </c>
      <c r="I1726" s="43"/>
      <c r="J1726" s="43"/>
      <c r="K1726">
        <v>899108</v>
      </c>
      <c r="L1726" s="6" t="s">
        <v>13296</v>
      </c>
      <c r="M1726" s="6" t="s">
        <v>13297</v>
      </c>
      <c r="N1726" s="6" t="s">
        <v>5830</v>
      </c>
      <c r="O1726" s="6" t="s">
        <v>3983</v>
      </c>
      <c r="Q1726" s="6" t="s">
        <v>24058</v>
      </c>
      <c r="R1726" s="6" t="s">
        <v>24059</v>
      </c>
      <c r="S1726" s="6" t="s">
        <v>24060</v>
      </c>
      <c r="T1726" s="6" t="s">
        <v>15902</v>
      </c>
      <c r="U1726" s="6" t="s">
        <v>24058</v>
      </c>
      <c r="V1726" s="6" t="s">
        <v>15930</v>
      </c>
      <c r="W1726" s="6" t="s">
        <v>16319</v>
      </c>
      <c r="X1726" s="6" t="s">
        <v>24061</v>
      </c>
      <c r="Y1726" s="6" t="s">
        <v>24062</v>
      </c>
      <c r="Z1726" s="6" t="s">
        <v>24063</v>
      </c>
    </row>
    <row r="1727" spans="1:26" x14ac:dyDescent="0.25">
      <c r="A1727" s="6" t="s">
        <v>6214</v>
      </c>
      <c r="B1727" s="6" t="s">
        <v>3833</v>
      </c>
      <c r="C1727" s="6" t="s">
        <v>3816</v>
      </c>
      <c r="D1727" s="6" t="s">
        <v>13298</v>
      </c>
      <c r="E1727" s="6" t="s">
        <v>7587</v>
      </c>
      <c r="F1727" s="6" t="s">
        <v>13299</v>
      </c>
      <c r="G1727" s="6" t="s">
        <v>13300</v>
      </c>
      <c r="H1727" s="6" t="s">
        <v>6388</v>
      </c>
      <c r="I1727" s="43">
        <v>45147</v>
      </c>
      <c r="J1727" s="43">
        <v>45149</v>
      </c>
      <c r="K1727">
        <v>1850270</v>
      </c>
      <c r="L1727" s="6" t="s">
        <v>81</v>
      </c>
      <c r="M1727" s="6" t="s">
        <v>81</v>
      </c>
      <c r="N1727" s="6" t="s">
        <v>13301</v>
      </c>
      <c r="O1727" s="6" t="s">
        <v>3983</v>
      </c>
      <c r="Q1727" s="6" t="s">
        <v>2616</v>
      </c>
      <c r="R1727" s="6" t="s">
        <v>24064</v>
      </c>
      <c r="S1727" s="6" t="s">
        <v>24065</v>
      </c>
      <c r="T1727" s="6" t="s">
        <v>12</v>
      </c>
      <c r="U1727" s="6" t="s">
        <v>2616</v>
      </c>
      <c r="V1727" s="6" t="s">
        <v>15930</v>
      </c>
      <c r="W1727" s="6" t="s">
        <v>16319</v>
      </c>
      <c r="X1727" s="6" t="s">
        <v>24066</v>
      </c>
      <c r="Y1727" s="6" t="s">
        <v>24067</v>
      </c>
      <c r="Z1727" s="6" t="s">
        <v>24068</v>
      </c>
    </row>
    <row r="1728" spans="1:26" x14ac:dyDescent="0.25">
      <c r="A1728" s="6" t="s">
        <v>3527</v>
      </c>
      <c r="B1728" s="6" t="s">
        <v>3906</v>
      </c>
      <c r="C1728" s="6" t="s">
        <v>3887</v>
      </c>
      <c r="D1728" s="6" t="s">
        <v>13302</v>
      </c>
      <c r="E1728" s="6" t="s">
        <v>13303</v>
      </c>
      <c r="F1728" s="6" t="s">
        <v>6599</v>
      </c>
      <c r="G1728" s="6" t="s">
        <v>7138</v>
      </c>
      <c r="H1728" s="6" t="s">
        <v>81</v>
      </c>
      <c r="I1728" s="43"/>
      <c r="J1728" s="43"/>
      <c r="L1728" s="6" t="s">
        <v>13304</v>
      </c>
      <c r="M1728" s="6" t="s">
        <v>81</v>
      </c>
      <c r="N1728" s="6" t="s">
        <v>5831</v>
      </c>
      <c r="O1728" s="6" t="s">
        <v>3982</v>
      </c>
      <c r="Q1728" s="6" t="s">
        <v>2617</v>
      </c>
      <c r="R1728" s="6" t="s">
        <v>24069</v>
      </c>
      <c r="S1728" s="6" t="s">
        <v>24070</v>
      </c>
      <c r="T1728" s="6" t="s">
        <v>12</v>
      </c>
      <c r="U1728" s="6" t="s">
        <v>2617</v>
      </c>
      <c r="V1728" s="6" t="s">
        <v>15889</v>
      </c>
      <c r="W1728" s="6" t="s">
        <v>15890</v>
      </c>
      <c r="X1728" s="6" t="s">
        <v>24071</v>
      </c>
      <c r="Y1728" s="6" t="s">
        <v>24072</v>
      </c>
      <c r="Z1728" s="6" t="s">
        <v>24073</v>
      </c>
    </row>
    <row r="1729" spans="1:26" x14ac:dyDescent="0.25">
      <c r="A1729" s="6" t="s">
        <v>2034</v>
      </c>
      <c r="B1729" s="6" t="s">
        <v>3833</v>
      </c>
      <c r="C1729" s="6" t="s">
        <v>3816</v>
      </c>
      <c r="D1729" s="6" t="s">
        <v>13305</v>
      </c>
      <c r="E1729" s="6" t="s">
        <v>13306</v>
      </c>
      <c r="F1729" s="6" t="s">
        <v>6520</v>
      </c>
      <c r="G1729" s="6" t="s">
        <v>10772</v>
      </c>
      <c r="H1729" s="6" t="s">
        <v>81</v>
      </c>
      <c r="I1729" s="43">
        <v>45229</v>
      </c>
      <c r="J1729" s="43">
        <v>45233</v>
      </c>
      <c r="K1729">
        <v>1559053</v>
      </c>
      <c r="L1729" s="6" t="s">
        <v>13307</v>
      </c>
      <c r="M1729" s="6" t="s">
        <v>13308</v>
      </c>
      <c r="N1729" s="6" t="s">
        <v>5832</v>
      </c>
      <c r="O1729" s="6" t="s">
        <v>3983</v>
      </c>
      <c r="Q1729" s="6" t="s">
        <v>2620</v>
      </c>
      <c r="R1729" s="6" t="s">
        <v>24074</v>
      </c>
      <c r="S1729" s="6" t="s">
        <v>24075</v>
      </c>
      <c r="T1729" s="6" t="s">
        <v>15902</v>
      </c>
      <c r="U1729" s="6" t="s">
        <v>2620</v>
      </c>
      <c r="V1729" s="6" t="s">
        <v>15917</v>
      </c>
      <c r="W1729" s="6" t="s">
        <v>16909</v>
      </c>
      <c r="X1729" s="6" t="s">
        <v>24076</v>
      </c>
      <c r="Y1729" s="6" t="s">
        <v>24077</v>
      </c>
      <c r="Z1729" s="6" t="s">
        <v>24078</v>
      </c>
    </row>
    <row r="1730" spans="1:26" x14ac:dyDescent="0.25">
      <c r="A1730" s="6" t="s">
        <v>2035</v>
      </c>
      <c r="B1730" s="6" t="s">
        <v>3820</v>
      </c>
      <c r="C1730" s="6" t="s">
        <v>3821</v>
      </c>
      <c r="D1730" s="6" t="s">
        <v>13309</v>
      </c>
      <c r="E1730" s="6" t="s">
        <v>81</v>
      </c>
      <c r="F1730" s="6" t="s">
        <v>8596</v>
      </c>
      <c r="G1730" s="6" t="s">
        <v>13077</v>
      </c>
      <c r="H1730" s="6" t="s">
        <v>6569</v>
      </c>
      <c r="I1730" s="43">
        <v>45230</v>
      </c>
      <c r="J1730" s="43"/>
      <c r="K1730">
        <v>1137774</v>
      </c>
      <c r="L1730" s="6" t="s">
        <v>13310</v>
      </c>
      <c r="M1730" s="6" t="s">
        <v>13311</v>
      </c>
      <c r="N1730" s="6" t="s">
        <v>4480</v>
      </c>
      <c r="O1730" s="6" t="s">
        <v>3984</v>
      </c>
      <c r="Q1730" s="6" t="s">
        <v>2623</v>
      </c>
      <c r="R1730" s="6" t="s">
        <v>24079</v>
      </c>
      <c r="S1730" s="6" t="s">
        <v>24080</v>
      </c>
      <c r="T1730" s="6" t="s">
        <v>12</v>
      </c>
      <c r="U1730" s="6" t="s">
        <v>2623</v>
      </c>
      <c r="V1730" s="6" t="s">
        <v>15930</v>
      </c>
      <c r="W1730" s="6" t="s">
        <v>16319</v>
      </c>
      <c r="X1730" s="6" t="s">
        <v>24081</v>
      </c>
      <c r="Y1730" s="6" t="s">
        <v>24082</v>
      </c>
      <c r="Z1730" s="6" t="s">
        <v>24083</v>
      </c>
    </row>
    <row r="1731" spans="1:26" x14ac:dyDescent="0.25">
      <c r="A1731" s="6" t="s">
        <v>3529</v>
      </c>
      <c r="B1731" s="6" t="s">
        <v>3869</v>
      </c>
      <c r="C1731" s="6" t="s">
        <v>3816</v>
      </c>
      <c r="D1731" s="6" t="s">
        <v>13312</v>
      </c>
      <c r="E1731" s="6" t="s">
        <v>7191</v>
      </c>
      <c r="F1731" s="6" t="s">
        <v>6648</v>
      </c>
      <c r="G1731" s="6" t="s">
        <v>6649</v>
      </c>
      <c r="H1731" s="6" t="s">
        <v>6650</v>
      </c>
      <c r="I1731" s="43">
        <v>45238</v>
      </c>
      <c r="J1731" s="43">
        <v>45243</v>
      </c>
      <c r="K1731">
        <v>1759655</v>
      </c>
      <c r="L1731" s="6" t="s">
        <v>13313</v>
      </c>
      <c r="M1731" s="6" t="s">
        <v>13314</v>
      </c>
      <c r="N1731" s="6" t="s">
        <v>5833</v>
      </c>
      <c r="O1731" s="6" t="s">
        <v>3983</v>
      </c>
      <c r="Q1731" s="6" t="s">
        <v>2625</v>
      </c>
      <c r="R1731" s="6" t="s">
        <v>24084</v>
      </c>
      <c r="S1731" s="6" t="s">
        <v>24085</v>
      </c>
      <c r="T1731" s="6" t="s">
        <v>12</v>
      </c>
      <c r="U1731" s="6" t="s">
        <v>2625</v>
      </c>
      <c r="V1731" s="6" t="s">
        <v>15943</v>
      </c>
      <c r="W1731" s="6" t="s">
        <v>16741</v>
      </c>
      <c r="X1731" s="6" t="s">
        <v>24086</v>
      </c>
      <c r="Y1731" s="6" t="s">
        <v>24087</v>
      </c>
      <c r="Z1731" s="6" t="s">
        <v>24088</v>
      </c>
    </row>
    <row r="1732" spans="1:26" x14ac:dyDescent="0.25">
      <c r="A1732" s="6" t="s">
        <v>2037</v>
      </c>
      <c r="B1732" s="6" t="s">
        <v>3935</v>
      </c>
      <c r="C1732" s="6" t="s">
        <v>3840</v>
      </c>
      <c r="D1732" s="6" t="s">
        <v>13315</v>
      </c>
      <c r="E1732" s="6" t="s">
        <v>8699</v>
      </c>
      <c r="F1732" s="6" t="s">
        <v>11817</v>
      </c>
      <c r="G1732" s="6" t="s">
        <v>13316</v>
      </c>
      <c r="H1732" s="6" t="s">
        <v>6353</v>
      </c>
      <c r="I1732" s="43">
        <v>45229</v>
      </c>
      <c r="J1732" s="43">
        <v>45233</v>
      </c>
      <c r="K1732">
        <v>1393311</v>
      </c>
      <c r="L1732" s="6" t="s">
        <v>13317</v>
      </c>
      <c r="M1732" s="6" t="s">
        <v>13318</v>
      </c>
      <c r="N1732" s="6" t="s">
        <v>4864</v>
      </c>
      <c r="O1732" s="6" t="s">
        <v>3982</v>
      </c>
      <c r="Q1732" s="6" t="s">
        <v>2627</v>
      </c>
      <c r="R1732" s="6" t="s">
        <v>24089</v>
      </c>
      <c r="S1732" s="6" t="s">
        <v>24090</v>
      </c>
      <c r="T1732" s="6" t="s">
        <v>12</v>
      </c>
      <c r="U1732" s="6" t="s">
        <v>2627</v>
      </c>
      <c r="V1732" s="6" t="s">
        <v>15980</v>
      </c>
      <c r="W1732" s="6" t="s">
        <v>18145</v>
      </c>
      <c r="X1732" s="6" t="s">
        <v>24091</v>
      </c>
      <c r="Y1732" s="6" t="s">
        <v>24092</v>
      </c>
      <c r="Z1732" s="6" t="s">
        <v>24093</v>
      </c>
    </row>
    <row r="1733" spans="1:26" x14ac:dyDescent="0.25">
      <c r="A1733" s="6" t="s">
        <v>3531</v>
      </c>
      <c r="B1733" s="6" t="s">
        <v>3828</v>
      </c>
      <c r="C1733" s="6" t="s">
        <v>3821</v>
      </c>
      <c r="D1733" s="6" t="s">
        <v>13319</v>
      </c>
      <c r="E1733" s="6" t="s">
        <v>7107</v>
      </c>
      <c r="F1733" s="6" t="s">
        <v>6445</v>
      </c>
      <c r="G1733" s="6" t="s">
        <v>7860</v>
      </c>
      <c r="H1733" s="6" t="s">
        <v>6447</v>
      </c>
      <c r="I1733" s="43">
        <v>45160</v>
      </c>
      <c r="J1733" s="43">
        <v>45166</v>
      </c>
      <c r="K1733">
        <v>1287032</v>
      </c>
      <c r="L1733" s="6" t="s">
        <v>13320</v>
      </c>
      <c r="M1733" s="6" t="s">
        <v>13321</v>
      </c>
      <c r="N1733" s="6" t="s">
        <v>4738</v>
      </c>
      <c r="O1733" s="6" t="s">
        <v>3982</v>
      </c>
      <c r="Q1733" s="6" t="s">
        <v>3762</v>
      </c>
      <c r="R1733" s="6" t="s">
        <v>24094</v>
      </c>
      <c r="S1733" s="6" t="s">
        <v>24095</v>
      </c>
      <c r="T1733" s="6" t="s">
        <v>12</v>
      </c>
      <c r="U1733" s="6" t="s">
        <v>3762</v>
      </c>
      <c r="V1733" s="6" t="s">
        <v>15930</v>
      </c>
      <c r="W1733" s="6" t="s">
        <v>16425</v>
      </c>
      <c r="X1733" s="6" t="s">
        <v>24096</v>
      </c>
      <c r="Y1733" s="6" t="s">
        <v>24097</v>
      </c>
      <c r="Z1733" s="6" t="s">
        <v>24098</v>
      </c>
    </row>
    <row r="1734" spans="1:26" x14ac:dyDescent="0.25">
      <c r="A1734" s="6" t="s">
        <v>3532</v>
      </c>
      <c r="B1734" s="6" t="s">
        <v>81</v>
      </c>
      <c r="C1734" s="6" t="s">
        <v>81</v>
      </c>
      <c r="D1734" s="6" t="s">
        <v>13322</v>
      </c>
      <c r="E1734" s="6" t="s">
        <v>13323</v>
      </c>
      <c r="F1734" s="6" t="s">
        <v>6445</v>
      </c>
      <c r="G1734" s="6" t="s">
        <v>7108</v>
      </c>
      <c r="H1734" s="6" t="s">
        <v>6447</v>
      </c>
      <c r="I1734" s="43"/>
      <c r="J1734" s="43"/>
      <c r="L1734" s="6" t="s">
        <v>81</v>
      </c>
      <c r="M1734" s="6" t="s">
        <v>81</v>
      </c>
      <c r="N1734" s="6" t="s">
        <v>5834</v>
      </c>
      <c r="O1734" s="6" t="s">
        <v>81</v>
      </c>
      <c r="Q1734" s="6" t="s">
        <v>2629</v>
      </c>
      <c r="R1734" s="6" t="s">
        <v>24099</v>
      </c>
      <c r="S1734" s="6" t="s">
        <v>24100</v>
      </c>
      <c r="T1734" s="6" t="s">
        <v>15902</v>
      </c>
      <c r="U1734" s="6" t="s">
        <v>2629</v>
      </c>
      <c r="V1734" s="6" t="s">
        <v>16037</v>
      </c>
      <c r="W1734" s="6" t="s">
        <v>16616</v>
      </c>
      <c r="X1734" s="6" t="s">
        <v>24101</v>
      </c>
      <c r="Y1734" s="6" t="s">
        <v>24102</v>
      </c>
      <c r="Z1734" s="6" t="s">
        <v>24103</v>
      </c>
    </row>
    <row r="1735" spans="1:26" x14ac:dyDescent="0.25">
      <c r="A1735" s="6" t="s">
        <v>3533</v>
      </c>
      <c r="B1735" s="6" t="s">
        <v>3918</v>
      </c>
      <c r="C1735" s="6" t="s">
        <v>3826</v>
      </c>
      <c r="D1735" s="6" t="s">
        <v>13324</v>
      </c>
      <c r="E1735" s="6" t="s">
        <v>13325</v>
      </c>
      <c r="F1735" s="6" t="s">
        <v>13326</v>
      </c>
      <c r="G1735" s="6" t="s">
        <v>13327</v>
      </c>
      <c r="H1735" s="6" t="s">
        <v>81</v>
      </c>
      <c r="I1735" s="43"/>
      <c r="J1735" s="43"/>
      <c r="K1735">
        <v>1439580</v>
      </c>
      <c r="L1735" s="6" t="s">
        <v>13328</v>
      </c>
      <c r="M1735" s="6" t="s">
        <v>13329</v>
      </c>
      <c r="N1735" s="6" t="s">
        <v>5835</v>
      </c>
      <c r="O1735" s="6" t="s">
        <v>3982</v>
      </c>
      <c r="Q1735" s="6" t="s">
        <v>2630</v>
      </c>
      <c r="R1735" s="6" t="s">
        <v>24104</v>
      </c>
      <c r="S1735" s="6" t="s">
        <v>24105</v>
      </c>
      <c r="T1735" s="6" t="s">
        <v>15902</v>
      </c>
      <c r="U1735" s="6" t="s">
        <v>2630</v>
      </c>
      <c r="V1735" s="6" t="s">
        <v>15889</v>
      </c>
      <c r="W1735" s="6" t="s">
        <v>18010</v>
      </c>
      <c r="X1735" s="6" t="s">
        <v>24106</v>
      </c>
      <c r="Y1735" s="6" t="s">
        <v>24107</v>
      </c>
      <c r="Z1735" s="6" t="s">
        <v>24108</v>
      </c>
    </row>
    <row r="1736" spans="1:26" x14ac:dyDescent="0.25">
      <c r="A1736" s="6" t="s">
        <v>3535</v>
      </c>
      <c r="B1736" s="6" t="s">
        <v>3917</v>
      </c>
      <c r="C1736" s="6" t="s">
        <v>3835</v>
      </c>
      <c r="D1736" s="6" t="s">
        <v>13330</v>
      </c>
      <c r="E1736" s="6" t="s">
        <v>81</v>
      </c>
      <c r="F1736" s="6" t="s">
        <v>6472</v>
      </c>
      <c r="G1736" s="6" t="s">
        <v>9330</v>
      </c>
      <c r="H1736" s="6" t="s">
        <v>6353</v>
      </c>
      <c r="I1736" s="43">
        <v>45229</v>
      </c>
      <c r="J1736" s="43">
        <v>45233</v>
      </c>
      <c r="K1736">
        <v>1041803</v>
      </c>
      <c r="L1736" s="6" t="s">
        <v>13331</v>
      </c>
      <c r="M1736" s="6" t="s">
        <v>13332</v>
      </c>
      <c r="N1736" s="6" t="s">
        <v>4309</v>
      </c>
      <c r="O1736" s="6" t="s">
        <v>3983</v>
      </c>
      <c r="Q1736" s="6" t="s">
        <v>3764</v>
      </c>
      <c r="R1736" s="6" t="s">
        <v>24109</v>
      </c>
      <c r="S1736" s="6" t="s">
        <v>24110</v>
      </c>
      <c r="T1736" s="6" t="s">
        <v>15902</v>
      </c>
      <c r="U1736" s="6" t="s">
        <v>3764</v>
      </c>
      <c r="V1736" s="6" t="s">
        <v>17182</v>
      </c>
      <c r="W1736" s="6" t="s">
        <v>17182</v>
      </c>
      <c r="X1736" s="6" t="s">
        <v>24111</v>
      </c>
      <c r="Y1736" s="6" t="s">
        <v>24112</v>
      </c>
      <c r="Z1736" s="6" t="s">
        <v>24113</v>
      </c>
    </row>
    <row r="1737" spans="1:26" x14ac:dyDescent="0.25">
      <c r="A1737" s="6" t="s">
        <v>2039</v>
      </c>
      <c r="B1737" s="6" t="s">
        <v>3849</v>
      </c>
      <c r="C1737" s="6" t="s">
        <v>3819</v>
      </c>
      <c r="D1737" s="6" t="s">
        <v>13333</v>
      </c>
      <c r="E1737" s="6" t="s">
        <v>6438</v>
      </c>
      <c r="F1737" s="6" t="s">
        <v>13334</v>
      </c>
      <c r="G1737" s="6" t="s">
        <v>13335</v>
      </c>
      <c r="H1737" s="6" t="s">
        <v>6650</v>
      </c>
      <c r="I1737" s="43">
        <v>45230</v>
      </c>
      <c r="J1737" s="43">
        <v>45236</v>
      </c>
      <c r="K1737">
        <v>275880</v>
      </c>
      <c r="L1737" s="6" t="s">
        <v>13336</v>
      </c>
      <c r="M1737" s="6" t="s">
        <v>13337</v>
      </c>
      <c r="N1737" s="6" t="s">
        <v>5836</v>
      </c>
      <c r="O1737" s="6" t="s">
        <v>3982</v>
      </c>
      <c r="Q1737" s="6" t="s">
        <v>2632</v>
      </c>
      <c r="R1737" s="6" t="s">
        <v>24114</v>
      </c>
      <c r="S1737" s="6" t="s">
        <v>24115</v>
      </c>
      <c r="T1737" s="6" t="s">
        <v>81</v>
      </c>
      <c r="U1737" s="6" t="s">
        <v>81</v>
      </c>
      <c r="V1737" s="6" t="s">
        <v>16127</v>
      </c>
      <c r="W1737" s="6" t="s">
        <v>16152</v>
      </c>
      <c r="X1737" s="6" t="s">
        <v>24116</v>
      </c>
      <c r="Y1737" s="6" t="s">
        <v>24117</v>
      </c>
      <c r="Z1737" s="6" t="s">
        <v>81</v>
      </c>
    </row>
    <row r="1738" spans="1:26" x14ac:dyDescent="0.25">
      <c r="A1738" s="6" t="s">
        <v>2041</v>
      </c>
      <c r="B1738" s="6" t="s">
        <v>3910</v>
      </c>
      <c r="C1738" s="6" t="s">
        <v>3826</v>
      </c>
      <c r="D1738" s="6" t="s">
        <v>13338</v>
      </c>
      <c r="E1738" s="6" t="s">
        <v>81</v>
      </c>
      <c r="F1738" s="6" t="s">
        <v>10320</v>
      </c>
      <c r="G1738" s="6" t="s">
        <v>13339</v>
      </c>
      <c r="H1738" s="6" t="s">
        <v>81</v>
      </c>
      <c r="I1738" s="43"/>
      <c r="J1738" s="43"/>
      <c r="K1738">
        <v>1884082</v>
      </c>
      <c r="L1738" s="6" t="s">
        <v>81</v>
      </c>
      <c r="M1738" s="6" t="s">
        <v>13340</v>
      </c>
      <c r="N1738" s="6" t="s">
        <v>5837</v>
      </c>
      <c r="O1738" s="6" t="s">
        <v>3982</v>
      </c>
      <c r="Q1738" s="6" t="s">
        <v>2633</v>
      </c>
      <c r="R1738" s="6" t="s">
        <v>24118</v>
      </c>
      <c r="S1738" s="6" t="s">
        <v>24119</v>
      </c>
      <c r="T1738" s="6" t="s">
        <v>12</v>
      </c>
      <c r="U1738" s="6" t="s">
        <v>2633</v>
      </c>
      <c r="V1738" s="6" t="s">
        <v>102</v>
      </c>
      <c r="W1738" s="6" t="s">
        <v>16106</v>
      </c>
      <c r="X1738" s="6" t="s">
        <v>24120</v>
      </c>
      <c r="Y1738" s="6" t="s">
        <v>24121</v>
      </c>
      <c r="Z1738" s="6" t="s">
        <v>24122</v>
      </c>
    </row>
    <row r="1739" spans="1:26" x14ac:dyDescent="0.25">
      <c r="A1739" s="6" t="s">
        <v>2043</v>
      </c>
      <c r="B1739" s="6" t="s">
        <v>3957</v>
      </c>
      <c r="C1739" s="6" t="s">
        <v>3887</v>
      </c>
      <c r="D1739" s="6" t="s">
        <v>13341</v>
      </c>
      <c r="E1739" s="6" t="s">
        <v>81</v>
      </c>
      <c r="F1739" s="6" t="s">
        <v>7215</v>
      </c>
      <c r="G1739" s="6" t="s">
        <v>13342</v>
      </c>
      <c r="H1739" s="6" t="s">
        <v>81</v>
      </c>
      <c r="I1739" s="43"/>
      <c r="J1739" s="43"/>
      <c r="K1739">
        <v>938323</v>
      </c>
      <c r="L1739" s="6" t="s">
        <v>13343</v>
      </c>
      <c r="M1739" s="6" t="s">
        <v>13344</v>
      </c>
      <c r="N1739" s="6" t="s">
        <v>5838</v>
      </c>
      <c r="O1739" s="6" t="s">
        <v>3982</v>
      </c>
      <c r="Q1739" s="6" t="s">
        <v>2634</v>
      </c>
      <c r="R1739" s="6" t="s">
        <v>24123</v>
      </c>
      <c r="S1739" s="6" t="s">
        <v>24124</v>
      </c>
      <c r="T1739" s="6" t="s">
        <v>12</v>
      </c>
      <c r="U1739" s="6" t="s">
        <v>2634</v>
      </c>
      <c r="V1739" s="6" t="s">
        <v>16063</v>
      </c>
      <c r="W1739" s="6" t="s">
        <v>16064</v>
      </c>
      <c r="X1739" s="6" t="s">
        <v>24125</v>
      </c>
      <c r="Y1739" s="6" t="s">
        <v>24126</v>
      </c>
      <c r="Z1739" s="6" t="s">
        <v>24127</v>
      </c>
    </row>
    <row r="1740" spans="1:26" x14ac:dyDescent="0.25">
      <c r="A1740" s="6" t="s">
        <v>2045</v>
      </c>
      <c r="B1740" s="6" t="s">
        <v>3893</v>
      </c>
      <c r="C1740" s="6" t="s">
        <v>3819</v>
      </c>
      <c r="D1740" s="6" t="s">
        <v>13345</v>
      </c>
      <c r="E1740" s="6" t="s">
        <v>6466</v>
      </c>
      <c r="F1740" s="6" t="s">
        <v>8318</v>
      </c>
      <c r="G1740" s="6" t="s">
        <v>8319</v>
      </c>
      <c r="H1740" s="6" t="s">
        <v>6353</v>
      </c>
      <c r="I1740" s="43">
        <v>45167</v>
      </c>
      <c r="J1740" s="43">
        <v>45173</v>
      </c>
      <c r="K1740">
        <v>1474432</v>
      </c>
      <c r="L1740" s="6" t="s">
        <v>13346</v>
      </c>
      <c r="M1740" s="6" t="s">
        <v>13347</v>
      </c>
      <c r="N1740" s="6" t="s">
        <v>4753</v>
      </c>
      <c r="O1740" s="6" t="s">
        <v>3982</v>
      </c>
      <c r="Q1740" s="6" t="s">
        <v>2636</v>
      </c>
      <c r="R1740" s="6" t="s">
        <v>24128</v>
      </c>
      <c r="S1740" s="6" t="s">
        <v>24129</v>
      </c>
      <c r="T1740" s="6" t="s">
        <v>15902</v>
      </c>
      <c r="U1740" s="6" t="s">
        <v>2636</v>
      </c>
      <c r="V1740" s="6" t="s">
        <v>16510</v>
      </c>
      <c r="W1740" s="6" t="s">
        <v>16564</v>
      </c>
      <c r="X1740" s="6" t="s">
        <v>24130</v>
      </c>
      <c r="Y1740" s="6" t="s">
        <v>24131</v>
      </c>
      <c r="Z1740" s="6" t="s">
        <v>24132</v>
      </c>
    </row>
    <row r="1741" spans="1:26" x14ac:dyDescent="0.25">
      <c r="A1741" s="6" t="s">
        <v>2047</v>
      </c>
      <c r="B1741" s="6" t="s">
        <v>3940</v>
      </c>
      <c r="C1741" s="6" t="s">
        <v>3866</v>
      </c>
      <c r="D1741" s="6" t="s">
        <v>13348</v>
      </c>
      <c r="E1741" s="6" t="s">
        <v>81</v>
      </c>
      <c r="F1741" s="6" t="s">
        <v>7065</v>
      </c>
      <c r="G1741" s="6" t="s">
        <v>8681</v>
      </c>
      <c r="H1741" s="6" t="s">
        <v>6376</v>
      </c>
      <c r="I1741" s="43">
        <v>45229</v>
      </c>
      <c r="J1741" s="43">
        <v>45233</v>
      </c>
      <c r="K1741">
        <v>1534701</v>
      </c>
      <c r="L1741" s="6" t="s">
        <v>13349</v>
      </c>
      <c r="M1741" s="6" t="s">
        <v>13350</v>
      </c>
      <c r="N1741" s="6" t="s">
        <v>4087</v>
      </c>
      <c r="O1741" s="6" t="s">
        <v>3982</v>
      </c>
      <c r="Q1741" s="6" t="s">
        <v>3766</v>
      </c>
      <c r="R1741" s="6" t="s">
        <v>24133</v>
      </c>
      <c r="S1741" s="6" t="s">
        <v>24134</v>
      </c>
      <c r="T1741" s="6" t="s">
        <v>15902</v>
      </c>
      <c r="U1741" s="6" t="s">
        <v>3766</v>
      </c>
      <c r="V1741" s="6" t="s">
        <v>15903</v>
      </c>
      <c r="W1741" s="6" t="s">
        <v>16548</v>
      </c>
      <c r="X1741" s="6" t="s">
        <v>24135</v>
      </c>
      <c r="Y1741" s="6" t="s">
        <v>24136</v>
      </c>
      <c r="Z1741" s="6" t="s">
        <v>24137</v>
      </c>
    </row>
    <row r="1742" spans="1:26" x14ac:dyDescent="0.25">
      <c r="A1742" s="6" t="s">
        <v>2048</v>
      </c>
      <c r="B1742" s="6" t="s">
        <v>3858</v>
      </c>
      <c r="C1742" s="6" t="s">
        <v>3819</v>
      </c>
      <c r="D1742" s="6" t="s">
        <v>13351</v>
      </c>
      <c r="E1742" s="6" t="s">
        <v>81</v>
      </c>
      <c r="F1742" s="6" t="s">
        <v>7013</v>
      </c>
      <c r="G1742" s="6" t="s">
        <v>9170</v>
      </c>
      <c r="H1742" s="6" t="s">
        <v>1601</v>
      </c>
      <c r="I1742" s="43">
        <v>45230</v>
      </c>
      <c r="J1742" s="43">
        <v>45236</v>
      </c>
      <c r="K1742">
        <v>857005</v>
      </c>
      <c r="L1742" s="6" t="s">
        <v>13352</v>
      </c>
      <c r="M1742" s="6" t="s">
        <v>13353</v>
      </c>
      <c r="N1742" s="6" t="s">
        <v>5839</v>
      </c>
      <c r="O1742" s="6" t="s">
        <v>3982</v>
      </c>
      <c r="Q1742" s="6" t="s">
        <v>2638</v>
      </c>
      <c r="R1742" s="6" t="s">
        <v>24138</v>
      </c>
      <c r="S1742" s="6" t="s">
        <v>24139</v>
      </c>
      <c r="T1742" s="6" t="s">
        <v>12</v>
      </c>
      <c r="U1742" s="6" t="s">
        <v>2638</v>
      </c>
      <c r="V1742" s="6" t="s">
        <v>16127</v>
      </c>
      <c r="W1742" s="6" t="s">
        <v>16482</v>
      </c>
      <c r="X1742" s="6" t="s">
        <v>24140</v>
      </c>
      <c r="Y1742" s="6" t="s">
        <v>24141</v>
      </c>
      <c r="Z1742" s="6" t="s">
        <v>24142</v>
      </c>
    </row>
    <row r="1743" spans="1:26" x14ac:dyDescent="0.25">
      <c r="A1743" s="6" t="s">
        <v>2050</v>
      </c>
      <c r="B1743" s="6" t="s">
        <v>3833</v>
      </c>
      <c r="C1743" s="6" t="s">
        <v>3816</v>
      </c>
      <c r="D1743" s="6" t="s">
        <v>13354</v>
      </c>
      <c r="E1743" s="6" t="s">
        <v>81</v>
      </c>
      <c r="F1743" s="6" t="s">
        <v>13355</v>
      </c>
      <c r="G1743" s="6" t="s">
        <v>13356</v>
      </c>
      <c r="H1743" s="6" t="s">
        <v>6569</v>
      </c>
      <c r="I1743" s="43">
        <v>45224</v>
      </c>
      <c r="J1743" s="43">
        <v>45229</v>
      </c>
      <c r="K1743">
        <v>1070081</v>
      </c>
      <c r="L1743" s="6" t="s">
        <v>13357</v>
      </c>
      <c r="M1743" s="6" t="s">
        <v>13358</v>
      </c>
      <c r="N1743" s="6" t="s">
        <v>5840</v>
      </c>
      <c r="O1743" s="6" t="s">
        <v>3983</v>
      </c>
      <c r="Q1743" s="6" t="s">
        <v>2639</v>
      </c>
      <c r="R1743" s="6" t="s">
        <v>24143</v>
      </c>
      <c r="S1743" s="6" t="s">
        <v>24144</v>
      </c>
      <c r="T1743" s="6" t="s">
        <v>12</v>
      </c>
      <c r="U1743" s="6" t="s">
        <v>2639</v>
      </c>
      <c r="V1743" s="6" t="s">
        <v>15930</v>
      </c>
      <c r="W1743" s="6" t="s">
        <v>16425</v>
      </c>
      <c r="X1743" s="6" t="s">
        <v>24145</v>
      </c>
      <c r="Y1743" s="6" t="s">
        <v>24146</v>
      </c>
      <c r="Z1743" s="6" t="s">
        <v>24147</v>
      </c>
    </row>
    <row r="1744" spans="1:26" x14ac:dyDescent="0.25">
      <c r="A1744" s="6" t="s">
        <v>3537</v>
      </c>
      <c r="B1744" s="6" t="s">
        <v>3951</v>
      </c>
      <c r="C1744" s="6" t="s">
        <v>3866</v>
      </c>
      <c r="D1744" s="6" t="s">
        <v>13359</v>
      </c>
      <c r="E1744" s="6" t="s">
        <v>6614</v>
      </c>
      <c r="F1744" s="6" t="s">
        <v>7065</v>
      </c>
      <c r="G1744" s="6" t="s">
        <v>13360</v>
      </c>
      <c r="H1744" s="6" t="s">
        <v>6376</v>
      </c>
      <c r="I1744" s="43">
        <v>45223</v>
      </c>
      <c r="J1744" s="43">
        <v>45229</v>
      </c>
      <c r="K1744">
        <v>889900</v>
      </c>
      <c r="L1744" s="6" t="s">
        <v>13361</v>
      </c>
      <c r="M1744" s="6" t="s">
        <v>13362</v>
      </c>
      <c r="N1744" s="6" t="s">
        <v>4380</v>
      </c>
      <c r="O1744" s="6" t="s">
        <v>3982</v>
      </c>
      <c r="Q1744" s="6" t="s">
        <v>2642</v>
      </c>
      <c r="R1744" s="6" t="s">
        <v>24148</v>
      </c>
      <c r="S1744" s="6" t="s">
        <v>24149</v>
      </c>
      <c r="T1744" s="6" t="s">
        <v>12</v>
      </c>
      <c r="U1744" s="6" t="s">
        <v>2642</v>
      </c>
      <c r="V1744" s="6" t="s">
        <v>15930</v>
      </c>
      <c r="W1744" s="6" t="s">
        <v>16319</v>
      </c>
      <c r="X1744" s="6" t="s">
        <v>24150</v>
      </c>
      <c r="Y1744" s="6" t="s">
        <v>24151</v>
      </c>
      <c r="Z1744" s="6" t="s">
        <v>24152</v>
      </c>
    </row>
    <row r="1745" spans="1:26" x14ac:dyDescent="0.25">
      <c r="A1745" s="6" t="s">
        <v>3539</v>
      </c>
      <c r="B1745" s="6" t="s">
        <v>3895</v>
      </c>
      <c r="C1745" s="6" t="s">
        <v>3826</v>
      </c>
      <c r="D1745" s="6" t="s">
        <v>13363</v>
      </c>
      <c r="E1745" s="6" t="s">
        <v>13364</v>
      </c>
      <c r="F1745" s="6" t="s">
        <v>6445</v>
      </c>
      <c r="G1745" s="6" t="s">
        <v>7814</v>
      </c>
      <c r="H1745" s="6" t="s">
        <v>6447</v>
      </c>
      <c r="I1745" s="43">
        <v>45161</v>
      </c>
      <c r="J1745" s="43">
        <v>45166</v>
      </c>
      <c r="K1745">
        <v>1639825</v>
      </c>
      <c r="L1745" s="6" t="s">
        <v>13365</v>
      </c>
      <c r="M1745" s="6" t="s">
        <v>13366</v>
      </c>
      <c r="N1745" s="6" t="s">
        <v>4862</v>
      </c>
      <c r="O1745" s="6" t="s">
        <v>3982</v>
      </c>
      <c r="Q1745" s="6" t="s">
        <v>2644</v>
      </c>
      <c r="R1745" s="6" t="s">
        <v>24153</v>
      </c>
      <c r="S1745" s="6" t="s">
        <v>24154</v>
      </c>
      <c r="T1745" s="6" t="s">
        <v>6627</v>
      </c>
      <c r="U1745" s="6" t="s">
        <v>2644</v>
      </c>
      <c r="V1745" s="6" t="s">
        <v>15943</v>
      </c>
      <c r="W1745" s="6" t="s">
        <v>16977</v>
      </c>
      <c r="X1745" s="6" t="s">
        <v>24155</v>
      </c>
      <c r="Y1745" s="6" t="s">
        <v>24156</v>
      </c>
      <c r="Z1745" s="6" t="s">
        <v>24157</v>
      </c>
    </row>
    <row r="1746" spans="1:26" x14ac:dyDescent="0.25">
      <c r="A1746" s="6" t="s">
        <v>3540</v>
      </c>
      <c r="B1746" s="6" t="s">
        <v>3813</v>
      </c>
      <c r="C1746" s="6" t="s">
        <v>3887</v>
      </c>
      <c r="D1746" s="6" t="s">
        <v>13367</v>
      </c>
      <c r="E1746" s="6" t="s">
        <v>81</v>
      </c>
      <c r="F1746" s="6" t="s">
        <v>6742</v>
      </c>
      <c r="G1746" s="6" t="s">
        <v>7435</v>
      </c>
      <c r="H1746" s="6" t="s">
        <v>81</v>
      </c>
      <c r="I1746" s="43"/>
      <c r="J1746" s="43"/>
      <c r="K1746">
        <v>1050952</v>
      </c>
      <c r="L1746" s="6" t="s">
        <v>13368</v>
      </c>
      <c r="M1746" s="6" t="s">
        <v>13369</v>
      </c>
      <c r="N1746" s="6" t="s">
        <v>4935</v>
      </c>
      <c r="O1746" s="6" t="s">
        <v>3982</v>
      </c>
      <c r="Q1746" s="6" t="s">
        <v>2646</v>
      </c>
      <c r="R1746" s="6" t="s">
        <v>24158</v>
      </c>
      <c r="S1746" s="6" t="s">
        <v>24159</v>
      </c>
      <c r="T1746" s="6" t="s">
        <v>81</v>
      </c>
      <c r="U1746" s="6" t="s">
        <v>81</v>
      </c>
      <c r="V1746" s="6" t="s">
        <v>16127</v>
      </c>
      <c r="W1746" s="6" t="s">
        <v>16152</v>
      </c>
      <c r="X1746" s="6" t="s">
        <v>24160</v>
      </c>
      <c r="Y1746" s="6" t="s">
        <v>24161</v>
      </c>
      <c r="Z1746" s="6" t="s">
        <v>81</v>
      </c>
    </row>
    <row r="1747" spans="1:26" x14ac:dyDescent="0.25">
      <c r="A1747" s="6" t="s">
        <v>2052</v>
      </c>
      <c r="B1747" s="6" t="s">
        <v>3820</v>
      </c>
      <c r="C1747" s="6" t="s">
        <v>3821</v>
      </c>
      <c r="D1747" s="6" t="s">
        <v>13370</v>
      </c>
      <c r="E1747" s="6" t="s">
        <v>81</v>
      </c>
      <c r="F1747" s="6" t="s">
        <v>7215</v>
      </c>
      <c r="G1747" s="6" t="s">
        <v>13371</v>
      </c>
      <c r="H1747" s="6" t="s">
        <v>81</v>
      </c>
      <c r="I1747" s="43"/>
      <c r="J1747" s="43"/>
      <c r="K1747">
        <v>1116578</v>
      </c>
      <c r="L1747" s="6" t="s">
        <v>13372</v>
      </c>
      <c r="M1747" s="6" t="s">
        <v>13373</v>
      </c>
      <c r="N1747" s="6" t="s">
        <v>5841</v>
      </c>
      <c r="O1747" s="6" t="s">
        <v>3984</v>
      </c>
      <c r="Q1747" s="6" t="s">
        <v>15875</v>
      </c>
      <c r="R1747" s="6" t="s">
        <v>24162</v>
      </c>
      <c r="S1747" s="6" t="s">
        <v>24163</v>
      </c>
      <c r="T1747" s="6" t="s">
        <v>12</v>
      </c>
      <c r="U1747" s="6" t="s">
        <v>15875</v>
      </c>
      <c r="V1747" s="6" t="s">
        <v>16083</v>
      </c>
      <c r="W1747" s="6" t="s">
        <v>23449</v>
      </c>
      <c r="X1747" s="6" t="s">
        <v>24164</v>
      </c>
      <c r="Y1747" s="6" t="s">
        <v>24165</v>
      </c>
      <c r="Z1747" s="6" t="s">
        <v>24166</v>
      </c>
    </row>
    <row r="1748" spans="1:26" x14ac:dyDescent="0.25">
      <c r="A1748" s="6" t="s">
        <v>2053</v>
      </c>
      <c r="B1748" s="6" t="s">
        <v>3922</v>
      </c>
      <c r="C1748" s="6" t="s">
        <v>3826</v>
      </c>
      <c r="D1748" s="6" t="s">
        <v>13374</v>
      </c>
      <c r="E1748" s="6" t="s">
        <v>81</v>
      </c>
      <c r="F1748" s="6" t="s">
        <v>6445</v>
      </c>
      <c r="G1748" s="6" t="s">
        <v>8587</v>
      </c>
      <c r="H1748" s="6" t="s">
        <v>6447</v>
      </c>
      <c r="I1748" s="43">
        <v>45166</v>
      </c>
      <c r="J1748" s="43">
        <v>45170</v>
      </c>
      <c r="K1748">
        <v>78239</v>
      </c>
      <c r="L1748" s="6" t="s">
        <v>13375</v>
      </c>
      <c r="M1748" s="6" t="s">
        <v>13376</v>
      </c>
      <c r="N1748" s="6" t="s">
        <v>4593</v>
      </c>
      <c r="O1748" s="6" t="s">
        <v>3982</v>
      </c>
      <c r="Q1748" s="6" t="s">
        <v>2648</v>
      </c>
      <c r="R1748" s="6" t="s">
        <v>24167</v>
      </c>
      <c r="S1748" s="6" t="s">
        <v>24168</v>
      </c>
      <c r="T1748" s="6" t="s">
        <v>12</v>
      </c>
      <c r="U1748" s="6" t="s">
        <v>2648</v>
      </c>
      <c r="V1748" s="6" t="s">
        <v>16510</v>
      </c>
      <c r="W1748" s="6" t="s">
        <v>16511</v>
      </c>
      <c r="X1748" s="6" t="s">
        <v>24169</v>
      </c>
      <c r="Y1748" s="6" t="s">
        <v>24170</v>
      </c>
      <c r="Z1748" s="6" t="s">
        <v>81</v>
      </c>
    </row>
    <row r="1749" spans="1:26" x14ac:dyDescent="0.25">
      <c r="A1749" s="6" t="s">
        <v>2054</v>
      </c>
      <c r="B1749" s="6" t="s">
        <v>3842</v>
      </c>
      <c r="C1749" s="6" t="s">
        <v>3823</v>
      </c>
      <c r="D1749" s="6" t="s">
        <v>13377</v>
      </c>
      <c r="E1749" s="6" t="s">
        <v>81</v>
      </c>
      <c r="F1749" s="6" t="s">
        <v>7065</v>
      </c>
      <c r="G1749" s="6" t="s">
        <v>13378</v>
      </c>
      <c r="H1749" s="6" t="s">
        <v>6376</v>
      </c>
      <c r="I1749" s="43">
        <v>45231</v>
      </c>
      <c r="J1749" s="43">
        <v>45236</v>
      </c>
      <c r="K1749">
        <v>1050915</v>
      </c>
      <c r="L1749" s="6" t="s">
        <v>13379</v>
      </c>
      <c r="M1749" s="6" t="s">
        <v>13380</v>
      </c>
      <c r="N1749" s="6" t="s">
        <v>4865</v>
      </c>
      <c r="O1749" s="6" t="s">
        <v>3984</v>
      </c>
      <c r="Q1749" s="6" t="s">
        <v>3768</v>
      </c>
      <c r="R1749" s="6" t="s">
        <v>24171</v>
      </c>
      <c r="S1749" s="6" t="s">
        <v>24172</v>
      </c>
      <c r="T1749" s="6" t="s">
        <v>12</v>
      </c>
      <c r="U1749" s="6" t="s">
        <v>3768</v>
      </c>
      <c r="V1749" s="6" t="s">
        <v>15910</v>
      </c>
      <c r="W1749" s="6" t="s">
        <v>16170</v>
      </c>
      <c r="X1749" s="6" t="s">
        <v>24173</v>
      </c>
      <c r="Y1749" s="6" t="s">
        <v>24174</v>
      </c>
      <c r="Z1749" s="6" t="s">
        <v>81</v>
      </c>
    </row>
    <row r="1750" spans="1:26" x14ac:dyDescent="0.25">
      <c r="A1750" s="6" t="s">
        <v>2056</v>
      </c>
      <c r="B1750" s="6" t="s">
        <v>3858</v>
      </c>
      <c r="C1750" s="6" t="s">
        <v>3819</v>
      </c>
      <c r="D1750" s="6" t="s">
        <v>13381</v>
      </c>
      <c r="E1750" s="6" t="s">
        <v>81</v>
      </c>
      <c r="F1750" s="6" t="s">
        <v>13382</v>
      </c>
      <c r="G1750" s="6" t="s">
        <v>13383</v>
      </c>
      <c r="H1750" s="6" t="s">
        <v>6353</v>
      </c>
      <c r="I1750" s="43">
        <v>45232</v>
      </c>
      <c r="J1750" s="43">
        <v>45236</v>
      </c>
      <c r="K1750">
        <v>1835681</v>
      </c>
      <c r="L1750" s="6" t="s">
        <v>13384</v>
      </c>
      <c r="M1750" s="6" t="s">
        <v>13385</v>
      </c>
      <c r="N1750" s="6" t="s">
        <v>5842</v>
      </c>
      <c r="O1750" s="6" t="s">
        <v>3982</v>
      </c>
      <c r="Q1750" s="6" t="s">
        <v>2649</v>
      </c>
      <c r="R1750" s="6" t="s">
        <v>24175</v>
      </c>
      <c r="S1750" s="6" t="s">
        <v>24176</v>
      </c>
      <c r="T1750" s="6" t="s">
        <v>12</v>
      </c>
      <c r="U1750" s="6" t="s">
        <v>2649</v>
      </c>
      <c r="V1750" s="6" t="s">
        <v>16070</v>
      </c>
      <c r="W1750" s="6" t="s">
        <v>16476</v>
      </c>
      <c r="X1750" s="6" t="s">
        <v>24177</v>
      </c>
      <c r="Y1750" s="6" t="s">
        <v>24178</v>
      </c>
      <c r="Z1750" s="6" t="s">
        <v>24179</v>
      </c>
    </row>
    <row r="1751" spans="1:26" x14ac:dyDescent="0.25">
      <c r="A1751" s="6" t="s">
        <v>2057</v>
      </c>
      <c r="B1751" s="6" t="s">
        <v>3865</v>
      </c>
      <c r="C1751" s="6" t="s">
        <v>3866</v>
      </c>
      <c r="D1751" s="6" t="s">
        <v>13386</v>
      </c>
      <c r="E1751" s="6" t="s">
        <v>81</v>
      </c>
      <c r="F1751" s="6" t="s">
        <v>8273</v>
      </c>
      <c r="G1751" s="6" t="s">
        <v>8986</v>
      </c>
      <c r="H1751" s="6" t="s">
        <v>6376</v>
      </c>
      <c r="I1751" s="43">
        <v>45224</v>
      </c>
      <c r="J1751" s="43">
        <v>45229</v>
      </c>
      <c r="K1751">
        <v>1038357</v>
      </c>
      <c r="L1751" s="6" t="s">
        <v>13387</v>
      </c>
      <c r="M1751" s="6" t="s">
        <v>13388</v>
      </c>
      <c r="N1751" s="6" t="s">
        <v>4414</v>
      </c>
      <c r="O1751" s="6" t="s">
        <v>3982</v>
      </c>
      <c r="Q1751" s="6" t="s">
        <v>2651</v>
      </c>
      <c r="R1751" s="6" t="s">
        <v>24180</v>
      </c>
      <c r="S1751" s="6" t="s">
        <v>24181</v>
      </c>
      <c r="T1751" s="6" t="s">
        <v>15902</v>
      </c>
      <c r="U1751" s="6" t="s">
        <v>2651</v>
      </c>
      <c r="V1751" s="6" t="s">
        <v>16510</v>
      </c>
      <c r="W1751" s="6" t="s">
        <v>16564</v>
      </c>
      <c r="X1751" s="6" t="s">
        <v>24182</v>
      </c>
      <c r="Y1751" s="6" t="s">
        <v>24183</v>
      </c>
      <c r="Z1751" s="6" t="s">
        <v>81</v>
      </c>
    </row>
    <row r="1752" spans="1:26" x14ac:dyDescent="0.25">
      <c r="A1752" s="6" t="s">
        <v>2059</v>
      </c>
      <c r="B1752" s="6" t="s">
        <v>3858</v>
      </c>
      <c r="C1752" s="6" t="s">
        <v>3819</v>
      </c>
      <c r="D1752" s="6" t="s">
        <v>13389</v>
      </c>
      <c r="E1752" s="6" t="s">
        <v>81</v>
      </c>
      <c r="F1752" s="6" t="s">
        <v>6658</v>
      </c>
      <c r="G1752" s="6" t="s">
        <v>13390</v>
      </c>
      <c r="H1752" s="6" t="s">
        <v>6638</v>
      </c>
      <c r="I1752" s="43">
        <v>45154</v>
      </c>
      <c r="J1752" s="43"/>
      <c r="K1752">
        <v>1839439</v>
      </c>
      <c r="L1752" s="6" t="s">
        <v>13391</v>
      </c>
      <c r="M1752" s="6" t="s">
        <v>13392</v>
      </c>
      <c r="N1752" s="6" t="s">
        <v>4590</v>
      </c>
      <c r="O1752" s="6" t="s">
        <v>3982</v>
      </c>
      <c r="Q1752" s="6" t="s">
        <v>3771</v>
      </c>
      <c r="R1752" s="6" t="s">
        <v>24184</v>
      </c>
      <c r="S1752" s="6" t="s">
        <v>24185</v>
      </c>
      <c r="T1752" s="6" t="s">
        <v>15902</v>
      </c>
      <c r="U1752" s="6" t="s">
        <v>3771</v>
      </c>
      <c r="V1752" s="6" t="s">
        <v>16070</v>
      </c>
      <c r="W1752" s="6" t="s">
        <v>16071</v>
      </c>
      <c r="X1752" s="6" t="s">
        <v>24186</v>
      </c>
      <c r="Y1752" s="6" t="s">
        <v>24187</v>
      </c>
      <c r="Z1752" s="6" t="s">
        <v>24188</v>
      </c>
    </row>
    <row r="1753" spans="1:26" x14ac:dyDescent="0.25">
      <c r="A1753" s="6" t="s">
        <v>2060</v>
      </c>
      <c r="B1753" s="6" t="s">
        <v>3882</v>
      </c>
      <c r="C1753" s="6" t="s">
        <v>3821</v>
      </c>
      <c r="D1753" s="6" t="s">
        <v>13393</v>
      </c>
      <c r="E1753" s="6" t="s">
        <v>81</v>
      </c>
      <c r="F1753" s="6" t="s">
        <v>6537</v>
      </c>
      <c r="G1753" s="6" t="s">
        <v>10589</v>
      </c>
      <c r="H1753" s="6" t="s">
        <v>6353</v>
      </c>
      <c r="I1753" s="43">
        <v>45231</v>
      </c>
      <c r="J1753" s="43">
        <v>45236</v>
      </c>
      <c r="K1753">
        <v>1633917</v>
      </c>
      <c r="L1753" s="6" t="s">
        <v>13394</v>
      </c>
      <c r="M1753" s="6" t="s">
        <v>13395</v>
      </c>
      <c r="N1753" s="6" t="s">
        <v>4378</v>
      </c>
      <c r="O1753" s="6" t="s">
        <v>3982</v>
      </c>
      <c r="Q1753" s="6" t="s">
        <v>2653</v>
      </c>
      <c r="R1753" s="6" t="s">
        <v>24189</v>
      </c>
      <c r="S1753" s="6" t="s">
        <v>24190</v>
      </c>
      <c r="T1753" s="6" t="s">
        <v>81</v>
      </c>
      <c r="U1753" s="6" t="s">
        <v>81</v>
      </c>
      <c r="V1753" s="6" t="s">
        <v>16037</v>
      </c>
      <c r="W1753" s="6" t="s">
        <v>16616</v>
      </c>
      <c r="X1753" s="6" t="s">
        <v>24191</v>
      </c>
      <c r="Y1753" s="6" t="s">
        <v>24192</v>
      </c>
      <c r="Z1753" s="6" t="s">
        <v>81</v>
      </c>
    </row>
    <row r="1754" spans="1:26" x14ac:dyDescent="0.25">
      <c r="A1754" s="6" t="s">
        <v>3542</v>
      </c>
      <c r="B1754" s="6" t="s">
        <v>3915</v>
      </c>
      <c r="C1754" s="6" t="s">
        <v>3826</v>
      </c>
      <c r="D1754" s="6" t="s">
        <v>13396</v>
      </c>
      <c r="E1754" s="6" t="s">
        <v>81</v>
      </c>
      <c r="F1754" s="6" t="s">
        <v>7692</v>
      </c>
      <c r="G1754" s="6" t="s">
        <v>13397</v>
      </c>
      <c r="H1754" s="6" t="s">
        <v>7694</v>
      </c>
      <c r="I1754" s="43">
        <v>45231</v>
      </c>
      <c r="J1754" s="43">
        <v>45236</v>
      </c>
      <c r="K1754">
        <v>901491</v>
      </c>
      <c r="L1754" s="6" t="s">
        <v>13398</v>
      </c>
      <c r="M1754" s="6" t="s">
        <v>13399</v>
      </c>
      <c r="N1754" s="6" t="s">
        <v>4860</v>
      </c>
      <c r="O1754" s="6" t="s">
        <v>3982</v>
      </c>
      <c r="Q1754" s="6" t="s">
        <v>2655</v>
      </c>
      <c r="R1754" s="6" t="s">
        <v>24193</v>
      </c>
      <c r="S1754" s="6" t="s">
        <v>6111</v>
      </c>
      <c r="T1754" s="6" t="s">
        <v>81</v>
      </c>
      <c r="U1754" s="6" t="s">
        <v>81</v>
      </c>
      <c r="V1754" s="6" t="s">
        <v>16037</v>
      </c>
      <c r="W1754" s="6" t="s">
        <v>16616</v>
      </c>
      <c r="X1754" s="6" t="s">
        <v>24194</v>
      </c>
      <c r="Y1754" s="6" t="s">
        <v>24195</v>
      </c>
      <c r="Z1754" s="6" t="s">
        <v>81</v>
      </c>
    </row>
    <row r="1755" spans="1:26" x14ac:dyDescent="0.25">
      <c r="A1755" s="6" t="s">
        <v>2061</v>
      </c>
      <c r="B1755" s="6" t="s">
        <v>3853</v>
      </c>
      <c r="C1755" s="6" t="s">
        <v>3819</v>
      </c>
      <c r="D1755" s="6" t="s">
        <v>13400</v>
      </c>
      <c r="E1755" s="6" t="s">
        <v>81</v>
      </c>
      <c r="F1755" s="6" t="s">
        <v>6472</v>
      </c>
      <c r="G1755" s="6" t="s">
        <v>13401</v>
      </c>
      <c r="H1755" s="6" t="s">
        <v>6353</v>
      </c>
      <c r="I1755" s="43">
        <v>45230</v>
      </c>
      <c r="J1755" s="43">
        <v>45236</v>
      </c>
      <c r="K1755">
        <v>804328</v>
      </c>
      <c r="L1755" s="6" t="s">
        <v>13402</v>
      </c>
      <c r="M1755" s="6" t="s">
        <v>13403</v>
      </c>
      <c r="N1755" s="6" t="s">
        <v>4387</v>
      </c>
      <c r="O1755" s="6" t="s">
        <v>3982</v>
      </c>
      <c r="Q1755" s="6" t="s">
        <v>2657</v>
      </c>
      <c r="R1755" s="6" t="s">
        <v>24196</v>
      </c>
      <c r="S1755" s="6" t="s">
        <v>24197</v>
      </c>
      <c r="T1755" s="6" t="s">
        <v>12</v>
      </c>
      <c r="U1755" s="6" t="s">
        <v>2657</v>
      </c>
      <c r="V1755" s="6" t="s">
        <v>16024</v>
      </c>
      <c r="W1755" s="6" t="s">
        <v>16025</v>
      </c>
      <c r="X1755" s="6" t="s">
        <v>24198</v>
      </c>
      <c r="Y1755" s="6" t="s">
        <v>24199</v>
      </c>
      <c r="Z1755" s="6" t="s">
        <v>81</v>
      </c>
    </row>
    <row r="1756" spans="1:26" x14ac:dyDescent="0.25">
      <c r="A1756" s="6" t="s">
        <v>2063</v>
      </c>
      <c r="B1756" s="6" t="s">
        <v>3841</v>
      </c>
      <c r="C1756" s="6" t="s">
        <v>3816</v>
      </c>
      <c r="D1756" s="6" t="s">
        <v>13404</v>
      </c>
      <c r="E1756" s="6" t="s">
        <v>81</v>
      </c>
      <c r="F1756" s="6" t="s">
        <v>6472</v>
      </c>
      <c r="G1756" s="6" t="s">
        <v>9330</v>
      </c>
      <c r="H1756" s="6" t="s">
        <v>6353</v>
      </c>
      <c r="I1756" s="43">
        <v>45048</v>
      </c>
      <c r="J1756" s="43">
        <v>45054</v>
      </c>
      <c r="K1756">
        <v>1906324</v>
      </c>
      <c r="L1756" s="6" t="s">
        <v>13405</v>
      </c>
      <c r="M1756" s="6" t="s">
        <v>13406</v>
      </c>
      <c r="N1756" s="6" t="s">
        <v>5843</v>
      </c>
      <c r="O1756" s="6" t="s">
        <v>3983</v>
      </c>
      <c r="Q1756" s="6" t="s">
        <v>2659</v>
      </c>
      <c r="R1756" s="6" t="s">
        <v>24200</v>
      </c>
      <c r="S1756" s="6" t="s">
        <v>24201</v>
      </c>
      <c r="T1756" s="6" t="s">
        <v>12</v>
      </c>
      <c r="U1756" s="6" t="s">
        <v>2659</v>
      </c>
      <c r="V1756" s="6" t="s">
        <v>15936</v>
      </c>
      <c r="W1756" s="6" t="s">
        <v>16260</v>
      </c>
      <c r="X1756" s="6" t="s">
        <v>24202</v>
      </c>
      <c r="Y1756" s="6" t="s">
        <v>24203</v>
      </c>
      <c r="Z1756" s="6" t="s">
        <v>24204</v>
      </c>
    </row>
    <row r="1757" spans="1:26" x14ac:dyDescent="0.25">
      <c r="A1757" s="6" t="s">
        <v>3544</v>
      </c>
      <c r="B1757" s="6" t="s">
        <v>3882</v>
      </c>
      <c r="C1757" s="6" t="s">
        <v>3821</v>
      </c>
      <c r="D1757" s="6" t="s">
        <v>13407</v>
      </c>
      <c r="E1757" s="6" t="s">
        <v>13408</v>
      </c>
      <c r="F1757" s="6" t="s">
        <v>7279</v>
      </c>
      <c r="G1757" s="6" t="s">
        <v>9243</v>
      </c>
      <c r="H1757" s="6" t="s">
        <v>81</v>
      </c>
      <c r="I1757" s="43">
        <v>45154</v>
      </c>
      <c r="J1757" s="43">
        <v>45159</v>
      </c>
      <c r="K1757">
        <v>1741530</v>
      </c>
      <c r="L1757" s="6" t="s">
        <v>13409</v>
      </c>
      <c r="M1757" s="6" t="s">
        <v>13410</v>
      </c>
      <c r="N1757" s="6" t="s">
        <v>5844</v>
      </c>
      <c r="O1757" s="6" t="s">
        <v>3982</v>
      </c>
      <c r="Q1757" s="6" t="s">
        <v>2662</v>
      </c>
      <c r="R1757" s="6" t="s">
        <v>24205</v>
      </c>
      <c r="S1757" s="6" t="s">
        <v>24206</v>
      </c>
      <c r="T1757" s="6" t="s">
        <v>12</v>
      </c>
      <c r="U1757" s="6" t="s">
        <v>2662</v>
      </c>
      <c r="V1757" s="6" t="s">
        <v>15980</v>
      </c>
      <c r="W1757" s="6" t="s">
        <v>18145</v>
      </c>
      <c r="X1757" s="6" t="s">
        <v>24207</v>
      </c>
      <c r="Y1757" s="6" t="s">
        <v>24208</v>
      </c>
      <c r="Z1757" s="6" t="s">
        <v>24209</v>
      </c>
    </row>
    <row r="1758" spans="1:26" x14ac:dyDescent="0.25">
      <c r="A1758" s="6" t="s">
        <v>2065</v>
      </c>
      <c r="B1758" s="6" t="s">
        <v>3815</v>
      </c>
      <c r="C1758" s="6" t="s">
        <v>3816</v>
      </c>
      <c r="D1758" s="6" t="s">
        <v>13411</v>
      </c>
      <c r="E1758" s="6" t="s">
        <v>81</v>
      </c>
      <c r="F1758" s="6" t="s">
        <v>13412</v>
      </c>
      <c r="G1758" s="6" t="s">
        <v>13413</v>
      </c>
      <c r="H1758" s="6" t="s">
        <v>81</v>
      </c>
      <c r="I1758" s="43">
        <v>45147</v>
      </c>
      <c r="J1758" s="43"/>
      <c r="K1758">
        <v>1015820</v>
      </c>
      <c r="L1758" s="6" t="s">
        <v>13414</v>
      </c>
      <c r="M1758" s="6" t="s">
        <v>13415</v>
      </c>
      <c r="N1758" s="6" t="s">
        <v>5845</v>
      </c>
      <c r="O1758" s="6" t="s">
        <v>3983</v>
      </c>
      <c r="Q1758" s="6" t="s">
        <v>2663</v>
      </c>
      <c r="R1758" s="6" t="s">
        <v>24210</v>
      </c>
      <c r="S1758" s="6" t="s">
        <v>24211</v>
      </c>
      <c r="T1758" s="6" t="s">
        <v>12</v>
      </c>
      <c r="U1758" s="6" t="s">
        <v>2663</v>
      </c>
      <c r="V1758" s="6" t="s">
        <v>15903</v>
      </c>
      <c r="W1758" s="6" t="s">
        <v>16348</v>
      </c>
      <c r="X1758" s="6" t="s">
        <v>24212</v>
      </c>
      <c r="Y1758" s="6" t="s">
        <v>24213</v>
      </c>
      <c r="Z1758" s="6" t="s">
        <v>24214</v>
      </c>
    </row>
    <row r="1759" spans="1:26" x14ac:dyDescent="0.25">
      <c r="A1759" s="6" t="s">
        <v>2067</v>
      </c>
      <c r="B1759" s="6" t="s">
        <v>3847</v>
      </c>
      <c r="C1759" s="6" t="s">
        <v>3819</v>
      </c>
      <c r="D1759" s="6" t="s">
        <v>13416</v>
      </c>
      <c r="E1759" s="6" t="s">
        <v>7282</v>
      </c>
      <c r="F1759" s="6" t="s">
        <v>10237</v>
      </c>
      <c r="G1759" s="6" t="s">
        <v>10238</v>
      </c>
      <c r="H1759" s="6" t="s">
        <v>6353</v>
      </c>
      <c r="I1759" s="43">
        <v>45230</v>
      </c>
      <c r="J1759" s="43">
        <v>45236</v>
      </c>
      <c r="K1759">
        <v>1107843</v>
      </c>
      <c r="L1759" s="6" t="s">
        <v>13417</v>
      </c>
      <c r="M1759" s="6" t="s">
        <v>13418</v>
      </c>
      <c r="N1759" s="6" t="s">
        <v>5846</v>
      </c>
      <c r="O1759" s="6" t="s">
        <v>3982</v>
      </c>
      <c r="Q1759" s="6" t="s">
        <v>2665</v>
      </c>
      <c r="R1759" s="6" t="s">
        <v>24215</v>
      </c>
      <c r="S1759" s="6" t="s">
        <v>24216</v>
      </c>
      <c r="T1759" s="6" t="s">
        <v>15902</v>
      </c>
      <c r="U1759" s="6" t="s">
        <v>2665</v>
      </c>
      <c r="V1759" s="6" t="s">
        <v>16024</v>
      </c>
      <c r="W1759" s="6" t="s">
        <v>24217</v>
      </c>
      <c r="X1759" s="6" t="s">
        <v>24218</v>
      </c>
      <c r="Y1759" s="6" t="s">
        <v>24219</v>
      </c>
      <c r="Z1759" s="6" t="s">
        <v>24220</v>
      </c>
    </row>
    <row r="1760" spans="1:26" x14ac:dyDescent="0.25">
      <c r="A1760" s="6" t="s">
        <v>2069</v>
      </c>
      <c r="B1760" s="6" t="s">
        <v>81</v>
      </c>
      <c r="C1760" s="6" t="s">
        <v>81</v>
      </c>
      <c r="D1760" s="6" t="s">
        <v>81</v>
      </c>
      <c r="E1760" s="6" t="s">
        <v>81</v>
      </c>
      <c r="F1760" s="6" t="s">
        <v>81</v>
      </c>
      <c r="G1760" s="6" t="s">
        <v>81</v>
      </c>
      <c r="H1760" s="6" t="s">
        <v>81</v>
      </c>
      <c r="I1760" s="43"/>
      <c r="J1760" s="43"/>
      <c r="K1760">
        <v>1067839</v>
      </c>
      <c r="L1760" s="6" t="s">
        <v>13419</v>
      </c>
      <c r="M1760" s="6" t="s">
        <v>13420</v>
      </c>
      <c r="N1760" s="6" t="s">
        <v>81</v>
      </c>
      <c r="O1760" s="6" t="s">
        <v>81</v>
      </c>
      <c r="Q1760" s="6" t="s">
        <v>2667</v>
      </c>
      <c r="R1760" s="6" t="s">
        <v>24221</v>
      </c>
      <c r="S1760" s="6" t="s">
        <v>24222</v>
      </c>
      <c r="T1760" s="6" t="s">
        <v>12</v>
      </c>
      <c r="U1760" s="6" t="s">
        <v>2667</v>
      </c>
      <c r="V1760" s="6" t="s">
        <v>16676</v>
      </c>
      <c r="W1760" s="6" t="s">
        <v>16677</v>
      </c>
      <c r="X1760" s="6" t="s">
        <v>24223</v>
      </c>
      <c r="Y1760" s="6" t="s">
        <v>24224</v>
      </c>
      <c r="Z1760" s="6" t="s">
        <v>24225</v>
      </c>
    </row>
    <row r="1761" spans="1:26" x14ac:dyDescent="0.25">
      <c r="A1761" s="6" t="s">
        <v>3546</v>
      </c>
      <c r="B1761" s="6" t="s">
        <v>3892</v>
      </c>
      <c r="C1761" s="6" t="s">
        <v>3826</v>
      </c>
      <c r="D1761" s="6" t="s">
        <v>7569</v>
      </c>
      <c r="E1761" s="6" t="s">
        <v>81</v>
      </c>
      <c r="F1761" s="6" t="s">
        <v>7570</v>
      </c>
      <c r="G1761" s="6" t="s">
        <v>7187</v>
      </c>
      <c r="H1761" s="6" t="s">
        <v>6617</v>
      </c>
      <c r="I1761" s="43">
        <v>43886</v>
      </c>
      <c r="J1761" s="43">
        <v>43892</v>
      </c>
      <c r="K1761">
        <v>1355096</v>
      </c>
      <c r="L1761" s="6" t="s">
        <v>13421</v>
      </c>
      <c r="M1761" s="6" t="s">
        <v>13422</v>
      </c>
      <c r="N1761" s="6" t="s">
        <v>5847</v>
      </c>
      <c r="O1761" s="6" t="s">
        <v>3982</v>
      </c>
      <c r="Q1761" s="6" t="s">
        <v>2668</v>
      </c>
      <c r="R1761" s="6" t="s">
        <v>24226</v>
      </c>
      <c r="S1761" s="6" t="s">
        <v>24227</v>
      </c>
      <c r="T1761" s="6" t="s">
        <v>12</v>
      </c>
      <c r="U1761" s="6" t="s">
        <v>2668</v>
      </c>
      <c r="V1761" s="6" t="s">
        <v>15917</v>
      </c>
      <c r="W1761" s="6" t="s">
        <v>17056</v>
      </c>
      <c r="X1761" s="6" t="s">
        <v>24228</v>
      </c>
      <c r="Y1761" s="6" t="s">
        <v>24229</v>
      </c>
      <c r="Z1761" s="6" t="s">
        <v>24230</v>
      </c>
    </row>
    <row r="1762" spans="1:26" x14ac:dyDescent="0.25">
      <c r="A1762" s="6" t="s">
        <v>2070</v>
      </c>
      <c r="B1762" s="6" t="s">
        <v>3853</v>
      </c>
      <c r="C1762" s="6" t="s">
        <v>3819</v>
      </c>
      <c r="D1762" s="6" t="s">
        <v>13423</v>
      </c>
      <c r="E1762" s="6" t="s">
        <v>81</v>
      </c>
      <c r="F1762" s="6" t="s">
        <v>11501</v>
      </c>
      <c r="G1762" s="6" t="s">
        <v>13424</v>
      </c>
      <c r="H1762" s="6" t="s">
        <v>6388</v>
      </c>
      <c r="I1762" s="43">
        <v>45230</v>
      </c>
      <c r="J1762" s="43">
        <v>45236</v>
      </c>
      <c r="K1762">
        <v>1604778</v>
      </c>
      <c r="L1762" s="6" t="s">
        <v>13425</v>
      </c>
      <c r="M1762" s="6" t="s">
        <v>13426</v>
      </c>
      <c r="N1762" s="6" t="s">
        <v>3995</v>
      </c>
      <c r="O1762" s="6" t="s">
        <v>3982</v>
      </c>
      <c r="Q1762" s="6" t="s">
        <v>2669</v>
      </c>
      <c r="R1762" s="6" t="s">
        <v>24231</v>
      </c>
      <c r="S1762" s="6" t="s">
        <v>24232</v>
      </c>
      <c r="T1762" s="6" t="s">
        <v>81</v>
      </c>
      <c r="U1762" s="6" t="s">
        <v>81</v>
      </c>
      <c r="V1762" s="6" t="s">
        <v>15980</v>
      </c>
      <c r="W1762" s="6" t="s">
        <v>16391</v>
      </c>
      <c r="X1762" s="6" t="s">
        <v>24233</v>
      </c>
      <c r="Y1762" s="6" t="s">
        <v>24234</v>
      </c>
      <c r="Z1762" s="6" t="s">
        <v>24235</v>
      </c>
    </row>
    <row r="1763" spans="1:26" x14ac:dyDescent="0.25">
      <c r="A1763" s="6" t="s">
        <v>3548</v>
      </c>
      <c r="B1763" s="6" t="s">
        <v>3855</v>
      </c>
      <c r="C1763" s="6" t="s">
        <v>3826</v>
      </c>
      <c r="D1763" s="6" t="s">
        <v>13427</v>
      </c>
      <c r="E1763" s="6" t="s">
        <v>81</v>
      </c>
      <c r="F1763" s="6" t="s">
        <v>6537</v>
      </c>
      <c r="G1763" s="6" t="s">
        <v>12613</v>
      </c>
      <c r="H1763" s="6" t="s">
        <v>6353</v>
      </c>
      <c r="I1763" s="43">
        <v>45223</v>
      </c>
      <c r="J1763" s="43">
        <v>45229</v>
      </c>
      <c r="K1763">
        <v>1811414</v>
      </c>
      <c r="L1763" s="6" t="s">
        <v>13428</v>
      </c>
      <c r="M1763" s="6" t="s">
        <v>13429</v>
      </c>
      <c r="N1763" s="6" t="s">
        <v>5848</v>
      </c>
      <c r="O1763" s="6" t="s">
        <v>3982</v>
      </c>
      <c r="Q1763" s="6" t="s">
        <v>2671</v>
      </c>
      <c r="R1763" s="6" t="s">
        <v>24236</v>
      </c>
      <c r="S1763" s="6" t="s">
        <v>24237</v>
      </c>
      <c r="T1763" s="6" t="s">
        <v>12</v>
      </c>
      <c r="U1763" s="6" t="s">
        <v>2671</v>
      </c>
      <c r="V1763" s="6" t="s">
        <v>15889</v>
      </c>
      <c r="W1763" s="6" t="s">
        <v>16116</v>
      </c>
      <c r="X1763" s="6" t="s">
        <v>24238</v>
      </c>
      <c r="Y1763" s="6" t="s">
        <v>24239</v>
      </c>
      <c r="Z1763" s="6" t="s">
        <v>24240</v>
      </c>
    </row>
    <row r="1764" spans="1:26" x14ac:dyDescent="0.25">
      <c r="A1764" s="6" t="s">
        <v>2072</v>
      </c>
      <c r="B1764" s="6" t="s">
        <v>3915</v>
      </c>
      <c r="C1764" s="6" t="s">
        <v>3826</v>
      </c>
      <c r="D1764" s="6" t="s">
        <v>13430</v>
      </c>
      <c r="E1764" s="6" t="s">
        <v>6438</v>
      </c>
      <c r="F1764" s="6" t="s">
        <v>6627</v>
      </c>
      <c r="G1764" s="6" t="s">
        <v>13431</v>
      </c>
      <c r="H1764" s="6" t="s">
        <v>1885</v>
      </c>
      <c r="I1764" s="43">
        <v>45231</v>
      </c>
      <c r="J1764" s="43">
        <v>45236</v>
      </c>
      <c r="K1764">
        <v>1618756</v>
      </c>
      <c r="L1764" s="6" t="s">
        <v>13432</v>
      </c>
      <c r="M1764" s="6" t="s">
        <v>13433</v>
      </c>
      <c r="N1764" s="6" t="s">
        <v>5849</v>
      </c>
      <c r="O1764" s="6" t="s">
        <v>3982</v>
      </c>
      <c r="Q1764" s="6" t="s">
        <v>3776</v>
      </c>
      <c r="R1764" s="6" t="s">
        <v>24241</v>
      </c>
      <c r="S1764" s="6" t="s">
        <v>6119</v>
      </c>
      <c r="T1764" s="6" t="s">
        <v>15902</v>
      </c>
      <c r="U1764" s="6" t="s">
        <v>3776</v>
      </c>
      <c r="V1764" s="6" t="s">
        <v>15917</v>
      </c>
      <c r="W1764" s="6" t="s">
        <v>16452</v>
      </c>
      <c r="X1764" s="6" t="s">
        <v>24242</v>
      </c>
      <c r="Y1764" s="6" t="s">
        <v>24243</v>
      </c>
      <c r="Z1764" s="6" t="s">
        <v>24244</v>
      </c>
    </row>
    <row r="1765" spans="1:26" x14ac:dyDescent="0.25">
      <c r="A1765" s="6" t="s">
        <v>2074</v>
      </c>
      <c r="B1765" s="6" t="s">
        <v>3863</v>
      </c>
      <c r="C1765" s="6" t="s">
        <v>3823</v>
      </c>
      <c r="D1765" s="6" t="s">
        <v>13434</v>
      </c>
      <c r="E1765" s="6" t="s">
        <v>81</v>
      </c>
      <c r="F1765" s="6" t="s">
        <v>8232</v>
      </c>
      <c r="G1765" s="6" t="s">
        <v>13435</v>
      </c>
      <c r="H1765" s="6" t="s">
        <v>3137</v>
      </c>
      <c r="I1765" s="43">
        <v>45224</v>
      </c>
      <c r="J1765" s="43"/>
      <c r="K1765">
        <v>85961</v>
      </c>
      <c r="L1765" s="6" t="s">
        <v>13436</v>
      </c>
      <c r="M1765" s="6" t="s">
        <v>13437</v>
      </c>
      <c r="N1765" s="6" t="s">
        <v>4509</v>
      </c>
      <c r="O1765" s="6" t="s">
        <v>3982</v>
      </c>
      <c r="Q1765" s="6" t="s">
        <v>3778</v>
      </c>
      <c r="R1765" s="6" t="s">
        <v>24245</v>
      </c>
      <c r="S1765" s="6" t="s">
        <v>24246</v>
      </c>
      <c r="T1765" s="6" t="s">
        <v>12</v>
      </c>
      <c r="U1765" s="6" t="s">
        <v>3778</v>
      </c>
      <c r="V1765" s="6" t="s">
        <v>15895</v>
      </c>
      <c r="W1765" s="6" t="s">
        <v>24247</v>
      </c>
      <c r="X1765" s="6" t="s">
        <v>24248</v>
      </c>
      <c r="Y1765" s="6" t="s">
        <v>24249</v>
      </c>
      <c r="Z1765" s="6" t="s">
        <v>24250</v>
      </c>
    </row>
    <row r="1766" spans="1:26" x14ac:dyDescent="0.25">
      <c r="A1766" s="6" t="s">
        <v>3549</v>
      </c>
      <c r="B1766" s="6" t="s">
        <v>3832</v>
      </c>
      <c r="C1766" s="6" t="s">
        <v>3821</v>
      </c>
      <c r="D1766" s="6" t="s">
        <v>13438</v>
      </c>
      <c r="E1766" s="6" t="s">
        <v>81</v>
      </c>
      <c r="F1766" s="6" t="s">
        <v>12843</v>
      </c>
      <c r="G1766" s="6" t="s">
        <v>13439</v>
      </c>
      <c r="H1766" s="6" t="s">
        <v>81</v>
      </c>
      <c r="I1766" s="43"/>
      <c r="J1766" s="43"/>
      <c r="L1766" s="6" t="s">
        <v>13440</v>
      </c>
      <c r="M1766" s="6" t="s">
        <v>13441</v>
      </c>
      <c r="N1766" s="6" t="s">
        <v>5850</v>
      </c>
      <c r="O1766" s="6" t="s">
        <v>3982</v>
      </c>
      <c r="Q1766" s="6" t="s">
        <v>2673</v>
      </c>
      <c r="R1766" s="6" t="s">
        <v>24251</v>
      </c>
      <c r="S1766" s="6" t="s">
        <v>24252</v>
      </c>
      <c r="T1766" s="6" t="s">
        <v>12</v>
      </c>
      <c r="U1766" s="6" t="s">
        <v>2673</v>
      </c>
      <c r="V1766" s="6" t="s">
        <v>16063</v>
      </c>
      <c r="W1766" s="6" t="s">
        <v>16064</v>
      </c>
      <c r="X1766" s="6" t="s">
        <v>24253</v>
      </c>
      <c r="Y1766" s="6" t="s">
        <v>24254</v>
      </c>
      <c r="Z1766" s="6" t="s">
        <v>24255</v>
      </c>
    </row>
    <row r="1767" spans="1:26" x14ac:dyDescent="0.25">
      <c r="A1767" s="6" t="s">
        <v>2076</v>
      </c>
      <c r="B1767" s="6" t="s">
        <v>3833</v>
      </c>
      <c r="C1767" s="6" t="s">
        <v>3816</v>
      </c>
      <c r="D1767" s="6" t="s">
        <v>13442</v>
      </c>
      <c r="E1767" s="6" t="s">
        <v>81</v>
      </c>
      <c r="F1767" s="6" t="s">
        <v>13443</v>
      </c>
      <c r="G1767" s="6" t="s">
        <v>13444</v>
      </c>
      <c r="H1767" s="6" t="s">
        <v>6353</v>
      </c>
      <c r="I1767" s="43">
        <v>45230</v>
      </c>
      <c r="J1767" s="43">
        <v>45236</v>
      </c>
      <c r="K1767">
        <v>1515673</v>
      </c>
      <c r="L1767" s="6" t="s">
        <v>13445</v>
      </c>
      <c r="M1767" s="6" t="s">
        <v>13446</v>
      </c>
      <c r="N1767" s="6" t="s">
        <v>5851</v>
      </c>
      <c r="O1767" s="6" t="s">
        <v>3983</v>
      </c>
      <c r="Q1767" s="6" t="s">
        <v>2675</v>
      </c>
      <c r="R1767" s="6" t="s">
        <v>24256</v>
      </c>
      <c r="S1767" s="6" t="s">
        <v>24257</v>
      </c>
      <c r="T1767" s="6" t="s">
        <v>6627</v>
      </c>
      <c r="U1767" s="6" t="s">
        <v>2675</v>
      </c>
      <c r="V1767" s="6" t="s">
        <v>16127</v>
      </c>
      <c r="W1767" s="6" t="s">
        <v>16128</v>
      </c>
      <c r="X1767" s="6" t="s">
        <v>24258</v>
      </c>
      <c r="Y1767" s="6" t="s">
        <v>24259</v>
      </c>
      <c r="Z1767" s="6" t="s">
        <v>24260</v>
      </c>
    </row>
    <row r="1768" spans="1:26" x14ac:dyDescent="0.25">
      <c r="A1768" s="6" t="s">
        <v>2077</v>
      </c>
      <c r="B1768" s="6" t="s">
        <v>3837</v>
      </c>
      <c r="C1768" s="6" t="s">
        <v>3823</v>
      </c>
      <c r="D1768" s="6" t="s">
        <v>13447</v>
      </c>
      <c r="E1768" s="6" t="s">
        <v>6492</v>
      </c>
      <c r="F1768" s="6" t="s">
        <v>10992</v>
      </c>
      <c r="G1768" s="6" t="s">
        <v>10993</v>
      </c>
      <c r="H1768" s="6" t="s">
        <v>6408</v>
      </c>
      <c r="I1768" s="43">
        <v>45236</v>
      </c>
      <c r="J1768" s="43">
        <v>45240</v>
      </c>
      <c r="K1768">
        <v>1046102</v>
      </c>
      <c r="L1768" s="6" t="s">
        <v>13448</v>
      </c>
      <c r="M1768" s="6" t="s">
        <v>13449</v>
      </c>
      <c r="N1768" s="6" t="s">
        <v>5852</v>
      </c>
      <c r="O1768" s="6" t="s">
        <v>3982</v>
      </c>
      <c r="Q1768" s="6" t="s">
        <v>2676</v>
      </c>
      <c r="R1768" s="6" t="s">
        <v>24261</v>
      </c>
      <c r="S1768" s="6" t="s">
        <v>24262</v>
      </c>
      <c r="T1768" s="6" t="s">
        <v>81</v>
      </c>
      <c r="U1768" s="6" t="s">
        <v>81</v>
      </c>
      <c r="V1768" s="6" t="s">
        <v>16037</v>
      </c>
      <c r="W1768" s="6" t="s">
        <v>19927</v>
      </c>
      <c r="X1768" s="6" t="s">
        <v>24263</v>
      </c>
      <c r="Y1768" s="6" t="s">
        <v>24264</v>
      </c>
      <c r="Z1768" s="6" t="s">
        <v>81</v>
      </c>
    </row>
    <row r="1769" spans="1:26" x14ac:dyDescent="0.25">
      <c r="A1769" s="6" t="s">
        <v>2079</v>
      </c>
      <c r="B1769" s="6" t="s">
        <v>3956</v>
      </c>
      <c r="C1769" s="6" t="s">
        <v>3823</v>
      </c>
      <c r="D1769" s="6" t="s">
        <v>13450</v>
      </c>
      <c r="E1769" s="6" t="s">
        <v>13451</v>
      </c>
      <c r="F1769" s="6" t="s">
        <v>13452</v>
      </c>
      <c r="G1769" s="6" t="s">
        <v>13453</v>
      </c>
      <c r="H1769" s="6" t="s">
        <v>6703</v>
      </c>
      <c r="I1769" s="43">
        <v>45238</v>
      </c>
      <c r="J1769" s="43">
        <v>45243</v>
      </c>
      <c r="K1769">
        <v>1324948</v>
      </c>
      <c r="L1769" s="6" t="s">
        <v>81</v>
      </c>
      <c r="M1769" s="6" t="s">
        <v>81</v>
      </c>
      <c r="N1769" s="6" t="s">
        <v>4023</v>
      </c>
      <c r="O1769" s="6" t="s">
        <v>3982</v>
      </c>
      <c r="Q1769" s="6" t="s">
        <v>2677</v>
      </c>
      <c r="R1769" s="6" t="s">
        <v>24265</v>
      </c>
      <c r="S1769" s="6" t="s">
        <v>24266</v>
      </c>
      <c r="T1769" s="6" t="s">
        <v>12</v>
      </c>
      <c r="U1769" s="6" t="s">
        <v>2677</v>
      </c>
      <c r="V1769" s="6" t="s">
        <v>15930</v>
      </c>
      <c r="W1769" s="6" t="s">
        <v>16007</v>
      </c>
      <c r="X1769" s="6" t="s">
        <v>24267</v>
      </c>
      <c r="Y1769" s="6" t="s">
        <v>24268</v>
      </c>
      <c r="Z1769" s="6" t="s">
        <v>24269</v>
      </c>
    </row>
    <row r="1770" spans="1:26" x14ac:dyDescent="0.25">
      <c r="A1770" s="6" t="s">
        <v>3551</v>
      </c>
      <c r="B1770" s="6" t="s">
        <v>3931</v>
      </c>
      <c r="C1770" s="6" t="s">
        <v>3835</v>
      </c>
      <c r="D1770" s="6" t="s">
        <v>13454</v>
      </c>
      <c r="E1770" s="6" t="s">
        <v>13455</v>
      </c>
      <c r="F1770" s="6" t="s">
        <v>13456</v>
      </c>
      <c r="G1770" s="6" t="s">
        <v>13457</v>
      </c>
      <c r="H1770" s="6" t="s">
        <v>81</v>
      </c>
      <c r="I1770" s="43"/>
      <c r="J1770" s="43"/>
      <c r="K1770">
        <v>1420798</v>
      </c>
      <c r="L1770" s="6" t="s">
        <v>13458</v>
      </c>
      <c r="M1770" s="6" t="s">
        <v>13459</v>
      </c>
      <c r="N1770" s="6" t="s">
        <v>4542</v>
      </c>
      <c r="O1770" s="6" t="s">
        <v>3982</v>
      </c>
      <c r="Q1770" s="6" t="s">
        <v>2678</v>
      </c>
      <c r="R1770" s="6" t="s">
        <v>24270</v>
      </c>
      <c r="S1770" s="6" t="s">
        <v>24271</v>
      </c>
      <c r="T1770" s="6" t="s">
        <v>12</v>
      </c>
      <c r="U1770" s="6" t="s">
        <v>2678</v>
      </c>
      <c r="V1770" s="6" t="s">
        <v>16752</v>
      </c>
      <c r="W1770" s="6" t="s">
        <v>19524</v>
      </c>
      <c r="X1770" s="6" t="s">
        <v>24272</v>
      </c>
      <c r="Y1770" s="6" t="s">
        <v>24273</v>
      </c>
      <c r="Z1770" s="6" t="s">
        <v>24274</v>
      </c>
    </row>
    <row r="1771" spans="1:26" x14ac:dyDescent="0.25">
      <c r="A1771" s="6" t="s">
        <v>2081</v>
      </c>
      <c r="B1771" s="6" t="s">
        <v>3908</v>
      </c>
      <c r="C1771" s="6" t="s">
        <v>3887</v>
      </c>
      <c r="D1771" s="6" t="s">
        <v>13460</v>
      </c>
      <c r="E1771" s="6" t="s">
        <v>81</v>
      </c>
      <c r="F1771" s="6" t="s">
        <v>7673</v>
      </c>
      <c r="G1771" s="6" t="s">
        <v>7674</v>
      </c>
      <c r="H1771" s="6" t="s">
        <v>6353</v>
      </c>
      <c r="I1771" s="43">
        <v>45147</v>
      </c>
      <c r="J1771" s="43"/>
      <c r="K1771">
        <v>1315098</v>
      </c>
      <c r="L1771" s="6" t="s">
        <v>13461</v>
      </c>
      <c r="M1771" s="6" t="s">
        <v>13462</v>
      </c>
      <c r="N1771" s="6" t="s">
        <v>5853</v>
      </c>
      <c r="O1771" s="6" t="s">
        <v>3982</v>
      </c>
      <c r="Q1771" s="6" t="s">
        <v>2680</v>
      </c>
      <c r="R1771" s="6" t="s">
        <v>24275</v>
      </c>
      <c r="S1771" s="6" t="s">
        <v>24276</v>
      </c>
      <c r="T1771" s="6" t="s">
        <v>15902</v>
      </c>
      <c r="U1771" s="6" t="s">
        <v>2680</v>
      </c>
      <c r="V1771" s="6" t="s">
        <v>16063</v>
      </c>
      <c r="W1771" s="6" t="s">
        <v>17388</v>
      </c>
      <c r="X1771" s="6" t="s">
        <v>24277</v>
      </c>
      <c r="Y1771" s="6" t="s">
        <v>24278</v>
      </c>
      <c r="Z1771" s="6" t="s">
        <v>81</v>
      </c>
    </row>
    <row r="1772" spans="1:26" x14ac:dyDescent="0.25">
      <c r="A1772" s="6" t="s">
        <v>2083</v>
      </c>
      <c r="B1772" s="6" t="s">
        <v>3891</v>
      </c>
      <c r="C1772" s="6" t="s">
        <v>3887</v>
      </c>
      <c r="D1772" s="6" t="s">
        <v>13463</v>
      </c>
      <c r="E1772" s="6" t="s">
        <v>6972</v>
      </c>
      <c r="F1772" s="6" t="s">
        <v>6627</v>
      </c>
      <c r="G1772" s="6" t="s">
        <v>13464</v>
      </c>
      <c r="H1772" s="6" t="s">
        <v>1885</v>
      </c>
      <c r="I1772" s="43">
        <v>45237</v>
      </c>
      <c r="J1772" s="43">
        <v>45243</v>
      </c>
      <c r="K1772">
        <v>733099</v>
      </c>
      <c r="L1772" s="6" t="s">
        <v>13465</v>
      </c>
      <c r="M1772" s="6" t="s">
        <v>13466</v>
      </c>
      <c r="N1772" s="6" t="s">
        <v>5854</v>
      </c>
      <c r="O1772" s="6" t="s">
        <v>3982</v>
      </c>
      <c r="Q1772" s="6" t="s">
        <v>3779</v>
      </c>
      <c r="R1772" s="6" t="s">
        <v>24279</v>
      </c>
      <c r="S1772" s="6" t="s">
        <v>24280</v>
      </c>
      <c r="T1772" s="6" t="s">
        <v>15902</v>
      </c>
      <c r="U1772" s="6" t="s">
        <v>3779</v>
      </c>
      <c r="V1772" s="6" t="s">
        <v>15930</v>
      </c>
      <c r="W1772" s="6" t="s">
        <v>16319</v>
      </c>
      <c r="X1772" s="6" t="s">
        <v>24281</v>
      </c>
      <c r="Y1772" s="6" t="s">
        <v>24282</v>
      </c>
      <c r="Z1772" s="6" t="s">
        <v>24283</v>
      </c>
    </row>
    <row r="1773" spans="1:26" x14ac:dyDescent="0.25">
      <c r="A1773" s="6" t="s">
        <v>2084</v>
      </c>
      <c r="B1773" s="6" t="s">
        <v>3838</v>
      </c>
      <c r="C1773" s="6" t="s">
        <v>3826</v>
      </c>
      <c r="D1773" s="6" t="s">
        <v>13467</v>
      </c>
      <c r="E1773" s="6" t="s">
        <v>81</v>
      </c>
      <c r="F1773" s="6" t="s">
        <v>8232</v>
      </c>
      <c r="G1773" s="6" t="s">
        <v>13468</v>
      </c>
      <c r="H1773" s="6" t="s">
        <v>3137</v>
      </c>
      <c r="I1773" s="43">
        <v>45231</v>
      </c>
      <c r="J1773" s="43">
        <v>45236</v>
      </c>
      <c r="K1773">
        <v>884887</v>
      </c>
      <c r="L1773" s="6" t="s">
        <v>13469</v>
      </c>
      <c r="M1773" s="6" t="s">
        <v>13470</v>
      </c>
      <c r="N1773" s="6" t="s">
        <v>4298</v>
      </c>
      <c r="O1773" s="6" t="s">
        <v>3982</v>
      </c>
      <c r="Q1773" s="6" t="s">
        <v>2682</v>
      </c>
      <c r="R1773" s="6" t="s">
        <v>24284</v>
      </c>
      <c r="S1773" s="6" t="s">
        <v>24285</v>
      </c>
      <c r="T1773" s="6" t="s">
        <v>12</v>
      </c>
      <c r="U1773" s="6" t="s">
        <v>2682</v>
      </c>
      <c r="V1773" s="6" t="s">
        <v>15917</v>
      </c>
      <c r="W1773" s="6" t="s">
        <v>19140</v>
      </c>
      <c r="X1773" s="6" t="s">
        <v>24286</v>
      </c>
      <c r="Y1773" s="6" t="s">
        <v>24287</v>
      </c>
      <c r="Z1773" s="6" t="s">
        <v>24288</v>
      </c>
    </row>
    <row r="1774" spans="1:26" x14ac:dyDescent="0.25">
      <c r="A1774" s="6" t="s">
        <v>2086</v>
      </c>
      <c r="B1774" s="6" t="s">
        <v>3869</v>
      </c>
      <c r="C1774" s="6" t="s">
        <v>3816</v>
      </c>
      <c r="D1774" s="6" t="s">
        <v>13471</v>
      </c>
      <c r="E1774" s="6" t="s">
        <v>10963</v>
      </c>
      <c r="F1774" s="6" t="s">
        <v>13472</v>
      </c>
      <c r="G1774" s="6" t="s">
        <v>13473</v>
      </c>
      <c r="H1774" s="6" t="s">
        <v>8740</v>
      </c>
      <c r="I1774" s="43">
        <v>45236</v>
      </c>
      <c r="J1774" s="43">
        <v>45240</v>
      </c>
      <c r="K1774">
        <v>1910851</v>
      </c>
      <c r="L1774" s="6" t="s">
        <v>13474</v>
      </c>
      <c r="M1774" s="6" t="s">
        <v>13475</v>
      </c>
      <c r="N1774" s="6" t="s">
        <v>5855</v>
      </c>
      <c r="O1774" s="6" t="s">
        <v>3983</v>
      </c>
      <c r="Q1774" s="6" t="s">
        <v>2684</v>
      </c>
      <c r="R1774" s="6" t="s">
        <v>24289</v>
      </c>
      <c r="S1774" s="6" t="s">
        <v>24290</v>
      </c>
      <c r="T1774" s="6" t="s">
        <v>12</v>
      </c>
      <c r="U1774" s="6" t="s">
        <v>2684</v>
      </c>
      <c r="V1774" s="6" t="s">
        <v>15943</v>
      </c>
      <c r="W1774" s="6" t="s">
        <v>24291</v>
      </c>
      <c r="X1774" s="6" t="s">
        <v>24292</v>
      </c>
      <c r="Y1774" s="6" t="s">
        <v>24293</v>
      </c>
      <c r="Z1774" s="6" t="s">
        <v>24294</v>
      </c>
    </row>
    <row r="1775" spans="1:26" x14ac:dyDescent="0.25">
      <c r="A1775" s="6" t="s">
        <v>3552</v>
      </c>
      <c r="B1775" s="6" t="s">
        <v>3856</v>
      </c>
      <c r="C1775" s="6" t="s">
        <v>3823</v>
      </c>
      <c r="D1775" s="6" t="s">
        <v>13476</v>
      </c>
      <c r="E1775" s="6" t="s">
        <v>7230</v>
      </c>
      <c r="F1775" s="6" t="s">
        <v>6722</v>
      </c>
      <c r="G1775" s="6" t="s">
        <v>81</v>
      </c>
      <c r="H1775" s="6" t="s">
        <v>81</v>
      </c>
      <c r="I1775" s="43"/>
      <c r="J1775" s="43"/>
      <c r="L1775" s="6" t="s">
        <v>81</v>
      </c>
      <c r="M1775" s="6" t="s">
        <v>81</v>
      </c>
      <c r="N1775" s="6" t="s">
        <v>5856</v>
      </c>
      <c r="O1775" s="6" t="s">
        <v>3982</v>
      </c>
      <c r="Q1775" s="6" t="s">
        <v>2685</v>
      </c>
      <c r="R1775" s="6" t="s">
        <v>24289</v>
      </c>
      <c r="S1775" s="6" t="s">
        <v>24290</v>
      </c>
      <c r="T1775" s="6" t="s">
        <v>12</v>
      </c>
      <c r="U1775" s="6" t="s">
        <v>2684</v>
      </c>
      <c r="V1775" s="6" t="s">
        <v>15943</v>
      </c>
      <c r="W1775" s="6" t="s">
        <v>24291</v>
      </c>
      <c r="X1775" s="6" t="s">
        <v>24292</v>
      </c>
      <c r="Y1775" s="6" t="s">
        <v>24293</v>
      </c>
      <c r="Z1775" s="6" t="s">
        <v>24294</v>
      </c>
    </row>
    <row r="1776" spans="1:26" x14ac:dyDescent="0.25">
      <c r="A1776" s="6" t="s">
        <v>3553</v>
      </c>
      <c r="B1776" s="6" t="s">
        <v>3860</v>
      </c>
      <c r="C1776" s="6" t="s">
        <v>102</v>
      </c>
      <c r="D1776" s="6" t="s">
        <v>13477</v>
      </c>
      <c r="E1776" s="6" t="s">
        <v>81</v>
      </c>
      <c r="F1776" s="6" t="s">
        <v>11090</v>
      </c>
      <c r="G1776" s="6" t="s">
        <v>13478</v>
      </c>
      <c r="H1776" s="6" t="s">
        <v>81</v>
      </c>
      <c r="I1776" s="43"/>
      <c r="J1776" s="43"/>
      <c r="L1776" s="6" t="s">
        <v>13479</v>
      </c>
      <c r="M1776" s="6" t="s">
        <v>13480</v>
      </c>
      <c r="N1776" s="6" t="s">
        <v>5857</v>
      </c>
      <c r="O1776" s="6" t="s">
        <v>3983</v>
      </c>
      <c r="Q1776" s="6" t="s">
        <v>2686</v>
      </c>
      <c r="R1776" s="6" t="s">
        <v>24295</v>
      </c>
      <c r="S1776" s="6" t="s">
        <v>24296</v>
      </c>
      <c r="T1776" s="6" t="s">
        <v>12</v>
      </c>
      <c r="U1776" s="6" t="s">
        <v>2686</v>
      </c>
      <c r="V1776" s="6" t="s">
        <v>16676</v>
      </c>
      <c r="W1776" s="6" t="s">
        <v>19578</v>
      </c>
      <c r="X1776" s="6" t="s">
        <v>24297</v>
      </c>
      <c r="Y1776" s="6" t="s">
        <v>24298</v>
      </c>
      <c r="Z1776" s="6" t="s">
        <v>24299</v>
      </c>
    </row>
    <row r="1777" spans="1:26" x14ac:dyDescent="0.25">
      <c r="A1777" s="6" t="s">
        <v>2088</v>
      </c>
      <c r="B1777" s="6" t="s">
        <v>3850</v>
      </c>
      <c r="C1777" s="6" t="s">
        <v>3821</v>
      </c>
      <c r="D1777" s="6" t="s">
        <v>13481</v>
      </c>
      <c r="E1777" s="6" t="s">
        <v>6781</v>
      </c>
      <c r="F1777" s="6" t="s">
        <v>13482</v>
      </c>
      <c r="G1777" s="6" t="s">
        <v>7397</v>
      </c>
      <c r="H1777" s="6" t="s">
        <v>6360</v>
      </c>
      <c r="I1777" s="43">
        <v>45230</v>
      </c>
      <c r="J1777" s="43">
        <v>45236</v>
      </c>
      <c r="K1777">
        <v>890926</v>
      </c>
      <c r="L1777" s="6" t="s">
        <v>13483</v>
      </c>
      <c r="M1777" s="6" t="s">
        <v>13484</v>
      </c>
      <c r="N1777" s="6" t="s">
        <v>4866</v>
      </c>
      <c r="O1777" s="6" t="s">
        <v>3982</v>
      </c>
      <c r="Q1777" s="6" t="s">
        <v>2688</v>
      </c>
      <c r="R1777" s="6" t="s">
        <v>24300</v>
      </c>
      <c r="S1777" s="6" t="s">
        <v>24301</v>
      </c>
      <c r="T1777" s="6" t="s">
        <v>15902</v>
      </c>
      <c r="U1777" s="6" t="s">
        <v>2688</v>
      </c>
      <c r="V1777" s="6" t="s">
        <v>15930</v>
      </c>
      <c r="W1777" s="6" t="s">
        <v>16319</v>
      </c>
      <c r="X1777" s="6" t="s">
        <v>24302</v>
      </c>
      <c r="Y1777" s="6" t="s">
        <v>24303</v>
      </c>
      <c r="Z1777" s="6" t="s">
        <v>24304</v>
      </c>
    </row>
    <row r="1778" spans="1:26" x14ac:dyDescent="0.25">
      <c r="A1778" s="6" t="s">
        <v>2090</v>
      </c>
      <c r="B1778" s="6" t="s">
        <v>3881</v>
      </c>
      <c r="C1778" s="6" t="s">
        <v>3816</v>
      </c>
      <c r="D1778" s="6" t="s">
        <v>13485</v>
      </c>
      <c r="E1778" s="6" t="s">
        <v>13486</v>
      </c>
      <c r="F1778" s="6" t="s">
        <v>13487</v>
      </c>
      <c r="G1778" s="6" t="s">
        <v>13488</v>
      </c>
      <c r="H1778" s="6" t="s">
        <v>81</v>
      </c>
      <c r="I1778" s="43"/>
      <c r="J1778" s="43"/>
      <c r="K1778">
        <v>1135951</v>
      </c>
      <c r="L1778" s="6" t="s">
        <v>13489</v>
      </c>
      <c r="M1778" s="6" t="s">
        <v>13490</v>
      </c>
      <c r="N1778" s="6" t="s">
        <v>5858</v>
      </c>
      <c r="O1778" s="6" t="s">
        <v>3983</v>
      </c>
      <c r="Q1778" s="6" t="s">
        <v>2690</v>
      </c>
      <c r="R1778" s="6" t="s">
        <v>24305</v>
      </c>
      <c r="S1778" s="6" t="s">
        <v>24306</v>
      </c>
      <c r="T1778" s="6" t="s">
        <v>81</v>
      </c>
      <c r="U1778" s="6" t="s">
        <v>81</v>
      </c>
      <c r="V1778" s="6" t="s">
        <v>15930</v>
      </c>
      <c r="W1778" s="6" t="s">
        <v>16048</v>
      </c>
      <c r="X1778" s="6" t="s">
        <v>24307</v>
      </c>
      <c r="Y1778" s="6" t="s">
        <v>24308</v>
      </c>
      <c r="Z1778" s="6" t="s">
        <v>81</v>
      </c>
    </row>
    <row r="1779" spans="1:26" x14ac:dyDescent="0.25">
      <c r="A1779" s="6" t="s">
        <v>2092</v>
      </c>
      <c r="B1779" s="6" t="s">
        <v>3851</v>
      </c>
      <c r="C1779" s="6" t="s">
        <v>3840</v>
      </c>
      <c r="D1779" s="6" t="s">
        <v>13494</v>
      </c>
      <c r="E1779" s="6" t="s">
        <v>13495</v>
      </c>
      <c r="F1779" s="6" t="s">
        <v>7783</v>
      </c>
      <c r="G1779" s="6" t="s">
        <v>13496</v>
      </c>
      <c r="H1779" s="6" t="s">
        <v>3137</v>
      </c>
      <c r="I1779" s="43">
        <v>45231</v>
      </c>
      <c r="J1779" s="43">
        <v>45236</v>
      </c>
      <c r="K1779">
        <v>910606</v>
      </c>
      <c r="L1779" s="6" t="s">
        <v>13497</v>
      </c>
      <c r="M1779" s="6" t="s">
        <v>13498</v>
      </c>
      <c r="N1779" s="6" t="s">
        <v>5859</v>
      </c>
      <c r="O1779" s="6" t="s">
        <v>3982</v>
      </c>
      <c r="Q1779" s="6" t="s">
        <v>2692</v>
      </c>
      <c r="R1779" s="6" t="s">
        <v>24309</v>
      </c>
      <c r="S1779" s="6" t="s">
        <v>24310</v>
      </c>
      <c r="T1779" s="6" t="s">
        <v>12</v>
      </c>
      <c r="U1779" s="6" t="s">
        <v>2692</v>
      </c>
      <c r="V1779" s="6" t="s">
        <v>102</v>
      </c>
      <c r="W1779" s="6" t="s">
        <v>16765</v>
      </c>
      <c r="X1779" s="6" t="s">
        <v>24311</v>
      </c>
      <c r="Y1779" s="6" t="s">
        <v>24312</v>
      </c>
      <c r="Z1779" s="6" t="s">
        <v>24313</v>
      </c>
    </row>
    <row r="1780" spans="1:26" x14ac:dyDescent="0.25">
      <c r="A1780" s="6" t="s">
        <v>2093</v>
      </c>
      <c r="B1780" s="6" t="s">
        <v>3833</v>
      </c>
      <c r="C1780" s="6" t="s">
        <v>3816</v>
      </c>
      <c r="D1780" s="6" t="s">
        <v>13499</v>
      </c>
      <c r="E1780" s="6" t="s">
        <v>81</v>
      </c>
      <c r="F1780" s="6" t="s">
        <v>13014</v>
      </c>
      <c r="G1780" s="6" t="s">
        <v>13500</v>
      </c>
      <c r="H1780" s="6" t="s">
        <v>6447</v>
      </c>
      <c r="I1780" s="43">
        <v>45231</v>
      </c>
      <c r="J1780" s="43">
        <v>45236</v>
      </c>
      <c r="K1780">
        <v>872589</v>
      </c>
      <c r="L1780" s="6" t="s">
        <v>13501</v>
      </c>
      <c r="M1780" s="6" t="s">
        <v>13502</v>
      </c>
      <c r="N1780" s="6" t="s">
        <v>4557</v>
      </c>
      <c r="O1780" s="6" t="s">
        <v>3983</v>
      </c>
      <c r="Q1780" s="6" t="s">
        <v>2694</v>
      </c>
      <c r="R1780" s="6" t="s">
        <v>24314</v>
      </c>
      <c r="S1780" s="6" t="s">
        <v>24315</v>
      </c>
      <c r="T1780" s="6" t="s">
        <v>12</v>
      </c>
      <c r="U1780" s="6" t="s">
        <v>2694</v>
      </c>
      <c r="V1780" s="6" t="s">
        <v>16785</v>
      </c>
      <c r="W1780" s="6" t="s">
        <v>16786</v>
      </c>
      <c r="X1780" s="6" t="s">
        <v>24316</v>
      </c>
      <c r="Y1780" s="6" t="s">
        <v>24317</v>
      </c>
      <c r="Z1780" s="6" t="s">
        <v>24318</v>
      </c>
    </row>
    <row r="1781" spans="1:26" x14ac:dyDescent="0.25">
      <c r="A1781" s="6" t="s">
        <v>2094</v>
      </c>
      <c r="B1781" s="6" t="s">
        <v>3837</v>
      </c>
      <c r="C1781" s="6" t="s">
        <v>3823</v>
      </c>
      <c r="D1781" s="6" t="s">
        <v>12414</v>
      </c>
      <c r="E1781" s="6" t="s">
        <v>81</v>
      </c>
      <c r="F1781" s="6" t="s">
        <v>7215</v>
      </c>
      <c r="G1781" s="6" t="s">
        <v>13503</v>
      </c>
      <c r="H1781" s="6" t="s">
        <v>81</v>
      </c>
      <c r="I1781" s="43"/>
      <c r="J1781" s="43"/>
      <c r="K1781">
        <v>929869</v>
      </c>
      <c r="L1781" s="6" t="s">
        <v>13504</v>
      </c>
      <c r="M1781" s="6" t="s">
        <v>13505</v>
      </c>
      <c r="N1781" s="6" t="s">
        <v>4453</v>
      </c>
      <c r="O1781" s="6" t="s">
        <v>3982</v>
      </c>
      <c r="Q1781" s="6" t="s">
        <v>2695</v>
      </c>
      <c r="R1781" s="6" t="s">
        <v>24319</v>
      </c>
      <c r="S1781" s="6" t="s">
        <v>24320</v>
      </c>
      <c r="T1781" s="6" t="s">
        <v>15902</v>
      </c>
      <c r="U1781" s="6" t="s">
        <v>2695</v>
      </c>
      <c r="V1781" s="6" t="s">
        <v>15930</v>
      </c>
      <c r="W1781" s="6" t="s">
        <v>15949</v>
      </c>
      <c r="X1781" s="6" t="s">
        <v>24321</v>
      </c>
      <c r="Y1781" s="6" t="s">
        <v>24322</v>
      </c>
      <c r="Z1781" s="6" t="s">
        <v>24323</v>
      </c>
    </row>
    <row r="1782" spans="1:26" x14ac:dyDescent="0.25">
      <c r="A1782" s="6" t="s">
        <v>2096</v>
      </c>
      <c r="B1782" s="6" t="s">
        <v>3847</v>
      </c>
      <c r="C1782" s="6" t="s">
        <v>3819</v>
      </c>
      <c r="D1782" s="6" t="s">
        <v>13506</v>
      </c>
      <c r="E1782" s="6" t="s">
        <v>9557</v>
      </c>
      <c r="F1782" s="6" t="s">
        <v>6850</v>
      </c>
      <c r="G1782" s="6" t="s">
        <v>8695</v>
      </c>
      <c r="H1782" s="6" t="s">
        <v>6852</v>
      </c>
      <c r="I1782" s="43">
        <v>45232</v>
      </c>
      <c r="J1782" s="43">
        <v>45236</v>
      </c>
      <c r="K1782">
        <v>1782170</v>
      </c>
      <c r="L1782" s="6" t="s">
        <v>13507</v>
      </c>
      <c r="M1782" s="6" t="s">
        <v>13508</v>
      </c>
      <c r="N1782" s="6" t="s">
        <v>5860</v>
      </c>
      <c r="O1782" s="6" t="s">
        <v>3982</v>
      </c>
      <c r="Q1782" s="6" t="s">
        <v>2697</v>
      </c>
      <c r="R1782" s="6" t="s">
        <v>24324</v>
      </c>
      <c r="S1782" s="6" t="s">
        <v>24325</v>
      </c>
      <c r="T1782" s="6" t="s">
        <v>12</v>
      </c>
      <c r="U1782" s="6" t="s">
        <v>2697</v>
      </c>
      <c r="V1782" s="6" t="s">
        <v>15930</v>
      </c>
      <c r="W1782" s="6" t="s">
        <v>16425</v>
      </c>
      <c r="X1782" s="6" t="s">
        <v>24326</v>
      </c>
      <c r="Y1782" s="6" t="s">
        <v>24327</v>
      </c>
      <c r="Z1782" s="6" t="s">
        <v>24328</v>
      </c>
    </row>
    <row r="1783" spans="1:26" x14ac:dyDescent="0.25">
      <c r="A1783" s="6" t="s">
        <v>3554</v>
      </c>
      <c r="B1783" s="6" t="s">
        <v>3913</v>
      </c>
      <c r="C1783" s="6" t="s">
        <v>3835</v>
      </c>
      <c r="D1783" s="6" t="s">
        <v>13509</v>
      </c>
      <c r="E1783" s="6" t="s">
        <v>81</v>
      </c>
      <c r="F1783" s="6" t="s">
        <v>13510</v>
      </c>
      <c r="G1783" s="6" t="s">
        <v>13511</v>
      </c>
      <c r="H1783" s="6" t="s">
        <v>81</v>
      </c>
      <c r="I1783" s="43"/>
      <c r="J1783" s="43"/>
      <c r="K1783">
        <v>1552653</v>
      </c>
      <c r="L1783" s="6" t="s">
        <v>13512</v>
      </c>
      <c r="M1783" s="6" t="s">
        <v>13513</v>
      </c>
      <c r="N1783" s="6" t="s">
        <v>5861</v>
      </c>
      <c r="O1783" s="6" t="s">
        <v>3983</v>
      </c>
      <c r="Q1783" s="6" t="s">
        <v>2699</v>
      </c>
      <c r="R1783" s="6" t="s">
        <v>24329</v>
      </c>
      <c r="S1783" s="6" t="s">
        <v>24330</v>
      </c>
      <c r="T1783" s="6" t="s">
        <v>15902</v>
      </c>
      <c r="U1783" s="6" t="s">
        <v>2699</v>
      </c>
      <c r="V1783" s="6" t="s">
        <v>16070</v>
      </c>
      <c r="W1783" s="6" t="s">
        <v>17297</v>
      </c>
      <c r="X1783" s="6" t="s">
        <v>24331</v>
      </c>
      <c r="Y1783" s="6" t="s">
        <v>24332</v>
      </c>
      <c r="Z1783" s="6" t="s">
        <v>24333</v>
      </c>
    </row>
    <row r="1784" spans="1:26" x14ac:dyDescent="0.25">
      <c r="A1784" s="6" t="s">
        <v>3555</v>
      </c>
      <c r="B1784" s="6" t="s">
        <v>3923</v>
      </c>
      <c r="C1784" s="6" t="s">
        <v>3866</v>
      </c>
      <c r="D1784" s="6" t="s">
        <v>13514</v>
      </c>
      <c r="E1784" s="6" t="s">
        <v>13515</v>
      </c>
      <c r="F1784" s="6" t="s">
        <v>7038</v>
      </c>
      <c r="G1784" s="6" t="s">
        <v>13516</v>
      </c>
      <c r="H1784" s="6" t="s">
        <v>81</v>
      </c>
      <c r="I1784" s="43"/>
      <c r="J1784" s="43"/>
      <c r="L1784" s="6" t="s">
        <v>13517</v>
      </c>
      <c r="M1784" s="6" t="s">
        <v>81</v>
      </c>
      <c r="N1784" s="6" t="s">
        <v>5862</v>
      </c>
      <c r="O1784" s="6" t="s">
        <v>3982</v>
      </c>
      <c r="Q1784" s="6" t="s">
        <v>2701</v>
      </c>
      <c r="R1784" s="6" t="s">
        <v>24334</v>
      </c>
      <c r="S1784" s="6" t="s">
        <v>24335</v>
      </c>
      <c r="T1784" s="6" t="s">
        <v>12</v>
      </c>
      <c r="U1784" s="6" t="s">
        <v>2701</v>
      </c>
      <c r="V1784" s="6" t="s">
        <v>16024</v>
      </c>
      <c r="W1784" s="6" t="s">
        <v>16364</v>
      </c>
      <c r="X1784" s="6" t="s">
        <v>24336</v>
      </c>
      <c r="Y1784" s="6" t="s">
        <v>24337</v>
      </c>
      <c r="Z1784" s="6" t="s">
        <v>24338</v>
      </c>
    </row>
    <row r="1785" spans="1:26" x14ac:dyDescent="0.25">
      <c r="A1785" s="6" t="s">
        <v>2098</v>
      </c>
      <c r="B1785" s="6" t="s">
        <v>3833</v>
      </c>
      <c r="C1785" s="6" t="s">
        <v>3816</v>
      </c>
      <c r="D1785" s="6" t="s">
        <v>13518</v>
      </c>
      <c r="E1785" s="6" t="s">
        <v>81</v>
      </c>
      <c r="F1785" s="6" t="s">
        <v>9068</v>
      </c>
      <c r="G1785" s="6" t="s">
        <v>9069</v>
      </c>
      <c r="H1785" s="6" t="s">
        <v>6376</v>
      </c>
      <c r="I1785" s="43">
        <v>45236</v>
      </c>
      <c r="J1785" s="43">
        <v>45240</v>
      </c>
      <c r="K1785">
        <v>1358762</v>
      </c>
      <c r="L1785" s="6" t="s">
        <v>13519</v>
      </c>
      <c r="M1785" s="6" t="s">
        <v>13520</v>
      </c>
      <c r="N1785" s="6" t="s">
        <v>5863</v>
      </c>
      <c r="O1785" s="6" t="s">
        <v>3983</v>
      </c>
      <c r="Q1785" s="6" t="s">
        <v>2702</v>
      </c>
      <c r="R1785" s="6" t="s">
        <v>24339</v>
      </c>
      <c r="S1785" s="6" t="s">
        <v>24340</v>
      </c>
      <c r="T1785" s="6" t="s">
        <v>12</v>
      </c>
      <c r="U1785" s="6" t="s">
        <v>2702</v>
      </c>
      <c r="V1785" s="6" t="s">
        <v>16926</v>
      </c>
      <c r="W1785" s="6" t="s">
        <v>24341</v>
      </c>
      <c r="X1785" s="6" t="s">
        <v>24342</v>
      </c>
      <c r="Y1785" s="6" t="s">
        <v>24343</v>
      </c>
      <c r="Z1785" s="6" t="s">
        <v>24344</v>
      </c>
    </row>
    <row r="1786" spans="1:26" x14ac:dyDescent="0.25">
      <c r="A1786" s="6" t="s">
        <v>2100</v>
      </c>
      <c r="B1786" s="6" t="s">
        <v>3935</v>
      </c>
      <c r="C1786" s="6" t="s">
        <v>3840</v>
      </c>
      <c r="D1786" s="6" t="s">
        <v>13521</v>
      </c>
      <c r="E1786" s="6" t="s">
        <v>6492</v>
      </c>
      <c r="F1786" s="6" t="s">
        <v>6792</v>
      </c>
      <c r="G1786" s="6" t="s">
        <v>13522</v>
      </c>
      <c r="H1786" s="6" t="s">
        <v>6353</v>
      </c>
      <c r="I1786" s="43">
        <v>45216</v>
      </c>
      <c r="J1786" s="43">
        <v>45222</v>
      </c>
      <c r="K1786">
        <v>1571283</v>
      </c>
      <c r="L1786" s="6" t="s">
        <v>13523</v>
      </c>
      <c r="M1786" s="6" t="s">
        <v>13524</v>
      </c>
      <c r="N1786" s="6" t="s">
        <v>5864</v>
      </c>
      <c r="O1786" s="6" t="s">
        <v>3982</v>
      </c>
      <c r="Q1786" s="6" t="s">
        <v>2703</v>
      </c>
      <c r="R1786" s="6" t="s">
        <v>24345</v>
      </c>
      <c r="S1786" s="6" t="s">
        <v>24346</v>
      </c>
      <c r="T1786" s="6" t="s">
        <v>15902</v>
      </c>
      <c r="U1786" s="6" t="s">
        <v>2703</v>
      </c>
      <c r="V1786" s="6" t="s">
        <v>16510</v>
      </c>
      <c r="W1786" s="6" t="s">
        <v>16511</v>
      </c>
      <c r="X1786" s="6" t="s">
        <v>24347</v>
      </c>
      <c r="Y1786" s="6" t="s">
        <v>24348</v>
      </c>
      <c r="Z1786" s="6" t="s">
        <v>24349</v>
      </c>
    </row>
    <row r="1787" spans="1:26" x14ac:dyDescent="0.25">
      <c r="A1787" s="6" t="s">
        <v>2102</v>
      </c>
      <c r="B1787" s="6" t="s">
        <v>3885</v>
      </c>
      <c r="C1787" s="6" t="s">
        <v>3826</v>
      </c>
      <c r="D1787" s="6" t="s">
        <v>13525</v>
      </c>
      <c r="E1787" s="6" t="s">
        <v>81</v>
      </c>
      <c r="F1787" s="6" t="s">
        <v>10439</v>
      </c>
      <c r="G1787" s="6" t="s">
        <v>13161</v>
      </c>
      <c r="H1787" s="6" t="s">
        <v>6408</v>
      </c>
      <c r="I1787" s="43">
        <v>45147</v>
      </c>
      <c r="J1787" s="43"/>
      <c r="K1787">
        <v>1786431</v>
      </c>
      <c r="L1787" s="6" t="s">
        <v>13526</v>
      </c>
      <c r="M1787" s="6" t="s">
        <v>13527</v>
      </c>
      <c r="N1787" s="6" t="s">
        <v>4091</v>
      </c>
      <c r="O1787" s="6" t="s">
        <v>3983</v>
      </c>
      <c r="Q1787" s="6" t="s">
        <v>2705</v>
      </c>
      <c r="R1787" s="6" t="s">
        <v>24350</v>
      </c>
      <c r="S1787" s="6" t="s">
        <v>24351</v>
      </c>
      <c r="T1787" s="6" t="s">
        <v>12</v>
      </c>
      <c r="U1787" s="6" t="s">
        <v>2705</v>
      </c>
      <c r="V1787" s="6" t="s">
        <v>15895</v>
      </c>
      <c r="W1787" s="6" t="s">
        <v>16659</v>
      </c>
      <c r="X1787" s="6" t="s">
        <v>24352</v>
      </c>
      <c r="Y1787" s="6" t="s">
        <v>24353</v>
      </c>
      <c r="Z1787" s="6" t="s">
        <v>24354</v>
      </c>
    </row>
    <row r="1788" spans="1:26" x14ac:dyDescent="0.25">
      <c r="A1788" s="6" t="s">
        <v>3557</v>
      </c>
      <c r="B1788" s="6" t="s">
        <v>3859</v>
      </c>
      <c r="C1788" s="6" t="s">
        <v>3823</v>
      </c>
      <c r="D1788" s="6" t="s">
        <v>13528</v>
      </c>
      <c r="E1788" s="6" t="s">
        <v>13529</v>
      </c>
      <c r="F1788" s="6" t="s">
        <v>7444</v>
      </c>
      <c r="G1788" s="6" t="s">
        <v>8817</v>
      </c>
      <c r="H1788" s="6" t="s">
        <v>6829</v>
      </c>
      <c r="I1788" s="43">
        <v>45229</v>
      </c>
      <c r="J1788" s="43">
        <v>45233</v>
      </c>
      <c r="K1788">
        <v>1740332</v>
      </c>
      <c r="L1788" s="6" t="s">
        <v>13530</v>
      </c>
      <c r="M1788" s="6" t="s">
        <v>13531</v>
      </c>
      <c r="N1788" s="6" t="s">
        <v>5865</v>
      </c>
      <c r="O1788" s="6" t="s">
        <v>3982</v>
      </c>
      <c r="Q1788" s="6" t="s">
        <v>2707</v>
      </c>
      <c r="R1788" s="6" t="s">
        <v>24355</v>
      </c>
      <c r="S1788" s="6" t="s">
        <v>24356</v>
      </c>
      <c r="T1788" s="6" t="s">
        <v>15902</v>
      </c>
      <c r="U1788" s="6" t="s">
        <v>2707</v>
      </c>
      <c r="V1788" s="6" t="s">
        <v>102</v>
      </c>
      <c r="W1788" s="6" t="s">
        <v>16106</v>
      </c>
      <c r="X1788" s="6" t="s">
        <v>24357</v>
      </c>
      <c r="Y1788" s="6" t="s">
        <v>24358</v>
      </c>
      <c r="Z1788" s="6" t="s">
        <v>24359</v>
      </c>
    </row>
    <row r="1789" spans="1:26" x14ac:dyDescent="0.25">
      <c r="A1789" s="6" t="s">
        <v>2104</v>
      </c>
      <c r="B1789" s="6" t="s">
        <v>3832</v>
      </c>
      <c r="C1789" s="6" t="s">
        <v>3821</v>
      </c>
      <c r="D1789" s="6" t="s">
        <v>13532</v>
      </c>
      <c r="E1789" s="6" t="s">
        <v>81</v>
      </c>
      <c r="F1789" s="6" t="s">
        <v>9411</v>
      </c>
      <c r="G1789" s="6" t="s">
        <v>13533</v>
      </c>
      <c r="H1789" s="6" t="s">
        <v>161</v>
      </c>
      <c r="I1789" s="43">
        <v>45219</v>
      </c>
      <c r="J1789" s="43"/>
      <c r="K1789">
        <v>1281761</v>
      </c>
      <c r="L1789" s="6" t="s">
        <v>13534</v>
      </c>
      <c r="M1789" s="6" t="s">
        <v>13535</v>
      </c>
      <c r="N1789" s="6" t="s">
        <v>5866</v>
      </c>
      <c r="O1789" s="6" t="s">
        <v>3982</v>
      </c>
      <c r="Q1789" s="6" t="s">
        <v>3785</v>
      </c>
      <c r="R1789" s="6" t="s">
        <v>24360</v>
      </c>
      <c r="S1789" s="6" t="s">
        <v>24361</v>
      </c>
      <c r="T1789" s="6" t="s">
        <v>15902</v>
      </c>
      <c r="U1789" s="6" t="s">
        <v>3785</v>
      </c>
      <c r="V1789" s="6" t="s">
        <v>16037</v>
      </c>
      <c r="W1789" s="6" t="s">
        <v>16579</v>
      </c>
      <c r="X1789" s="6" t="s">
        <v>24362</v>
      </c>
      <c r="Y1789" s="6" t="s">
        <v>24363</v>
      </c>
      <c r="Z1789" s="6" t="s">
        <v>81</v>
      </c>
    </row>
    <row r="1790" spans="1:26" x14ac:dyDescent="0.25">
      <c r="A1790" s="6" t="s">
        <v>2106</v>
      </c>
      <c r="B1790" s="6" t="s">
        <v>3953</v>
      </c>
      <c r="C1790" s="6" t="s">
        <v>3821</v>
      </c>
      <c r="D1790" s="6" t="s">
        <v>13536</v>
      </c>
      <c r="E1790" s="6" t="s">
        <v>81</v>
      </c>
      <c r="F1790" s="6" t="s">
        <v>7701</v>
      </c>
      <c r="G1790" s="6" t="s">
        <v>13537</v>
      </c>
      <c r="H1790" s="6" t="s">
        <v>1678</v>
      </c>
      <c r="I1790" s="43">
        <v>45231</v>
      </c>
      <c r="J1790" s="43">
        <v>45236</v>
      </c>
      <c r="K1790">
        <v>898174</v>
      </c>
      <c r="L1790" s="6" t="s">
        <v>13538</v>
      </c>
      <c r="M1790" s="6" t="s">
        <v>13539</v>
      </c>
      <c r="N1790" s="6" t="s">
        <v>4477</v>
      </c>
      <c r="O1790" s="6" t="s">
        <v>3982</v>
      </c>
      <c r="Q1790" s="6" t="s">
        <v>2712</v>
      </c>
      <c r="R1790" s="6" t="s">
        <v>24364</v>
      </c>
      <c r="S1790" s="6" t="s">
        <v>6134</v>
      </c>
      <c r="T1790" s="6" t="s">
        <v>12</v>
      </c>
      <c r="U1790" s="6" t="s">
        <v>2712</v>
      </c>
      <c r="V1790" s="6" t="s">
        <v>17182</v>
      </c>
      <c r="W1790" s="6" t="s">
        <v>17182</v>
      </c>
      <c r="X1790" s="6" t="s">
        <v>24365</v>
      </c>
      <c r="Y1790" s="6" t="s">
        <v>24366</v>
      </c>
      <c r="Z1790" s="6" t="s">
        <v>24367</v>
      </c>
    </row>
    <row r="1791" spans="1:26" x14ac:dyDescent="0.25">
      <c r="A1791" s="6" t="s">
        <v>2108</v>
      </c>
      <c r="B1791" s="6" t="s">
        <v>3879</v>
      </c>
      <c r="C1791" s="6" t="s">
        <v>3816</v>
      </c>
      <c r="D1791" s="6" t="s">
        <v>6750</v>
      </c>
      <c r="E1791" s="6" t="s">
        <v>13540</v>
      </c>
      <c r="F1791" s="6" t="s">
        <v>7097</v>
      </c>
      <c r="G1791" s="6" t="s">
        <v>13541</v>
      </c>
      <c r="H1791" s="6" t="s">
        <v>1601</v>
      </c>
      <c r="I1791" s="43">
        <v>45229</v>
      </c>
      <c r="J1791" s="43">
        <v>45233</v>
      </c>
      <c r="K1791">
        <v>730272</v>
      </c>
      <c r="L1791" s="6" t="s">
        <v>13542</v>
      </c>
      <c r="M1791" s="6" t="s">
        <v>13543</v>
      </c>
      <c r="N1791" s="6" t="s">
        <v>4867</v>
      </c>
      <c r="O1791" s="6" t="s">
        <v>3983</v>
      </c>
      <c r="Q1791" s="6" t="s">
        <v>6222</v>
      </c>
      <c r="R1791" s="6" t="s">
        <v>24368</v>
      </c>
      <c r="S1791" s="6" t="s">
        <v>24369</v>
      </c>
      <c r="T1791" s="6" t="s">
        <v>15902</v>
      </c>
      <c r="U1791" s="6" t="s">
        <v>6222</v>
      </c>
      <c r="V1791" s="6" t="s">
        <v>15910</v>
      </c>
      <c r="W1791" s="6" t="s">
        <v>16031</v>
      </c>
      <c r="X1791" s="6" t="s">
        <v>24370</v>
      </c>
      <c r="Y1791" s="6" t="s">
        <v>24371</v>
      </c>
      <c r="Z1791" s="6" t="s">
        <v>81</v>
      </c>
    </row>
    <row r="1792" spans="1:26" x14ac:dyDescent="0.25">
      <c r="A1792" s="6" t="s">
        <v>2110</v>
      </c>
      <c r="B1792" s="6" t="s">
        <v>3861</v>
      </c>
      <c r="C1792" s="6" t="s">
        <v>114</v>
      </c>
      <c r="D1792" s="6" t="s">
        <v>13544</v>
      </c>
      <c r="E1792" s="6" t="s">
        <v>12134</v>
      </c>
      <c r="F1792" s="6" t="s">
        <v>6615</v>
      </c>
      <c r="G1792" s="6" t="s">
        <v>13545</v>
      </c>
      <c r="H1792" s="6" t="s">
        <v>6617</v>
      </c>
      <c r="I1792" s="43">
        <v>45230</v>
      </c>
      <c r="J1792" s="43">
        <v>45236</v>
      </c>
      <c r="K1792">
        <v>85535</v>
      </c>
      <c r="L1792" s="6" t="s">
        <v>13546</v>
      </c>
      <c r="M1792" s="6" t="s">
        <v>13547</v>
      </c>
      <c r="N1792" s="6" t="s">
        <v>4871</v>
      </c>
      <c r="O1792" s="6" t="s">
        <v>3982</v>
      </c>
      <c r="Q1792" s="6" t="s">
        <v>2715</v>
      </c>
      <c r="R1792" s="6" t="s">
        <v>24372</v>
      </c>
      <c r="S1792" s="6" t="s">
        <v>24373</v>
      </c>
      <c r="T1792" s="6" t="s">
        <v>81</v>
      </c>
      <c r="U1792" s="6" t="s">
        <v>81</v>
      </c>
      <c r="V1792" s="6" t="s">
        <v>15943</v>
      </c>
      <c r="W1792" s="6" t="s">
        <v>17917</v>
      </c>
      <c r="X1792" s="6" t="s">
        <v>24374</v>
      </c>
      <c r="Y1792" s="6" t="s">
        <v>24375</v>
      </c>
      <c r="Z1792" s="6" t="s">
        <v>81</v>
      </c>
    </row>
    <row r="1793" spans="1:26" x14ac:dyDescent="0.25">
      <c r="A1793" s="6" t="s">
        <v>2111</v>
      </c>
      <c r="B1793" s="6" t="s">
        <v>3825</v>
      </c>
      <c r="C1793" s="6" t="s">
        <v>3826</v>
      </c>
      <c r="D1793" s="6" t="s">
        <v>13548</v>
      </c>
      <c r="E1793" s="6" t="s">
        <v>81</v>
      </c>
      <c r="F1793" s="6" t="s">
        <v>13549</v>
      </c>
      <c r="G1793" s="6" t="s">
        <v>13550</v>
      </c>
      <c r="H1793" s="6" t="s">
        <v>6353</v>
      </c>
      <c r="I1793" s="43">
        <v>45175</v>
      </c>
      <c r="J1793" s="43">
        <v>45180</v>
      </c>
      <c r="K1793">
        <v>1528849</v>
      </c>
      <c r="L1793" s="6" t="s">
        <v>13551</v>
      </c>
      <c r="M1793" s="6" t="s">
        <v>13552</v>
      </c>
      <c r="N1793" s="6" t="s">
        <v>4936</v>
      </c>
      <c r="O1793" s="6" t="s">
        <v>3982</v>
      </c>
      <c r="Q1793" s="6" t="s">
        <v>2717</v>
      </c>
      <c r="R1793" s="6" t="s">
        <v>24376</v>
      </c>
      <c r="S1793" s="6" t="s">
        <v>24377</v>
      </c>
      <c r="T1793" s="6" t="s">
        <v>12</v>
      </c>
      <c r="U1793" s="6" t="s">
        <v>2717</v>
      </c>
      <c r="V1793" s="6" t="s">
        <v>15903</v>
      </c>
      <c r="W1793" s="6" t="s">
        <v>16945</v>
      </c>
      <c r="X1793" s="6" t="s">
        <v>24378</v>
      </c>
      <c r="Y1793" s="6" t="s">
        <v>24379</v>
      </c>
      <c r="Z1793" s="6" t="s">
        <v>24380</v>
      </c>
    </row>
    <row r="1794" spans="1:26" x14ac:dyDescent="0.25">
      <c r="A1794" s="6" t="s">
        <v>2112</v>
      </c>
      <c r="B1794" s="6" t="s">
        <v>3856</v>
      </c>
      <c r="C1794" s="6" t="s">
        <v>3823</v>
      </c>
      <c r="D1794" s="6" t="s">
        <v>13553</v>
      </c>
      <c r="E1794" s="6" t="s">
        <v>8126</v>
      </c>
      <c r="F1794" s="6" t="s">
        <v>8648</v>
      </c>
      <c r="G1794" s="6" t="s">
        <v>8649</v>
      </c>
      <c r="H1794" s="6" t="s">
        <v>6353</v>
      </c>
      <c r="I1794" s="43">
        <v>45217</v>
      </c>
      <c r="J1794" s="43">
        <v>45222</v>
      </c>
      <c r="K1794">
        <v>315213</v>
      </c>
      <c r="L1794" s="6" t="s">
        <v>13554</v>
      </c>
      <c r="M1794" s="6" t="s">
        <v>13555</v>
      </c>
      <c r="N1794" s="6" t="s">
        <v>5867</v>
      </c>
      <c r="O1794" s="6" t="s">
        <v>3982</v>
      </c>
      <c r="Q1794" s="6" t="s">
        <v>15877</v>
      </c>
      <c r="R1794" s="6" t="s">
        <v>24381</v>
      </c>
      <c r="S1794" s="6" t="s">
        <v>81</v>
      </c>
      <c r="T1794" s="6" t="s">
        <v>81</v>
      </c>
      <c r="U1794" s="6" t="s">
        <v>81</v>
      </c>
      <c r="V1794" s="6" t="s">
        <v>16127</v>
      </c>
      <c r="W1794" s="6" t="s">
        <v>16152</v>
      </c>
      <c r="X1794" s="6" t="s">
        <v>24382</v>
      </c>
      <c r="Y1794" s="6" t="s">
        <v>24383</v>
      </c>
      <c r="Z1794" s="6" t="s">
        <v>81</v>
      </c>
    </row>
    <row r="1795" spans="1:26" x14ac:dyDescent="0.25">
      <c r="A1795" s="6" t="s">
        <v>2114</v>
      </c>
      <c r="B1795" s="6" t="s">
        <v>3897</v>
      </c>
      <c r="C1795" s="6" t="s">
        <v>3840</v>
      </c>
      <c r="D1795" s="6" t="s">
        <v>13556</v>
      </c>
      <c r="E1795" s="6" t="s">
        <v>81</v>
      </c>
      <c r="F1795" s="6" t="s">
        <v>6397</v>
      </c>
      <c r="G1795" s="6" t="s">
        <v>13557</v>
      </c>
      <c r="H1795" s="6" t="s">
        <v>6399</v>
      </c>
      <c r="I1795" s="43">
        <v>45229</v>
      </c>
      <c r="J1795" s="43">
        <v>45233</v>
      </c>
      <c r="K1795">
        <v>1040829</v>
      </c>
      <c r="L1795" s="6" t="s">
        <v>13558</v>
      </c>
      <c r="M1795" s="6" t="s">
        <v>13559</v>
      </c>
      <c r="N1795" s="6" t="s">
        <v>5868</v>
      </c>
      <c r="O1795" s="6" t="s">
        <v>3982</v>
      </c>
      <c r="Q1795" s="6" t="s">
        <v>2718</v>
      </c>
      <c r="R1795" s="6" t="s">
        <v>24384</v>
      </c>
      <c r="S1795" s="6" t="s">
        <v>24385</v>
      </c>
      <c r="T1795" s="6" t="s">
        <v>81</v>
      </c>
      <c r="U1795" s="6" t="s">
        <v>81</v>
      </c>
      <c r="V1795" s="6" t="s">
        <v>15943</v>
      </c>
      <c r="W1795" s="6" t="s">
        <v>16374</v>
      </c>
      <c r="X1795" s="6" t="s">
        <v>24386</v>
      </c>
      <c r="Y1795" s="6" t="s">
        <v>24387</v>
      </c>
      <c r="Z1795" s="6" t="s">
        <v>81</v>
      </c>
    </row>
    <row r="1796" spans="1:26" x14ac:dyDescent="0.25">
      <c r="A1796" s="6" t="s">
        <v>3558</v>
      </c>
      <c r="B1796" s="6" t="s">
        <v>3924</v>
      </c>
      <c r="C1796" s="6" t="s">
        <v>3823</v>
      </c>
      <c r="D1796" s="6" t="s">
        <v>24659</v>
      </c>
      <c r="E1796" s="6" t="s">
        <v>8123</v>
      </c>
      <c r="F1796" s="6" t="s">
        <v>6722</v>
      </c>
      <c r="G1796" s="6" t="s">
        <v>13560</v>
      </c>
      <c r="H1796" s="6" t="s">
        <v>81</v>
      </c>
      <c r="I1796" s="43"/>
      <c r="J1796" s="43"/>
      <c r="L1796" s="6" t="s">
        <v>13561</v>
      </c>
      <c r="M1796" s="6" t="s">
        <v>13562</v>
      </c>
      <c r="N1796" s="6" t="s">
        <v>4710</v>
      </c>
      <c r="O1796" s="6" t="s">
        <v>3982</v>
      </c>
      <c r="Q1796" s="6" t="s">
        <v>3788</v>
      </c>
      <c r="R1796" s="6" t="s">
        <v>24388</v>
      </c>
      <c r="S1796" s="6" t="s">
        <v>24389</v>
      </c>
      <c r="T1796" s="6" t="s">
        <v>81</v>
      </c>
      <c r="U1796" s="6" t="s">
        <v>81</v>
      </c>
      <c r="V1796" s="6" t="s">
        <v>15889</v>
      </c>
      <c r="W1796" s="6" t="s">
        <v>18010</v>
      </c>
      <c r="X1796" s="6" t="s">
        <v>24390</v>
      </c>
      <c r="Y1796" s="6" t="s">
        <v>24391</v>
      </c>
      <c r="Z1796" s="6" t="s">
        <v>24392</v>
      </c>
    </row>
    <row r="1797" spans="1:26" x14ac:dyDescent="0.25">
      <c r="A1797" s="6" t="s">
        <v>2116</v>
      </c>
      <c r="B1797" s="6" t="s">
        <v>3951</v>
      </c>
      <c r="C1797" s="6" t="s">
        <v>3866</v>
      </c>
      <c r="D1797" s="6" t="s">
        <v>13563</v>
      </c>
      <c r="E1797" s="6" t="s">
        <v>81</v>
      </c>
      <c r="F1797" s="6" t="s">
        <v>8212</v>
      </c>
      <c r="G1797" s="6" t="s">
        <v>8213</v>
      </c>
      <c r="H1797" s="6" t="s">
        <v>81</v>
      </c>
      <c r="I1797" s="43">
        <v>45231</v>
      </c>
      <c r="J1797" s="43">
        <v>45234</v>
      </c>
      <c r="K1797">
        <v>1451505</v>
      </c>
      <c r="L1797" s="6" t="s">
        <v>13564</v>
      </c>
      <c r="M1797" s="6" t="s">
        <v>13565</v>
      </c>
      <c r="N1797" s="6" t="s">
        <v>4020</v>
      </c>
      <c r="O1797" s="6" t="s">
        <v>3982</v>
      </c>
      <c r="Q1797" s="6" t="s">
        <v>2719</v>
      </c>
      <c r="R1797" s="6" t="s">
        <v>24393</v>
      </c>
      <c r="S1797" s="6" t="s">
        <v>24394</v>
      </c>
      <c r="T1797" s="6" t="s">
        <v>12</v>
      </c>
      <c r="U1797" s="6" t="s">
        <v>2719</v>
      </c>
      <c r="V1797" s="6" t="s">
        <v>15910</v>
      </c>
      <c r="W1797" s="6" t="s">
        <v>16687</v>
      </c>
      <c r="X1797" s="6" t="s">
        <v>24395</v>
      </c>
      <c r="Y1797" s="6" t="s">
        <v>24396</v>
      </c>
      <c r="Z1797" s="6" t="s">
        <v>24397</v>
      </c>
    </row>
    <row r="1798" spans="1:26" x14ac:dyDescent="0.25">
      <c r="A1798" s="6" t="s">
        <v>2118</v>
      </c>
      <c r="B1798" s="6" t="s">
        <v>3916</v>
      </c>
      <c r="C1798" s="6" t="s">
        <v>114</v>
      </c>
      <c r="D1798" s="6" t="s">
        <v>13566</v>
      </c>
      <c r="E1798" s="6" t="s">
        <v>81</v>
      </c>
      <c r="F1798" s="6" t="s">
        <v>7215</v>
      </c>
      <c r="G1798" s="6" t="s">
        <v>13567</v>
      </c>
      <c r="H1798" s="6" t="s">
        <v>81</v>
      </c>
      <c r="I1798" s="43"/>
      <c r="J1798" s="43"/>
      <c r="K1798">
        <v>863064</v>
      </c>
      <c r="L1798" s="6" t="s">
        <v>13568</v>
      </c>
      <c r="M1798" s="6" t="s">
        <v>13569</v>
      </c>
      <c r="N1798" s="6" t="s">
        <v>4050</v>
      </c>
      <c r="O1798" s="6" t="s">
        <v>3982</v>
      </c>
      <c r="Q1798" s="6" t="s">
        <v>3794</v>
      </c>
      <c r="R1798" s="6" t="s">
        <v>24398</v>
      </c>
      <c r="S1798" s="6" t="s">
        <v>24399</v>
      </c>
      <c r="T1798" s="6" t="s">
        <v>12</v>
      </c>
      <c r="U1798" s="6" t="s">
        <v>3794</v>
      </c>
      <c r="V1798" s="6" t="s">
        <v>16024</v>
      </c>
      <c r="W1798" s="6" t="s">
        <v>17075</v>
      </c>
      <c r="X1798" s="6" t="s">
        <v>24400</v>
      </c>
      <c r="Y1798" s="6" t="s">
        <v>24401</v>
      </c>
      <c r="Z1798" s="6" t="s">
        <v>24402</v>
      </c>
    </row>
    <row r="1799" spans="1:26" x14ac:dyDescent="0.25">
      <c r="A1799" s="6" t="s">
        <v>6216</v>
      </c>
      <c r="B1799" s="6" t="s">
        <v>3944</v>
      </c>
      <c r="C1799" s="6" t="s">
        <v>3821</v>
      </c>
      <c r="D1799" s="6" t="s">
        <v>13570</v>
      </c>
      <c r="E1799" s="6" t="s">
        <v>6476</v>
      </c>
      <c r="F1799" s="6" t="s">
        <v>13571</v>
      </c>
      <c r="G1799" s="6" t="s">
        <v>13572</v>
      </c>
      <c r="H1799" s="6" t="s">
        <v>6617</v>
      </c>
      <c r="I1799" s="43">
        <v>45147</v>
      </c>
      <c r="J1799" s="43">
        <v>45149</v>
      </c>
      <c r="K1799">
        <v>1167419</v>
      </c>
      <c r="L1799" s="6" t="s">
        <v>13573</v>
      </c>
      <c r="M1799" s="6" t="s">
        <v>13574</v>
      </c>
      <c r="N1799" s="6" t="s">
        <v>13575</v>
      </c>
      <c r="O1799" s="6" t="s">
        <v>3982</v>
      </c>
      <c r="Q1799" s="6" t="s">
        <v>2720</v>
      </c>
      <c r="R1799" s="6" t="s">
        <v>24403</v>
      </c>
      <c r="S1799" s="6" t="s">
        <v>24404</v>
      </c>
      <c r="T1799" s="6" t="s">
        <v>12</v>
      </c>
      <c r="U1799" s="6" t="s">
        <v>2720</v>
      </c>
      <c r="V1799" s="6" t="s">
        <v>16676</v>
      </c>
      <c r="W1799" s="6" t="s">
        <v>16677</v>
      </c>
      <c r="X1799" s="6" t="s">
        <v>24405</v>
      </c>
      <c r="Y1799" s="6" t="s">
        <v>24406</v>
      </c>
      <c r="Z1799" s="6" t="s">
        <v>24407</v>
      </c>
    </row>
    <row r="1800" spans="1:26" x14ac:dyDescent="0.25">
      <c r="A1800" s="6" t="s">
        <v>2120</v>
      </c>
      <c r="B1800" s="6" t="s">
        <v>3839</v>
      </c>
      <c r="C1800" s="6" t="s">
        <v>3840</v>
      </c>
      <c r="D1800" s="6" t="s">
        <v>13576</v>
      </c>
      <c r="E1800" s="6" t="s">
        <v>8435</v>
      </c>
      <c r="F1800" s="6" t="s">
        <v>6445</v>
      </c>
      <c r="G1800" s="6" t="s">
        <v>9375</v>
      </c>
      <c r="H1800" s="6" t="s">
        <v>6447</v>
      </c>
      <c r="I1800" s="43">
        <v>45230</v>
      </c>
      <c r="J1800" s="43">
        <v>45236</v>
      </c>
      <c r="K1800">
        <v>1556593</v>
      </c>
      <c r="L1800" s="6" t="s">
        <v>81</v>
      </c>
      <c r="M1800" s="6" t="s">
        <v>13577</v>
      </c>
      <c r="N1800" s="6" t="s">
        <v>5869</v>
      </c>
      <c r="O1800" s="6" t="s">
        <v>3982</v>
      </c>
      <c r="Q1800" s="6" t="s">
        <v>2724</v>
      </c>
      <c r="R1800" s="6" t="s">
        <v>24408</v>
      </c>
      <c r="S1800" s="6" t="s">
        <v>81</v>
      </c>
      <c r="T1800" s="6" t="s">
        <v>81</v>
      </c>
      <c r="U1800" s="6" t="s">
        <v>81</v>
      </c>
      <c r="V1800" s="6" t="s">
        <v>16024</v>
      </c>
      <c r="W1800" s="6" t="s">
        <v>16089</v>
      </c>
      <c r="X1800" s="6" t="s">
        <v>24409</v>
      </c>
      <c r="Y1800" s="6" t="s">
        <v>24410</v>
      </c>
      <c r="Z1800" s="6" t="s">
        <v>81</v>
      </c>
    </row>
    <row r="1801" spans="1:26" x14ac:dyDescent="0.25">
      <c r="A1801" s="6" t="s">
        <v>2122</v>
      </c>
      <c r="B1801" s="6" t="s">
        <v>3910</v>
      </c>
      <c r="C1801" s="6" t="s">
        <v>3826</v>
      </c>
      <c r="D1801" s="6" t="s">
        <v>13578</v>
      </c>
      <c r="E1801" s="6" t="s">
        <v>81</v>
      </c>
      <c r="F1801" s="6" t="s">
        <v>7439</v>
      </c>
      <c r="G1801" s="6" t="s">
        <v>13579</v>
      </c>
      <c r="H1801" s="6" t="s">
        <v>6353</v>
      </c>
      <c r="I1801" s="43">
        <v>45146</v>
      </c>
      <c r="J1801" s="43"/>
      <c r="K1801">
        <v>1874178</v>
      </c>
      <c r="L1801" s="6" t="s">
        <v>13580</v>
      </c>
      <c r="M1801" s="6" t="s">
        <v>13581</v>
      </c>
      <c r="N1801" s="6" t="s">
        <v>4868</v>
      </c>
      <c r="O1801" s="6" t="s">
        <v>3982</v>
      </c>
      <c r="Q1801" s="6" t="s">
        <v>2726</v>
      </c>
      <c r="R1801" s="6" t="s">
        <v>24411</v>
      </c>
      <c r="S1801" s="6" t="s">
        <v>81</v>
      </c>
      <c r="T1801" s="6" t="s">
        <v>12</v>
      </c>
      <c r="U1801" s="6" t="s">
        <v>2726</v>
      </c>
      <c r="V1801" s="6" t="s">
        <v>16024</v>
      </c>
      <c r="W1801" s="6" t="s">
        <v>16025</v>
      </c>
      <c r="X1801" s="6" t="s">
        <v>24412</v>
      </c>
      <c r="Y1801" s="6" t="s">
        <v>24413</v>
      </c>
      <c r="Z1801" s="6" t="s">
        <v>81</v>
      </c>
    </row>
    <row r="1802" spans="1:26" x14ac:dyDescent="0.25">
      <c r="A1802" s="6" t="s">
        <v>2123</v>
      </c>
      <c r="B1802" s="6" t="s">
        <v>3944</v>
      </c>
      <c r="C1802" s="6" t="s">
        <v>3821</v>
      </c>
      <c r="D1802" s="6" t="s">
        <v>13582</v>
      </c>
      <c r="E1802" s="6" t="s">
        <v>81</v>
      </c>
      <c r="F1802" s="6" t="s">
        <v>11184</v>
      </c>
      <c r="G1802" s="6" t="s">
        <v>11185</v>
      </c>
      <c r="H1802" s="6" t="s">
        <v>3137</v>
      </c>
      <c r="I1802" s="43">
        <v>45223</v>
      </c>
      <c r="J1802" s="43">
        <v>45229</v>
      </c>
      <c r="K1802">
        <v>720005</v>
      </c>
      <c r="L1802" s="6" t="s">
        <v>13583</v>
      </c>
      <c r="M1802" s="6" t="s">
        <v>13584</v>
      </c>
      <c r="N1802" s="6" t="s">
        <v>4375</v>
      </c>
      <c r="O1802" s="6" t="s">
        <v>3982</v>
      </c>
      <c r="Q1802" s="6" t="s">
        <v>2729</v>
      </c>
      <c r="R1802" s="6" t="s">
        <v>24414</v>
      </c>
      <c r="S1802" s="6" t="s">
        <v>24415</v>
      </c>
      <c r="T1802" s="6" t="s">
        <v>12</v>
      </c>
      <c r="U1802" s="6" t="s">
        <v>2729</v>
      </c>
      <c r="V1802" s="6" t="s">
        <v>16510</v>
      </c>
      <c r="W1802" s="6" t="s">
        <v>16564</v>
      </c>
      <c r="X1802" s="6" t="s">
        <v>24416</v>
      </c>
      <c r="Y1802" s="6" t="s">
        <v>24417</v>
      </c>
      <c r="Z1802" s="6" t="s">
        <v>24418</v>
      </c>
    </row>
    <row r="1803" spans="1:26" x14ac:dyDescent="0.25">
      <c r="A1803" s="6" t="s">
        <v>3560</v>
      </c>
      <c r="B1803" s="6" t="s">
        <v>3877</v>
      </c>
      <c r="C1803" s="6" t="s">
        <v>3823</v>
      </c>
      <c r="D1803" s="6" t="s">
        <v>13585</v>
      </c>
      <c r="E1803" s="6" t="s">
        <v>81</v>
      </c>
      <c r="F1803" s="6" t="s">
        <v>8733</v>
      </c>
      <c r="G1803" s="6" t="s">
        <v>13586</v>
      </c>
      <c r="H1803" s="6" t="s">
        <v>6353</v>
      </c>
      <c r="I1803" s="43"/>
      <c r="J1803" s="43"/>
      <c r="K1803">
        <v>1819994</v>
      </c>
      <c r="L1803" s="6" t="s">
        <v>13587</v>
      </c>
      <c r="M1803" s="6" t="s">
        <v>13588</v>
      </c>
      <c r="N1803" s="6" t="s">
        <v>4937</v>
      </c>
      <c r="O1803" s="6" t="s">
        <v>3983</v>
      </c>
      <c r="Q1803" s="6" t="s">
        <v>2731</v>
      </c>
      <c r="R1803" s="6" t="s">
        <v>24419</v>
      </c>
      <c r="S1803" s="6" t="s">
        <v>24420</v>
      </c>
      <c r="T1803" s="6" t="s">
        <v>12</v>
      </c>
      <c r="U1803" s="6" t="s">
        <v>2731</v>
      </c>
      <c r="V1803" s="6" t="s">
        <v>16510</v>
      </c>
      <c r="W1803" s="6" t="s">
        <v>16564</v>
      </c>
      <c r="X1803" s="6" t="s">
        <v>24421</v>
      </c>
      <c r="Y1803" s="6" t="s">
        <v>24422</v>
      </c>
      <c r="Z1803" s="6" t="s">
        <v>24423</v>
      </c>
    </row>
    <row r="1804" spans="1:26" x14ac:dyDescent="0.25">
      <c r="A1804" s="6" t="s">
        <v>2125</v>
      </c>
      <c r="B1804" s="6" t="s">
        <v>3936</v>
      </c>
      <c r="C1804" s="6" t="s">
        <v>3821</v>
      </c>
      <c r="D1804" s="6" t="s">
        <v>13589</v>
      </c>
      <c r="E1804" s="6" t="s">
        <v>81</v>
      </c>
      <c r="F1804" s="6" t="s">
        <v>6872</v>
      </c>
      <c r="G1804" s="6" t="s">
        <v>6873</v>
      </c>
      <c r="H1804" s="6" t="s">
        <v>6542</v>
      </c>
      <c r="I1804" s="43">
        <v>45231</v>
      </c>
      <c r="J1804" s="43">
        <v>45236</v>
      </c>
      <c r="K1804">
        <v>1805284</v>
      </c>
      <c r="L1804" s="6" t="s">
        <v>13590</v>
      </c>
      <c r="M1804" s="6" t="s">
        <v>13591</v>
      </c>
      <c r="N1804" s="6" t="s">
        <v>5870</v>
      </c>
      <c r="O1804" s="6" t="s">
        <v>3982</v>
      </c>
      <c r="Q1804" s="6" t="s">
        <v>3797</v>
      </c>
      <c r="R1804" s="6" t="s">
        <v>24424</v>
      </c>
      <c r="S1804" s="6" t="s">
        <v>24425</v>
      </c>
      <c r="T1804" s="6" t="s">
        <v>81</v>
      </c>
      <c r="U1804" s="6" t="s">
        <v>81</v>
      </c>
      <c r="V1804" s="6" t="s">
        <v>16037</v>
      </c>
      <c r="W1804" s="6" t="s">
        <v>16616</v>
      </c>
      <c r="X1804" s="6" t="s">
        <v>24426</v>
      </c>
      <c r="Y1804" s="6" t="s">
        <v>24427</v>
      </c>
      <c r="Z1804" s="6" t="s">
        <v>81</v>
      </c>
    </row>
    <row r="1805" spans="1:26" x14ac:dyDescent="0.25">
      <c r="A1805" s="6" t="s">
        <v>3561</v>
      </c>
      <c r="B1805" s="6" t="s">
        <v>3892</v>
      </c>
      <c r="C1805" s="6" t="s">
        <v>3826</v>
      </c>
      <c r="D1805" s="6" t="s">
        <v>13592</v>
      </c>
      <c r="E1805" s="6" t="s">
        <v>24660</v>
      </c>
      <c r="F1805" s="6" t="s">
        <v>24661</v>
      </c>
      <c r="G1805" s="6" t="s">
        <v>13593</v>
      </c>
      <c r="H1805" s="6" t="s">
        <v>81</v>
      </c>
      <c r="I1805" s="43"/>
      <c r="J1805" s="43"/>
      <c r="K1805">
        <v>1294591</v>
      </c>
      <c r="L1805" s="6" t="s">
        <v>13594</v>
      </c>
      <c r="M1805" s="6" t="s">
        <v>13595</v>
      </c>
      <c r="N1805" s="6" t="s">
        <v>5871</v>
      </c>
      <c r="O1805" s="6" t="s">
        <v>3982</v>
      </c>
      <c r="Q1805" s="6" t="s">
        <v>2734</v>
      </c>
      <c r="R1805" s="6" t="s">
        <v>24428</v>
      </c>
      <c r="S1805" s="6" t="s">
        <v>24429</v>
      </c>
      <c r="T1805" s="6" t="s">
        <v>12</v>
      </c>
      <c r="U1805" s="6" t="s">
        <v>2734</v>
      </c>
      <c r="V1805" s="6" t="s">
        <v>15889</v>
      </c>
      <c r="W1805" s="6" t="s">
        <v>15890</v>
      </c>
      <c r="X1805" s="6" t="s">
        <v>24430</v>
      </c>
      <c r="Y1805" s="6" t="s">
        <v>24431</v>
      </c>
      <c r="Z1805" s="6" t="s">
        <v>24432</v>
      </c>
    </row>
    <row r="1806" spans="1:26" x14ac:dyDescent="0.25">
      <c r="A1806" s="6" t="s">
        <v>2126</v>
      </c>
      <c r="B1806" s="6" t="s">
        <v>3922</v>
      </c>
      <c r="C1806" s="6" t="s">
        <v>3826</v>
      </c>
      <c r="D1806" s="6" t="s">
        <v>13596</v>
      </c>
      <c r="E1806" s="6" t="s">
        <v>81</v>
      </c>
      <c r="F1806" s="6" t="s">
        <v>6445</v>
      </c>
      <c r="G1806" s="6" t="s">
        <v>9728</v>
      </c>
      <c r="H1806" s="6" t="s">
        <v>6447</v>
      </c>
      <c r="I1806" s="43">
        <v>45148</v>
      </c>
      <c r="J1806" s="43"/>
      <c r="K1806">
        <v>1037038</v>
      </c>
      <c r="L1806" s="6" t="s">
        <v>13597</v>
      </c>
      <c r="M1806" s="6" t="s">
        <v>13598</v>
      </c>
      <c r="N1806" s="6" t="s">
        <v>4654</v>
      </c>
      <c r="O1806" s="6" t="s">
        <v>3982</v>
      </c>
      <c r="Q1806" s="6" t="s">
        <v>2735</v>
      </c>
      <c r="R1806" s="6" t="s">
        <v>24433</v>
      </c>
      <c r="S1806" s="6" t="s">
        <v>24434</v>
      </c>
      <c r="T1806" s="6" t="s">
        <v>15902</v>
      </c>
      <c r="U1806" s="6" t="s">
        <v>2735</v>
      </c>
      <c r="V1806" s="6" t="s">
        <v>15889</v>
      </c>
      <c r="W1806" s="6" t="s">
        <v>18010</v>
      </c>
      <c r="X1806" s="6" t="s">
        <v>24435</v>
      </c>
      <c r="Y1806" s="6" t="s">
        <v>24436</v>
      </c>
      <c r="Z1806" s="6" t="s">
        <v>24437</v>
      </c>
    </row>
    <row r="1807" spans="1:26" x14ac:dyDescent="0.25">
      <c r="A1807" s="6" t="s">
        <v>2127</v>
      </c>
      <c r="B1807" s="6" t="s">
        <v>3867</v>
      </c>
      <c r="C1807" s="6" t="s">
        <v>3821</v>
      </c>
      <c r="D1807" s="6" t="s">
        <v>13599</v>
      </c>
      <c r="E1807" s="6" t="s">
        <v>81</v>
      </c>
      <c r="F1807" s="6" t="s">
        <v>13600</v>
      </c>
      <c r="G1807" s="6" t="s">
        <v>13601</v>
      </c>
      <c r="H1807" s="6" t="s">
        <v>6408</v>
      </c>
      <c r="I1807" s="43">
        <v>45216</v>
      </c>
      <c r="J1807" s="43">
        <v>45222</v>
      </c>
      <c r="K1807">
        <v>84246</v>
      </c>
      <c r="L1807" s="6" t="s">
        <v>13602</v>
      </c>
      <c r="M1807" s="6" t="s">
        <v>13603</v>
      </c>
      <c r="N1807" s="6" t="s">
        <v>5872</v>
      </c>
      <c r="O1807" s="6" t="s">
        <v>3982</v>
      </c>
      <c r="Q1807" s="6" t="s">
        <v>3800</v>
      </c>
      <c r="R1807" s="6" t="s">
        <v>24438</v>
      </c>
      <c r="S1807" s="6" t="s">
        <v>24439</v>
      </c>
      <c r="T1807" s="6" t="s">
        <v>15902</v>
      </c>
      <c r="U1807" s="6" t="s">
        <v>3800</v>
      </c>
      <c r="V1807" s="6" t="s">
        <v>16037</v>
      </c>
      <c r="W1807" s="6" t="s">
        <v>19927</v>
      </c>
      <c r="X1807" s="6" t="s">
        <v>24440</v>
      </c>
      <c r="Y1807" s="6" t="s">
        <v>24441</v>
      </c>
      <c r="Z1807" s="6" t="s">
        <v>24442</v>
      </c>
    </row>
    <row r="1808" spans="1:26" x14ac:dyDescent="0.25">
      <c r="A1808" s="6" t="s">
        <v>2129</v>
      </c>
      <c r="B1808" s="6" t="s">
        <v>3853</v>
      </c>
      <c r="C1808" s="6" t="s">
        <v>3819</v>
      </c>
      <c r="D1808" s="6" t="s">
        <v>13604</v>
      </c>
      <c r="E1808" s="6" t="s">
        <v>6885</v>
      </c>
      <c r="F1808" s="6" t="s">
        <v>6537</v>
      </c>
      <c r="G1808" s="6" t="s">
        <v>7658</v>
      </c>
      <c r="H1808" s="6" t="s">
        <v>6353</v>
      </c>
      <c r="I1808" s="43">
        <v>45229</v>
      </c>
      <c r="J1808" s="43">
        <v>45233</v>
      </c>
      <c r="K1808">
        <v>917273</v>
      </c>
      <c r="L1808" s="6" t="s">
        <v>13605</v>
      </c>
      <c r="M1808" s="6" t="s">
        <v>13606</v>
      </c>
      <c r="N1808" s="6" t="s">
        <v>5873</v>
      </c>
      <c r="O1808" s="6" t="s">
        <v>3982</v>
      </c>
      <c r="Q1808" s="6" t="s">
        <v>2737</v>
      </c>
      <c r="R1808" s="6" t="s">
        <v>24443</v>
      </c>
      <c r="S1808" s="6" t="s">
        <v>24444</v>
      </c>
      <c r="T1808" s="6" t="s">
        <v>15902</v>
      </c>
      <c r="U1808" s="6" t="s">
        <v>2737</v>
      </c>
      <c r="V1808" s="6" t="s">
        <v>16024</v>
      </c>
      <c r="W1808" s="6" t="s">
        <v>16025</v>
      </c>
      <c r="X1808" s="6" t="s">
        <v>24445</v>
      </c>
      <c r="Y1808" s="6" t="s">
        <v>24446</v>
      </c>
      <c r="Z1808" s="6" t="s">
        <v>24447</v>
      </c>
    </row>
    <row r="1809" spans="1:26" x14ac:dyDescent="0.25">
      <c r="A1809" s="6" t="s">
        <v>2130</v>
      </c>
      <c r="B1809" s="6" t="s">
        <v>3879</v>
      </c>
      <c r="C1809" s="6" t="s">
        <v>3816</v>
      </c>
      <c r="D1809" s="6" t="s">
        <v>13607</v>
      </c>
      <c r="E1809" s="6" t="s">
        <v>81</v>
      </c>
      <c r="F1809" s="6" t="s">
        <v>6472</v>
      </c>
      <c r="G1809" s="6" t="s">
        <v>13608</v>
      </c>
      <c r="H1809" s="6" t="s">
        <v>6353</v>
      </c>
      <c r="I1809" s="43">
        <v>45224</v>
      </c>
      <c r="J1809" s="43">
        <v>45229</v>
      </c>
      <c r="K1809">
        <v>943819</v>
      </c>
      <c r="L1809" s="6" t="s">
        <v>13609</v>
      </c>
      <c r="M1809" s="6" t="s">
        <v>13610</v>
      </c>
      <c r="N1809" s="6" t="s">
        <v>4409</v>
      </c>
      <c r="O1809" s="6" t="s">
        <v>3983</v>
      </c>
      <c r="Q1809" s="6" t="s">
        <v>3802</v>
      </c>
      <c r="R1809" s="6" t="s">
        <v>24448</v>
      </c>
      <c r="S1809" s="6" t="s">
        <v>24449</v>
      </c>
      <c r="T1809" s="6" t="s">
        <v>81</v>
      </c>
      <c r="U1809" s="6" t="s">
        <v>81</v>
      </c>
      <c r="V1809" s="6" t="s">
        <v>16213</v>
      </c>
      <c r="W1809" s="6" t="s">
        <v>16214</v>
      </c>
      <c r="X1809" s="6" t="s">
        <v>24450</v>
      </c>
      <c r="Y1809" s="6" t="s">
        <v>24451</v>
      </c>
      <c r="Z1809" s="6" t="s">
        <v>81</v>
      </c>
    </row>
    <row r="1810" spans="1:26" x14ac:dyDescent="0.25">
      <c r="A1810" s="6" t="s">
        <v>2132</v>
      </c>
      <c r="B1810" s="6" t="s">
        <v>3858</v>
      </c>
      <c r="C1810" s="6" t="s">
        <v>3819</v>
      </c>
      <c r="D1810" s="6" t="s">
        <v>13611</v>
      </c>
      <c r="E1810" s="6" t="s">
        <v>81</v>
      </c>
      <c r="F1810" s="6" t="s">
        <v>13612</v>
      </c>
      <c r="G1810" s="6" t="s">
        <v>13613</v>
      </c>
      <c r="H1810" s="6" t="s">
        <v>6353</v>
      </c>
      <c r="I1810" s="43">
        <v>45237</v>
      </c>
      <c r="J1810" s="43">
        <v>45243</v>
      </c>
      <c r="K1810">
        <v>1384905</v>
      </c>
      <c r="L1810" s="6" t="s">
        <v>13614</v>
      </c>
      <c r="M1810" s="6" t="s">
        <v>13615</v>
      </c>
      <c r="N1810" s="6" t="s">
        <v>5874</v>
      </c>
      <c r="O1810" s="6" t="s">
        <v>3982</v>
      </c>
      <c r="Q1810" s="6" t="s">
        <v>2739</v>
      </c>
      <c r="R1810" s="6" t="s">
        <v>24452</v>
      </c>
      <c r="S1810" s="6" t="s">
        <v>24453</v>
      </c>
      <c r="T1810" s="6" t="s">
        <v>15902</v>
      </c>
      <c r="U1810" s="6" t="s">
        <v>2739</v>
      </c>
      <c r="V1810" s="6" t="s">
        <v>16024</v>
      </c>
      <c r="W1810" s="6" t="s">
        <v>16025</v>
      </c>
      <c r="X1810" s="6" t="s">
        <v>24454</v>
      </c>
      <c r="Y1810" s="6" t="s">
        <v>24455</v>
      </c>
      <c r="Z1810" s="6" t="s">
        <v>24456</v>
      </c>
    </row>
    <row r="1811" spans="1:26" x14ac:dyDescent="0.25">
      <c r="A1811" s="6" t="s">
        <v>3562</v>
      </c>
      <c r="B1811" s="6" t="s">
        <v>3910</v>
      </c>
      <c r="C1811" s="6" t="s">
        <v>3826</v>
      </c>
      <c r="D1811" s="6" t="s">
        <v>13616</v>
      </c>
      <c r="E1811" s="6" t="s">
        <v>7162</v>
      </c>
      <c r="F1811" s="6" t="s">
        <v>13617</v>
      </c>
      <c r="G1811" s="6" t="s">
        <v>13618</v>
      </c>
      <c r="H1811" s="6" t="s">
        <v>81</v>
      </c>
      <c r="I1811" s="43"/>
      <c r="J1811" s="43"/>
      <c r="L1811" s="6" t="s">
        <v>13619</v>
      </c>
      <c r="M1811" s="6" t="s">
        <v>13620</v>
      </c>
      <c r="N1811" s="6" t="s">
        <v>5875</v>
      </c>
      <c r="O1811" s="6" t="s">
        <v>3982</v>
      </c>
      <c r="Q1811" s="6" t="s">
        <v>2740</v>
      </c>
      <c r="R1811" s="6" t="s">
        <v>24457</v>
      </c>
      <c r="S1811" s="6" t="s">
        <v>24458</v>
      </c>
      <c r="T1811" s="6" t="s">
        <v>15902</v>
      </c>
      <c r="U1811" s="6" t="s">
        <v>2740</v>
      </c>
      <c r="V1811" s="6" t="s">
        <v>15930</v>
      </c>
      <c r="W1811" s="6" t="s">
        <v>16319</v>
      </c>
      <c r="X1811" s="6" t="s">
        <v>24459</v>
      </c>
      <c r="Y1811" s="6" t="s">
        <v>24460</v>
      </c>
      <c r="Z1811" s="6" t="s">
        <v>24461</v>
      </c>
    </row>
    <row r="1812" spans="1:26" x14ac:dyDescent="0.25">
      <c r="A1812" s="6" t="s">
        <v>2134</v>
      </c>
      <c r="B1812" s="6" t="s">
        <v>3953</v>
      </c>
      <c r="C1812" s="6" t="s">
        <v>3821</v>
      </c>
      <c r="D1812" s="6" t="s">
        <v>13621</v>
      </c>
      <c r="E1812" s="6" t="s">
        <v>13622</v>
      </c>
      <c r="F1812" s="6" t="s">
        <v>6487</v>
      </c>
      <c r="G1812" s="6" t="s">
        <v>13493</v>
      </c>
      <c r="H1812" s="6" t="s">
        <v>81</v>
      </c>
      <c r="I1812" s="43">
        <v>45229</v>
      </c>
      <c r="J1812" s="43">
        <v>45233</v>
      </c>
      <c r="K1812">
        <v>913144</v>
      </c>
      <c r="L1812" s="6" t="s">
        <v>13623</v>
      </c>
      <c r="M1812" s="6" t="s">
        <v>13624</v>
      </c>
      <c r="N1812" s="6" t="s">
        <v>5876</v>
      </c>
      <c r="O1812" s="6" t="s">
        <v>3982</v>
      </c>
      <c r="Q1812" s="6" t="s">
        <v>2742</v>
      </c>
      <c r="R1812" s="6" t="s">
        <v>2741</v>
      </c>
      <c r="S1812" s="6" t="s">
        <v>24462</v>
      </c>
      <c r="T1812" s="6" t="s">
        <v>81</v>
      </c>
      <c r="U1812" s="6" t="s">
        <v>81</v>
      </c>
      <c r="V1812" s="6" t="s">
        <v>15943</v>
      </c>
      <c r="W1812" s="6" t="s">
        <v>15944</v>
      </c>
      <c r="X1812" s="6" t="s">
        <v>24463</v>
      </c>
      <c r="Y1812" s="6" t="s">
        <v>24464</v>
      </c>
      <c r="Z1812" s="6" t="s">
        <v>81</v>
      </c>
    </row>
    <row r="1813" spans="1:26" x14ac:dyDescent="0.25">
      <c r="A1813" s="6" t="s">
        <v>3563</v>
      </c>
      <c r="B1813" s="6" t="s">
        <v>3920</v>
      </c>
      <c r="C1813" s="6" t="s">
        <v>3819</v>
      </c>
      <c r="D1813" s="6" t="s">
        <v>13625</v>
      </c>
      <c r="E1813" s="6" t="s">
        <v>81</v>
      </c>
      <c r="F1813" s="6" t="s">
        <v>13626</v>
      </c>
      <c r="G1813" s="6" t="s">
        <v>13627</v>
      </c>
      <c r="H1813" s="6" t="s">
        <v>81</v>
      </c>
      <c r="I1813" s="43"/>
      <c r="J1813" s="43"/>
      <c r="L1813" s="6" t="s">
        <v>81</v>
      </c>
      <c r="M1813" s="6" t="s">
        <v>81</v>
      </c>
      <c r="N1813" s="6" t="s">
        <v>5877</v>
      </c>
      <c r="O1813" s="6" t="s">
        <v>3982</v>
      </c>
      <c r="Q1813" s="6" t="s">
        <v>2744</v>
      </c>
      <c r="R1813" s="6" t="s">
        <v>24465</v>
      </c>
      <c r="S1813" s="6" t="s">
        <v>24466</v>
      </c>
      <c r="T1813" s="6" t="s">
        <v>15902</v>
      </c>
      <c r="U1813" s="6" t="s">
        <v>2744</v>
      </c>
      <c r="V1813" s="6" t="s">
        <v>16037</v>
      </c>
      <c r="W1813" s="6" t="s">
        <v>16616</v>
      </c>
      <c r="X1813" s="6" t="s">
        <v>24467</v>
      </c>
      <c r="Y1813" s="6" t="s">
        <v>24468</v>
      </c>
      <c r="Z1813" s="6" t="s">
        <v>24469</v>
      </c>
    </row>
    <row r="1814" spans="1:26" x14ac:dyDescent="0.25">
      <c r="A1814" s="6" t="s">
        <v>3565</v>
      </c>
      <c r="B1814" s="6" t="s">
        <v>3898</v>
      </c>
      <c r="C1814" s="6" t="s">
        <v>102</v>
      </c>
      <c r="D1814" s="6" t="s">
        <v>13628</v>
      </c>
      <c r="E1814" s="6" t="s">
        <v>6431</v>
      </c>
      <c r="F1814" s="6" t="s">
        <v>7215</v>
      </c>
      <c r="G1814" s="6" t="s">
        <v>13629</v>
      </c>
      <c r="H1814" s="6" t="s">
        <v>81</v>
      </c>
      <c r="I1814" s="43">
        <v>45154</v>
      </c>
      <c r="J1814" s="43">
        <v>45159</v>
      </c>
      <c r="K1814">
        <v>1848763</v>
      </c>
      <c r="L1814" s="6" t="s">
        <v>13630</v>
      </c>
      <c r="M1814" s="6" t="s">
        <v>13631</v>
      </c>
      <c r="N1814" s="6" t="s">
        <v>24662</v>
      </c>
      <c r="O1814" s="6" t="s">
        <v>3983</v>
      </c>
      <c r="Q1814" s="6" t="s">
        <v>2746</v>
      </c>
      <c r="R1814" s="6" t="s">
        <v>24470</v>
      </c>
      <c r="S1814" s="6" t="s">
        <v>24471</v>
      </c>
      <c r="T1814" s="6" t="s">
        <v>15902</v>
      </c>
      <c r="U1814" s="6" t="s">
        <v>2746</v>
      </c>
      <c r="V1814" s="6" t="s">
        <v>16037</v>
      </c>
      <c r="W1814" s="6" t="s">
        <v>16616</v>
      </c>
      <c r="X1814" s="6" t="s">
        <v>24472</v>
      </c>
      <c r="Y1814" s="6" t="s">
        <v>24473</v>
      </c>
      <c r="Z1814" s="6" t="s">
        <v>81</v>
      </c>
    </row>
    <row r="1815" spans="1:26" x14ac:dyDescent="0.25">
      <c r="A1815" s="6" t="s">
        <v>15824</v>
      </c>
      <c r="B1815" s="6" t="s">
        <v>3824</v>
      </c>
      <c r="C1815" s="6" t="s">
        <v>3823</v>
      </c>
      <c r="D1815" s="6" t="s">
        <v>24663</v>
      </c>
      <c r="E1815" s="6" t="s">
        <v>24664</v>
      </c>
      <c r="F1815" s="6" t="s">
        <v>6530</v>
      </c>
      <c r="G1815" s="6" t="s">
        <v>24665</v>
      </c>
      <c r="H1815" s="6" t="s">
        <v>6447</v>
      </c>
      <c r="I1815" s="43">
        <v>45231</v>
      </c>
      <c r="J1815" s="43">
        <v>45236</v>
      </c>
      <c r="L1815" s="6" t="s">
        <v>81</v>
      </c>
      <c r="M1815" s="6" t="s">
        <v>81</v>
      </c>
      <c r="N1815" s="6" t="s">
        <v>24666</v>
      </c>
      <c r="O1815" s="6" t="s">
        <v>3982</v>
      </c>
      <c r="Q1815" s="6" t="s">
        <v>2748</v>
      </c>
      <c r="R1815" s="6" t="s">
        <v>24474</v>
      </c>
      <c r="S1815" s="6" t="s">
        <v>24475</v>
      </c>
      <c r="T1815" s="6" t="s">
        <v>81</v>
      </c>
      <c r="U1815" s="6" t="s">
        <v>81</v>
      </c>
      <c r="V1815" s="6" t="s">
        <v>15903</v>
      </c>
      <c r="W1815" s="6" t="s">
        <v>18986</v>
      </c>
      <c r="X1815" s="6" t="s">
        <v>24476</v>
      </c>
      <c r="Y1815" s="6" t="s">
        <v>24477</v>
      </c>
      <c r="Z1815" s="6" t="s">
        <v>81</v>
      </c>
    </row>
    <row r="1816" spans="1:26" x14ac:dyDescent="0.25">
      <c r="A1816" s="6" t="s">
        <v>3567</v>
      </c>
      <c r="B1816" s="6" t="s">
        <v>3896</v>
      </c>
      <c r="C1816" s="6" t="s">
        <v>3819</v>
      </c>
      <c r="D1816" s="6" t="s">
        <v>13632</v>
      </c>
      <c r="E1816" s="6" t="s">
        <v>81</v>
      </c>
      <c r="F1816" s="6" t="s">
        <v>11908</v>
      </c>
      <c r="G1816" s="6" t="s">
        <v>13633</v>
      </c>
      <c r="H1816" s="6" t="s">
        <v>6829</v>
      </c>
      <c r="I1816" s="43">
        <v>45236</v>
      </c>
      <c r="J1816" s="43">
        <v>45240</v>
      </c>
      <c r="K1816">
        <v>84748</v>
      </c>
      <c r="L1816" s="6" t="s">
        <v>13634</v>
      </c>
      <c r="M1816" s="6" t="s">
        <v>13635</v>
      </c>
      <c r="N1816" s="6" t="s">
        <v>4314</v>
      </c>
      <c r="O1816" s="6" t="s">
        <v>3982</v>
      </c>
      <c r="Q1816" s="6" t="s">
        <v>2749</v>
      </c>
      <c r="R1816" s="6" t="s">
        <v>24478</v>
      </c>
      <c r="S1816" s="6" t="s">
        <v>24479</v>
      </c>
      <c r="T1816" s="6" t="s">
        <v>12</v>
      </c>
      <c r="U1816" s="6" t="s">
        <v>2749</v>
      </c>
      <c r="V1816" s="6" t="s">
        <v>15936</v>
      </c>
      <c r="W1816" s="6" t="s">
        <v>15937</v>
      </c>
      <c r="X1816" s="6" t="s">
        <v>24480</v>
      </c>
      <c r="Y1816" s="6" t="s">
        <v>24481</v>
      </c>
      <c r="Z1816" s="6" t="s">
        <v>24482</v>
      </c>
    </row>
    <row r="1817" spans="1:26" x14ac:dyDescent="0.25">
      <c r="A1817" s="6" t="s">
        <v>2136</v>
      </c>
      <c r="B1817" s="6" t="s">
        <v>3833</v>
      </c>
      <c r="C1817" s="6" t="s">
        <v>3816</v>
      </c>
      <c r="D1817" s="6" t="s">
        <v>13636</v>
      </c>
      <c r="E1817" s="6" t="s">
        <v>6444</v>
      </c>
      <c r="F1817" s="6" t="s">
        <v>7215</v>
      </c>
      <c r="G1817" s="6" t="s">
        <v>13637</v>
      </c>
      <c r="H1817" s="6" t="s">
        <v>81</v>
      </c>
      <c r="I1817" s="43">
        <v>45152</v>
      </c>
      <c r="J1817" s="43"/>
      <c r="K1817">
        <v>1635088</v>
      </c>
      <c r="L1817" s="6" t="s">
        <v>13638</v>
      </c>
      <c r="M1817" s="6" t="s">
        <v>13639</v>
      </c>
      <c r="N1817" s="6" t="s">
        <v>5878</v>
      </c>
      <c r="O1817" s="6" t="s">
        <v>3983</v>
      </c>
      <c r="Q1817" s="6" t="s">
        <v>2751</v>
      </c>
      <c r="R1817" s="6" t="s">
        <v>24483</v>
      </c>
      <c r="S1817" s="6" t="s">
        <v>24484</v>
      </c>
      <c r="T1817" s="6" t="s">
        <v>12</v>
      </c>
      <c r="U1817" s="6" t="s">
        <v>2751</v>
      </c>
      <c r="V1817" s="6" t="s">
        <v>16785</v>
      </c>
      <c r="W1817" s="6" t="s">
        <v>16786</v>
      </c>
      <c r="X1817" s="6" t="s">
        <v>24485</v>
      </c>
      <c r="Y1817" s="6" t="s">
        <v>24486</v>
      </c>
      <c r="Z1817" s="6" t="s">
        <v>24487</v>
      </c>
    </row>
    <row r="1818" spans="1:26" x14ac:dyDescent="0.25">
      <c r="A1818" s="6" t="s">
        <v>2137</v>
      </c>
      <c r="B1818" s="6" t="s">
        <v>3880</v>
      </c>
      <c r="C1818" s="6" t="s">
        <v>3823</v>
      </c>
      <c r="D1818" s="6" t="s">
        <v>13640</v>
      </c>
      <c r="E1818" s="6" t="s">
        <v>81</v>
      </c>
      <c r="F1818" s="6" t="s">
        <v>7058</v>
      </c>
      <c r="G1818" s="6" t="s">
        <v>13641</v>
      </c>
      <c r="H1818" s="6" t="s">
        <v>7060</v>
      </c>
      <c r="I1818" s="43">
        <v>45230</v>
      </c>
      <c r="J1818" s="43">
        <v>45236</v>
      </c>
      <c r="K1818">
        <v>1024478</v>
      </c>
      <c r="L1818" s="6" t="s">
        <v>13642</v>
      </c>
      <c r="M1818" s="6" t="s">
        <v>13643</v>
      </c>
      <c r="N1818" s="6" t="s">
        <v>4410</v>
      </c>
      <c r="O1818" s="6" t="s">
        <v>3982</v>
      </c>
    </row>
    <row r="1819" spans="1:26" x14ac:dyDescent="0.25">
      <c r="A1819" s="6" t="s">
        <v>2139</v>
      </c>
      <c r="B1819" s="6" t="s">
        <v>3886</v>
      </c>
      <c r="C1819" s="6" t="s">
        <v>3887</v>
      </c>
      <c r="D1819" s="6" t="s">
        <v>13644</v>
      </c>
      <c r="E1819" s="6" t="s">
        <v>81</v>
      </c>
      <c r="F1819" s="6" t="s">
        <v>6537</v>
      </c>
      <c r="G1819" s="6" t="s">
        <v>12613</v>
      </c>
      <c r="H1819" s="6" t="s">
        <v>6353</v>
      </c>
      <c r="I1819" s="43">
        <v>45230</v>
      </c>
      <c r="J1819" s="43">
        <v>45236</v>
      </c>
      <c r="K1819">
        <v>1428439</v>
      </c>
      <c r="L1819" s="6" t="s">
        <v>13645</v>
      </c>
      <c r="M1819" s="6" t="s">
        <v>13646</v>
      </c>
      <c r="N1819" s="6" t="s">
        <v>5879</v>
      </c>
      <c r="O1819" s="6" t="s">
        <v>3982</v>
      </c>
    </row>
    <row r="1820" spans="1:26" x14ac:dyDescent="0.25">
      <c r="A1820" s="6" t="s">
        <v>2140</v>
      </c>
      <c r="B1820" s="6" t="s">
        <v>3914</v>
      </c>
      <c r="C1820" s="6" t="s">
        <v>3826</v>
      </c>
      <c r="D1820" s="6" t="s">
        <v>13647</v>
      </c>
      <c r="E1820" s="6" t="s">
        <v>81</v>
      </c>
      <c r="F1820" s="6" t="s">
        <v>6418</v>
      </c>
      <c r="G1820" s="6" t="s">
        <v>13648</v>
      </c>
      <c r="H1820" s="6" t="s">
        <v>6420</v>
      </c>
      <c r="I1820" s="43">
        <v>45223</v>
      </c>
      <c r="J1820" s="43">
        <v>45229</v>
      </c>
      <c r="K1820">
        <v>84839</v>
      </c>
      <c r="L1820" s="6" t="s">
        <v>13649</v>
      </c>
      <c r="M1820" s="6" t="s">
        <v>13650</v>
      </c>
      <c r="N1820" s="6" t="s">
        <v>4869</v>
      </c>
      <c r="O1820" s="6" t="s">
        <v>3982</v>
      </c>
    </row>
    <row r="1821" spans="1:26" x14ac:dyDescent="0.25">
      <c r="A1821" s="6" t="s">
        <v>2142</v>
      </c>
      <c r="B1821" s="6" t="s">
        <v>3858</v>
      </c>
      <c r="C1821" s="6" t="s">
        <v>3819</v>
      </c>
      <c r="D1821" s="6" t="s">
        <v>13651</v>
      </c>
      <c r="E1821" s="6" t="s">
        <v>8126</v>
      </c>
      <c r="F1821" s="6" t="s">
        <v>10584</v>
      </c>
      <c r="G1821" s="6" t="s">
        <v>13652</v>
      </c>
      <c r="H1821" s="6" t="s">
        <v>3137</v>
      </c>
      <c r="I1821" s="43">
        <v>45223</v>
      </c>
      <c r="J1821" s="43">
        <v>45229</v>
      </c>
      <c r="K1821">
        <v>882835</v>
      </c>
      <c r="L1821" s="6" t="s">
        <v>13653</v>
      </c>
      <c r="M1821" s="6" t="s">
        <v>13654</v>
      </c>
      <c r="N1821" s="6" t="s">
        <v>4662</v>
      </c>
      <c r="O1821" s="6" t="s">
        <v>3982</v>
      </c>
    </row>
    <row r="1822" spans="1:26" x14ac:dyDescent="0.25">
      <c r="A1822" s="6" t="s">
        <v>2143</v>
      </c>
      <c r="B1822" s="6" t="s">
        <v>3862</v>
      </c>
      <c r="C1822" s="6" t="s">
        <v>3826</v>
      </c>
      <c r="D1822" s="6" t="s">
        <v>13655</v>
      </c>
      <c r="E1822" s="6" t="s">
        <v>81</v>
      </c>
      <c r="F1822" s="6" t="s">
        <v>6520</v>
      </c>
      <c r="G1822" s="6" t="s">
        <v>13656</v>
      </c>
      <c r="H1822" s="6" t="s">
        <v>6353</v>
      </c>
      <c r="I1822" s="43">
        <v>45155</v>
      </c>
      <c r="J1822" s="43"/>
      <c r="K1822">
        <v>745732</v>
      </c>
      <c r="L1822" s="6" t="s">
        <v>13657</v>
      </c>
      <c r="M1822" s="6" t="s">
        <v>13658</v>
      </c>
      <c r="N1822" s="6" t="s">
        <v>4870</v>
      </c>
      <c r="O1822" s="6" t="s">
        <v>3982</v>
      </c>
    </row>
    <row r="1823" spans="1:26" x14ac:dyDescent="0.25">
      <c r="A1823" s="6" t="s">
        <v>3568</v>
      </c>
      <c r="B1823" s="6" t="s">
        <v>3933</v>
      </c>
      <c r="C1823" s="6" t="s">
        <v>3823</v>
      </c>
      <c r="D1823" s="6" t="s">
        <v>13659</v>
      </c>
      <c r="E1823" s="6" t="s">
        <v>81</v>
      </c>
      <c r="F1823" s="6" t="s">
        <v>7215</v>
      </c>
      <c r="G1823" s="6" t="s">
        <v>13660</v>
      </c>
      <c r="H1823" s="6" t="s">
        <v>81</v>
      </c>
      <c r="I1823" s="43"/>
      <c r="J1823" s="43"/>
      <c r="K1823">
        <v>1592438</v>
      </c>
      <c r="L1823" s="6" t="s">
        <v>81</v>
      </c>
      <c r="M1823" s="6" t="s">
        <v>81</v>
      </c>
      <c r="N1823" s="6" t="s">
        <v>5880</v>
      </c>
      <c r="O1823" s="6" t="s">
        <v>3982</v>
      </c>
    </row>
    <row r="1824" spans="1:26" x14ac:dyDescent="0.25">
      <c r="A1824" s="6" t="s">
        <v>3570</v>
      </c>
      <c r="B1824" s="6" t="s">
        <v>3847</v>
      </c>
      <c r="C1824" s="6" t="s">
        <v>3819</v>
      </c>
      <c r="D1824" s="6" t="s">
        <v>13661</v>
      </c>
      <c r="E1824" s="6" t="s">
        <v>6466</v>
      </c>
      <c r="F1824" s="6" t="s">
        <v>7013</v>
      </c>
      <c r="G1824" s="6" t="s">
        <v>13662</v>
      </c>
      <c r="H1824" s="6" t="s">
        <v>1601</v>
      </c>
      <c r="I1824" s="43">
        <v>45230</v>
      </c>
      <c r="J1824" s="43">
        <v>45236</v>
      </c>
      <c r="K1824">
        <v>1560327</v>
      </c>
      <c r="L1824" s="6" t="s">
        <v>13663</v>
      </c>
      <c r="M1824" s="6" t="s">
        <v>13664</v>
      </c>
      <c r="N1824" s="6" t="s">
        <v>5881</v>
      </c>
      <c r="O1824" s="6" t="s">
        <v>3982</v>
      </c>
    </row>
    <row r="1825" spans="1:15" x14ac:dyDescent="0.25">
      <c r="A1825" s="6" t="s">
        <v>2145</v>
      </c>
      <c r="B1825" s="6" t="s">
        <v>3873</v>
      </c>
      <c r="C1825" s="6" t="s">
        <v>114</v>
      </c>
      <c r="D1825" s="6" t="s">
        <v>13665</v>
      </c>
      <c r="E1825" s="6" t="s">
        <v>81</v>
      </c>
      <c r="F1825" s="6" t="s">
        <v>13142</v>
      </c>
      <c r="G1825" s="6" t="s">
        <v>24667</v>
      </c>
      <c r="H1825" s="6" t="s">
        <v>6638</v>
      </c>
      <c r="I1825" s="43">
        <v>45202</v>
      </c>
      <c r="J1825" s="43">
        <v>45208</v>
      </c>
      <c r="K1825">
        <v>110621</v>
      </c>
      <c r="L1825" s="6" t="s">
        <v>13666</v>
      </c>
      <c r="M1825" s="6" t="s">
        <v>13667</v>
      </c>
      <c r="N1825" s="6" t="s">
        <v>4103</v>
      </c>
      <c r="O1825" s="6" t="s">
        <v>3982</v>
      </c>
    </row>
    <row r="1826" spans="1:15" x14ac:dyDescent="0.25">
      <c r="A1826" s="6" t="s">
        <v>2148</v>
      </c>
      <c r="B1826" s="6" t="s">
        <v>3833</v>
      </c>
      <c r="C1826" s="6" t="s">
        <v>3816</v>
      </c>
      <c r="D1826" s="6" t="s">
        <v>13668</v>
      </c>
      <c r="E1826" s="6" t="s">
        <v>81</v>
      </c>
      <c r="F1826" s="6" t="s">
        <v>6445</v>
      </c>
      <c r="G1826" s="6" t="s">
        <v>9728</v>
      </c>
      <c r="H1826" s="6" t="s">
        <v>6447</v>
      </c>
      <c r="I1826" s="43">
        <v>45236</v>
      </c>
      <c r="J1826" s="43">
        <v>45240</v>
      </c>
      <c r="K1826">
        <v>1802768</v>
      </c>
      <c r="L1826" s="6" t="s">
        <v>13669</v>
      </c>
      <c r="M1826" s="6" t="s">
        <v>13670</v>
      </c>
      <c r="N1826" s="6" t="s">
        <v>5882</v>
      </c>
      <c r="O1826" s="6" t="s">
        <v>3983</v>
      </c>
    </row>
    <row r="1827" spans="1:15" x14ac:dyDescent="0.25">
      <c r="A1827" s="6" t="s">
        <v>2150</v>
      </c>
      <c r="B1827" s="6" t="s">
        <v>3865</v>
      </c>
      <c r="C1827" s="6" t="s">
        <v>3866</v>
      </c>
      <c r="D1827" s="6" t="s">
        <v>13671</v>
      </c>
      <c r="E1827" s="6" t="s">
        <v>6654</v>
      </c>
      <c r="F1827" s="6" t="s">
        <v>6374</v>
      </c>
      <c r="G1827" s="6" t="s">
        <v>9801</v>
      </c>
      <c r="H1827" s="6" t="s">
        <v>6376</v>
      </c>
      <c r="I1827" s="43">
        <v>45222</v>
      </c>
      <c r="J1827" s="43">
        <v>45226</v>
      </c>
      <c r="K1827">
        <v>315852</v>
      </c>
      <c r="L1827" s="6" t="s">
        <v>13672</v>
      </c>
      <c r="M1827" s="6" t="s">
        <v>13673</v>
      </c>
      <c r="N1827" s="6" t="s">
        <v>5883</v>
      </c>
      <c r="O1827" s="6" t="s">
        <v>3982</v>
      </c>
    </row>
    <row r="1828" spans="1:15" x14ac:dyDescent="0.25">
      <c r="A1828" s="6" t="s">
        <v>2152</v>
      </c>
      <c r="B1828" s="6" t="s">
        <v>3926</v>
      </c>
      <c r="C1828" s="6" t="s">
        <v>3826</v>
      </c>
      <c r="D1828" s="6" t="s">
        <v>13674</v>
      </c>
      <c r="E1828" s="6" t="s">
        <v>81</v>
      </c>
      <c r="F1828" s="6" t="s">
        <v>6833</v>
      </c>
      <c r="G1828" s="6" t="s">
        <v>12139</v>
      </c>
      <c r="H1828" s="6" t="s">
        <v>6835</v>
      </c>
      <c r="I1828" s="43">
        <v>45224</v>
      </c>
      <c r="J1828" s="43">
        <v>45229</v>
      </c>
      <c r="K1828">
        <v>1653653</v>
      </c>
      <c r="L1828" s="6" t="s">
        <v>13675</v>
      </c>
      <c r="M1828" s="6" t="s">
        <v>13676</v>
      </c>
      <c r="N1828" s="6" t="s">
        <v>5884</v>
      </c>
      <c r="O1828" s="6" t="s">
        <v>3982</v>
      </c>
    </row>
    <row r="1829" spans="1:15" x14ac:dyDescent="0.25">
      <c r="A1829" s="6" t="s">
        <v>2154</v>
      </c>
      <c r="B1829" s="6" t="s">
        <v>3880</v>
      </c>
      <c r="C1829" s="6" t="s">
        <v>3823</v>
      </c>
      <c r="D1829" s="6" t="s">
        <v>13677</v>
      </c>
      <c r="E1829" s="6" t="s">
        <v>81</v>
      </c>
      <c r="F1829" s="6" t="s">
        <v>13678</v>
      </c>
      <c r="G1829" s="6" t="s">
        <v>13679</v>
      </c>
      <c r="H1829" s="6" t="s">
        <v>7060</v>
      </c>
      <c r="I1829" s="43">
        <v>45229</v>
      </c>
      <c r="J1829" s="43">
        <v>45233</v>
      </c>
      <c r="K1829">
        <v>82811</v>
      </c>
      <c r="L1829" s="6" t="s">
        <v>13680</v>
      </c>
      <c r="M1829" s="6" t="s">
        <v>13681</v>
      </c>
      <c r="N1829" s="6" t="s">
        <v>4665</v>
      </c>
      <c r="O1829" s="6" t="s">
        <v>3982</v>
      </c>
    </row>
    <row r="1830" spans="1:15" x14ac:dyDescent="0.25">
      <c r="A1830" s="6" t="s">
        <v>2156</v>
      </c>
      <c r="B1830" s="6" t="s">
        <v>3894</v>
      </c>
      <c r="C1830" s="6" t="s">
        <v>114</v>
      </c>
      <c r="D1830" s="6" t="s">
        <v>13682</v>
      </c>
      <c r="E1830" s="6" t="s">
        <v>6466</v>
      </c>
      <c r="F1830" s="6" t="s">
        <v>7444</v>
      </c>
      <c r="G1830" s="6" t="s">
        <v>8817</v>
      </c>
      <c r="H1830" s="6" t="s">
        <v>6829</v>
      </c>
      <c r="I1830" s="43">
        <v>45225</v>
      </c>
      <c r="J1830" s="43"/>
      <c r="K1830">
        <v>861884</v>
      </c>
      <c r="L1830" s="6" t="s">
        <v>13683</v>
      </c>
      <c r="M1830" s="6" t="s">
        <v>13684</v>
      </c>
      <c r="N1830" s="6" t="s">
        <v>4338</v>
      </c>
      <c r="O1830" s="6" t="s">
        <v>3982</v>
      </c>
    </row>
    <row r="1831" spans="1:15" x14ac:dyDescent="0.25">
      <c r="A1831" s="6" t="s">
        <v>2157</v>
      </c>
      <c r="B1831" s="6" t="s">
        <v>2661</v>
      </c>
      <c r="C1831" s="6" t="s">
        <v>3823</v>
      </c>
      <c r="D1831" s="6" t="s">
        <v>13685</v>
      </c>
      <c r="E1831" s="6" t="s">
        <v>81</v>
      </c>
      <c r="F1831" s="6" t="s">
        <v>7390</v>
      </c>
      <c r="G1831" s="6" t="s">
        <v>13686</v>
      </c>
      <c r="H1831" s="6" t="s">
        <v>6829</v>
      </c>
      <c r="I1831" s="43">
        <v>45224</v>
      </c>
      <c r="J1831" s="43">
        <v>45229</v>
      </c>
      <c r="K1831">
        <v>1060391</v>
      </c>
      <c r="L1831" s="6" t="s">
        <v>13687</v>
      </c>
      <c r="M1831" s="6" t="s">
        <v>13688</v>
      </c>
      <c r="N1831" s="6" t="s">
        <v>4406</v>
      </c>
      <c r="O1831" s="6" t="s">
        <v>3982</v>
      </c>
    </row>
    <row r="1832" spans="1:15" x14ac:dyDescent="0.25">
      <c r="A1832" s="6" t="s">
        <v>2158</v>
      </c>
      <c r="B1832" s="6" t="s">
        <v>81</v>
      </c>
      <c r="C1832" s="6" t="s">
        <v>81</v>
      </c>
      <c r="D1832" s="6" t="s">
        <v>81</v>
      </c>
      <c r="E1832" s="6" t="s">
        <v>81</v>
      </c>
      <c r="F1832" s="6" t="s">
        <v>81</v>
      </c>
      <c r="G1832" s="6" t="s">
        <v>81</v>
      </c>
      <c r="H1832" s="6" t="s">
        <v>81</v>
      </c>
      <c r="I1832" s="43"/>
      <c r="J1832" s="43"/>
      <c r="K1832">
        <v>1209466</v>
      </c>
      <c r="L1832" s="6" t="s">
        <v>13689</v>
      </c>
      <c r="M1832" s="6" t="s">
        <v>13690</v>
      </c>
      <c r="N1832" s="6" t="s">
        <v>81</v>
      </c>
      <c r="O1832" s="6" t="s">
        <v>81</v>
      </c>
    </row>
    <row r="1833" spans="1:15" x14ac:dyDescent="0.25">
      <c r="A1833" s="6" t="s">
        <v>2160</v>
      </c>
      <c r="B1833" s="6" t="s">
        <v>3837</v>
      </c>
      <c r="C1833" s="6" t="s">
        <v>3823</v>
      </c>
      <c r="D1833" s="6" t="s">
        <v>8535</v>
      </c>
      <c r="E1833" s="6" t="s">
        <v>13691</v>
      </c>
      <c r="F1833" s="6" t="s">
        <v>13692</v>
      </c>
      <c r="G1833" s="6" t="s">
        <v>13693</v>
      </c>
      <c r="H1833" s="6" t="s">
        <v>81</v>
      </c>
      <c r="I1833" s="43"/>
      <c r="J1833" s="43"/>
      <c r="K1833">
        <v>930157</v>
      </c>
      <c r="L1833" s="6" t="s">
        <v>81</v>
      </c>
      <c r="M1833" s="6" t="s">
        <v>81</v>
      </c>
      <c r="N1833" s="6" t="s">
        <v>4831</v>
      </c>
      <c r="O1833" s="6" t="s">
        <v>3982</v>
      </c>
    </row>
    <row r="1834" spans="1:15" x14ac:dyDescent="0.25">
      <c r="A1834" s="6" t="s">
        <v>2161</v>
      </c>
      <c r="B1834" s="6" t="s">
        <v>3877</v>
      </c>
      <c r="C1834" s="6" t="s">
        <v>3823</v>
      </c>
      <c r="D1834" s="6" t="s">
        <v>13694</v>
      </c>
      <c r="E1834" s="6" t="s">
        <v>81</v>
      </c>
      <c r="F1834" s="6" t="s">
        <v>6648</v>
      </c>
      <c r="G1834" s="6" t="s">
        <v>10224</v>
      </c>
      <c r="H1834" s="6" t="s">
        <v>6650</v>
      </c>
      <c r="I1834" s="43">
        <v>45222</v>
      </c>
      <c r="J1834" s="43">
        <v>45226</v>
      </c>
      <c r="K1834">
        <v>101829</v>
      </c>
      <c r="L1834" s="6" t="s">
        <v>13695</v>
      </c>
      <c r="M1834" s="6" t="s">
        <v>13696</v>
      </c>
      <c r="N1834" s="6" t="s">
        <v>4285</v>
      </c>
      <c r="O1834" s="6" t="s">
        <v>3983</v>
      </c>
    </row>
    <row r="1835" spans="1:15" x14ac:dyDescent="0.25">
      <c r="A1835" s="6" t="s">
        <v>2163</v>
      </c>
      <c r="B1835" s="6" t="s">
        <v>3858</v>
      </c>
      <c r="C1835" s="6" t="s">
        <v>3819</v>
      </c>
      <c r="D1835" s="6" t="s">
        <v>13697</v>
      </c>
      <c r="E1835" s="6" t="s">
        <v>81</v>
      </c>
      <c r="F1835" s="6" t="s">
        <v>13698</v>
      </c>
      <c r="G1835" s="6" t="s">
        <v>13699</v>
      </c>
      <c r="H1835" s="6" t="s">
        <v>3137</v>
      </c>
      <c r="I1835" s="43"/>
      <c r="J1835" s="43"/>
      <c r="K1835">
        <v>1830081</v>
      </c>
      <c r="L1835" s="6" t="s">
        <v>81</v>
      </c>
      <c r="M1835" s="6" t="s">
        <v>13700</v>
      </c>
      <c r="N1835" s="6" t="s">
        <v>5885</v>
      </c>
      <c r="O1835" s="6" t="s">
        <v>3982</v>
      </c>
    </row>
    <row r="1836" spans="1:15" x14ac:dyDescent="0.25">
      <c r="A1836" s="6" t="s">
        <v>2165</v>
      </c>
      <c r="B1836" s="6" t="s">
        <v>265</v>
      </c>
      <c r="C1836" s="6" t="s">
        <v>3819</v>
      </c>
      <c r="D1836" s="6" t="s">
        <v>13701</v>
      </c>
      <c r="E1836" s="6" t="s">
        <v>8184</v>
      </c>
      <c r="F1836" s="6" t="s">
        <v>6451</v>
      </c>
      <c r="G1836" s="6" t="s">
        <v>13702</v>
      </c>
      <c r="H1836" s="6" t="s">
        <v>6353</v>
      </c>
      <c r="I1836" s="43">
        <v>45230</v>
      </c>
      <c r="J1836" s="43">
        <v>45236</v>
      </c>
      <c r="K1836">
        <v>1469367</v>
      </c>
      <c r="L1836" s="6" t="s">
        <v>13703</v>
      </c>
      <c r="M1836" s="6" t="s">
        <v>13704</v>
      </c>
      <c r="N1836" s="6" t="s">
        <v>4426</v>
      </c>
      <c r="O1836" s="6" t="s">
        <v>3982</v>
      </c>
    </row>
    <row r="1837" spans="1:15" x14ac:dyDescent="0.25">
      <c r="A1837" s="6" t="s">
        <v>3571</v>
      </c>
      <c r="B1837" s="6" t="s">
        <v>3836</v>
      </c>
      <c r="C1837" s="6" t="s">
        <v>3826</v>
      </c>
      <c r="D1837" s="6" t="s">
        <v>13705</v>
      </c>
      <c r="E1837" s="6" t="s">
        <v>6357</v>
      </c>
      <c r="F1837" s="6" t="s">
        <v>13706</v>
      </c>
      <c r="G1837" s="6" t="s">
        <v>13707</v>
      </c>
      <c r="H1837" s="6" t="s">
        <v>6376</v>
      </c>
      <c r="I1837" s="43">
        <v>45222</v>
      </c>
      <c r="J1837" s="43">
        <v>45226</v>
      </c>
      <c r="K1837">
        <v>1012019</v>
      </c>
      <c r="L1837" s="6" t="s">
        <v>13708</v>
      </c>
      <c r="M1837" s="6" t="s">
        <v>13709</v>
      </c>
      <c r="N1837" s="6" t="s">
        <v>4458</v>
      </c>
      <c r="O1837" s="6" t="s">
        <v>3982</v>
      </c>
    </row>
    <row r="1838" spans="1:15" x14ac:dyDescent="0.25">
      <c r="A1838" s="6" t="s">
        <v>2167</v>
      </c>
      <c r="B1838" s="6" t="s">
        <v>3836</v>
      </c>
      <c r="C1838" s="6" t="s">
        <v>3826</v>
      </c>
      <c r="D1838" s="6" t="s">
        <v>13705</v>
      </c>
      <c r="E1838" s="6" t="s">
        <v>6357</v>
      </c>
      <c r="F1838" s="6" t="s">
        <v>13706</v>
      </c>
      <c r="G1838" s="6" t="s">
        <v>13707</v>
      </c>
      <c r="H1838" s="6" t="s">
        <v>6376</v>
      </c>
      <c r="I1838" s="43">
        <v>43872</v>
      </c>
      <c r="J1838" s="43">
        <v>43878</v>
      </c>
      <c r="K1838">
        <v>1012019</v>
      </c>
      <c r="L1838" s="6" t="s">
        <v>13710</v>
      </c>
      <c r="M1838" s="6" t="s">
        <v>13711</v>
      </c>
      <c r="N1838" s="6" t="s">
        <v>4458</v>
      </c>
      <c r="O1838" s="6" t="s">
        <v>3982</v>
      </c>
    </row>
    <row r="1839" spans="1:15" x14ac:dyDescent="0.25">
      <c r="A1839" s="6" t="s">
        <v>3573</v>
      </c>
      <c r="B1839" s="6" t="s">
        <v>3833</v>
      </c>
      <c r="C1839" s="6" t="s">
        <v>3816</v>
      </c>
      <c r="D1839" s="6" t="s">
        <v>13712</v>
      </c>
      <c r="E1839" s="6" t="s">
        <v>81</v>
      </c>
      <c r="F1839" s="6" t="s">
        <v>6726</v>
      </c>
      <c r="G1839" s="6" t="s">
        <v>6727</v>
      </c>
      <c r="H1839" s="6" t="s">
        <v>6353</v>
      </c>
      <c r="I1839" s="43">
        <v>45236</v>
      </c>
      <c r="J1839" s="43">
        <v>45240</v>
      </c>
      <c r="K1839">
        <v>1628171</v>
      </c>
      <c r="L1839" s="6" t="s">
        <v>13713</v>
      </c>
      <c r="M1839" s="6" t="s">
        <v>13714</v>
      </c>
      <c r="N1839" s="6" t="s">
        <v>5886</v>
      </c>
      <c r="O1839" s="6" t="s">
        <v>3983</v>
      </c>
    </row>
    <row r="1840" spans="1:15" x14ac:dyDescent="0.25">
      <c r="A1840" s="6" t="s">
        <v>2169</v>
      </c>
      <c r="B1840" s="6" t="s">
        <v>3815</v>
      </c>
      <c r="C1840" s="6" t="s">
        <v>3816</v>
      </c>
      <c r="D1840" s="6" t="s">
        <v>13715</v>
      </c>
      <c r="E1840" s="6" t="s">
        <v>81</v>
      </c>
      <c r="F1840" s="6" t="s">
        <v>7097</v>
      </c>
      <c r="G1840" s="6" t="s">
        <v>7098</v>
      </c>
      <c r="H1840" s="6" t="s">
        <v>1601</v>
      </c>
      <c r="I1840" s="43">
        <v>45236</v>
      </c>
      <c r="J1840" s="43">
        <v>45240</v>
      </c>
      <c r="K1840">
        <v>31791</v>
      </c>
      <c r="L1840" s="6" t="s">
        <v>81</v>
      </c>
      <c r="M1840" s="6" t="s">
        <v>81</v>
      </c>
      <c r="N1840" s="6" t="s">
        <v>5887</v>
      </c>
      <c r="O1840" s="6" t="s">
        <v>3983</v>
      </c>
    </row>
    <row r="1841" spans="1:15" x14ac:dyDescent="0.25">
      <c r="A1841" s="6" t="s">
        <v>3574</v>
      </c>
      <c r="B1841" s="6" t="s">
        <v>3864</v>
      </c>
      <c r="C1841" s="6" t="s">
        <v>102</v>
      </c>
      <c r="D1841" s="6" t="s">
        <v>13716</v>
      </c>
      <c r="E1841" s="6" t="s">
        <v>81</v>
      </c>
      <c r="F1841" s="6" t="s">
        <v>9529</v>
      </c>
      <c r="G1841" s="6" t="s">
        <v>13717</v>
      </c>
      <c r="H1841" s="6" t="s">
        <v>81</v>
      </c>
      <c r="I1841" s="43"/>
      <c r="J1841" s="43"/>
      <c r="K1841">
        <v>939380</v>
      </c>
      <c r="L1841" s="6" t="s">
        <v>13718</v>
      </c>
      <c r="M1841" s="6" t="s">
        <v>13719</v>
      </c>
      <c r="N1841" s="6" t="s">
        <v>5888</v>
      </c>
      <c r="O1841" s="6" t="s">
        <v>3983</v>
      </c>
    </row>
    <row r="1842" spans="1:15" x14ac:dyDescent="0.25">
      <c r="A1842" s="6" t="s">
        <v>3575</v>
      </c>
      <c r="B1842" s="6" t="s">
        <v>3899</v>
      </c>
      <c r="C1842" s="6" t="s">
        <v>3823</v>
      </c>
      <c r="D1842" s="6" t="s">
        <v>13720</v>
      </c>
      <c r="E1842" s="6" t="s">
        <v>81</v>
      </c>
      <c r="F1842" s="6" t="s">
        <v>6797</v>
      </c>
      <c r="G1842" s="6" t="s">
        <v>7720</v>
      </c>
      <c r="H1842" s="6" t="s">
        <v>6388</v>
      </c>
      <c r="I1842" s="43"/>
      <c r="J1842" s="43"/>
      <c r="K1842">
        <v>1929561</v>
      </c>
      <c r="L1842" s="6" t="s">
        <v>81</v>
      </c>
      <c r="M1842" s="6" t="s">
        <v>81</v>
      </c>
      <c r="N1842" s="6" t="s">
        <v>5889</v>
      </c>
      <c r="O1842" s="6" t="s">
        <v>3982</v>
      </c>
    </row>
    <row r="1843" spans="1:15" x14ac:dyDescent="0.25">
      <c r="A1843" s="6" t="s">
        <v>15826</v>
      </c>
      <c r="B1843" s="6" t="s">
        <v>3833</v>
      </c>
      <c r="C1843" s="6" t="s">
        <v>3816</v>
      </c>
      <c r="D1843" s="6" t="s">
        <v>24668</v>
      </c>
      <c r="E1843" s="6" t="s">
        <v>81</v>
      </c>
      <c r="F1843" s="6" t="s">
        <v>9755</v>
      </c>
      <c r="G1843" s="6" t="s">
        <v>24669</v>
      </c>
      <c r="H1843" s="6" t="s">
        <v>8740</v>
      </c>
      <c r="I1843" s="43">
        <v>45236</v>
      </c>
      <c r="J1843" s="43">
        <v>45240</v>
      </c>
      <c r="L1843" s="6" t="s">
        <v>81</v>
      </c>
      <c r="M1843" s="6" t="s">
        <v>81</v>
      </c>
      <c r="N1843" s="6" t="s">
        <v>24670</v>
      </c>
      <c r="O1843" s="6" t="s">
        <v>3983</v>
      </c>
    </row>
    <row r="1844" spans="1:15" x14ac:dyDescent="0.25">
      <c r="A1844" s="6" t="s">
        <v>2171</v>
      </c>
      <c r="B1844" s="6" t="s">
        <v>3843</v>
      </c>
      <c r="C1844" s="6" t="s">
        <v>3821</v>
      </c>
      <c r="D1844" s="6" t="s">
        <v>13721</v>
      </c>
      <c r="E1844" s="6" t="s">
        <v>13722</v>
      </c>
      <c r="F1844" s="6" t="s">
        <v>6627</v>
      </c>
      <c r="G1844" s="6" t="s">
        <v>13723</v>
      </c>
      <c r="H1844" s="6" t="s">
        <v>1885</v>
      </c>
      <c r="I1844" s="43">
        <v>45162</v>
      </c>
      <c r="J1844" s="43"/>
      <c r="K1844">
        <v>1000275</v>
      </c>
      <c r="L1844" s="6" t="s">
        <v>13724</v>
      </c>
      <c r="M1844" s="6" t="s">
        <v>13725</v>
      </c>
      <c r="N1844" s="6" t="s">
        <v>4245</v>
      </c>
      <c r="O1844" s="6" t="s">
        <v>3982</v>
      </c>
    </row>
    <row r="1845" spans="1:15" x14ac:dyDescent="0.25">
      <c r="A1845" s="6" t="s">
        <v>2173</v>
      </c>
      <c r="B1845" s="6" t="s">
        <v>3822</v>
      </c>
      <c r="C1845" s="6" t="s">
        <v>3823</v>
      </c>
      <c r="D1845" s="6" t="s">
        <v>13726</v>
      </c>
      <c r="E1845" s="6" t="s">
        <v>13727</v>
      </c>
      <c r="F1845" s="6" t="s">
        <v>13728</v>
      </c>
      <c r="G1845" s="6" t="s">
        <v>13729</v>
      </c>
      <c r="H1845" s="6" t="s">
        <v>81</v>
      </c>
      <c r="I1845" s="43"/>
      <c r="J1845" s="43"/>
      <c r="K1845">
        <v>1038683</v>
      </c>
      <c r="L1845" s="6" t="s">
        <v>13730</v>
      </c>
      <c r="M1845" s="6" t="s">
        <v>13731</v>
      </c>
      <c r="N1845" s="6" t="s">
        <v>5890</v>
      </c>
      <c r="O1845" s="6" t="s">
        <v>3982</v>
      </c>
    </row>
    <row r="1846" spans="1:15" x14ac:dyDescent="0.25">
      <c r="A1846" s="6" t="s">
        <v>2175</v>
      </c>
      <c r="B1846" s="6" t="s">
        <v>3850</v>
      </c>
      <c r="C1846" s="6" t="s">
        <v>3821</v>
      </c>
      <c r="D1846" s="6" t="s">
        <v>13732</v>
      </c>
      <c r="E1846" s="6" t="s">
        <v>13733</v>
      </c>
      <c r="F1846" s="6" t="s">
        <v>6557</v>
      </c>
      <c r="G1846" s="6" t="s">
        <v>6558</v>
      </c>
      <c r="H1846" s="6" t="s">
        <v>6408</v>
      </c>
      <c r="I1846" s="43">
        <v>45238</v>
      </c>
      <c r="J1846" s="43">
        <v>45243</v>
      </c>
      <c r="K1846">
        <v>1849253</v>
      </c>
      <c r="L1846" s="6" t="s">
        <v>13734</v>
      </c>
      <c r="M1846" s="6" t="s">
        <v>13735</v>
      </c>
      <c r="N1846" s="6" t="s">
        <v>5891</v>
      </c>
      <c r="O1846" s="6" t="s">
        <v>3982</v>
      </c>
    </row>
    <row r="1847" spans="1:15" x14ac:dyDescent="0.25">
      <c r="A1847" s="6" t="s">
        <v>24671</v>
      </c>
      <c r="B1847" s="6" t="s">
        <v>3877</v>
      </c>
      <c r="C1847" s="6" t="s">
        <v>3823</v>
      </c>
      <c r="D1847" s="6" t="s">
        <v>24672</v>
      </c>
      <c r="E1847" s="6" t="s">
        <v>24673</v>
      </c>
      <c r="F1847" s="6" t="s">
        <v>7215</v>
      </c>
      <c r="G1847" s="6" t="s">
        <v>24674</v>
      </c>
      <c r="H1847" s="6" t="s">
        <v>81</v>
      </c>
      <c r="I1847" s="43"/>
      <c r="J1847" s="43"/>
      <c r="L1847" s="6" t="s">
        <v>81</v>
      </c>
      <c r="M1847" s="6" t="s">
        <v>81</v>
      </c>
      <c r="N1847" s="6" t="s">
        <v>24675</v>
      </c>
      <c r="O1847" s="6" t="s">
        <v>3983</v>
      </c>
    </row>
    <row r="1848" spans="1:15" x14ac:dyDescent="0.25">
      <c r="A1848" s="6" t="s">
        <v>2177</v>
      </c>
      <c r="B1848" s="6" t="s">
        <v>3890</v>
      </c>
      <c r="C1848" s="6" t="s">
        <v>3840</v>
      </c>
      <c r="D1848" s="6" t="s">
        <v>13736</v>
      </c>
      <c r="E1848" s="6" t="s">
        <v>13737</v>
      </c>
      <c r="F1848" s="6" t="s">
        <v>13738</v>
      </c>
      <c r="G1848" s="6" t="s">
        <v>13739</v>
      </c>
      <c r="H1848" s="6" t="s">
        <v>3137</v>
      </c>
      <c r="I1848" s="43">
        <v>45230</v>
      </c>
      <c r="J1848" s="43">
        <v>45236</v>
      </c>
      <c r="K1848">
        <v>52827</v>
      </c>
      <c r="L1848" s="6" t="s">
        <v>13740</v>
      </c>
      <c r="M1848" s="6" t="s">
        <v>13741</v>
      </c>
      <c r="N1848" s="6" t="s">
        <v>4057</v>
      </c>
      <c r="O1848" s="6" t="s">
        <v>3982</v>
      </c>
    </row>
    <row r="1849" spans="1:15" x14ac:dyDescent="0.25">
      <c r="A1849" s="6" t="s">
        <v>2179</v>
      </c>
      <c r="B1849" s="6" t="s">
        <v>3847</v>
      </c>
      <c r="C1849" s="6" t="s">
        <v>3819</v>
      </c>
      <c r="D1849" s="6" t="s">
        <v>13742</v>
      </c>
      <c r="E1849" s="6" t="s">
        <v>6466</v>
      </c>
      <c r="F1849" s="6" t="s">
        <v>8318</v>
      </c>
      <c r="G1849" s="6" t="s">
        <v>8319</v>
      </c>
      <c r="H1849" s="6" t="s">
        <v>6353</v>
      </c>
      <c r="I1849" s="43">
        <v>45169</v>
      </c>
      <c r="J1849" s="43">
        <v>45173</v>
      </c>
      <c r="K1849">
        <v>1583708</v>
      </c>
      <c r="L1849" s="6" t="s">
        <v>13743</v>
      </c>
      <c r="M1849" s="6" t="s">
        <v>13744</v>
      </c>
      <c r="N1849" s="6" t="s">
        <v>5892</v>
      </c>
      <c r="O1849" s="6" t="s">
        <v>3982</v>
      </c>
    </row>
    <row r="1850" spans="1:15" x14ac:dyDescent="0.25">
      <c r="A1850" s="6" t="s">
        <v>3576</v>
      </c>
      <c r="B1850" s="6" t="s">
        <v>3877</v>
      </c>
      <c r="C1850" s="6" t="s">
        <v>3823</v>
      </c>
      <c r="D1850" s="6" t="s">
        <v>13745</v>
      </c>
      <c r="E1850" s="6" t="s">
        <v>13746</v>
      </c>
      <c r="F1850" s="6" t="s">
        <v>6742</v>
      </c>
      <c r="G1850" s="6" t="s">
        <v>13747</v>
      </c>
      <c r="H1850" s="6" t="s">
        <v>81</v>
      </c>
      <c r="I1850" s="43"/>
      <c r="J1850" s="43"/>
      <c r="L1850" s="6" t="s">
        <v>13748</v>
      </c>
      <c r="M1850" s="6" t="s">
        <v>81</v>
      </c>
      <c r="N1850" s="6" t="s">
        <v>4229</v>
      </c>
      <c r="O1850" s="6" t="s">
        <v>3983</v>
      </c>
    </row>
    <row r="1851" spans="1:15" x14ac:dyDescent="0.25">
      <c r="A1851" s="6" t="s">
        <v>2181</v>
      </c>
      <c r="B1851" s="6" t="s">
        <v>3899</v>
      </c>
      <c r="C1851" s="6" t="s">
        <v>3823</v>
      </c>
      <c r="D1851" s="6" t="s">
        <v>13750</v>
      </c>
      <c r="E1851" s="6" t="s">
        <v>6466</v>
      </c>
      <c r="F1851" s="6" t="s">
        <v>13751</v>
      </c>
      <c r="G1851" s="6" t="s">
        <v>6440</v>
      </c>
      <c r="H1851" s="6" t="s">
        <v>6420</v>
      </c>
      <c r="I1851" s="43">
        <v>45229</v>
      </c>
      <c r="J1851" s="43">
        <v>45233</v>
      </c>
      <c r="K1851">
        <v>1177702</v>
      </c>
      <c r="L1851" s="6" t="s">
        <v>13752</v>
      </c>
      <c r="M1851" s="6" t="s">
        <v>13753</v>
      </c>
      <c r="N1851" s="6" t="s">
        <v>4728</v>
      </c>
      <c r="O1851" s="6" t="s">
        <v>3982</v>
      </c>
    </row>
    <row r="1852" spans="1:15" x14ac:dyDescent="0.25">
      <c r="A1852" s="6" t="s">
        <v>2183</v>
      </c>
      <c r="B1852" s="6" t="s">
        <v>3849</v>
      </c>
      <c r="C1852" s="6" t="s">
        <v>3819</v>
      </c>
      <c r="D1852" s="6" t="s">
        <v>13754</v>
      </c>
      <c r="E1852" s="6" t="s">
        <v>81</v>
      </c>
      <c r="F1852" s="6" t="s">
        <v>8096</v>
      </c>
      <c r="G1852" s="6" t="s">
        <v>8097</v>
      </c>
      <c r="H1852" s="6" t="s">
        <v>6650</v>
      </c>
      <c r="I1852" s="43">
        <v>45168</v>
      </c>
      <c r="J1852" s="43">
        <v>45173</v>
      </c>
      <c r="K1852">
        <v>1571123</v>
      </c>
      <c r="L1852" s="6" t="s">
        <v>13755</v>
      </c>
      <c r="M1852" s="6" t="s">
        <v>13756</v>
      </c>
      <c r="N1852" s="6" t="s">
        <v>4872</v>
      </c>
      <c r="O1852" s="6" t="s">
        <v>3982</v>
      </c>
    </row>
    <row r="1853" spans="1:15" x14ac:dyDescent="0.25">
      <c r="A1853" s="6" t="s">
        <v>2185</v>
      </c>
      <c r="B1853" s="6" t="s">
        <v>3834</v>
      </c>
      <c r="C1853" s="6" t="s">
        <v>3835</v>
      </c>
      <c r="D1853" s="6" t="s">
        <v>13757</v>
      </c>
      <c r="E1853" s="6" t="s">
        <v>13758</v>
      </c>
      <c r="F1853" s="6" t="s">
        <v>7013</v>
      </c>
      <c r="G1853" s="6" t="s">
        <v>9170</v>
      </c>
      <c r="H1853" s="6" t="s">
        <v>1601</v>
      </c>
      <c r="I1853" s="43">
        <v>45217</v>
      </c>
      <c r="J1853" s="43">
        <v>45222</v>
      </c>
      <c r="K1853">
        <v>949870</v>
      </c>
      <c r="L1853" s="6" t="s">
        <v>13759</v>
      </c>
      <c r="M1853" s="6" t="s">
        <v>13760</v>
      </c>
      <c r="N1853" s="6" t="s">
        <v>5893</v>
      </c>
      <c r="O1853" s="6" t="s">
        <v>3984</v>
      </c>
    </row>
    <row r="1854" spans="1:15" x14ac:dyDescent="0.25">
      <c r="A1854" s="6" t="s">
        <v>2187</v>
      </c>
      <c r="B1854" s="6" t="s">
        <v>3843</v>
      </c>
      <c r="C1854" s="6" t="s">
        <v>3821</v>
      </c>
      <c r="D1854" s="6" t="s">
        <v>13761</v>
      </c>
      <c r="E1854" s="6" t="s">
        <v>13762</v>
      </c>
      <c r="F1854" s="6" t="s">
        <v>7038</v>
      </c>
      <c r="G1854" s="6" t="s">
        <v>13763</v>
      </c>
      <c r="H1854" s="6" t="s">
        <v>81</v>
      </c>
      <c r="I1854" s="43">
        <v>42760</v>
      </c>
      <c r="J1854" s="43">
        <v>42767</v>
      </c>
      <c r="K1854">
        <v>891478</v>
      </c>
      <c r="L1854" s="6" t="s">
        <v>13764</v>
      </c>
      <c r="M1854" s="6" t="s">
        <v>13765</v>
      </c>
      <c r="N1854" s="6" t="s">
        <v>5894</v>
      </c>
      <c r="O1854" s="6" t="s">
        <v>3982</v>
      </c>
    </row>
    <row r="1855" spans="1:15" x14ac:dyDescent="0.25">
      <c r="A1855" s="6" t="s">
        <v>2189</v>
      </c>
      <c r="B1855" s="6" t="s">
        <v>3896</v>
      </c>
      <c r="C1855" s="6" t="s">
        <v>3819</v>
      </c>
      <c r="D1855" s="6" t="s">
        <v>13766</v>
      </c>
      <c r="E1855" s="6" t="s">
        <v>81</v>
      </c>
      <c r="F1855" s="6" t="s">
        <v>6537</v>
      </c>
      <c r="G1855" s="6" t="s">
        <v>7658</v>
      </c>
      <c r="H1855" s="6" t="s">
        <v>6353</v>
      </c>
      <c r="I1855" s="43">
        <v>45236</v>
      </c>
      <c r="J1855" s="43">
        <v>45240</v>
      </c>
      <c r="K1855">
        <v>897723</v>
      </c>
      <c r="L1855" s="6" t="s">
        <v>13767</v>
      </c>
      <c r="M1855" s="6" t="s">
        <v>13768</v>
      </c>
      <c r="N1855" s="6" t="s">
        <v>4253</v>
      </c>
      <c r="O1855" s="6" t="s">
        <v>3982</v>
      </c>
    </row>
    <row r="1856" spans="1:15" x14ac:dyDescent="0.25">
      <c r="A1856" s="6" t="s">
        <v>2190</v>
      </c>
      <c r="B1856" s="6" t="s">
        <v>3858</v>
      </c>
      <c r="C1856" s="6" t="s">
        <v>3819</v>
      </c>
      <c r="D1856" s="6" t="s">
        <v>13769</v>
      </c>
      <c r="E1856" s="6" t="s">
        <v>81</v>
      </c>
      <c r="F1856" s="6" t="s">
        <v>13770</v>
      </c>
      <c r="G1856" s="6" t="s">
        <v>13771</v>
      </c>
      <c r="H1856" s="6" t="s">
        <v>81</v>
      </c>
      <c r="I1856" s="43"/>
      <c r="J1856" s="43"/>
      <c r="K1856">
        <v>1000184</v>
      </c>
      <c r="L1856" s="6" t="s">
        <v>13772</v>
      </c>
      <c r="M1856" s="6" t="s">
        <v>13773</v>
      </c>
      <c r="N1856" s="6" t="s">
        <v>4001</v>
      </c>
      <c r="O1856" s="6" t="s">
        <v>3982</v>
      </c>
    </row>
    <row r="1857" spans="1:15" x14ac:dyDescent="0.25">
      <c r="A1857" s="6" t="s">
        <v>3577</v>
      </c>
      <c r="B1857" s="6" t="s">
        <v>3919</v>
      </c>
      <c r="C1857" s="6" t="s">
        <v>3866</v>
      </c>
      <c r="D1857" s="6" t="s">
        <v>13774</v>
      </c>
      <c r="E1857" s="6" t="s">
        <v>81</v>
      </c>
      <c r="F1857" s="6" t="s">
        <v>6955</v>
      </c>
      <c r="G1857" s="6" t="s">
        <v>13775</v>
      </c>
      <c r="H1857" s="6" t="s">
        <v>6542</v>
      </c>
      <c r="I1857" s="43"/>
      <c r="J1857" s="43"/>
      <c r="K1857">
        <v>1062750</v>
      </c>
      <c r="L1857" s="6" t="s">
        <v>81</v>
      </c>
      <c r="M1857" s="6" t="s">
        <v>81</v>
      </c>
      <c r="N1857" s="6" t="s">
        <v>5895</v>
      </c>
      <c r="O1857" s="6" t="s">
        <v>3982</v>
      </c>
    </row>
    <row r="1858" spans="1:15" x14ac:dyDescent="0.25">
      <c r="A1858" s="6" t="s">
        <v>3578</v>
      </c>
      <c r="B1858" s="6" t="s">
        <v>3844</v>
      </c>
      <c r="C1858" s="6" t="s">
        <v>3821</v>
      </c>
      <c r="D1858" s="6" t="s">
        <v>13776</v>
      </c>
      <c r="E1858" s="6" t="s">
        <v>81</v>
      </c>
      <c r="F1858" s="6" t="s">
        <v>12544</v>
      </c>
      <c r="G1858" s="6" t="s">
        <v>13777</v>
      </c>
      <c r="H1858" s="6" t="s">
        <v>81</v>
      </c>
      <c r="I1858" s="43"/>
      <c r="J1858" s="43"/>
      <c r="L1858" s="6" t="s">
        <v>13778</v>
      </c>
      <c r="M1858" s="6" t="s">
        <v>13779</v>
      </c>
      <c r="N1858" s="6" t="s">
        <v>5896</v>
      </c>
      <c r="O1858" s="6" t="s">
        <v>3982</v>
      </c>
    </row>
    <row r="1859" spans="1:15" x14ac:dyDescent="0.25">
      <c r="A1859" s="6" t="s">
        <v>2191</v>
      </c>
      <c r="B1859" s="6" t="s">
        <v>3890</v>
      </c>
      <c r="C1859" s="6" t="s">
        <v>3840</v>
      </c>
      <c r="D1859" s="6" t="s">
        <v>13780</v>
      </c>
      <c r="E1859" s="6" t="s">
        <v>81</v>
      </c>
      <c r="F1859" s="6" t="s">
        <v>6586</v>
      </c>
      <c r="G1859" s="6" t="s">
        <v>13781</v>
      </c>
      <c r="H1859" s="6" t="s">
        <v>3137</v>
      </c>
      <c r="I1859" s="43">
        <v>45229</v>
      </c>
      <c r="J1859" s="43">
        <v>45233</v>
      </c>
      <c r="K1859">
        <v>1034054</v>
      </c>
      <c r="L1859" s="6" t="s">
        <v>13782</v>
      </c>
      <c r="M1859" s="6" t="s">
        <v>13783</v>
      </c>
      <c r="N1859" s="6" t="s">
        <v>5897</v>
      </c>
      <c r="O1859" s="6" t="s">
        <v>3982</v>
      </c>
    </row>
    <row r="1860" spans="1:15" x14ac:dyDescent="0.25">
      <c r="A1860" s="6" t="s">
        <v>15828</v>
      </c>
      <c r="B1860" s="6" t="s">
        <v>3832</v>
      </c>
      <c r="C1860" s="6" t="s">
        <v>3821</v>
      </c>
      <c r="D1860" s="6" t="s">
        <v>24676</v>
      </c>
      <c r="E1860" s="6" t="s">
        <v>81</v>
      </c>
      <c r="F1860" s="6" t="s">
        <v>24677</v>
      </c>
      <c r="G1860" s="6" t="s">
        <v>24678</v>
      </c>
      <c r="H1860" s="6" t="s">
        <v>3137</v>
      </c>
      <c r="I1860" s="43">
        <v>45224</v>
      </c>
      <c r="J1860" s="43">
        <v>45229</v>
      </c>
      <c r="L1860" s="6" t="s">
        <v>81</v>
      </c>
      <c r="M1860" s="6" t="s">
        <v>81</v>
      </c>
      <c r="N1860" s="6" t="s">
        <v>24679</v>
      </c>
      <c r="O1860" s="6" t="s">
        <v>3982</v>
      </c>
    </row>
    <row r="1861" spans="1:15" x14ac:dyDescent="0.25">
      <c r="A1861" s="6" t="s">
        <v>3579</v>
      </c>
      <c r="B1861" s="6" t="s">
        <v>3880</v>
      </c>
      <c r="C1861" s="6" t="s">
        <v>3823</v>
      </c>
      <c r="D1861" s="6" t="s">
        <v>13784</v>
      </c>
      <c r="E1861" s="6" t="s">
        <v>81</v>
      </c>
      <c r="F1861" s="6" t="s">
        <v>13785</v>
      </c>
      <c r="G1861" s="6" t="s">
        <v>13786</v>
      </c>
      <c r="H1861" s="6" t="s">
        <v>81</v>
      </c>
      <c r="I1861" s="43"/>
      <c r="J1861" s="43"/>
      <c r="L1861" s="6" t="s">
        <v>13787</v>
      </c>
      <c r="M1861" s="6" t="s">
        <v>81</v>
      </c>
      <c r="N1861" s="6" t="s">
        <v>4446</v>
      </c>
      <c r="O1861" s="6" t="s">
        <v>3982</v>
      </c>
    </row>
    <row r="1862" spans="1:15" x14ac:dyDescent="0.25">
      <c r="A1862" s="6" t="s">
        <v>3580</v>
      </c>
      <c r="B1862" s="6" t="s">
        <v>3958</v>
      </c>
      <c r="C1862" s="6" t="s">
        <v>3821</v>
      </c>
      <c r="D1862" s="6" t="s">
        <v>13788</v>
      </c>
      <c r="E1862" s="6" t="s">
        <v>24680</v>
      </c>
      <c r="F1862" s="6" t="s">
        <v>6722</v>
      </c>
      <c r="G1862" s="6" t="s">
        <v>13789</v>
      </c>
      <c r="H1862" s="6" t="s">
        <v>81</v>
      </c>
      <c r="I1862" s="43"/>
      <c r="J1862" s="43"/>
      <c r="L1862" s="6" t="s">
        <v>81</v>
      </c>
      <c r="M1862" s="6" t="s">
        <v>81</v>
      </c>
      <c r="N1862" s="6" t="s">
        <v>5898</v>
      </c>
      <c r="O1862" s="6" t="s">
        <v>3982</v>
      </c>
    </row>
    <row r="1863" spans="1:15" x14ac:dyDescent="0.25">
      <c r="A1863" s="6" t="s">
        <v>3581</v>
      </c>
      <c r="B1863" s="6" t="s">
        <v>3833</v>
      </c>
      <c r="C1863" s="6" t="s">
        <v>3816</v>
      </c>
      <c r="D1863" s="6" t="s">
        <v>13790</v>
      </c>
      <c r="E1863" s="6" t="s">
        <v>13791</v>
      </c>
      <c r="F1863" s="6" t="s">
        <v>8141</v>
      </c>
      <c r="G1863" s="6" t="s">
        <v>81</v>
      </c>
      <c r="H1863" s="6" t="s">
        <v>81</v>
      </c>
      <c r="I1863" s="43"/>
      <c r="J1863" s="43"/>
      <c r="L1863" s="6" t="s">
        <v>81</v>
      </c>
      <c r="M1863" s="6" t="s">
        <v>81</v>
      </c>
      <c r="N1863" s="6" t="s">
        <v>5899</v>
      </c>
      <c r="O1863" s="6" t="s">
        <v>3983</v>
      </c>
    </row>
    <row r="1864" spans="1:15" x14ac:dyDescent="0.25">
      <c r="A1864" s="6" t="s">
        <v>3583</v>
      </c>
      <c r="B1864" s="6" t="s">
        <v>3943</v>
      </c>
      <c r="C1864" s="6" t="s">
        <v>3840</v>
      </c>
      <c r="D1864" s="6" t="s">
        <v>13792</v>
      </c>
      <c r="E1864" s="6" t="s">
        <v>13529</v>
      </c>
      <c r="F1864" s="6" t="s">
        <v>7439</v>
      </c>
      <c r="G1864" s="6" t="s">
        <v>13793</v>
      </c>
      <c r="H1864" s="6" t="s">
        <v>6353</v>
      </c>
      <c r="I1864" s="43">
        <v>45236</v>
      </c>
      <c r="J1864" s="43">
        <v>45240</v>
      </c>
      <c r="K1864">
        <v>1492298</v>
      </c>
      <c r="L1864" s="6" t="s">
        <v>13794</v>
      </c>
      <c r="M1864" s="6" t="s">
        <v>13795</v>
      </c>
      <c r="N1864" s="6" t="s">
        <v>5900</v>
      </c>
      <c r="O1864" s="6" t="s">
        <v>3982</v>
      </c>
    </row>
    <row r="1865" spans="1:15" x14ac:dyDescent="0.25">
      <c r="A1865" s="6" t="s">
        <v>2193</v>
      </c>
      <c r="B1865" s="6" t="s">
        <v>3861</v>
      </c>
      <c r="C1865" s="6" t="s">
        <v>114</v>
      </c>
      <c r="D1865" s="6" t="s">
        <v>13796</v>
      </c>
      <c r="E1865" s="6" t="s">
        <v>13797</v>
      </c>
      <c r="F1865" s="6" t="s">
        <v>13798</v>
      </c>
      <c r="G1865" s="6" t="s">
        <v>13799</v>
      </c>
      <c r="H1865" s="6" t="s">
        <v>81</v>
      </c>
      <c r="I1865" s="43"/>
      <c r="J1865" s="43"/>
      <c r="K1865">
        <v>1786909</v>
      </c>
      <c r="L1865" s="6" t="s">
        <v>13800</v>
      </c>
      <c r="M1865" s="6" t="s">
        <v>13801</v>
      </c>
      <c r="N1865" s="6" t="s">
        <v>5901</v>
      </c>
      <c r="O1865" s="6" t="s">
        <v>3982</v>
      </c>
    </row>
    <row r="1866" spans="1:15" x14ac:dyDescent="0.25">
      <c r="A1866" s="6" t="s">
        <v>2194</v>
      </c>
      <c r="B1866" s="6" t="s">
        <v>3915</v>
      </c>
      <c r="C1866" s="6" t="s">
        <v>3826</v>
      </c>
      <c r="D1866" s="6" t="s">
        <v>13802</v>
      </c>
      <c r="E1866" s="6" t="s">
        <v>81</v>
      </c>
      <c r="F1866" s="6" t="s">
        <v>6850</v>
      </c>
      <c r="G1866" s="6" t="s">
        <v>13803</v>
      </c>
      <c r="H1866" s="6" t="s">
        <v>6852</v>
      </c>
      <c r="I1866" s="43">
        <v>45232</v>
      </c>
      <c r="J1866" s="43"/>
      <c r="K1866">
        <v>829224</v>
      </c>
      <c r="L1866" s="6" t="s">
        <v>13804</v>
      </c>
      <c r="M1866" s="6" t="s">
        <v>13805</v>
      </c>
      <c r="N1866" s="6" t="s">
        <v>3993</v>
      </c>
      <c r="O1866" s="6" t="s">
        <v>3982</v>
      </c>
    </row>
    <row r="1867" spans="1:15" x14ac:dyDescent="0.25">
      <c r="A1867" s="6" t="s">
        <v>2196</v>
      </c>
      <c r="B1867" s="6" t="s">
        <v>3946</v>
      </c>
      <c r="C1867" s="6" t="s">
        <v>114</v>
      </c>
      <c r="D1867" s="6" t="s">
        <v>13806</v>
      </c>
      <c r="E1867" s="6" t="s">
        <v>13807</v>
      </c>
      <c r="F1867" s="6" t="s">
        <v>7390</v>
      </c>
      <c r="G1867" s="6" t="s">
        <v>13808</v>
      </c>
      <c r="H1867" s="6" t="s">
        <v>6829</v>
      </c>
      <c r="I1867" s="43">
        <v>45224</v>
      </c>
      <c r="J1867" s="43">
        <v>45229</v>
      </c>
      <c r="K1867">
        <v>1001838</v>
      </c>
      <c r="L1867" s="6" t="s">
        <v>13809</v>
      </c>
      <c r="M1867" s="6" t="s">
        <v>13810</v>
      </c>
      <c r="N1867" s="6" t="s">
        <v>4515</v>
      </c>
      <c r="O1867" s="6" t="s">
        <v>3982</v>
      </c>
    </row>
    <row r="1868" spans="1:15" x14ac:dyDescent="0.25">
      <c r="A1868" s="6" t="s">
        <v>3584</v>
      </c>
      <c r="B1868" s="6" t="s">
        <v>3832</v>
      </c>
      <c r="C1868" s="6" t="s">
        <v>3821</v>
      </c>
      <c r="D1868" s="6" t="s">
        <v>13811</v>
      </c>
      <c r="E1868" s="6" t="s">
        <v>81</v>
      </c>
      <c r="F1868" s="6" t="s">
        <v>6742</v>
      </c>
      <c r="G1868" s="6" t="s">
        <v>7869</v>
      </c>
      <c r="H1868" s="6" t="s">
        <v>81</v>
      </c>
      <c r="I1868" s="43"/>
      <c r="J1868" s="43"/>
      <c r="L1868" s="6" t="s">
        <v>13812</v>
      </c>
      <c r="M1868" s="6" t="s">
        <v>81</v>
      </c>
      <c r="N1868" s="6" t="s">
        <v>5902</v>
      </c>
      <c r="O1868" s="6" t="s">
        <v>3982</v>
      </c>
    </row>
    <row r="1869" spans="1:15" x14ac:dyDescent="0.25">
      <c r="A1869" s="6" t="s">
        <v>2197</v>
      </c>
      <c r="B1869" s="6" t="s">
        <v>3944</v>
      </c>
      <c r="C1869" s="6" t="s">
        <v>3821</v>
      </c>
      <c r="D1869" s="6" t="s">
        <v>13813</v>
      </c>
      <c r="E1869" s="6" t="s">
        <v>81</v>
      </c>
      <c r="F1869" s="6" t="s">
        <v>2658</v>
      </c>
      <c r="G1869" s="6" t="s">
        <v>10412</v>
      </c>
      <c r="H1869" s="6" t="s">
        <v>6376</v>
      </c>
      <c r="I1869" s="43">
        <v>45215</v>
      </c>
      <c r="J1869" s="43">
        <v>45219</v>
      </c>
      <c r="K1869">
        <v>316709</v>
      </c>
      <c r="L1869" s="6" t="s">
        <v>13814</v>
      </c>
      <c r="M1869" s="6" t="s">
        <v>13815</v>
      </c>
      <c r="N1869" s="6" t="s">
        <v>5903</v>
      </c>
      <c r="O1869" s="6" t="s">
        <v>3982</v>
      </c>
    </row>
    <row r="1870" spans="1:15" x14ac:dyDescent="0.25">
      <c r="A1870" s="6" t="s">
        <v>3585</v>
      </c>
      <c r="B1870" s="6" t="s">
        <v>3926</v>
      </c>
      <c r="C1870" s="6" t="s">
        <v>3826</v>
      </c>
      <c r="D1870" s="6" t="s">
        <v>13816</v>
      </c>
      <c r="E1870" s="6" t="s">
        <v>24681</v>
      </c>
      <c r="F1870" s="6" t="s">
        <v>13817</v>
      </c>
      <c r="G1870" s="6" t="s">
        <v>81</v>
      </c>
      <c r="H1870" s="6" t="s">
        <v>81</v>
      </c>
      <c r="I1870" s="43"/>
      <c r="J1870" s="43"/>
      <c r="L1870" s="6" t="s">
        <v>13818</v>
      </c>
      <c r="M1870" s="6" t="s">
        <v>81</v>
      </c>
      <c r="N1870" s="6" t="s">
        <v>5904</v>
      </c>
      <c r="O1870" s="6" t="s">
        <v>3982</v>
      </c>
    </row>
    <row r="1871" spans="1:15" x14ac:dyDescent="0.25">
      <c r="A1871" s="6" t="s">
        <v>2199</v>
      </c>
      <c r="B1871" s="6" t="s">
        <v>3914</v>
      </c>
      <c r="C1871" s="6" t="s">
        <v>3826</v>
      </c>
      <c r="D1871" s="6" t="s">
        <v>13819</v>
      </c>
      <c r="E1871" s="6" t="s">
        <v>81</v>
      </c>
      <c r="F1871" s="6" t="s">
        <v>7065</v>
      </c>
      <c r="G1871" s="6" t="s">
        <v>8729</v>
      </c>
      <c r="H1871" s="6" t="s">
        <v>6376</v>
      </c>
      <c r="I1871" s="43">
        <v>45229</v>
      </c>
      <c r="J1871" s="43">
        <v>45233</v>
      </c>
      <c r="K1871">
        <v>89089</v>
      </c>
      <c r="L1871" s="6" t="s">
        <v>13820</v>
      </c>
      <c r="M1871" s="6" t="s">
        <v>13821</v>
      </c>
      <c r="N1871" s="6" t="s">
        <v>4126</v>
      </c>
      <c r="O1871" s="6" t="s">
        <v>3982</v>
      </c>
    </row>
    <row r="1872" spans="1:15" x14ac:dyDescent="0.25">
      <c r="A1872" s="6" t="s">
        <v>3587</v>
      </c>
      <c r="B1872" s="6" t="s">
        <v>3873</v>
      </c>
      <c r="C1872" s="6" t="s">
        <v>114</v>
      </c>
      <c r="D1872" s="6" t="s">
        <v>13822</v>
      </c>
      <c r="E1872" s="6" t="s">
        <v>6357</v>
      </c>
      <c r="F1872" s="6" t="s">
        <v>6861</v>
      </c>
      <c r="G1872" s="6" t="s">
        <v>6862</v>
      </c>
      <c r="H1872" s="6" t="s">
        <v>6408</v>
      </c>
      <c r="I1872" s="43">
        <v>45216</v>
      </c>
      <c r="J1872" s="43">
        <v>45222</v>
      </c>
      <c r="K1872">
        <v>94049</v>
      </c>
      <c r="L1872" s="6" t="s">
        <v>13823</v>
      </c>
      <c r="M1872" s="6" t="s">
        <v>13824</v>
      </c>
      <c r="N1872" s="6" t="s">
        <v>5905</v>
      </c>
      <c r="O1872" s="6" t="s">
        <v>3982</v>
      </c>
    </row>
    <row r="1873" spans="1:15" x14ac:dyDescent="0.25">
      <c r="A1873" s="6" t="s">
        <v>3588</v>
      </c>
      <c r="B1873" s="6" t="s">
        <v>3891</v>
      </c>
      <c r="C1873" s="6" t="s">
        <v>3887</v>
      </c>
      <c r="D1873" s="6" t="s">
        <v>13825</v>
      </c>
      <c r="E1873" s="6" t="s">
        <v>81</v>
      </c>
      <c r="F1873" s="6" t="s">
        <v>13826</v>
      </c>
      <c r="G1873" s="6" t="s">
        <v>13827</v>
      </c>
      <c r="H1873" s="6" t="s">
        <v>81</v>
      </c>
      <c r="I1873" s="43"/>
      <c r="J1873" s="43"/>
      <c r="L1873" s="6" t="s">
        <v>13828</v>
      </c>
      <c r="M1873" s="6" t="s">
        <v>13829</v>
      </c>
      <c r="N1873" s="6" t="s">
        <v>5906</v>
      </c>
      <c r="O1873" s="6" t="s">
        <v>3982</v>
      </c>
    </row>
    <row r="1874" spans="1:15" x14ac:dyDescent="0.25">
      <c r="A1874" s="6" t="s">
        <v>3590</v>
      </c>
      <c r="B1874" s="6" t="s">
        <v>3908</v>
      </c>
      <c r="C1874" s="6" t="s">
        <v>3887</v>
      </c>
      <c r="D1874" s="6" t="s">
        <v>11696</v>
      </c>
      <c r="E1874" s="6" t="s">
        <v>81</v>
      </c>
      <c r="F1874" s="6" t="s">
        <v>6833</v>
      </c>
      <c r="G1874" s="6" t="s">
        <v>11697</v>
      </c>
      <c r="H1874" s="6" t="s">
        <v>6835</v>
      </c>
      <c r="I1874" s="43">
        <v>45237</v>
      </c>
      <c r="J1874" s="43">
        <v>45243</v>
      </c>
      <c r="K1874">
        <v>1760717</v>
      </c>
      <c r="L1874" s="6" t="s">
        <v>13830</v>
      </c>
      <c r="M1874" s="6" t="s">
        <v>13831</v>
      </c>
      <c r="N1874" s="6" t="s">
        <v>5907</v>
      </c>
      <c r="O1874" s="6" t="s">
        <v>3982</v>
      </c>
    </row>
    <row r="1875" spans="1:15" x14ac:dyDescent="0.25">
      <c r="A1875" s="6" t="s">
        <v>3591</v>
      </c>
      <c r="B1875" s="6" t="s">
        <v>3953</v>
      </c>
      <c r="C1875" s="6" t="s">
        <v>3821</v>
      </c>
      <c r="D1875" s="6" t="s">
        <v>13832</v>
      </c>
      <c r="E1875" s="6" t="s">
        <v>81</v>
      </c>
      <c r="F1875" s="6" t="s">
        <v>6742</v>
      </c>
      <c r="G1875" s="6" t="s">
        <v>13833</v>
      </c>
      <c r="H1875" s="6" t="s">
        <v>81</v>
      </c>
      <c r="I1875" s="43"/>
      <c r="J1875" s="43"/>
      <c r="L1875" s="6" t="s">
        <v>13834</v>
      </c>
      <c r="M1875" s="6" t="s">
        <v>13835</v>
      </c>
      <c r="N1875" s="6" t="s">
        <v>4294</v>
      </c>
      <c r="O1875" s="6" t="s">
        <v>3982</v>
      </c>
    </row>
    <row r="1876" spans="1:15" x14ac:dyDescent="0.25">
      <c r="A1876" s="6" t="s">
        <v>3593</v>
      </c>
      <c r="B1876" s="6" t="s">
        <v>3869</v>
      </c>
      <c r="C1876" s="6" t="s">
        <v>3816</v>
      </c>
      <c r="D1876" s="6" t="s">
        <v>13836</v>
      </c>
      <c r="E1876" s="6" t="s">
        <v>8049</v>
      </c>
      <c r="F1876" s="6" t="s">
        <v>6445</v>
      </c>
      <c r="G1876" s="6" t="s">
        <v>9993</v>
      </c>
      <c r="H1876" s="6" t="s">
        <v>6447</v>
      </c>
      <c r="I1876" s="43">
        <v>45231</v>
      </c>
      <c r="J1876" s="43">
        <v>45236</v>
      </c>
      <c r="K1876">
        <v>1490978</v>
      </c>
      <c r="L1876" s="6" t="s">
        <v>13837</v>
      </c>
      <c r="M1876" s="6" t="s">
        <v>13838</v>
      </c>
      <c r="N1876" s="6" t="s">
        <v>5908</v>
      </c>
      <c r="O1876" s="6" t="s">
        <v>3983</v>
      </c>
    </row>
    <row r="1877" spans="1:15" x14ac:dyDescent="0.25">
      <c r="A1877" s="6" t="s">
        <v>15830</v>
      </c>
      <c r="B1877" s="6" t="s">
        <v>3951</v>
      </c>
      <c r="C1877" s="6" t="s">
        <v>3866</v>
      </c>
      <c r="D1877" s="6" t="s">
        <v>24682</v>
      </c>
      <c r="E1877" s="6" t="s">
        <v>24683</v>
      </c>
      <c r="F1877" s="6" t="s">
        <v>6698</v>
      </c>
      <c r="G1877" s="6" t="s">
        <v>6488</v>
      </c>
      <c r="H1877" s="6" t="s">
        <v>81</v>
      </c>
      <c r="I1877" s="43"/>
      <c r="J1877" s="43"/>
      <c r="L1877" s="6" t="s">
        <v>81</v>
      </c>
      <c r="M1877" s="6" t="s">
        <v>81</v>
      </c>
      <c r="N1877" s="6" t="s">
        <v>24684</v>
      </c>
      <c r="O1877" s="6" t="s">
        <v>3982</v>
      </c>
    </row>
    <row r="1878" spans="1:15" x14ac:dyDescent="0.25">
      <c r="A1878" s="6" t="s">
        <v>3594</v>
      </c>
      <c r="B1878" s="6" t="s">
        <v>3837</v>
      </c>
      <c r="C1878" s="6" t="s">
        <v>3823</v>
      </c>
      <c r="D1878" s="6" t="s">
        <v>13839</v>
      </c>
      <c r="E1878" s="6" t="s">
        <v>81</v>
      </c>
      <c r="F1878" s="6" t="s">
        <v>9379</v>
      </c>
      <c r="G1878" s="6" t="s">
        <v>6473</v>
      </c>
      <c r="H1878" s="6" t="s">
        <v>81</v>
      </c>
      <c r="I1878" s="43"/>
      <c r="J1878" s="43"/>
      <c r="L1878" s="6" t="s">
        <v>13840</v>
      </c>
      <c r="M1878" s="6" t="s">
        <v>81</v>
      </c>
      <c r="N1878" s="6" t="s">
        <v>4519</v>
      </c>
      <c r="O1878" s="6" t="s">
        <v>3982</v>
      </c>
    </row>
    <row r="1879" spans="1:15" x14ac:dyDescent="0.25">
      <c r="A1879" s="6" t="s">
        <v>2201</v>
      </c>
      <c r="B1879" s="6" t="s">
        <v>81</v>
      </c>
      <c r="C1879" s="6" t="s">
        <v>81</v>
      </c>
      <c r="D1879" s="6" t="s">
        <v>81</v>
      </c>
      <c r="E1879" s="6" t="s">
        <v>81</v>
      </c>
      <c r="F1879" s="6" t="s">
        <v>81</v>
      </c>
      <c r="G1879" s="6" t="s">
        <v>81</v>
      </c>
      <c r="H1879" s="6" t="s">
        <v>81</v>
      </c>
      <c r="I1879" s="43"/>
      <c r="J1879" s="43"/>
      <c r="K1879">
        <v>1064642</v>
      </c>
      <c r="L1879" s="6" t="s">
        <v>13841</v>
      </c>
      <c r="M1879" s="6" t="s">
        <v>13842</v>
      </c>
      <c r="N1879" s="6" t="s">
        <v>81</v>
      </c>
      <c r="O1879" s="6" t="s">
        <v>81</v>
      </c>
    </row>
    <row r="1880" spans="1:15" x14ac:dyDescent="0.25">
      <c r="A1880" s="6" t="s">
        <v>2203</v>
      </c>
      <c r="B1880" s="6" t="s">
        <v>3892</v>
      </c>
      <c r="C1880" s="6" t="s">
        <v>3826</v>
      </c>
      <c r="D1880" s="6" t="s">
        <v>13843</v>
      </c>
      <c r="E1880" s="6" t="s">
        <v>13844</v>
      </c>
      <c r="F1880" s="6" t="s">
        <v>9015</v>
      </c>
      <c r="G1880" s="6" t="s">
        <v>13845</v>
      </c>
      <c r="H1880" s="6" t="s">
        <v>81</v>
      </c>
      <c r="I1880" s="43">
        <v>45153</v>
      </c>
      <c r="J1880" s="43"/>
      <c r="K1880">
        <v>1703399</v>
      </c>
      <c r="L1880" s="6" t="s">
        <v>13846</v>
      </c>
      <c r="M1880" s="6" t="s">
        <v>13847</v>
      </c>
      <c r="N1880" s="6" t="s">
        <v>5909</v>
      </c>
      <c r="O1880" s="6" t="s">
        <v>3982</v>
      </c>
    </row>
    <row r="1881" spans="1:15" x14ac:dyDescent="0.25">
      <c r="A1881" s="6" t="s">
        <v>2205</v>
      </c>
      <c r="B1881" s="6" t="s">
        <v>3895</v>
      </c>
      <c r="C1881" s="6" t="s">
        <v>3826</v>
      </c>
      <c r="D1881" s="6" t="s">
        <v>13848</v>
      </c>
      <c r="E1881" s="6" t="s">
        <v>81</v>
      </c>
      <c r="F1881" s="6" t="s">
        <v>9247</v>
      </c>
      <c r="G1881" s="6" t="s">
        <v>13849</v>
      </c>
      <c r="H1881" s="6" t="s">
        <v>3137</v>
      </c>
      <c r="I1881" s="43">
        <v>45237</v>
      </c>
      <c r="J1881" s="43">
        <v>45243</v>
      </c>
      <c r="K1881">
        <v>1564902</v>
      </c>
      <c r="L1881" s="6" t="s">
        <v>13850</v>
      </c>
      <c r="M1881" s="6" t="s">
        <v>13851</v>
      </c>
      <c r="N1881" s="6" t="s">
        <v>4333</v>
      </c>
      <c r="O1881" s="6" t="s">
        <v>3982</v>
      </c>
    </row>
    <row r="1882" spans="1:15" x14ac:dyDescent="0.25">
      <c r="A1882" s="6" t="s">
        <v>2207</v>
      </c>
      <c r="B1882" s="6" t="s">
        <v>745</v>
      </c>
      <c r="C1882" s="6" t="s">
        <v>3823</v>
      </c>
      <c r="D1882" s="6" t="s">
        <v>13852</v>
      </c>
      <c r="E1882" s="6" t="s">
        <v>81</v>
      </c>
      <c r="F1882" s="6" t="s">
        <v>13853</v>
      </c>
      <c r="G1882" s="6" t="s">
        <v>13854</v>
      </c>
      <c r="H1882" s="6" t="s">
        <v>6933</v>
      </c>
      <c r="I1882" s="43">
        <v>45229</v>
      </c>
      <c r="J1882" s="43">
        <v>45233</v>
      </c>
      <c r="K1882">
        <v>88121</v>
      </c>
      <c r="L1882" s="6" t="s">
        <v>13855</v>
      </c>
      <c r="M1882" s="6" t="s">
        <v>13856</v>
      </c>
      <c r="N1882" s="6" t="s">
        <v>4095</v>
      </c>
      <c r="O1882" s="6" t="s">
        <v>3984</v>
      </c>
    </row>
    <row r="1883" spans="1:15" x14ac:dyDescent="0.25">
      <c r="A1883" s="6" t="s">
        <v>2208</v>
      </c>
      <c r="B1883" s="6" t="s">
        <v>265</v>
      </c>
      <c r="C1883" s="6" t="s">
        <v>3819</v>
      </c>
      <c r="D1883" s="6" t="s">
        <v>13857</v>
      </c>
      <c r="E1883" s="6" t="s">
        <v>13858</v>
      </c>
      <c r="F1883" s="6" t="s">
        <v>13859</v>
      </c>
      <c r="G1883" s="6" t="s">
        <v>13860</v>
      </c>
      <c r="H1883" s="6" t="s">
        <v>81</v>
      </c>
      <c r="I1883" s="43">
        <v>45236</v>
      </c>
      <c r="J1883" s="43">
        <v>45240</v>
      </c>
      <c r="K1883">
        <v>1419612</v>
      </c>
      <c r="L1883" s="6" t="s">
        <v>13861</v>
      </c>
      <c r="M1883" s="6" t="s">
        <v>13862</v>
      </c>
      <c r="N1883" s="6" t="s">
        <v>5910</v>
      </c>
      <c r="O1883" s="6" t="s">
        <v>3982</v>
      </c>
    </row>
    <row r="1884" spans="1:15" x14ac:dyDescent="0.25">
      <c r="A1884" s="6" t="s">
        <v>2209</v>
      </c>
      <c r="B1884" s="6" t="s">
        <v>3885</v>
      </c>
      <c r="C1884" s="6" t="s">
        <v>3826</v>
      </c>
      <c r="D1884" s="6" t="s">
        <v>13863</v>
      </c>
      <c r="E1884" s="6" t="s">
        <v>81</v>
      </c>
      <c r="F1884" s="6" t="s">
        <v>6797</v>
      </c>
      <c r="G1884" s="6" t="s">
        <v>13864</v>
      </c>
      <c r="H1884" s="6" t="s">
        <v>6388</v>
      </c>
      <c r="I1884" s="43">
        <v>45229</v>
      </c>
      <c r="J1884" s="43">
        <v>45233</v>
      </c>
      <c r="K1884">
        <v>1012100</v>
      </c>
      <c r="L1884" s="6" t="s">
        <v>13865</v>
      </c>
      <c r="M1884" s="6" t="s">
        <v>13866</v>
      </c>
      <c r="N1884" s="6" t="s">
        <v>4382</v>
      </c>
      <c r="O1884" s="6" t="s">
        <v>3983</v>
      </c>
    </row>
    <row r="1885" spans="1:15" x14ac:dyDescent="0.25">
      <c r="A1885" s="6" t="s">
        <v>3595</v>
      </c>
      <c r="B1885" s="6" t="s">
        <v>3935</v>
      </c>
      <c r="C1885" s="6" t="s">
        <v>3840</v>
      </c>
      <c r="D1885" s="6" t="s">
        <v>10570</v>
      </c>
      <c r="E1885" s="6" t="s">
        <v>81</v>
      </c>
      <c r="F1885" s="6" t="s">
        <v>7215</v>
      </c>
      <c r="G1885" s="6" t="s">
        <v>10571</v>
      </c>
      <c r="H1885" s="6" t="s">
        <v>81</v>
      </c>
      <c r="I1885" s="43"/>
      <c r="J1885" s="43"/>
      <c r="L1885" s="6" t="s">
        <v>81</v>
      </c>
      <c r="M1885" s="6" t="s">
        <v>81</v>
      </c>
      <c r="N1885" s="6" t="s">
        <v>5911</v>
      </c>
      <c r="O1885" s="6" t="s">
        <v>3982</v>
      </c>
    </row>
    <row r="1886" spans="1:15" x14ac:dyDescent="0.25">
      <c r="A1886" s="6" t="s">
        <v>2211</v>
      </c>
      <c r="B1886" s="6" t="s">
        <v>3828</v>
      </c>
      <c r="C1886" s="6" t="s">
        <v>3821</v>
      </c>
      <c r="D1886" s="6" t="s">
        <v>13867</v>
      </c>
      <c r="E1886" s="6" t="s">
        <v>81</v>
      </c>
      <c r="F1886" s="6" t="s">
        <v>13868</v>
      </c>
      <c r="G1886" s="6" t="s">
        <v>13869</v>
      </c>
      <c r="H1886" s="6" t="s">
        <v>6360</v>
      </c>
      <c r="I1886" s="43">
        <v>45223</v>
      </c>
      <c r="J1886" s="43">
        <v>45229</v>
      </c>
      <c r="K1886">
        <v>350894</v>
      </c>
      <c r="L1886" s="6" t="s">
        <v>13870</v>
      </c>
      <c r="M1886" s="6" t="s">
        <v>13871</v>
      </c>
      <c r="N1886" s="6" t="s">
        <v>4913</v>
      </c>
      <c r="O1886" s="6" t="s">
        <v>3982</v>
      </c>
    </row>
    <row r="1887" spans="1:15" x14ac:dyDescent="0.25">
      <c r="A1887" s="6" t="s">
        <v>3596</v>
      </c>
      <c r="B1887" s="6" t="s">
        <v>3893</v>
      </c>
      <c r="C1887" s="6" t="s">
        <v>3819</v>
      </c>
      <c r="D1887" s="6" t="s">
        <v>13872</v>
      </c>
      <c r="E1887" s="6" t="s">
        <v>81</v>
      </c>
      <c r="F1887" s="6" t="s">
        <v>13873</v>
      </c>
      <c r="G1887" s="6" t="s">
        <v>13874</v>
      </c>
      <c r="H1887" s="6" t="s">
        <v>81</v>
      </c>
      <c r="I1887" s="43"/>
      <c r="J1887" s="43"/>
      <c r="L1887" s="6" t="s">
        <v>13875</v>
      </c>
      <c r="M1887" s="6" t="s">
        <v>13876</v>
      </c>
      <c r="N1887" s="6" t="s">
        <v>5912</v>
      </c>
      <c r="O1887" s="6" t="s">
        <v>3982</v>
      </c>
    </row>
    <row r="1888" spans="1:15" x14ac:dyDescent="0.25">
      <c r="A1888" s="6" t="s">
        <v>2213</v>
      </c>
      <c r="B1888" s="6" t="s">
        <v>3845</v>
      </c>
      <c r="C1888" s="6" t="s">
        <v>3816</v>
      </c>
      <c r="D1888" s="6" t="s">
        <v>13877</v>
      </c>
      <c r="E1888" s="6" t="s">
        <v>13878</v>
      </c>
      <c r="F1888" s="6" t="s">
        <v>13879</v>
      </c>
      <c r="G1888" s="6" t="s">
        <v>13880</v>
      </c>
      <c r="H1888" s="6" t="s">
        <v>6360</v>
      </c>
      <c r="I1888" s="43">
        <v>45231</v>
      </c>
      <c r="J1888" s="43">
        <v>45236</v>
      </c>
      <c r="K1888">
        <v>1320414</v>
      </c>
      <c r="L1888" s="6" t="s">
        <v>13881</v>
      </c>
      <c r="M1888" s="6" t="s">
        <v>13882</v>
      </c>
      <c r="N1888" s="6" t="s">
        <v>4467</v>
      </c>
      <c r="O1888" s="6" t="s">
        <v>3983</v>
      </c>
    </row>
    <row r="1889" spans="1:15" x14ac:dyDescent="0.25">
      <c r="A1889" s="6" t="s">
        <v>3597</v>
      </c>
      <c r="B1889" s="6" t="s">
        <v>3955</v>
      </c>
      <c r="C1889" s="6" t="s">
        <v>114</v>
      </c>
      <c r="D1889" s="6" t="s">
        <v>13883</v>
      </c>
      <c r="E1889" s="6" t="s">
        <v>13884</v>
      </c>
      <c r="F1889" s="6" t="s">
        <v>12544</v>
      </c>
      <c r="G1889" s="6" t="s">
        <v>13885</v>
      </c>
      <c r="H1889" s="6" t="s">
        <v>81</v>
      </c>
      <c r="I1889" s="43"/>
      <c r="J1889" s="43"/>
      <c r="L1889" s="6" t="s">
        <v>13886</v>
      </c>
      <c r="M1889" s="6" t="s">
        <v>81</v>
      </c>
      <c r="N1889" s="6" t="s">
        <v>5913</v>
      </c>
      <c r="O1889" s="6" t="s">
        <v>3983</v>
      </c>
    </row>
    <row r="1890" spans="1:15" x14ac:dyDescent="0.25">
      <c r="A1890" s="6" t="s">
        <v>3598</v>
      </c>
      <c r="B1890" s="6" t="s">
        <v>3920</v>
      </c>
      <c r="C1890" s="6" t="s">
        <v>3819</v>
      </c>
      <c r="D1890" s="6" t="s">
        <v>13887</v>
      </c>
      <c r="E1890" s="6" t="s">
        <v>13888</v>
      </c>
      <c r="F1890" s="6" t="s">
        <v>7215</v>
      </c>
      <c r="G1890" s="6" t="s">
        <v>13889</v>
      </c>
      <c r="H1890" s="6" t="s">
        <v>81</v>
      </c>
      <c r="I1890" s="43"/>
      <c r="J1890" s="43"/>
      <c r="L1890" s="6" t="s">
        <v>81</v>
      </c>
      <c r="M1890" s="6" t="s">
        <v>81</v>
      </c>
      <c r="N1890" s="6" t="s">
        <v>5914</v>
      </c>
      <c r="O1890" s="6" t="s">
        <v>3982</v>
      </c>
    </row>
    <row r="1891" spans="1:15" x14ac:dyDescent="0.25">
      <c r="A1891" s="6" t="s">
        <v>2215</v>
      </c>
      <c r="B1891" s="6" t="s">
        <v>3944</v>
      </c>
      <c r="C1891" s="6" t="s">
        <v>3821</v>
      </c>
      <c r="D1891" s="6" t="s">
        <v>13890</v>
      </c>
      <c r="E1891" s="6" t="s">
        <v>13891</v>
      </c>
      <c r="F1891" s="6" t="s">
        <v>6604</v>
      </c>
      <c r="G1891" s="6" t="s">
        <v>13892</v>
      </c>
      <c r="H1891" s="6" t="s">
        <v>1678</v>
      </c>
      <c r="I1891" s="43">
        <v>45223</v>
      </c>
      <c r="J1891" s="43">
        <v>45229</v>
      </c>
      <c r="K1891">
        <v>720672</v>
      </c>
      <c r="L1891" s="6" t="s">
        <v>13893</v>
      </c>
      <c r="M1891" s="6" t="s">
        <v>13894</v>
      </c>
      <c r="N1891" s="6" t="s">
        <v>4903</v>
      </c>
      <c r="O1891" s="6" t="s">
        <v>3982</v>
      </c>
    </row>
    <row r="1892" spans="1:15" x14ac:dyDescent="0.25">
      <c r="A1892" s="6" t="s">
        <v>3600</v>
      </c>
      <c r="B1892" s="6" t="s">
        <v>3832</v>
      </c>
      <c r="C1892" s="6" t="s">
        <v>3821</v>
      </c>
      <c r="D1892" s="6" t="s">
        <v>13895</v>
      </c>
      <c r="E1892" s="6" t="s">
        <v>81</v>
      </c>
      <c r="F1892" s="6" t="s">
        <v>9411</v>
      </c>
      <c r="G1892" s="6" t="s">
        <v>13896</v>
      </c>
      <c r="H1892" s="6" t="s">
        <v>161</v>
      </c>
      <c r="I1892" s="43">
        <v>45215</v>
      </c>
      <c r="J1892" s="43">
        <v>45219</v>
      </c>
      <c r="K1892">
        <v>1430723</v>
      </c>
      <c r="L1892" s="6" t="s">
        <v>13897</v>
      </c>
      <c r="M1892" s="6" t="s">
        <v>13898</v>
      </c>
      <c r="N1892" s="6" t="s">
        <v>5915</v>
      </c>
      <c r="O1892" s="6" t="s">
        <v>3982</v>
      </c>
    </row>
    <row r="1893" spans="1:15" x14ac:dyDescent="0.25">
      <c r="A1893" s="6" t="s">
        <v>2217</v>
      </c>
      <c r="B1893" s="6" t="s">
        <v>3846</v>
      </c>
      <c r="C1893" s="6" t="s">
        <v>3835</v>
      </c>
      <c r="D1893" s="6" t="s">
        <v>13899</v>
      </c>
      <c r="E1893" s="6" t="s">
        <v>13900</v>
      </c>
      <c r="F1893" s="6" t="s">
        <v>7390</v>
      </c>
      <c r="G1893" s="6" t="s">
        <v>13686</v>
      </c>
      <c r="H1893" s="6" t="s">
        <v>6829</v>
      </c>
      <c r="I1893" s="43">
        <v>45236</v>
      </c>
      <c r="J1893" s="43">
        <v>45240</v>
      </c>
      <c r="K1893">
        <v>1575515</v>
      </c>
      <c r="L1893" s="6" t="s">
        <v>13901</v>
      </c>
      <c r="M1893" s="6" t="s">
        <v>13902</v>
      </c>
      <c r="N1893" s="6" t="s">
        <v>4725</v>
      </c>
      <c r="O1893" s="6" t="s">
        <v>3983</v>
      </c>
    </row>
    <row r="1894" spans="1:15" x14ac:dyDescent="0.25">
      <c r="A1894" s="6" t="s">
        <v>3602</v>
      </c>
      <c r="B1894" s="6" t="s">
        <v>3832</v>
      </c>
      <c r="C1894" s="6" t="s">
        <v>3821</v>
      </c>
      <c r="D1894" s="6" t="s">
        <v>13903</v>
      </c>
      <c r="E1894" s="6" t="s">
        <v>81</v>
      </c>
      <c r="F1894" s="6" t="s">
        <v>13904</v>
      </c>
      <c r="G1894" s="6" t="s">
        <v>13905</v>
      </c>
      <c r="H1894" s="6" t="s">
        <v>251</v>
      </c>
      <c r="I1894" s="43">
        <v>45222</v>
      </c>
      <c r="J1894" s="43">
        <v>45226</v>
      </c>
      <c r="K1894">
        <v>90498</v>
      </c>
      <c r="L1894" s="6" t="s">
        <v>13906</v>
      </c>
      <c r="M1894" s="6" t="s">
        <v>13907</v>
      </c>
      <c r="N1894" s="6" t="s">
        <v>5916</v>
      </c>
      <c r="O1894" s="6" t="s">
        <v>3982</v>
      </c>
    </row>
    <row r="1895" spans="1:15" x14ac:dyDescent="0.25">
      <c r="A1895" s="6" t="s">
        <v>3603</v>
      </c>
      <c r="B1895" s="6" t="s">
        <v>3935</v>
      </c>
      <c r="C1895" s="6" t="s">
        <v>3840</v>
      </c>
      <c r="D1895" s="6" t="s">
        <v>13908</v>
      </c>
      <c r="E1895" s="6" t="s">
        <v>13909</v>
      </c>
      <c r="F1895" s="6" t="s">
        <v>13910</v>
      </c>
      <c r="G1895" s="6" t="s">
        <v>13911</v>
      </c>
      <c r="H1895" s="6" t="s">
        <v>81</v>
      </c>
      <c r="I1895" s="43"/>
      <c r="J1895" s="43"/>
      <c r="L1895" s="6" t="s">
        <v>81</v>
      </c>
      <c r="M1895" s="6" t="s">
        <v>81</v>
      </c>
      <c r="N1895" s="6" t="s">
        <v>5917</v>
      </c>
      <c r="O1895" s="6" t="s">
        <v>3982</v>
      </c>
    </row>
    <row r="1896" spans="1:15" x14ac:dyDescent="0.25">
      <c r="A1896" s="6" t="s">
        <v>3604</v>
      </c>
      <c r="B1896" s="6" t="s">
        <v>3891</v>
      </c>
      <c r="C1896" s="6" t="s">
        <v>3887</v>
      </c>
      <c r="D1896" s="6" t="s">
        <v>13912</v>
      </c>
      <c r="E1896" s="6" t="s">
        <v>9118</v>
      </c>
      <c r="F1896" s="6" t="s">
        <v>6722</v>
      </c>
      <c r="G1896" s="6" t="s">
        <v>13913</v>
      </c>
      <c r="H1896" s="6" t="s">
        <v>81</v>
      </c>
      <c r="I1896" s="43"/>
      <c r="J1896" s="43"/>
      <c r="K1896">
        <v>1065521</v>
      </c>
      <c r="L1896" s="6" t="s">
        <v>13914</v>
      </c>
      <c r="M1896" s="6" t="s">
        <v>13915</v>
      </c>
      <c r="N1896" s="6" t="s">
        <v>5918</v>
      </c>
      <c r="O1896" s="6" t="s">
        <v>3982</v>
      </c>
    </row>
    <row r="1897" spans="1:15" x14ac:dyDescent="0.25">
      <c r="A1897" s="6" t="s">
        <v>3605</v>
      </c>
      <c r="B1897" s="6" t="s">
        <v>3891</v>
      </c>
      <c r="C1897" s="6" t="s">
        <v>3887</v>
      </c>
      <c r="D1897" s="6" t="s">
        <v>13916</v>
      </c>
      <c r="E1897" s="6" t="s">
        <v>13917</v>
      </c>
      <c r="F1897" s="6" t="s">
        <v>9015</v>
      </c>
      <c r="G1897" s="6" t="s">
        <v>13918</v>
      </c>
      <c r="H1897" s="6" t="s">
        <v>81</v>
      </c>
      <c r="I1897" s="43"/>
      <c r="J1897" s="43"/>
      <c r="L1897" s="6" t="s">
        <v>13919</v>
      </c>
      <c r="M1897" s="6" t="s">
        <v>81</v>
      </c>
      <c r="N1897" s="6" t="s">
        <v>5919</v>
      </c>
      <c r="O1897" s="6" t="s">
        <v>3982</v>
      </c>
    </row>
    <row r="1898" spans="1:15" x14ac:dyDescent="0.25">
      <c r="A1898" s="6" t="s">
        <v>2219</v>
      </c>
      <c r="B1898" s="6" t="s">
        <v>3833</v>
      </c>
      <c r="C1898" s="6" t="s">
        <v>3816</v>
      </c>
      <c r="D1898" s="6" t="s">
        <v>13920</v>
      </c>
      <c r="E1898" s="6" t="s">
        <v>81</v>
      </c>
      <c r="F1898" s="6" t="s">
        <v>13921</v>
      </c>
      <c r="G1898" s="6" t="s">
        <v>13922</v>
      </c>
      <c r="H1898" s="6" t="s">
        <v>6852</v>
      </c>
      <c r="I1898" s="43">
        <v>45224</v>
      </c>
      <c r="J1898" s="43">
        <v>45229</v>
      </c>
      <c r="K1898">
        <v>1060736</v>
      </c>
      <c r="L1898" s="6" t="s">
        <v>13923</v>
      </c>
      <c r="M1898" s="6" t="s">
        <v>13924</v>
      </c>
      <c r="N1898" s="6" t="s">
        <v>4350</v>
      </c>
      <c r="O1898" s="6" t="s">
        <v>3983</v>
      </c>
    </row>
    <row r="1899" spans="1:15" x14ac:dyDescent="0.25">
      <c r="A1899" s="6" t="s">
        <v>3606</v>
      </c>
      <c r="B1899" s="6" t="s">
        <v>3881</v>
      </c>
      <c r="C1899" s="6" t="s">
        <v>3816</v>
      </c>
      <c r="D1899" s="6" t="s">
        <v>13925</v>
      </c>
      <c r="E1899" s="6" t="s">
        <v>6768</v>
      </c>
      <c r="F1899" s="6" t="s">
        <v>9138</v>
      </c>
      <c r="G1899" s="6" t="s">
        <v>13926</v>
      </c>
      <c r="H1899" s="6" t="s">
        <v>81</v>
      </c>
      <c r="I1899" s="43"/>
      <c r="J1899" s="43"/>
      <c r="L1899" s="6" t="s">
        <v>13927</v>
      </c>
      <c r="M1899" s="6" t="s">
        <v>13928</v>
      </c>
      <c r="N1899" s="6" t="s">
        <v>5920</v>
      </c>
      <c r="O1899" s="6" t="s">
        <v>3983</v>
      </c>
    </row>
    <row r="1900" spans="1:15" x14ac:dyDescent="0.25">
      <c r="A1900" s="6" t="s">
        <v>2221</v>
      </c>
      <c r="B1900" s="6" t="s">
        <v>3916</v>
      </c>
      <c r="C1900" s="6" t="s">
        <v>114</v>
      </c>
      <c r="D1900" s="6" t="s">
        <v>13929</v>
      </c>
      <c r="E1900" s="6" t="s">
        <v>13930</v>
      </c>
      <c r="F1900" s="6" t="s">
        <v>6432</v>
      </c>
      <c r="G1900" s="6" t="s">
        <v>13931</v>
      </c>
      <c r="H1900" s="6" t="s">
        <v>6434</v>
      </c>
      <c r="I1900" s="43">
        <v>45147</v>
      </c>
      <c r="J1900" s="43">
        <v>45151</v>
      </c>
      <c r="K1900">
        <v>1848309</v>
      </c>
      <c r="L1900" s="6" t="s">
        <v>13932</v>
      </c>
      <c r="M1900" s="6" t="s">
        <v>13933</v>
      </c>
      <c r="N1900" s="6" t="s">
        <v>5921</v>
      </c>
      <c r="O1900" s="6" t="s">
        <v>3982</v>
      </c>
    </row>
    <row r="1901" spans="1:15" x14ac:dyDescent="0.25">
      <c r="A1901" s="6" t="s">
        <v>3607</v>
      </c>
      <c r="B1901" s="6" t="s">
        <v>3858</v>
      </c>
      <c r="C1901" s="6" t="s">
        <v>3819</v>
      </c>
      <c r="D1901" s="6" t="s">
        <v>13934</v>
      </c>
      <c r="E1901" s="6" t="s">
        <v>13935</v>
      </c>
      <c r="F1901" s="6" t="s">
        <v>7830</v>
      </c>
      <c r="G1901" s="6" t="s">
        <v>13936</v>
      </c>
      <c r="H1901" s="6" t="s">
        <v>81</v>
      </c>
      <c r="I1901" s="43"/>
      <c r="J1901" s="43"/>
      <c r="L1901" s="6" t="s">
        <v>13937</v>
      </c>
      <c r="M1901" s="6" t="s">
        <v>81</v>
      </c>
      <c r="N1901" s="6" t="s">
        <v>5922</v>
      </c>
      <c r="O1901" s="6" t="s">
        <v>3982</v>
      </c>
    </row>
    <row r="1902" spans="1:15" x14ac:dyDescent="0.25">
      <c r="A1902" s="6" t="s">
        <v>2223</v>
      </c>
      <c r="B1902" s="6" t="s">
        <v>3845</v>
      </c>
      <c r="C1902" s="6" t="s">
        <v>3816</v>
      </c>
      <c r="D1902" s="6" t="s">
        <v>13938</v>
      </c>
      <c r="E1902" s="6" t="s">
        <v>8291</v>
      </c>
      <c r="F1902" s="6" t="s">
        <v>9139</v>
      </c>
      <c r="G1902" s="6" t="s">
        <v>9140</v>
      </c>
      <c r="H1902" s="6" t="s">
        <v>6399</v>
      </c>
      <c r="I1902" s="43">
        <v>45236</v>
      </c>
      <c r="J1902" s="43">
        <v>45240</v>
      </c>
      <c r="K1902">
        <v>1638833</v>
      </c>
      <c r="L1902" s="6" t="s">
        <v>13939</v>
      </c>
      <c r="M1902" s="6" t="s">
        <v>13940</v>
      </c>
      <c r="N1902" s="6" t="s">
        <v>4403</v>
      </c>
      <c r="O1902" s="6" t="s">
        <v>3983</v>
      </c>
    </row>
    <row r="1903" spans="1:15" x14ac:dyDescent="0.25">
      <c r="A1903" s="6" t="s">
        <v>3608</v>
      </c>
      <c r="B1903" s="6" t="s">
        <v>77</v>
      </c>
      <c r="C1903" s="6" t="s">
        <v>3823</v>
      </c>
      <c r="D1903" s="6" t="s">
        <v>13941</v>
      </c>
      <c r="E1903" s="6" t="s">
        <v>13942</v>
      </c>
      <c r="F1903" s="6" t="s">
        <v>6803</v>
      </c>
      <c r="G1903" s="6" t="s">
        <v>13943</v>
      </c>
      <c r="H1903" s="6" t="s">
        <v>81</v>
      </c>
      <c r="I1903" s="43"/>
      <c r="J1903" s="43"/>
      <c r="L1903" s="6" t="s">
        <v>13944</v>
      </c>
      <c r="M1903" s="6" t="s">
        <v>13945</v>
      </c>
      <c r="N1903" s="6" t="s">
        <v>5923</v>
      </c>
      <c r="O1903" s="6" t="s">
        <v>3982</v>
      </c>
    </row>
    <row r="1904" spans="1:15" x14ac:dyDescent="0.25">
      <c r="A1904" s="6" t="s">
        <v>3610</v>
      </c>
      <c r="B1904" s="6" t="s">
        <v>3915</v>
      </c>
      <c r="C1904" s="6" t="s">
        <v>3826</v>
      </c>
      <c r="D1904" s="6" t="s">
        <v>13946</v>
      </c>
      <c r="E1904" s="6" t="s">
        <v>6476</v>
      </c>
      <c r="F1904" s="6" t="s">
        <v>6445</v>
      </c>
      <c r="G1904" s="6" t="s">
        <v>13947</v>
      </c>
      <c r="H1904" s="6" t="s">
        <v>6447</v>
      </c>
      <c r="I1904" s="43">
        <v>45231</v>
      </c>
      <c r="J1904" s="43">
        <v>45236</v>
      </c>
      <c r="K1904">
        <v>1620533</v>
      </c>
      <c r="L1904" s="6" t="s">
        <v>13948</v>
      </c>
      <c r="M1904" s="6" t="s">
        <v>13949</v>
      </c>
      <c r="N1904" s="6" t="s">
        <v>5924</v>
      </c>
      <c r="O1904" s="6" t="s">
        <v>3982</v>
      </c>
    </row>
    <row r="1905" spans="1:15" x14ac:dyDescent="0.25">
      <c r="A1905" s="6" t="s">
        <v>3611</v>
      </c>
      <c r="B1905" s="6" t="s">
        <v>3905</v>
      </c>
      <c r="C1905" s="6" t="s">
        <v>3826</v>
      </c>
      <c r="D1905" s="6" t="s">
        <v>13950</v>
      </c>
      <c r="E1905" s="6" t="s">
        <v>13951</v>
      </c>
      <c r="F1905" s="6" t="s">
        <v>9084</v>
      </c>
      <c r="G1905" s="6" t="s">
        <v>81</v>
      </c>
      <c r="H1905" s="6" t="s">
        <v>81</v>
      </c>
      <c r="I1905" s="43"/>
      <c r="J1905" s="43"/>
      <c r="L1905" s="6" t="s">
        <v>81</v>
      </c>
      <c r="M1905" s="6" t="s">
        <v>81</v>
      </c>
      <c r="N1905" s="6" t="s">
        <v>5925</v>
      </c>
      <c r="O1905" s="6" t="s">
        <v>3982</v>
      </c>
    </row>
    <row r="1906" spans="1:15" x14ac:dyDescent="0.25">
      <c r="A1906" s="6" t="s">
        <v>2225</v>
      </c>
      <c r="B1906" s="6" t="s">
        <v>3815</v>
      </c>
      <c r="C1906" s="6" t="s">
        <v>3816</v>
      </c>
      <c r="D1906" s="6" t="s">
        <v>13952</v>
      </c>
      <c r="E1906" s="6" t="s">
        <v>6438</v>
      </c>
      <c r="F1906" s="6" t="s">
        <v>13953</v>
      </c>
      <c r="G1906" s="6" t="s">
        <v>13954</v>
      </c>
      <c r="H1906" s="6" t="s">
        <v>6638</v>
      </c>
      <c r="I1906" s="43">
        <v>45230</v>
      </c>
      <c r="J1906" s="43">
        <v>45236</v>
      </c>
      <c r="K1906">
        <v>1822479</v>
      </c>
      <c r="L1906" s="6" t="s">
        <v>13955</v>
      </c>
      <c r="M1906" s="6" t="s">
        <v>13956</v>
      </c>
      <c r="N1906" s="6" t="s">
        <v>4022</v>
      </c>
      <c r="O1906" s="6" t="s">
        <v>3983</v>
      </c>
    </row>
    <row r="1907" spans="1:15" x14ac:dyDescent="0.25">
      <c r="A1907" s="6" t="s">
        <v>3612</v>
      </c>
      <c r="B1907" s="6" t="s">
        <v>3827</v>
      </c>
      <c r="C1907" s="6" t="s">
        <v>3819</v>
      </c>
      <c r="D1907" s="6" t="s">
        <v>13957</v>
      </c>
      <c r="E1907" s="6" t="s">
        <v>13958</v>
      </c>
      <c r="F1907" s="6" t="s">
        <v>13959</v>
      </c>
      <c r="G1907" s="6" t="s">
        <v>13960</v>
      </c>
      <c r="H1907" s="6" t="s">
        <v>81</v>
      </c>
      <c r="I1907" s="43"/>
      <c r="J1907" s="43"/>
      <c r="L1907" s="6" t="s">
        <v>13961</v>
      </c>
      <c r="M1907" s="6" t="s">
        <v>81</v>
      </c>
      <c r="N1907" s="6" t="s">
        <v>5926</v>
      </c>
      <c r="O1907" s="6" t="s">
        <v>3982</v>
      </c>
    </row>
    <row r="1908" spans="1:15" x14ac:dyDescent="0.25">
      <c r="A1908" s="6" t="s">
        <v>3613</v>
      </c>
      <c r="B1908" s="6" t="s">
        <v>3871</v>
      </c>
      <c r="C1908" s="6" t="s">
        <v>114</v>
      </c>
      <c r="D1908" s="6" t="s">
        <v>13962</v>
      </c>
      <c r="E1908" s="6" t="s">
        <v>13963</v>
      </c>
      <c r="F1908" s="6" t="s">
        <v>6722</v>
      </c>
      <c r="G1908" s="6" t="s">
        <v>7286</v>
      </c>
      <c r="H1908" s="6" t="s">
        <v>81</v>
      </c>
      <c r="I1908" s="43"/>
      <c r="J1908" s="43"/>
      <c r="L1908" s="6" t="s">
        <v>13964</v>
      </c>
      <c r="M1908" s="6" t="s">
        <v>81</v>
      </c>
      <c r="N1908" s="6" t="s">
        <v>5927</v>
      </c>
      <c r="O1908" s="6" t="s">
        <v>3982</v>
      </c>
    </row>
    <row r="1909" spans="1:15" x14ac:dyDescent="0.25">
      <c r="A1909" s="6" t="s">
        <v>2227</v>
      </c>
      <c r="B1909" s="6" t="s">
        <v>3923</v>
      </c>
      <c r="C1909" s="6" t="s">
        <v>3866</v>
      </c>
      <c r="D1909" s="6" t="s">
        <v>13965</v>
      </c>
      <c r="E1909" s="6" t="s">
        <v>81</v>
      </c>
      <c r="F1909" s="6" t="s">
        <v>7215</v>
      </c>
      <c r="G1909" s="6" t="s">
        <v>13966</v>
      </c>
      <c r="H1909" s="6" t="s">
        <v>81</v>
      </c>
      <c r="I1909" s="43"/>
      <c r="J1909" s="43"/>
      <c r="K1909">
        <v>1306965</v>
      </c>
      <c r="L1909" s="6" t="s">
        <v>81</v>
      </c>
      <c r="M1909" s="6" t="s">
        <v>13967</v>
      </c>
      <c r="N1909" s="6" t="s">
        <v>4541</v>
      </c>
      <c r="O1909" s="6" t="s">
        <v>3982</v>
      </c>
    </row>
    <row r="1910" spans="1:15" x14ac:dyDescent="0.25">
      <c r="A1910" s="6" t="s">
        <v>2229</v>
      </c>
      <c r="B1910" s="6" t="s">
        <v>3832</v>
      </c>
      <c r="C1910" s="6" t="s">
        <v>3821</v>
      </c>
      <c r="D1910" s="6" t="s">
        <v>13968</v>
      </c>
      <c r="E1910" s="6" t="s">
        <v>13969</v>
      </c>
      <c r="F1910" s="6" t="s">
        <v>11311</v>
      </c>
      <c r="G1910" s="6" t="s">
        <v>13970</v>
      </c>
      <c r="H1910" s="6" t="s">
        <v>81</v>
      </c>
      <c r="I1910" s="43"/>
      <c r="J1910" s="43"/>
      <c r="K1910">
        <v>1263043</v>
      </c>
      <c r="L1910" s="6" t="s">
        <v>13971</v>
      </c>
      <c r="M1910" s="6" t="s">
        <v>13972</v>
      </c>
      <c r="N1910" s="6" t="s">
        <v>5928</v>
      </c>
      <c r="O1910" s="6" t="s">
        <v>3982</v>
      </c>
    </row>
    <row r="1911" spans="1:15" x14ac:dyDescent="0.25">
      <c r="A1911" s="6" t="s">
        <v>2231</v>
      </c>
      <c r="B1911" s="6" t="s">
        <v>265</v>
      </c>
      <c r="C1911" s="6" t="s">
        <v>3819</v>
      </c>
      <c r="D1911" s="6" t="s">
        <v>13973</v>
      </c>
      <c r="E1911" s="6" t="s">
        <v>81</v>
      </c>
      <c r="F1911" s="6" t="s">
        <v>8630</v>
      </c>
      <c r="G1911" s="6" t="s">
        <v>13974</v>
      </c>
      <c r="H1911" s="6" t="s">
        <v>6399</v>
      </c>
      <c r="I1911" s="43">
        <v>45139</v>
      </c>
      <c r="J1911" s="43"/>
      <c r="K1911">
        <v>1831651</v>
      </c>
      <c r="L1911" s="6" t="s">
        <v>13975</v>
      </c>
      <c r="M1911" s="6" t="s">
        <v>13976</v>
      </c>
      <c r="N1911" s="6" t="s">
        <v>5929</v>
      </c>
      <c r="O1911" s="6" t="s">
        <v>3982</v>
      </c>
    </row>
    <row r="1912" spans="1:15" x14ac:dyDescent="0.25">
      <c r="A1912" s="6" t="s">
        <v>2232</v>
      </c>
      <c r="B1912" s="6" t="s">
        <v>81</v>
      </c>
      <c r="C1912" s="6" t="s">
        <v>81</v>
      </c>
      <c r="D1912" s="6" t="s">
        <v>81</v>
      </c>
      <c r="E1912" s="6" t="s">
        <v>81</v>
      </c>
      <c r="F1912" s="6" t="s">
        <v>81</v>
      </c>
      <c r="G1912" s="6" t="s">
        <v>81</v>
      </c>
      <c r="H1912" s="6" t="s">
        <v>81</v>
      </c>
      <c r="I1912" s="43"/>
      <c r="J1912" s="43"/>
      <c r="K1912">
        <v>1064642</v>
      </c>
      <c r="L1912" s="6" t="s">
        <v>13977</v>
      </c>
      <c r="M1912" s="6" t="s">
        <v>13978</v>
      </c>
      <c r="N1912" s="6" t="s">
        <v>81</v>
      </c>
      <c r="O1912" s="6" t="s">
        <v>81</v>
      </c>
    </row>
    <row r="1913" spans="1:15" x14ac:dyDescent="0.25">
      <c r="A1913" s="6" t="s">
        <v>3614</v>
      </c>
      <c r="B1913" s="6" t="s">
        <v>3842</v>
      </c>
      <c r="C1913" s="6" t="s">
        <v>3823</v>
      </c>
      <c r="D1913" s="6" t="s">
        <v>13979</v>
      </c>
      <c r="E1913" s="6" t="s">
        <v>6768</v>
      </c>
      <c r="F1913" s="6" t="s">
        <v>6722</v>
      </c>
      <c r="G1913" s="6" t="s">
        <v>13980</v>
      </c>
      <c r="H1913" s="6" t="s">
        <v>81</v>
      </c>
      <c r="I1913" s="43"/>
      <c r="J1913" s="43"/>
      <c r="L1913" s="6" t="s">
        <v>13981</v>
      </c>
      <c r="M1913" s="6" t="s">
        <v>13982</v>
      </c>
      <c r="N1913" s="6" t="s">
        <v>5930</v>
      </c>
      <c r="O1913" s="6" t="s">
        <v>3984</v>
      </c>
    </row>
    <row r="1914" spans="1:15" x14ac:dyDescent="0.25">
      <c r="A1914" s="6" t="s">
        <v>3616</v>
      </c>
      <c r="B1914" s="6" t="s">
        <v>3852</v>
      </c>
      <c r="C1914" s="6" t="s">
        <v>3826</v>
      </c>
      <c r="D1914" s="6" t="s">
        <v>13983</v>
      </c>
      <c r="E1914" s="6" t="s">
        <v>81</v>
      </c>
      <c r="F1914" s="6" t="s">
        <v>11189</v>
      </c>
      <c r="G1914" s="6" t="s">
        <v>13984</v>
      </c>
      <c r="H1914" s="6" t="s">
        <v>6447</v>
      </c>
      <c r="I1914" s="43">
        <v>45230</v>
      </c>
      <c r="J1914" s="43">
        <v>45236</v>
      </c>
      <c r="K1914">
        <v>913241</v>
      </c>
      <c r="L1914" s="6" t="s">
        <v>13985</v>
      </c>
      <c r="M1914" s="6" t="s">
        <v>13986</v>
      </c>
      <c r="N1914" s="6" t="s">
        <v>4344</v>
      </c>
      <c r="O1914" s="6" t="s">
        <v>3982</v>
      </c>
    </row>
    <row r="1915" spans="1:15" x14ac:dyDescent="0.25">
      <c r="A1915" s="6" t="s">
        <v>2234</v>
      </c>
      <c r="B1915" s="6" t="s">
        <v>3858</v>
      </c>
      <c r="C1915" s="6" t="s">
        <v>3819</v>
      </c>
      <c r="D1915" s="6" t="s">
        <v>13987</v>
      </c>
      <c r="E1915" s="6" t="s">
        <v>13988</v>
      </c>
      <c r="F1915" s="6" t="s">
        <v>13989</v>
      </c>
      <c r="G1915" s="6" t="s">
        <v>13990</v>
      </c>
      <c r="H1915" s="6" t="s">
        <v>1885</v>
      </c>
      <c r="I1915" s="43">
        <v>45224</v>
      </c>
      <c r="J1915" s="43">
        <v>45229</v>
      </c>
      <c r="K1915">
        <v>1594805</v>
      </c>
      <c r="L1915" s="6" t="s">
        <v>13991</v>
      </c>
      <c r="M1915" s="6" t="s">
        <v>13992</v>
      </c>
      <c r="N1915" s="6" t="s">
        <v>5931</v>
      </c>
      <c r="O1915" s="6" t="s">
        <v>3982</v>
      </c>
    </row>
    <row r="1916" spans="1:15" x14ac:dyDescent="0.25">
      <c r="A1916" s="6" t="s">
        <v>2235</v>
      </c>
      <c r="B1916" s="6" t="s">
        <v>81</v>
      </c>
      <c r="C1916" s="6" t="s">
        <v>81</v>
      </c>
      <c r="D1916" s="6" t="s">
        <v>81</v>
      </c>
      <c r="E1916" s="6" t="s">
        <v>81</v>
      </c>
      <c r="F1916" s="6" t="s">
        <v>81</v>
      </c>
      <c r="G1916" s="6" t="s">
        <v>81</v>
      </c>
      <c r="H1916" s="6" t="s">
        <v>81</v>
      </c>
      <c r="I1916" s="43"/>
      <c r="J1916" s="43"/>
      <c r="K1916">
        <v>1100663</v>
      </c>
      <c r="L1916" s="6" t="s">
        <v>13993</v>
      </c>
      <c r="M1916" s="6" t="s">
        <v>13994</v>
      </c>
      <c r="N1916" s="6" t="s">
        <v>81</v>
      </c>
      <c r="O1916" s="6" t="s">
        <v>81</v>
      </c>
    </row>
    <row r="1917" spans="1:15" x14ac:dyDescent="0.25">
      <c r="A1917" s="6" t="s">
        <v>2236</v>
      </c>
      <c r="B1917" s="6" t="s">
        <v>3873</v>
      </c>
      <c r="C1917" s="6" t="s">
        <v>114</v>
      </c>
      <c r="D1917" s="6" t="s">
        <v>13995</v>
      </c>
      <c r="E1917" s="6" t="s">
        <v>81</v>
      </c>
      <c r="F1917" s="6" t="s">
        <v>6754</v>
      </c>
      <c r="G1917" s="6" t="s">
        <v>13996</v>
      </c>
      <c r="H1917" s="6" t="s">
        <v>6638</v>
      </c>
      <c r="I1917" s="43">
        <v>45222</v>
      </c>
      <c r="J1917" s="43">
        <v>45226</v>
      </c>
      <c r="K1917">
        <v>89800</v>
      </c>
      <c r="L1917" s="6" t="s">
        <v>13997</v>
      </c>
      <c r="M1917" s="6" t="s">
        <v>13998</v>
      </c>
      <c r="N1917" s="6" t="s">
        <v>4875</v>
      </c>
      <c r="O1917" s="6" t="s">
        <v>3982</v>
      </c>
    </row>
    <row r="1918" spans="1:15" x14ac:dyDescent="0.25">
      <c r="A1918" s="6" t="s">
        <v>3617</v>
      </c>
      <c r="B1918" s="6" t="s">
        <v>3871</v>
      </c>
      <c r="C1918" s="6" t="s">
        <v>114</v>
      </c>
      <c r="D1918" s="6" t="s">
        <v>13999</v>
      </c>
      <c r="E1918" s="6" t="s">
        <v>9118</v>
      </c>
      <c r="F1918" s="6" t="s">
        <v>6722</v>
      </c>
      <c r="G1918" s="6" t="s">
        <v>14000</v>
      </c>
      <c r="H1918" s="6" t="s">
        <v>81</v>
      </c>
      <c r="I1918" s="43"/>
      <c r="J1918" s="43"/>
      <c r="K1918">
        <v>1446694</v>
      </c>
      <c r="L1918" s="6" t="s">
        <v>14001</v>
      </c>
      <c r="M1918" s="6" t="s">
        <v>81</v>
      </c>
      <c r="N1918" s="6" t="s">
        <v>5932</v>
      </c>
      <c r="O1918" s="6" t="s">
        <v>3982</v>
      </c>
    </row>
    <row r="1919" spans="1:15" x14ac:dyDescent="0.25">
      <c r="A1919" s="6" t="s">
        <v>2237</v>
      </c>
      <c r="B1919" s="6" t="s">
        <v>81</v>
      </c>
      <c r="C1919" s="6" t="s">
        <v>81</v>
      </c>
      <c r="D1919" s="6" t="s">
        <v>81</v>
      </c>
      <c r="E1919" s="6" t="s">
        <v>81</v>
      </c>
      <c r="F1919" s="6" t="s">
        <v>81</v>
      </c>
      <c r="G1919" s="6" t="s">
        <v>81</v>
      </c>
      <c r="H1919" s="6" t="s">
        <v>81</v>
      </c>
      <c r="I1919" s="43"/>
      <c r="J1919" s="43"/>
      <c r="K1919">
        <v>1100663</v>
      </c>
      <c r="L1919" s="6" t="s">
        <v>14002</v>
      </c>
      <c r="M1919" s="6" t="s">
        <v>14003</v>
      </c>
      <c r="N1919" s="6" t="s">
        <v>81</v>
      </c>
      <c r="O1919" s="6" t="s">
        <v>81</v>
      </c>
    </row>
    <row r="1920" spans="1:15" x14ac:dyDescent="0.25">
      <c r="A1920" s="6" t="s">
        <v>2239</v>
      </c>
      <c r="B1920" s="6" t="s">
        <v>3894</v>
      </c>
      <c r="C1920" s="6" t="s">
        <v>114</v>
      </c>
      <c r="D1920" s="6" t="s">
        <v>14004</v>
      </c>
      <c r="E1920" s="6" t="s">
        <v>14005</v>
      </c>
      <c r="F1920" s="6" t="s">
        <v>6432</v>
      </c>
      <c r="G1920" s="6" t="s">
        <v>11402</v>
      </c>
      <c r="H1920" s="6" t="s">
        <v>6434</v>
      </c>
      <c r="I1920" s="43"/>
      <c r="J1920" s="43"/>
      <c r="K1920">
        <v>1049659</v>
      </c>
      <c r="L1920" s="6" t="s">
        <v>14006</v>
      </c>
      <c r="M1920" s="6" t="s">
        <v>14007</v>
      </c>
      <c r="N1920" s="6" t="s">
        <v>5933</v>
      </c>
      <c r="O1920" s="6" t="s">
        <v>3982</v>
      </c>
    </row>
    <row r="1921" spans="1:15" x14ac:dyDescent="0.25">
      <c r="A1921" s="6" t="s">
        <v>3618</v>
      </c>
      <c r="B1921" s="6" t="s">
        <v>3880</v>
      </c>
      <c r="C1921" s="6" t="s">
        <v>3823</v>
      </c>
      <c r="D1921" s="6" t="s">
        <v>14008</v>
      </c>
      <c r="E1921" s="6" t="s">
        <v>81</v>
      </c>
      <c r="F1921" s="6" t="s">
        <v>6845</v>
      </c>
      <c r="G1921" s="6" t="s">
        <v>14009</v>
      </c>
      <c r="H1921" s="6" t="s">
        <v>81</v>
      </c>
      <c r="I1921" s="43"/>
      <c r="J1921" s="43"/>
      <c r="L1921" s="6" t="s">
        <v>14010</v>
      </c>
      <c r="M1921" s="6" t="s">
        <v>14011</v>
      </c>
      <c r="N1921" s="6" t="s">
        <v>4187</v>
      </c>
      <c r="O1921" s="6" t="s">
        <v>3982</v>
      </c>
    </row>
    <row r="1922" spans="1:15" x14ac:dyDescent="0.25">
      <c r="A1922" s="6" t="s">
        <v>3620</v>
      </c>
      <c r="B1922" s="6" t="s">
        <v>3925</v>
      </c>
      <c r="C1922" s="6" t="s">
        <v>3826</v>
      </c>
      <c r="D1922" s="6" t="s">
        <v>9630</v>
      </c>
      <c r="E1922" s="6" t="s">
        <v>9631</v>
      </c>
      <c r="F1922" s="6" t="s">
        <v>6698</v>
      </c>
      <c r="G1922" s="6" t="s">
        <v>11549</v>
      </c>
      <c r="H1922" s="6" t="s">
        <v>81</v>
      </c>
      <c r="I1922" s="43">
        <v>45169</v>
      </c>
      <c r="J1922" s="43"/>
      <c r="K1922">
        <v>832988</v>
      </c>
      <c r="L1922" s="6" t="s">
        <v>14012</v>
      </c>
      <c r="M1922" s="6" t="s">
        <v>14013</v>
      </c>
      <c r="N1922" s="6" t="s">
        <v>4242</v>
      </c>
      <c r="O1922" s="6" t="s">
        <v>3982</v>
      </c>
    </row>
    <row r="1923" spans="1:15" x14ac:dyDescent="0.25">
      <c r="A1923" s="6" t="s">
        <v>2241</v>
      </c>
      <c r="B1923" s="6" t="s">
        <v>3867</v>
      </c>
      <c r="C1923" s="6" t="s">
        <v>3821</v>
      </c>
      <c r="D1923" s="6" t="s">
        <v>14014</v>
      </c>
      <c r="E1923" s="6" t="s">
        <v>81</v>
      </c>
      <c r="F1923" s="6" t="s">
        <v>14015</v>
      </c>
      <c r="G1923" s="6" t="s">
        <v>14016</v>
      </c>
      <c r="H1923" s="6" t="s">
        <v>6569</v>
      </c>
      <c r="I1923" s="43">
        <v>45230</v>
      </c>
      <c r="J1923" s="43">
        <v>45236</v>
      </c>
      <c r="K1923">
        <v>230557</v>
      </c>
      <c r="L1923" s="6" t="s">
        <v>14017</v>
      </c>
      <c r="M1923" s="6" t="s">
        <v>14018</v>
      </c>
      <c r="N1923" s="6" t="s">
        <v>5934</v>
      </c>
      <c r="O1923" s="6" t="s">
        <v>3982</v>
      </c>
    </row>
    <row r="1924" spans="1:15" x14ac:dyDescent="0.25">
      <c r="A1924" s="6" t="s">
        <v>2243</v>
      </c>
      <c r="B1924" s="6" t="s">
        <v>3894</v>
      </c>
      <c r="C1924" s="6" t="s">
        <v>114</v>
      </c>
      <c r="D1924" s="6" t="s">
        <v>14019</v>
      </c>
      <c r="E1924" s="6" t="s">
        <v>14020</v>
      </c>
      <c r="F1924" s="6" t="s">
        <v>12958</v>
      </c>
      <c r="G1924" s="6" t="s">
        <v>14021</v>
      </c>
      <c r="H1924" s="6" t="s">
        <v>12960</v>
      </c>
      <c r="I1924" s="43"/>
      <c r="J1924" s="43"/>
      <c r="K1924">
        <v>887153</v>
      </c>
      <c r="L1924" s="6" t="s">
        <v>14022</v>
      </c>
      <c r="M1924" s="6" t="s">
        <v>14023</v>
      </c>
      <c r="N1924" s="6" t="s">
        <v>5935</v>
      </c>
      <c r="O1924" s="6" t="s">
        <v>3982</v>
      </c>
    </row>
    <row r="1925" spans="1:15" x14ac:dyDescent="0.25">
      <c r="A1925" s="6" t="s">
        <v>3622</v>
      </c>
      <c r="B1925" s="6" t="s">
        <v>3853</v>
      </c>
      <c r="C1925" s="6" t="s">
        <v>3819</v>
      </c>
      <c r="D1925" s="6" t="s">
        <v>14024</v>
      </c>
      <c r="E1925" s="6" t="s">
        <v>14025</v>
      </c>
      <c r="F1925" s="6" t="s">
        <v>8367</v>
      </c>
      <c r="G1925" s="6" t="s">
        <v>81</v>
      </c>
      <c r="H1925" s="6" t="s">
        <v>81</v>
      </c>
      <c r="I1925" s="43">
        <v>45229</v>
      </c>
      <c r="J1925" s="43">
        <v>45233</v>
      </c>
      <c r="K1925">
        <v>1329394</v>
      </c>
      <c r="L1925" s="6" t="s">
        <v>14026</v>
      </c>
      <c r="M1925" s="6" t="s">
        <v>14027</v>
      </c>
      <c r="N1925" s="6" t="s">
        <v>5936</v>
      </c>
      <c r="O1925" s="6" t="s">
        <v>3982</v>
      </c>
    </row>
    <row r="1926" spans="1:15" x14ac:dyDescent="0.25">
      <c r="A1926" s="6" t="s">
        <v>2245</v>
      </c>
      <c r="B1926" s="6" t="s">
        <v>3886</v>
      </c>
      <c r="C1926" s="6" t="s">
        <v>3887</v>
      </c>
      <c r="D1926" s="6" t="s">
        <v>14028</v>
      </c>
      <c r="E1926" s="6" t="s">
        <v>14029</v>
      </c>
      <c r="F1926" s="6" t="s">
        <v>6445</v>
      </c>
      <c r="G1926" s="6" t="s">
        <v>6731</v>
      </c>
      <c r="H1926" s="6" t="s">
        <v>6447</v>
      </c>
      <c r="I1926" s="43">
        <v>45229</v>
      </c>
      <c r="J1926" s="43">
        <v>45233</v>
      </c>
      <c r="K1926">
        <v>908937</v>
      </c>
      <c r="L1926" s="6" t="s">
        <v>14030</v>
      </c>
      <c r="M1926" s="6" t="s">
        <v>14031</v>
      </c>
      <c r="N1926" s="6" t="s">
        <v>4138</v>
      </c>
      <c r="O1926" s="6" t="s">
        <v>3982</v>
      </c>
    </row>
    <row r="1927" spans="1:15" x14ac:dyDescent="0.25">
      <c r="A1927" s="6" t="s">
        <v>3624</v>
      </c>
      <c r="B1927" s="6" t="s">
        <v>3851</v>
      </c>
      <c r="C1927" s="6" t="s">
        <v>3840</v>
      </c>
      <c r="D1927" s="6" t="s">
        <v>14032</v>
      </c>
      <c r="E1927" s="6" t="s">
        <v>81</v>
      </c>
      <c r="F1927" s="6" t="s">
        <v>14033</v>
      </c>
      <c r="G1927" s="6" t="s">
        <v>14034</v>
      </c>
      <c r="H1927" s="6" t="s">
        <v>6638</v>
      </c>
      <c r="I1927" s="43">
        <v>45222</v>
      </c>
      <c r="J1927" s="43">
        <v>45226</v>
      </c>
      <c r="K1927">
        <v>894315</v>
      </c>
      <c r="L1927" s="6" t="s">
        <v>14035</v>
      </c>
      <c r="M1927" s="6" t="s">
        <v>14036</v>
      </c>
      <c r="N1927" s="6" t="s">
        <v>5937</v>
      </c>
      <c r="O1927" s="6" t="s">
        <v>3982</v>
      </c>
    </row>
    <row r="1928" spans="1:15" x14ac:dyDescent="0.25">
      <c r="A1928" s="6" t="s">
        <v>2247</v>
      </c>
      <c r="B1928" s="6" t="s">
        <v>3857</v>
      </c>
      <c r="C1928" s="6" t="s">
        <v>3823</v>
      </c>
      <c r="D1928" s="6" t="s">
        <v>14037</v>
      </c>
      <c r="E1928" s="6" t="s">
        <v>8291</v>
      </c>
      <c r="F1928" s="6" t="s">
        <v>14038</v>
      </c>
      <c r="G1928" s="6" t="s">
        <v>14039</v>
      </c>
      <c r="H1928" s="6" t="s">
        <v>6420</v>
      </c>
      <c r="I1928" s="43">
        <v>45230</v>
      </c>
      <c r="J1928" s="43">
        <v>45236</v>
      </c>
      <c r="K1928">
        <v>1650729</v>
      </c>
      <c r="L1928" s="6" t="s">
        <v>14040</v>
      </c>
      <c r="M1928" s="6" t="s">
        <v>14041</v>
      </c>
      <c r="N1928" s="6" t="s">
        <v>4876</v>
      </c>
      <c r="O1928" s="6" t="s">
        <v>3982</v>
      </c>
    </row>
    <row r="1929" spans="1:15" x14ac:dyDescent="0.25">
      <c r="A1929" s="6" t="s">
        <v>3626</v>
      </c>
      <c r="B1929" s="6" t="s">
        <v>3853</v>
      </c>
      <c r="C1929" s="6" t="s">
        <v>3819</v>
      </c>
      <c r="D1929" s="6" t="s">
        <v>14042</v>
      </c>
      <c r="E1929" s="6" t="s">
        <v>81</v>
      </c>
      <c r="F1929" s="6" t="s">
        <v>6351</v>
      </c>
      <c r="G1929" s="6" t="s">
        <v>6921</v>
      </c>
      <c r="H1929" s="6" t="s">
        <v>6353</v>
      </c>
      <c r="I1929" s="43">
        <v>45230</v>
      </c>
      <c r="J1929" s="43">
        <v>45236</v>
      </c>
      <c r="K1929">
        <v>1451809</v>
      </c>
      <c r="L1929" s="6" t="s">
        <v>14043</v>
      </c>
      <c r="M1929" s="6" t="s">
        <v>14044</v>
      </c>
      <c r="N1929" s="6" t="s">
        <v>5938</v>
      </c>
      <c r="O1929" s="6" t="s">
        <v>3982</v>
      </c>
    </row>
    <row r="1930" spans="1:15" x14ac:dyDescent="0.25">
      <c r="A1930" s="6" t="s">
        <v>2248</v>
      </c>
      <c r="B1930" s="6" t="s">
        <v>3876</v>
      </c>
      <c r="C1930" s="6" t="s">
        <v>3835</v>
      </c>
      <c r="D1930" s="6" t="s">
        <v>14045</v>
      </c>
      <c r="E1930" s="6" t="s">
        <v>81</v>
      </c>
      <c r="F1930" s="6" t="s">
        <v>14046</v>
      </c>
      <c r="G1930" s="6" t="s">
        <v>14047</v>
      </c>
      <c r="H1930" s="6" t="s">
        <v>6638</v>
      </c>
      <c r="I1930" s="43">
        <v>45167</v>
      </c>
      <c r="J1930" s="43"/>
      <c r="K1930">
        <v>91419</v>
      </c>
      <c r="L1930" s="6" t="s">
        <v>14048</v>
      </c>
      <c r="M1930" s="6" t="s">
        <v>14049</v>
      </c>
      <c r="N1930" s="6" t="s">
        <v>4189</v>
      </c>
      <c r="O1930" s="6" t="s">
        <v>3983</v>
      </c>
    </row>
    <row r="1931" spans="1:15" x14ac:dyDescent="0.25">
      <c r="A1931" s="6" t="s">
        <v>3627</v>
      </c>
      <c r="B1931" s="6" t="s">
        <v>3926</v>
      </c>
      <c r="C1931" s="6" t="s">
        <v>3826</v>
      </c>
      <c r="D1931" s="6" t="s">
        <v>8528</v>
      </c>
      <c r="E1931" s="6" t="s">
        <v>14050</v>
      </c>
      <c r="F1931" s="6" t="s">
        <v>6370</v>
      </c>
      <c r="G1931" s="6" t="s">
        <v>81</v>
      </c>
      <c r="H1931" s="6" t="s">
        <v>81</v>
      </c>
      <c r="I1931" s="43"/>
      <c r="J1931" s="43"/>
      <c r="L1931" s="6" t="s">
        <v>81</v>
      </c>
      <c r="M1931" s="6" t="s">
        <v>81</v>
      </c>
      <c r="N1931" s="6" t="s">
        <v>5939</v>
      </c>
      <c r="O1931" s="6" t="s">
        <v>3982</v>
      </c>
    </row>
    <row r="1932" spans="1:15" x14ac:dyDescent="0.25">
      <c r="A1932" s="6" t="s">
        <v>3629</v>
      </c>
      <c r="B1932" s="6" t="s">
        <v>3909</v>
      </c>
      <c r="C1932" s="6" t="s">
        <v>102</v>
      </c>
      <c r="D1932" s="6" t="s">
        <v>14051</v>
      </c>
      <c r="E1932" s="6" t="s">
        <v>81</v>
      </c>
      <c r="F1932" s="6" t="s">
        <v>6537</v>
      </c>
      <c r="G1932" s="6" t="s">
        <v>12613</v>
      </c>
      <c r="H1932" s="6" t="s">
        <v>6353</v>
      </c>
      <c r="I1932" s="43">
        <v>45224</v>
      </c>
      <c r="J1932" s="43">
        <v>45229</v>
      </c>
      <c r="K1932">
        <v>766829</v>
      </c>
      <c r="L1932" s="6" t="s">
        <v>14052</v>
      </c>
      <c r="M1932" s="6" t="s">
        <v>14053</v>
      </c>
      <c r="N1932" s="6" t="s">
        <v>5940</v>
      </c>
      <c r="O1932" s="6" t="s">
        <v>3983</v>
      </c>
    </row>
    <row r="1933" spans="1:15" x14ac:dyDescent="0.25">
      <c r="A1933" s="6" t="s">
        <v>3630</v>
      </c>
      <c r="B1933" s="6" t="s">
        <v>3956</v>
      </c>
      <c r="C1933" s="6" t="s">
        <v>3823</v>
      </c>
      <c r="D1933" s="6" t="s">
        <v>14054</v>
      </c>
      <c r="E1933" s="6" t="s">
        <v>81</v>
      </c>
      <c r="F1933" s="6" t="s">
        <v>10320</v>
      </c>
      <c r="G1933" s="6" t="s">
        <v>14055</v>
      </c>
      <c r="H1933" s="6" t="s">
        <v>81</v>
      </c>
      <c r="I1933" s="43"/>
      <c r="J1933" s="43"/>
      <c r="L1933" s="6" t="s">
        <v>14056</v>
      </c>
      <c r="M1933" s="6" t="s">
        <v>81</v>
      </c>
      <c r="N1933" s="6" t="s">
        <v>5941</v>
      </c>
      <c r="O1933" s="6" t="s">
        <v>3982</v>
      </c>
    </row>
    <row r="1934" spans="1:15" x14ac:dyDescent="0.25">
      <c r="A1934" s="6" t="s">
        <v>3631</v>
      </c>
      <c r="B1934" s="6" t="s">
        <v>3918</v>
      </c>
      <c r="C1934" s="6" t="s">
        <v>3826</v>
      </c>
      <c r="D1934" s="6" t="s">
        <v>14057</v>
      </c>
      <c r="E1934" s="6" t="s">
        <v>9315</v>
      </c>
      <c r="F1934" s="6" t="s">
        <v>9138</v>
      </c>
      <c r="G1934" s="6" t="s">
        <v>14058</v>
      </c>
      <c r="H1934" s="6" t="s">
        <v>81</v>
      </c>
      <c r="I1934" s="43"/>
      <c r="J1934" s="43"/>
      <c r="L1934" s="6" t="s">
        <v>14059</v>
      </c>
      <c r="M1934" s="6" t="s">
        <v>14060</v>
      </c>
      <c r="N1934" s="6" t="s">
        <v>5942</v>
      </c>
      <c r="O1934" s="6" t="s">
        <v>3982</v>
      </c>
    </row>
    <row r="1935" spans="1:15" x14ac:dyDescent="0.25">
      <c r="A1935" s="6" t="s">
        <v>3633</v>
      </c>
      <c r="B1935" s="6" t="s">
        <v>3851</v>
      </c>
      <c r="C1935" s="6" t="s">
        <v>3840</v>
      </c>
      <c r="D1935" s="6" t="s">
        <v>14061</v>
      </c>
      <c r="E1935" s="6" t="s">
        <v>14062</v>
      </c>
      <c r="F1935" s="6" t="s">
        <v>11501</v>
      </c>
      <c r="G1935" s="6" t="s">
        <v>14063</v>
      </c>
      <c r="H1935" s="6" t="s">
        <v>6388</v>
      </c>
      <c r="I1935" s="43">
        <v>45230</v>
      </c>
      <c r="J1935" s="43">
        <v>45236</v>
      </c>
      <c r="K1935">
        <v>899715</v>
      </c>
      <c r="L1935" s="6" t="s">
        <v>14064</v>
      </c>
      <c r="M1935" s="6" t="s">
        <v>14065</v>
      </c>
      <c r="N1935" s="6" t="s">
        <v>5943</v>
      </c>
      <c r="O1935" s="6" t="s">
        <v>3982</v>
      </c>
    </row>
    <row r="1936" spans="1:15" x14ac:dyDescent="0.25">
      <c r="A1936" s="6" t="s">
        <v>2250</v>
      </c>
      <c r="B1936" s="6" t="s">
        <v>3852</v>
      </c>
      <c r="C1936" s="6" t="s">
        <v>3826</v>
      </c>
      <c r="D1936" s="6" t="s">
        <v>14066</v>
      </c>
      <c r="E1936" s="6" t="s">
        <v>81</v>
      </c>
      <c r="F1936" s="6" t="s">
        <v>14067</v>
      </c>
      <c r="G1936" s="6" t="s">
        <v>14068</v>
      </c>
      <c r="H1936" s="6" t="s">
        <v>6353</v>
      </c>
      <c r="I1936" s="43">
        <v>45222</v>
      </c>
      <c r="J1936" s="43">
        <v>45226</v>
      </c>
      <c r="K1936">
        <v>1065837</v>
      </c>
      <c r="L1936" s="6" t="s">
        <v>14069</v>
      </c>
      <c r="M1936" s="6" t="s">
        <v>14070</v>
      </c>
      <c r="N1936" s="6" t="s">
        <v>4627</v>
      </c>
      <c r="O1936" s="6" t="s">
        <v>3982</v>
      </c>
    </row>
    <row r="1937" spans="1:15" x14ac:dyDescent="0.25">
      <c r="A1937" s="6" t="s">
        <v>2252</v>
      </c>
      <c r="B1937" s="6" t="s">
        <v>3918</v>
      </c>
      <c r="C1937" s="6" t="s">
        <v>3826</v>
      </c>
      <c r="D1937" s="6" t="s">
        <v>14071</v>
      </c>
      <c r="E1937" s="6" t="s">
        <v>6492</v>
      </c>
      <c r="F1937" s="6" t="s">
        <v>6902</v>
      </c>
      <c r="G1937" s="6" t="s">
        <v>14072</v>
      </c>
      <c r="H1937" s="6" t="s">
        <v>6542</v>
      </c>
      <c r="I1937" s="43">
        <v>45229</v>
      </c>
      <c r="J1937" s="43">
        <v>45233</v>
      </c>
      <c r="K1937">
        <v>90896</v>
      </c>
      <c r="L1937" s="6" t="s">
        <v>14073</v>
      </c>
      <c r="M1937" s="6" t="s">
        <v>14074</v>
      </c>
      <c r="N1937" s="6" t="s">
        <v>5944</v>
      </c>
      <c r="O1937" s="6" t="s">
        <v>3982</v>
      </c>
    </row>
    <row r="1938" spans="1:15" x14ac:dyDescent="0.25">
      <c r="A1938" s="6" t="s">
        <v>2255</v>
      </c>
      <c r="B1938" s="6" t="s">
        <v>3853</v>
      </c>
      <c r="C1938" s="6" t="s">
        <v>3819</v>
      </c>
      <c r="D1938" s="6" t="s">
        <v>14075</v>
      </c>
      <c r="E1938" s="6" t="s">
        <v>81</v>
      </c>
      <c r="F1938" s="6" t="s">
        <v>6688</v>
      </c>
      <c r="G1938" s="6" t="s">
        <v>8789</v>
      </c>
      <c r="H1938" s="6" t="s">
        <v>6376</v>
      </c>
      <c r="I1938" s="43">
        <v>45223</v>
      </c>
      <c r="J1938" s="43">
        <v>45229</v>
      </c>
      <c r="K1938">
        <v>1038074</v>
      </c>
      <c r="L1938" s="6" t="s">
        <v>14076</v>
      </c>
      <c r="M1938" s="6" t="s">
        <v>14077</v>
      </c>
      <c r="N1938" s="6" t="s">
        <v>5945</v>
      </c>
      <c r="O1938" s="6" t="s">
        <v>3982</v>
      </c>
    </row>
    <row r="1939" spans="1:15" x14ac:dyDescent="0.25">
      <c r="A1939" s="6" t="s">
        <v>2256</v>
      </c>
      <c r="B1939" s="6" t="s">
        <v>3919</v>
      </c>
      <c r="C1939" s="6" t="s">
        <v>3866</v>
      </c>
      <c r="D1939" s="6" t="s">
        <v>14078</v>
      </c>
      <c r="E1939" s="6" t="s">
        <v>10223</v>
      </c>
      <c r="F1939" s="6" t="s">
        <v>7065</v>
      </c>
      <c r="G1939" s="6" t="s">
        <v>11841</v>
      </c>
      <c r="H1939" s="6" t="s">
        <v>6376</v>
      </c>
      <c r="I1939" s="43">
        <v>45218</v>
      </c>
      <c r="J1939" s="43">
        <v>45222</v>
      </c>
      <c r="K1939">
        <v>87347</v>
      </c>
      <c r="L1939" s="6" t="s">
        <v>14079</v>
      </c>
      <c r="M1939" s="6" t="s">
        <v>14080</v>
      </c>
      <c r="N1939" s="6" t="s">
        <v>4369</v>
      </c>
      <c r="O1939" s="6" t="s">
        <v>3982</v>
      </c>
    </row>
    <row r="1940" spans="1:15" x14ac:dyDescent="0.25">
      <c r="A1940" s="6" t="s">
        <v>2258</v>
      </c>
      <c r="B1940" s="6" t="s">
        <v>3844</v>
      </c>
      <c r="C1940" s="6" t="s">
        <v>3821</v>
      </c>
      <c r="D1940" s="6" t="s">
        <v>14081</v>
      </c>
      <c r="E1940" s="6" t="s">
        <v>81</v>
      </c>
      <c r="F1940" s="6" t="s">
        <v>6627</v>
      </c>
      <c r="G1940" s="6" t="s">
        <v>14082</v>
      </c>
      <c r="H1940" s="6" t="s">
        <v>1885</v>
      </c>
      <c r="I1940" s="43">
        <v>45147</v>
      </c>
      <c r="J1940" s="43"/>
      <c r="K1940">
        <v>1097362</v>
      </c>
      <c r="L1940" s="6" t="s">
        <v>14083</v>
      </c>
      <c r="M1940" s="6" t="s">
        <v>14084</v>
      </c>
      <c r="N1940" s="6" t="s">
        <v>5946</v>
      </c>
      <c r="O1940" s="6" t="s">
        <v>3982</v>
      </c>
    </row>
    <row r="1941" spans="1:15" x14ac:dyDescent="0.25">
      <c r="A1941" s="6" t="s">
        <v>3634</v>
      </c>
      <c r="B1941" s="6" t="s">
        <v>3828</v>
      </c>
      <c r="C1941" s="6" t="s">
        <v>3821</v>
      </c>
      <c r="D1941" s="6" t="s">
        <v>14085</v>
      </c>
      <c r="E1941" s="6" t="s">
        <v>81</v>
      </c>
      <c r="F1941" s="6" t="s">
        <v>12699</v>
      </c>
      <c r="G1941" s="6" t="s">
        <v>14086</v>
      </c>
      <c r="H1941" s="6" t="s">
        <v>81</v>
      </c>
      <c r="I1941" s="43"/>
      <c r="J1941" s="43"/>
      <c r="K1941">
        <v>1370418</v>
      </c>
      <c r="L1941" s="6" t="s">
        <v>81</v>
      </c>
      <c r="M1941" s="6" t="s">
        <v>14087</v>
      </c>
      <c r="N1941" s="6" t="s">
        <v>5947</v>
      </c>
      <c r="O1941" s="6" t="s">
        <v>3982</v>
      </c>
    </row>
    <row r="1942" spans="1:15" x14ac:dyDescent="0.25">
      <c r="A1942" s="6" t="s">
        <v>15832</v>
      </c>
      <c r="B1942" s="6" t="s">
        <v>3900</v>
      </c>
      <c r="C1942" s="6" t="s">
        <v>3840</v>
      </c>
      <c r="D1942" s="6" t="s">
        <v>11328</v>
      </c>
      <c r="E1942" s="6" t="s">
        <v>81</v>
      </c>
      <c r="F1942" s="6" t="s">
        <v>6445</v>
      </c>
      <c r="G1942" s="6" t="s">
        <v>24685</v>
      </c>
      <c r="H1942" s="6" t="s">
        <v>6447</v>
      </c>
      <c r="I1942" s="43">
        <v>45216</v>
      </c>
      <c r="J1942" s="43">
        <v>45222</v>
      </c>
      <c r="L1942" s="6" t="s">
        <v>81</v>
      </c>
      <c r="M1942" s="6" t="s">
        <v>81</v>
      </c>
      <c r="N1942" s="6" t="s">
        <v>24686</v>
      </c>
      <c r="O1942" s="6" t="s">
        <v>3982</v>
      </c>
    </row>
    <row r="1943" spans="1:15" x14ac:dyDescent="0.25">
      <c r="A1943" s="6" t="s">
        <v>2260</v>
      </c>
      <c r="B1943" s="6" t="s">
        <v>3885</v>
      </c>
      <c r="C1943" s="6" t="s">
        <v>3826</v>
      </c>
      <c r="D1943" s="6" t="s">
        <v>14088</v>
      </c>
      <c r="E1943" s="6" t="s">
        <v>6466</v>
      </c>
      <c r="F1943" s="6" t="s">
        <v>8409</v>
      </c>
      <c r="G1943" s="6" t="s">
        <v>13195</v>
      </c>
      <c r="H1943" s="6" t="s">
        <v>6703</v>
      </c>
      <c r="I1943" s="43">
        <v>45223</v>
      </c>
      <c r="J1943" s="43">
        <v>45229</v>
      </c>
      <c r="K1943">
        <v>849869</v>
      </c>
      <c r="L1943" s="6" t="s">
        <v>14089</v>
      </c>
      <c r="M1943" s="6" t="s">
        <v>14090</v>
      </c>
      <c r="N1943" s="6" t="s">
        <v>4742</v>
      </c>
      <c r="O1943" s="6" t="s">
        <v>3983</v>
      </c>
    </row>
    <row r="1944" spans="1:15" x14ac:dyDescent="0.25">
      <c r="A1944" s="6" t="s">
        <v>2261</v>
      </c>
      <c r="B1944" s="6" t="s">
        <v>3882</v>
      </c>
      <c r="C1944" s="6" t="s">
        <v>3821</v>
      </c>
      <c r="D1944" s="6" t="s">
        <v>14091</v>
      </c>
      <c r="E1944" s="6" t="s">
        <v>81</v>
      </c>
      <c r="F1944" s="6" t="s">
        <v>8596</v>
      </c>
      <c r="G1944" s="6" t="s">
        <v>14092</v>
      </c>
      <c r="H1944" s="6" t="s">
        <v>808</v>
      </c>
      <c r="I1944" s="43">
        <v>45223</v>
      </c>
      <c r="J1944" s="43">
        <v>45229</v>
      </c>
      <c r="K1944">
        <v>1032033</v>
      </c>
      <c r="L1944" s="6" t="s">
        <v>14093</v>
      </c>
      <c r="M1944" s="6" t="s">
        <v>14094</v>
      </c>
      <c r="N1944" s="6" t="s">
        <v>4000</v>
      </c>
      <c r="O1944" s="6" t="s">
        <v>3982</v>
      </c>
    </row>
    <row r="1945" spans="1:15" x14ac:dyDescent="0.25">
      <c r="A1945" s="6" t="s">
        <v>3635</v>
      </c>
      <c r="B1945" s="6" t="s">
        <v>3848</v>
      </c>
      <c r="C1945" s="6" t="s">
        <v>3819</v>
      </c>
      <c r="D1945" s="6" t="s">
        <v>14095</v>
      </c>
      <c r="E1945" s="6" t="s">
        <v>14096</v>
      </c>
      <c r="F1945" s="6" t="s">
        <v>14097</v>
      </c>
      <c r="G1945" s="6" t="s">
        <v>14098</v>
      </c>
      <c r="H1945" s="6" t="s">
        <v>81</v>
      </c>
      <c r="I1945" s="43"/>
      <c r="J1945" s="43"/>
      <c r="L1945" s="6" t="s">
        <v>81</v>
      </c>
      <c r="M1945" s="6" t="s">
        <v>81</v>
      </c>
      <c r="N1945" s="6" t="s">
        <v>5948</v>
      </c>
      <c r="O1945" s="6" t="s">
        <v>3982</v>
      </c>
    </row>
    <row r="1946" spans="1:15" x14ac:dyDescent="0.25">
      <c r="A1946" s="6" t="s">
        <v>15834</v>
      </c>
      <c r="B1946" s="6" t="s">
        <v>3833</v>
      </c>
      <c r="C1946" s="6" t="s">
        <v>3816</v>
      </c>
      <c r="D1946" s="6" t="s">
        <v>24687</v>
      </c>
      <c r="E1946" s="6" t="s">
        <v>81</v>
      </c>
      <c r="F1946" s="6" t="s">
        <v>24688</v>
      </c>
      <c r="G1946" s="6" t="s">
        <v>24689</v>
      </c>
      <c r="H1946" s="6" t="s">
        <v>6353</v>
      </c>
      <c r="I1946" s="43"/>
      <c r="J1946" s="43"/>
      <c r="L1946" s="6" t="s">
        <v>81</v>
      </c>
      <c r="M1946" s="6" t="s">
        <v>81</v>
      </c>
      <c r="N1946" s="6" t="s">
        <v>24690</v>
      </c>
      <c r="O1946" s="6" t="s">
        <v>3983</v>
      </c>
    </row>
    <row r="1947" spans="1:15" x14ac:dyDescent="0.25">
      <c r="A1947" s="6" t="s">
        <v>15836</v>
      </c>
      <c r="B1947" s="6" t="s">
        <v>3955</v>
      </c>
      <c r="C1947" s="6" t="s">
        <v>114</v>
      </c>
      <c r="D1947" s="6" t="s">
        <v>24691</v>
      </c>
      <c r="E1947" s="6" t="s">
        <v>81</v>
      </c>
      <c r="F1947" s="6" t="s">
        <v>7488</v>
      </c>
      <c r="G1947" s="6" t="s">
        <v>24692</v>
      </c>
      <c r="H1947" s="6" t="s">
        <v>6399</v>
      </c>
      <c r="I1947" s="43">
        <v>45147</v>
      </c>
      <c r="J1947" s="43"/>
      <c r="L1947" s="6" t="s">
        <v>81</v>
      </c>
      <c r="M1947" s="6" t="s">
        <v>81</v>
      </c>
      <c r="N1947" s="6" t="s">
        <v>24693</v>
      </c>
      <c r="O1947" s="6" t="s">
        <v>3983</v>
      </c>
    </row>
    <row r="1948" spans="1:15" x14ac:dyDescent="0.25">
      <c r="A1948" s="6" t="s">
        <v>2263</v>
      </c>
      <c r="B1948" s="6" t="s">
        <v>3865</v>
      </c>
      <c r="C1948" s="6" t="s">
        <v>3866</v>
      </c>
      <c r="D1948" s="6" t="s">
        <v>14099</v>
      </c>
      <c r="E1948" s="6" t="s">
        <v>14100</v>
      </c>
      <c r="F1948" s="6" t="s">
        <v>6615</v>
      </c>
      <c r="G1948" s="6" t="s">
        <v>13060</v>
      </c>
      <c r="H1948" s="6" t="s">
        <v>6617</v>
      </c>
      <c r="I1948" s="43">
        <v>45231</v>
      </c>
      <c r="J1948" s="43">
        <v>45236</v>
      </c>
      <c r="K1948">
        <v>893538</v>
      </c>
      <c r="L1948" s="6" t="s">
        <v>14101</v>
      </c>
      <c r="M1948" s="6" t="s">
        <v>14102</v>
      </c>
      <c r="N1948" s="6" t="s">
        <v>5949</v>
      </c>
      <c r="O1948" s="6" t="s">
        <v>3982</v>
      </c>
    </row>
    <row r="1949" spans="1:15" x14ac:dyDescent="0.25">
      <c r="A1949" s="6" t="s">
        <v>2265</v>
      </c>
      <c r="B1949" s="6" t="s">
        <v>3858</v>
      </c>
      <c r="C1949" s="6" t="s">
        <v>3819</v>
      </c>
      <c r="D1949" s="6" t="s">
        <v>14103</v>
      </c>
      <c r="E1949" s="6" t="s">
        <v>8126</v>
      </c>
      <c r="F1949" s="6" t="s">
        <v>8326</v>
      </c>
      <c r="G1949" s="6" t="s">
        <v>13024</v>
      </c>
      <c r="H1949" s="6" t="s">
        <v>6852</v>
      </c>
      <c r="I1949" s="43">
        <v>45176</v>
      </c>
      <c r="J1949" s="43"/>
      <c r="K1949">
        <v>1366561</v>
      </c>
      <c r="L1949" s="6" t="s">
        <v>14104</v>
      </c>
      <c r="M1949" s="6" t="s">
        <v>14105</v>
      </c>
      <c r="N1949" s="6" t="s">
        <v>5950</v>
      </c>
      <c r="O1949" s="6" t="s">
        <v>3982</v>
      </c>
    </row>
    <row r="1950" spans="1:15" x14ac:dyDescent="0.25">
      <c r="A1950" s="6" t="s">
        <v>3636</v>
      </c>
      <c r="B1950" s="6" t="s">
        <v>3880</v>
      </c>
      <c r="C1950" s="6" t="s">
        <v>3823</v>
      </c>
      <c r="D1950" s="6" t="s">
        <v>14106</v>
      </c>
      <c r="E1950" s="6" t="s">
        <v>14107</v>
      </c>
      <c r="F1950" s="6" t="s">
        <v>6722</v>
      </c>
      <c r="G1950" s="6" t="s">
        <v>14108</v>
      </c>
      <c r="H1950" s="6" t="s">
        <v>81</v>
      </c>
      <c r="I1950" s="43"/>
      <c r="J1950" s="43"/>
      <c r="L1950" s="6" t="s">
        <v>14109</v>
      </c>
      <c r="M1950" s="6" t="s">
        <v>14110</v>
      </c>
      <c r="N1950" s="6" t="s">
        <v>5951</v>
      </c>
      <c r="O1950" s="6" t="s">
        <v>3982</v>
      </c>
    </row>
    <row r="1951" spans="1:15" x14ac:dyDescent="0.25">
      <c r="A1951" s="6" t="s">
        <v>2267</v>
      </c>
      <c r="B1951" s="6" t="s">
        <v>3893</v>
      </c>
      <c r="C1951" s="6" t="s">
        <v>3819</v>
      </c>
      <c r="D1951" s="6" t="s">
        <v>14111</v>
      </c>
      <c r="E1951" s="6" t="s">
        <v>81</v>
      </c>
      <c r="F1951" s="6" t="s">
        <v>6537</v>
      </c>
      <c r="G1951" s="6" t="s">
        <v>10589</v>
      </c>
      <c r="H1951" s="6" t="s">
        <v>6353</v>
      </c>
      <c r="I1951" s="43">
        <v>45229</v>
      </c>
      <c r="J1951" s="43">
        <v>45233</v>
      </c>
      <c r="K1951">
        <v>1375365</v>
      </c>
      <c r="L1951" s="6" t="s">
        <v>14112</v>
      </c>
      <c r="M1951" s="6" t="s">
        <v>14113</v>
      </c>
      <c r="N1951" s="6" t="s">
        <v>4500</v>
      </c>
      <c r="O1951" s="6" t="s">
        <v>3982</v>
      </c>
    </row>
    <row r="1952" spans="1:15" x14ac:dyDescent="0.25">
      <c r="A1952" s="6" t="s">
        <v>2269</v>
      </c>
      <c r="B1952" s="6" t="s">
        <v>3843</v>
      </c>
      <c r="C1952" s="6" t="s">
        <v>3821</v>
      </c>
      <c r="D1952" s="6" t="s">
        <v>14114</v>
      </c>
      <c r="E1952" s="6" t="s">
        <v>7230</v>
      </c>
      <c r="F1952" s="6" t="s">
        <v>6722</v>
      </c>
      <c r="G1952" s="6" t="s">
        <v>7286</v>
      </c>
      <c r="H1952" s="6" t="s">
        <v>81</v>
      </c>
      <c r="I1952" s="43"/>
      <c r="J1952" s="43"/>
      <c r="K1952">
        <v>1022837</v>
      </c>
      <c r="L1952" s="6" t="s">
        <v>14115</v>
      </c>
      <c r="M1952" s="6" t="s">
        <v>14116</v>
      </c>
      <c r="N1952" s="6" t="s">
        <v>5952</v>
      </c>
      <c r="O1952" s="6" t="s">
        <v>3982</v>
      </c>
    </row>
    <row r="1953" spans="1:15" x14ac:dyDescent="0.25">
      <c r="A1953" s="6" t="s">
        <v>3637</v>
      </c>
      <c r="B1953" s="6" t="s">
        <v>3885</v>
      </c>
      <c r="C1953" s="6" t="s">
        <v>3826</v>
      </c>
      <c r="D1953" s="6" t="s">
        <v>14117</v>
      </c>
      <c r="E1953" s="6" t="s">
        <v>14118</v>
      </c>
      <c r="F1953" s="6" t="s">
        <v>6520</v>
      </c>
      <c r="G1953" s="6" t="s">
        <v>11175</v>
      </c>
      <c r="H1953" s="6" t="s">
        <v>81</v>
      </c>
      <c r="I1953" s="43"/>
      <c r="J1953" s="43"/>
      <c r="L1953" s="6" t="s">
        <v>14119</v>
      </c>
      <c r="M1953" s="6" t="s">
        <v>14120</v>
      </c>
      <c r="N1953" s="6" t="s">
        <v>4505</v>
      </c>
      <c r="O1953" s="6" t="s">
        <v>3983</v>
      </c>
    </row>
    <row r="1954" spans="1:15" x14ac:dyDescent="0.25">
      <c r="A1954" s="6" t="s">
        <v>2271</v>
      </c>
      <c r="B1954" s="6" t="s">
        <v>3930</v>
      </c>
      <c r="C1954" s="6" t="s">
        <v>114</v>
      </c>
      <c r="D1954" s="6" t="s">
        <v>14121</v>
      </c>
      <c r="E1954" s="6" t="s">
        <v>81</v>
      </c>
      <c r="F1954" s="6" t="s">
        <v>14122</v>
      </c>
      <c r="G1954" s="6" t="s">
        <v>14123</v>
      </c>
      <c r="H1954" s="6" t="s">
        <v>6638</v>
      </c>
      <c r="I1954" s="43">
        <v>45231</v>
      </c>
      <c r="J1954" s="43"/>
      <c r="K1954">
        <v>825542</v>
      </c>
      <c r="L1954" s="6" t="s">
        <v>14124</v>
      </c>
      <c r="M1954" s="6" t="s">
        <v>14125</v>
      </c>
      <c r="N1954" s="6" t="s">
        <v>4249</v>
      </c>
      <c r="O1954" s="6" t="s">
        <v>3982</v>
      </c>
    </row>
    <row r="1955" spans="1:15" x14ac:dyDescent="0.25">
      <c r="A1955" s="6" t="s">
        <v>3638</v>
      </c>
      <c r="B1955" s="6" t="s">
        <v>3880</v>
      </c>
      <c r="C1955" s="6" t="s">
        <v>3823</v>
      </c>
      <c r="D1955" s="6" t="s">
        <v>14126</v>
      </c>
      <c r="E1955" s="6" t="s">
        <v>7282</v>
      </c>
      <c r="F1955" s="6" t="s">
        <v>7215</v>
      </c>
      <c r="G1955" s="6" t="s">
        <v>13629</v>
      </c>
      <c r="H1955" s="6" t="s">
        <v>81</v>
      </c>
      <c r="I1955" s="43"/>
      <c r="J1955" s="43"/>
      <c r="L1955" s="6" t="s">
        <v>14127</v>
      </c>
      <c r="M1955" s="6" t="s">
        <v>81</v>
      </c>
      <c r="N1955" s="6" t="s">
        <v>4368</v>
      </c>
      <c r="O1955" s="6" t="s">
        <v>3982</v>
      </c>
    </row>
    <row r="1956" spans="1:15" x14ac:dyDescent="0.25">
      <c r="A1956" s="6" t="s">
        <v>3639</v>
      </c>
      <c r="B1956" s="6" t="s">
        <v>3895</v>
      </c>
      <c r="C1956" s="6" t="s">
        <v>3826</v>
      </c>
      <c r="D1956" s="6" t="s">
        <v>14128</v>
      </c>
      <c r="E1956" s="6" t="s">
        <v>13958</v>
      </c>
      <c r="F1956" s="6" t="s">
        <v>13959</v>
      </c>
      <c r="G1956" s="6" t="s">
        <v>14129</v>
      </c>
      <c r="H1956" s="6" t="s">
        <v>81</v>
      </c>
      <c r="I1956" s="43"/>
      <c r="J1956" s="43"/>
      <c r="L1956" s="6" t="s">
        <v>14130</v>
      </c>
      <c r="M1956" s="6" t="s">
        <v>14131</v>
      </c>
      <c r="N1956" s="6" t="s">
        <v>5953</v>
      </c>
      <c r="O1956" s="6" t="s">
        <v>3982</v>
      </c>
    </row>
    <row r="1957" spans="1:15" x14ac:dyDescent="0.25">
      <c r="A1957" s="6" t="s">
        <v>2273</v>
      </c>
      <c r="B1957" s="6" t="s">
        <v>3876</v>
      </c>
      <c r="C1957" s="6" t="s">
        <v>3835</v>
      </c>
      <c r="D1957" s="6" t="s">
        <v>14132</v>
      </c>
      <c r="E1957" s="6" t="s">
        <v>6492</v>
      </c>
      <c r="F1957" s="6" t="s">
        <v>6615</v>
      </c>
      <c r="G1957" s="6" t="s">
        <v>6616</v>
      </c>
      <c r="H1957" s="6" t="s">
        <v>6617</v>
      </c>
      <c r="I1957" s="43">
        <v>45218</v>
      </c>
      <c r="J1957" s="43">
        <v>45222</v>
      </c>
      <c r="K1957">
        <v>1702744</v>
      </c>
      <c r="L1957" s="6" t="s">
        <v>14133</v>
      </c>
      <c r="M1957" s="6" t="s">
        <v>14134</v>
      </c>
      <c r="N1957" s="6" t="s">
        <v>5954</v>
      </c>
      <c r="O1957" s="6" t="s">
        <v>3983</v>
      </c>
    </row>
    <row r="1958" spans="1:15" x14ac:dyDescent="0.25">
      <c r="A1958" s="6" t="s">
        <v>3640</v>
      </c>
      <c r="B1958" s="6" t="s">
        <v>3867</v>
      </c>
      <c r="C1958" s="6" t="s">
        <v>3821</v>
      </c>
      <c r="D1958" s="6" t="s">
        <v>14135</v>
      </c>
      <c r="E1958" s="6" t="s">
        <v>14136</v>
      </c>
      <c r="F1958" s="6" t="s">
        <v>6722</v>
      </c>
      <c r="G1958" s="6" t="s">
        <v>14137</v>
      </c>
      <c r="H1958" s="6" t="s">
        <v>81</v>
      </c>
      <c r="I1958" s="43"/>
      <c r="J1958" s="43"/>
      <c r="K1958">
        <v>1669414</v>
      </c>
      <c r="L1958" s="6" t="s">
        <v>14138</v>
      </c>
      <c r="M1958" s="6" t="s">
        <v>14139</v>
      </c>
      <c r="N1958" s="6" t="s">
        <v>5955</v>
      </c>
      <c r="O1958" s="6" t="s">
        <v>3982</v>
      </c>
    </row>
    <row r="1959" spans="1:15" x14ac:dyDescent="0.25">
      <c r="A1959" s="6" t="s">
        <v>3641</v>
      </c>
      <c r="B1959" s="6" t="s">
        <v>3852</v>
      </c>
      <c r="C1959" s="6" t="s">
        <v>3826</v>
      </c>
      <c r="D1959" s="6" t="s">
        <v>14140</v>
      </c>
      <c r="E1959" s="6" t="s">
        <v>81</v>
      </c>
      <c r="F1959" s="6" t="s">
        <v>6925</v>
      </c>
      <c r="G1959" s="6" t="s">
        <v>14141</v>
      </c>
      <c r="H1959" s="6" t="s">
        <v>81</v>
      </c>
      <c r="I1959" s="43"/>
      <c r="J1959" s="43"/>
      <c r="L1959" s="6" t="s">
        <v>81</v>
      </c>
      <c r="M1959" s="6" t="s">
        <v>81</v>
      </c>
      <c r="N1959" s="6" t="s">
        <v>4736</v>
      </c>
      <c r="O1959" s="6" t="s">
        <v>3982</v>
      </c>
    </row>
    <row r="1960" spans="1:15" x14ac:dyDescent="0.25">
      <c r="A1960" s="6" t="s">
        <v>2274</v>
      </c>
      <c r="B1960" s="6" t="s">
        <v>3956</v>
      </c>
      <c r="C1960" s="6" t="s">
        <v>3823</v>
      </c>
      <c r="D1960" s="6" t="s">
        <v>14142</v>
      </c>
      <c r="E1960" s="6" t="s">
        <v>81</v>
      </c>
      <c r="F1960" s="6" t="s">
        <v>14143</v>
      </c>
      <c r="G1960" s="6" t="s">
        <v>14144</v>
      </c>
      <c r="H1960" s="6" t="s">
        <v>7060</v>
      </c>
      <c r="I1960" s="43">
        <v>45217</v>
      </c>
      <c r="J1960" s="43">
        <v>45222</v>
      </c>
      <c r="K1960">
        <v>91440</v>
      </c>
      <c r="L1960" s="6" t="s">
        <v>14145</v>
      </c>
      <c r="M1960" s="6" t="s">
        <v>14146</v>
      </c>
      <c r="N1960" s="6" t="s">
        <v>5956</v>
      </c>
      <c r="O1960" s="6" t="s">
        <v>3982</v>
      </c>
    </row>
    <row r="1961" spans="1:15" x14ac:dyDescent="0.25">
      <c r="A1961" s="6" t="s">
        <v>2277</v>
      </c>
      <c r="B1961" s="6" t="s">
        <v>3906</v>
      </c>
      <c r="C1961" s="6" t="s">
        <v>3887</v>
      </c>
      <c r="D1961" s="6" t="s">
        <v>14147</v>
      </c>
      <c r="E1961" s="6" t="s">
        <v>81</v>
      </c>
      <c r="F1961" s="6" t="s">
        <v>7326</v>
      </c>
      <c r="G1961" s="6" t="s">
        <v>14148</v>
      </c>
      <c r="H1961" s="6" t="s">
        <v>6353</v>
      </c>
      <c r="I1961" s="43">
        <v>45217</v>
      </c>
      <c r="J1961" s="43">
        <v>45222</v>
      </c>
      <c r="K1961">
        <v>1564408</v>
      </c>
      <c r="L1961" s="6" t="s">
        <v>14149</v>
      </c>
      <c r="M1961" s="6" t="s">
        <v>14150</v>
      </c>
      <c r="N1961" s="6" t="s">
        <v>4706</v>
      </c>
      <c r="O1961" s="6" t="s">
        <v>3982</v>
      </c>
    </row>
    <row r="1962" spans="1:15" x14ac:dyDescent="0.25">
      <c r="A1962" s="6" t="s">
        <v>2279</v>
      </c>
      <c r="B1962" s="6" t="s">
        <v>3899</v>
      </c>
      <c r="C1962" s="6" t="s">
        <v>3823</v>
      </c>
      <c r="D1962" s="6" t="s">
        <v>14151</v>
      </c>
      <c r="E1962" s="6" t="s">
        <v>81</v>
      </c>
      <c r="F1962" s="6" t="s">
        <v>7209</v>
      </c>
      <c r="G1962" s="6" t="s">
        <v>14152</v>
      </c>
      <c r="H1962" s="6" t="s">
        <v>7060</v>
      </c>
      <c r="I1962" s="43">
        <v>45224</v>
      </c>
      <c r="J1962" s="43">
        <v>45229</v>
      </c>
      <c r="K1962">
        <v>1692063</v>
      </c>
      <c r="L1962" s="6" t="s">
        <v>14153</v>
      </c>
      <c r="M1962" s="6" t="s">
        <v>14154</v>
      </c>
      <c r="N1962" s="6" t="s">
        <v>4873</v>
      </c>
      <c r="O1962" s="6" t="s">
        <v>3982</v>
      </c>
    </row>
    <row r="1963" spans="1:15" x14ac:dyDescent="0.25">
      <c r="A1963" s="6" t="s">
        <v>15838</v>
      </c>
      <c r="B1963" s="6" t="s">
        <v>3944</v>
      </c>
      <c r="C1963" s="6" t="s">
        <v>3821</v>
      </c>
      <c r="D1963" s="6" t="s">
        <v>15203</v>
      </c>
      <c r="E1963" s="6" t="s">
        <v>6972</v>
      </c>
      <c r="F1963" s="6" t="s">
        <v>6445</v>
      </c>
      <c r="G1963" s="6" t="s">
        <v>15204</v>
      </c>
      <c r="H1963" s="6" t="s">
        <v>6447</v>
      </c>
      <c r="I1963" s="43">
        <v>45141</v>
      </c>
      <c r="J1963" s="43"/>
      <c r="L1963" s="6" t="s">
        <v>81</v>
      </c>
      <c r="M1963" s="6" t="s">
        <v>81</v>
      </c>
      <c r="N1963" s="6" t="s">
        <v>24694</v>
      </c>
      <c r="O1963" s="6" t="s">
        <v>3982</v>
      </c>
    </row>
    <row r="1964" spans="1:15" x14ac:dyDescent="0.25">
      <c r="A1964" s="6" t="s">
        <v>3642</v>
      </c>
      <c r="B1964" s="6" t="s">
        <v>3939</v>
      </c>
      <c r="C1964" s="6" t="s">
        <v>3840</v>
      </c>
      <c r="D1964" s="6" t="s">
        <v>14155</v>
      </c>
      <c r="E1964" s="6" t="s">
        <v>14156</v>
      </c>
      <c r="F1964" s="6" t="s">
        <v>14157</v>
      </c>
      <c r="G1964" s="6" t="s">
        <v>81</v>
      </c>
      <c r="H1964" s="6" t="s">
        <v>81</v>
      </c>
      <c r="I1964" s="43"/>
      <c r="J1964" s="43"/>
      <c r="L1964" s="6" t="s">
        <v>81</v>
      </c>
      <c r="M1964" s="6" t="s">
        <v>81</v>
      </c>
      <c r="N1964" s="6" t="s">
        <v>5957</v>
      </c>
      <c r="O1964" s="6" t="s">
        <v>3982</v>
      </c>
    </row>
    <row r="1965" spans="1:15" x14ac:dyDescent="0.25">
      <c r="A1965" s="6" t="s">
        <v>2281</v>
      </c>
      <c r="B1965" s="6" t="s">
        <v>3841</v>
      </c>
      <c r="C1965" s="6" t="s">
        <v>3816</v>
      </c>
      <c r="D1965" s="6" t="s">
        <v>8262</v>
      </c>
      <c r="E1965" s="6" t="s">
        <v>14158</v>
      </c>
      <c r="F1965" s="6" t="s">
        <v>14159</v>
      </c>
      <c r="G1965" s="6" t="s">
        <v>14160</v>
      </c>
      <c r="H1965" s="6" t="s">
        <v>81</v>
      </c>
      <c r="I1965" s="43"/>
      <c r="J1965" s="43"/>
      <c r="K1965">
        <v>845982</v>
      </c>
      <c r="L1965" s="6" t="s">
        <v>14161</v>
      </c>
      <c r="M1965" s="6" t="s">
        <v>14162</v>
      </c>
      <c r="N1965" s="6" t="s">
        <v>4158</v>
      </c>
      <c r="O1965" s="6" t="s">
        <v>3983</v>
      </c>
    </row>
    <row r="1966" spans="1:15" x14ac:dyDescent="0.25">
      <c r="A1966" s="6" t="s">
        <v>2283</v>
      </c>
      <c r="B1966" s="6" t="s">
        <v>3858</v>
      </c>
      <c r="C1966" s="6" t="s">
        <v>3819</v>
      </c>
      <c r="D1966" s="6" t="s">
        <v>14163</v>
      </c>
      <c r="E1966" s="6" t="s">
        <v>14164</v>
      </c>
      <c r="F1966" s="6" t="s">
        <v>9883</v>
      </c>
      <c r="G1966" s="6" t="s">
        <v>9884</v>
      </c>
      <c r="H1966" s="6" t="s">
        <v>1718</v>
      </c>
      <c r="I1966" s="43">
        <v>45161</v>
      </c>
      <c r="J1966" s="43"/>
      <c r="K1966">
        <v>1640147</v>
      </c>
      <c r="L1966" s="6" t="s">
        <v>14165</v>
      </c>
      <c r="M1966" s="6" t="s">
        <v>14166</v>
      </c>
      <c r="N1966" s="6" t="s">
        <v>5958</v>
      </c>
      <c r="O1966" s="6" t="s">
        <v>3982</v>
      </c>
    </row>
    <row r="1967" spans="1:15" x14ac:dyDescent="0.25">
      <c r="A1967" s="6" t="s">
        <v>2284</v>
      </c>
      <c r="B1967" s="6" t="s">
        <v>3847</v>
      </c>
      <c r="C1967" s="6" t="s">
        <v>3819</v>
      </c>
      <c r="D1967" s="6" t="s">
        <v>14167</v>
      </c>
      <c r="E1967" s="6" t="s">
        <v>81</v>
      </c>
      <c r="F1967" s="6" t="s">
        <v>8318</v>
      </c>
      <c r="G1967" s="6" t="s">
        <v>10357</v>
      </c>
      <c r="H1967" s="6" t="s">
        <v>6353</v>
      </c>
      <c r="I1967" s="43">
        <v>45154</v>
      </c>
      <c r="J1967" s="43"/>
      <c r="K1967">
        <v>883241</v>
      </c>
      <c r="L1967" s="6" t="s">
        <v>14168</v>
      </c>
      <c r="M1967" s="6" t="s">
        <v>14169</v>
      </c>
      <c r="N1967" s="6" t="s">
        <v>4635</v>
      </c>
      <c r="O1967" s="6" t="s">
        <v>3982</v>
      </c>
    </row>
    <row r="1968" spans="1:15" x14ac:dyDescent="0.25">
      <c r="A1968" s="6" t="s">
        <v>2286</v>
      </c>
      <c r="B1968" s="6" t="s">
        <v>3832</v>
      </c>
      <c r="C1968" s="6" t="s">
        <v>3821</v>
      </c>
      <c r="D1968" s="6" t="s">
        <v>14170</v>
      </c>
      <c r="E1968" s="6" t="s">
        <v>6357</v>
      </c>
      <c r="F1968" s="6" t="s">
        <v>6636</v>
      </c>
      <c r="G1968" s="6" t="s">
        <v>14171</v>
      </c>
      <c r="H1968" s="6" t="s">
        <v>6420</v>
      </c>
      <c r="I1968" s="43">
        <v>45217</v>
      </c>
      <c r="J1968" s="43">
        <v>45222</v>
      </c>
      <c r="K1968">
        <v>18349</v>
      </c>
      <c r="L1968" s="6" t="s">
        <v>14172</v>
      </c>
      <c r="M1968" s="6" t="s">
        <v>14173</v>
      </c>
      <c r="N1968" s="6" t="s">
        <v>4168</v>
      </c>
      <c r="O1968" s="6" t="s">
        <v>3982</v>
      </c>
    </row>
    <row r="1969" spans="1:15" x14ac:dyDescent="0.25">
      <c r="A1969" s="6" t="s">
        <v>2288</v>
      </c>
      <c r="B1969" s="6" t="s">
        <v>3903</v>
      </c>
      <c r="C1969" s="6" t="s">
        <v>3819</v>
      </c>
      <c r="D1969" s="6" t="s">
        <v>14174</v>
      </c>
      <c r="E1969" s="6" t="s">
        <v>81</v>
      </c>
      <c r="F1969" s="6" t="s">
        <v>9497</v>
      </c>
      <c r="G1969" s="6" t="s">
        <v>9498</v>
      </c>
      <c r="H1969" s="6" t="s">
        <v>6353</v>
      </c>
      <c r="I1969" s="43">
        <v>45195</v>
      </c>
      <c r="J1969" s="43">
        <v>45199</v>
      </c>
      <c r="K1969">
        <v>1177394</v>
      </c>
      <c r="L1969" s="6" t="s">
        <v>14175</v>
      </c>
      <c r="M1969" s="6" t="s">
        <v>14176</v>
      </c>
      <c r="N1969" s="6" t="s">
        <v>5959</v>
      </c>
      <c r="O1969" s="6" t="s">
        <v>3982</v>
      </c>
    </row>
    <row r="1970" spans="1:15" x14ac:dyDescent="0.25">
      <c r="A1970" s="6" t="s">
        <v>2290</v>
      </c>
      <c r="B1970" s="6" t="s">
        <v>3830</v>
      </c>
      <c r="C1970" s="6" t="s">
        <v>3816</v>
      </c>
      <c r="D1970" s="6" t="s">
        <v>14177</v>
      </c>
      <c r="E1970" s="6" t="s">
        <v>81</v>
      </c>
      <c r="F1970" s="6" t="s">
        <v>6742</v>
      </c>
      <c r="G1970" s="6" t="s">
        <v>8333</v>
      </c>
      <c r="H1970" s="6" t="s">
        <v>81</v>
      </c>
      <c r="I1970" s="43"/>
      <c r="J1970" s="43"/>
      <c r="K1970">
        <v>1121404</v>
      </c>
      <c r="L1970" s="6" t="s">
        <v>14178</v>
      </c>
      <c r="M1970" s="6" t="s">
        <v>14179</v>
      </c>
      <c r="N1970" s="6" t="s">
        <v>4886</v>
      </c>
      <c r="O1970" s="6" t="s">
        <v>3983</v>
      </c>
    </row>
    <row r="1971" spans="1:15" x14ac:dyDescent="0.25">
      <c r="A1971" s="6" t="s">
        <v>2292</v>
      </c>
      <c r="B1971" s="6" t="s">
        <v>3860</v>
      </c>
      <c r="C1971" s="6" t="s">
        <v>102</v>
      </c>
      <c r="D1971" s="6" t="s">
        <v>14180</v>
      </c>
      <c r="E1971" s="6" t="s">
        <v>81</v>
      </c>
      <c r="F1971" s="6" t="s">
        <v>6418</v>
      </c>
      <c r="G1971" s="6" t="s">
        <v>12353</v>
      </c>
      <c r="H1971" s="6" t="s">
        <v>6420</v>
      </c>
      <c r="I1971" s="43">
        <v>45224</v>
      </c>
      <c r="J1971" s="43">
        <v>45229</v>
      </c>
      <c r="K1971">
        <v>92122</v>
      </c>
      <c r="L1971" s="6" t="s">
        <v>14181</v>
      </c>
      <c r="M1971" s="6" t="s">
        <v>14182</v>
      </c>
      <c r="N1971" s="6" t="s">
        <v>4938</v>
      </c>
      <c r="O1971" s="6" t="s">
        <v>3983</v>
      </c>
    </row>
    <row r="1972" spans="1:15" x14ac:dyDescent="0.25">
      <c r="A1972" s="6" t="s">
        <v>2294</v>
      </c>
      <c r="B1972" s="6" t="s">
        <v>3882</v>
      </c>
      <c r="C1972" s="6" t="s">
        <v>3821</v>
      </c>
      <c r="D1972" s="6" t="s">
        <v>14183</v>
      </c>
      <c r="E1972" s="6" t="s">
        <v>81</v>
      </c>
      <c r="F1972" s="6" t="s">
        <v>6451</v>
      </c>
      <c r="G1972" s="6" t="s">
        <v>6582</v>
      </c>
      <c r="H1972" s="6" t="s">
        <v>6353</v>
      </c>
      <c r="I1972" s="43">
        <v>45229</v>
      </c>
      <c r="J1972" s="43">
        <v>45233</v>
      </c>
      <c r="K1972">
        <v>1818874</v>
      </c>
      <c r="L1972" s="6" t="s">
        <v>14184</v>
      </c>
      <c r="M1972" s="6" t="s">
        <v>14185</v>
      </c>
      <c r="N1972" s="6" t="s">
        <v>4909</v>
      </c>
      <c r="O1972" s="6" t="s">
        <v>3982</v>
      </c>
    </row>
    <row r="1973" spans="1:15" x14ac:dyDescent="0.25">
      <c r="A1973" s="6" t="s">
        <v>3643</v>
      </c>
      <c r="B1973" s="6" t="s">
        <v>3880</v>
      </c>
      <c r="C1973" s="6" t="s">
        <v>3823</v>
      </c>
      <c r="D1973" s="6" t="s">
        <v>14186</v>
      </c>
      <c r="E1973" s="6" t="s">
        <v>14187</v>
      </c>
      <c r="F1973" s="6" t="s">
        <v>6722</v>
      </c>
      <c r="G1973" s="6" t="s">
        <v>14188</v>
      </c>
      <c r="H1973" s="6" t="s">
        <v>81</v>
      </c>
      <c r="I1973" s="43"/>
      <c r="J1973" s="43"/>
      <c r="L1973" s="6" t="s">
        <v>14189</v>
      </c>
      <c r="M1973" s="6" t="s">
        <v>81</v>
      </c>
      <c r="N1973" s="6" t="s">
        <v>5960</v>
      </c>
      <c r="O1973" s="6" t="s">
        <v>3982</v>
      </c>
    </row>
    <row r="1974" spans="1:15" x14ac:dyDescent="0.25">
      <c r="A1974" s="6" t="s">
        <v>3644</v>
      </c>
      <c r="B1974" s="6" t="s">
        <v>3859</v>
      </c>
      <c r="C1974" s="6" t="s">
        <v>3823</v>
      </c>
      <c r="D1974" s="6" t="s">
        <v>14190</v>
      </c>
      <c r="E1974" s="6" t="s">
        <v>8808</v>
      </c>
      <c r="F1974" s="6" t="s">
        <v>6722</v>
      </c>
      <c r="G1974" s="6" t="s">
        <v>14191</v>
      </c>
      <c r="H1974" s="6" t="s">
        <v>81</v>
      </c>
      <c r="I1974" s="43"/>
      <c r="J1974" s="43"/>
      <c r="L1974" s="6" t="s">
        <v>14192</v>
      </c>
      <c r="M1974" s="6" t="s">
        <v>14193</v>
      </c>
      <c r="N1974" s="6" t="s">
        <v>5961</v>
      </c>
      <c r="O1974" s="6" t="s">
        <v>3982</v>
      </c>
    </row>
    <row r="1975" spans="1:15" x14ac:dyDescent="0.25">
      <c r="A1975" s="6" t="s">
        <v>3645</v>
      </c>
      <c r="B1975" s="6" t="s">
        <v>3871</v>
      </c>
      <c r="C1975" s="6" t="s">
        <v>114</v>
      </c>
      <c r="D1975" s="6" t="s">
        <v>14194</v>
      </c>
      <c r="E1975" s="6" t="s">
        <v>14195</v>
      </c>
      <c r="F1975" s="6" t="s">
        <v>6722</v>
      </c>
      <c r="G1975" s="6" t="s">
        <v>14196</v>
      </c>
      <c r="H1975" s="6" t="s">
        <v>81</v>
      </c>
      <c r="I1975" s="43"/>
      <c r="J1975" s="43"/>
      <c r="L1975" s="6" t="s">
        <v>81</v>
      </c>
      <c r="M1975" s="6" t="s">
        <v>81</v>
      </c>
      <c r="N1975" s="6" t="s">
        <v>5962</v>
      </c>
      <c r="O1975" s="6" t="s">
        <v>3982</v>
      </c>
    </row>
    <row r="1976" spans="1:15" x14ac:dyDescent="0.25">
      <c r="A1976" s="6" t="s">
        <v>2296</v>
      </c>
      <c r="B1976" s="6" t="s">
        <v>3885</v>
      </c>
      <c r="C1976" s="6" t="s">
        <v>3826</v>
      </c>
      <c r="D1976" s="6" t="s">
        <v>14197</v>
      </c>
      <c r="E1976" s="6" t="s">
        <v>81</v>
      </c>
      <c r="F1976" s="6" t="s">
        <v>14198</v>
      </c>
      <c r="G1976" s="6" t="s">
        <v>14199</v>
      </c>
      <c r="H1976" s="6" t="s">
        <v>7820</v>
      </c>
      <c r="I1976" s="43">
        <v>45229</v>
      </c>
      <c r="J1976" s="43">
        <v>45233</v>
      </c>
      <c r="K1976">
        <v>91767</v>
      </c>
      <c r="L1976" s="6" t="s">
        <v>14200</v>
      </c>
      <c r="M1976" s="6" t="s">
        <v>14201</v>
      </c>
      <c r="N1976" s="6" t="s">
        <v>3996</v>
      </c>
      <c r="O1976" s="6" t="s">
        <v>3983</v>
      </c>
    </row>
    <row r="1977" spans="1:15" x14ac:dyDescent="0.25">
      <c r="A1977" s="6" t="s">
        <v>6218</v>
      </c>
      <c r="B1977" s="6" t="s">
        <v>3827</v>
      </c>
      <c r="C1977" s="6" t="s">
        <v>3819</v>
      </c>
      <c r="D1977" s="6" t="s">
        <v>14202</v>
      </c>
      <c r="E1977" s="6" t="s">
        <v>81</v>
      </c>
      <c r="F1977" s="6" t="s">
        <v>7117</v>
      </c>
      <c r="G1977" s="6" t="s">
        <v>14203</v>
      </c>
      <c r="H1977" s="6" t="s">
        <v>6353</v>
      </c>
      <c r="I1977" s="43">
        <v>45147</v>
      </c>
      <c r="J1977" s="43"/>
      <c r="K1977">
        <v>1314727</v>
      </c>
      <c r="L1977" s="6" t="s">
        <v>14204</v>
      </c>
      <c r="M1977" s="6" t="s">
        <v>14205</v>
      </c>
      <c r="N1977" s="6" t="s">
        <v>14206</v>
      </c>
      <c r="O1977" s="6" t="s">
        <v>3982</v>
      </c>
    </row>
    <row r="1978" spans="1:15" x14ac:dyDescent="0.25">
      <c r="A1978" s="6" t="s">
        <v>3646</v>
      </c>
      <c r="B1978" s="6" t="s">
        <v>3841</v>
      </c>
      <c r="C1978" s="6" t="s">
        <v>3816</v>
      </c>
      <c r="D1978" s="6" t="s">
        <v>14207</v>
      </c>
      <c r="E1978" s="6" t="s">
        <v>81</v>
      </c>
      <c r="F1978" s="6" t="s">
        <v>14208</v>
      </c>
      <c r="G1978" s="6" t="s">
        <v>14209</v>
      </c>
      <c r="H1978" s="6" t="s">
        <v>81</v>
      </c>
      <c r="I1978" s="43"/>
      <c r="J1978" s="43"/>
      <c r="L1978" s="6" t="s">
        <v>14210</v>
      </c>
      <c r="M1978" s="6" t="s">
        <v>14211</v>
      </c>
      <c r="N1978" s="6" t="s">
        <v>5963</v>
      </c>
      <c r="O1978" s="6" t="s">
        <v>3983</v>
      </c>
    </row>
    <row r="1979" spans="1:15" x14ac:dyDescent="0.25">
      <c r="A1979" s="6" t="s">
        <v>2298</v>
      </c>
      <c r="B1979" s="6" t="s">
        <v>3827</v>
      </c>
      <c r="C1979" s="6" t="s">
        <v>3819</v>
      </c>
      <c r="D1979" s="6" t="s">
        <v>14212</v>
      </c>
      <c r="E1979" s="6" t="s">
        <v>9118</v>
      </c>
      <c r="F1979" s="6" t="s">
        <v>6722</v>
      </c>
      <c r="G1979" s="6" t="s">
        <v>14213</v>
      </c>
      <c r="H1979" s="6" t="s">
        <v>81</v>
      </c>
      <c r="I1979" s="43"/>
      <c r="J1979" s="43"/>
      <c r="K1979">
        <v>313838</v>
      </c>
      <c r="L1979" s="6" t="s">
        <v>14214</v>
      </c>
      <c r="M1979" s="6" t="s">
        <v>14215</v>
      </c>
      <c r="N1979" s="6" t="s">
        <v>4173</v>
      </c>
      <c r="O1979" s="6" t="s">
        <v>3982</v>
      </c>
    </row>
    <row r="1980" spans="1:15" x14ac:dyDescent="0.25">
      <c r="A1980" s="6" t="s">
        <v>3647</v>
      </c>
      <c r="B1980" s="6" t="s">
        <v>3916</v>
      </c>
      <c r="C1980" s="6" t="s">
        <v>114</v>
      </c>
      <c r="D1980" s="6" t="s">
        <v>14216</v>
      </c>
      <c r="E1980" s="6" t="s">
        <v>14217</v>
      </c>
      <c r="F1980" s="6" t="s">
        <v>11809</v>
      </c>
      <c r="G1980" s="6" t="s">
        <v>11810</v>
      </c>
      <c r="H1980" s="6" t="s">
        <v>6852</v>
      </c>
      <c r="I1980" s="43"/>
      <c r="J1980" s="43"/>
      <c r="L1980" s="6" t="s">
        <v>14218</v>
      </c>
      <c r="M1980" s="6" t="s">
        <v>14219</v>
      </c>
      <c r="N1980" s="6" t="s">
        <v>5964</v>
      </c>
      <c r="O1980" s="6" t="s">
        <v>3982</v>
      </c>
    </row>
    <row r="1981" spans="1:15" x14ac:dyDescent="0.25">
      <c r="A1981" s="6" t="s">
        <v>15840</v>
      </c>
      <c r="B1981" s="6" t="s">
        <v>3876</v>
      </c>
      <c r="C1981" s="6" t="s">
        <v>3835</v>
      </c>
      <c r="D1981" s="6" t="s">
        <v>24695</v>
      </c>
      <c r="E1981" s="6" t="s">
        <v>8126</v>
      </c>
      <c r="F1981" s="6" t="s">
        <v>7692</v>
      </c>
      <c r="G1981" s="6" t="s">
        <v>24696</v>
      </c>
      <c r="H1981" s="6" t="s">
        <v>6617</v>
      </c>
      <c r="I1981" s="43">
        <v>45147</v>
      </c>
      <c r="J1981" s="43"/>
      <c r="L1981" s="6" t="s">
        <v>81</v>
      </c>
      <c r="M1981" s="6" t="s">
        <v>81</v>
      </c>
      <c r="N1981" s="6" t="s">
        <v>24697</v>
      </c>
      <c r="O1981" s="6" t="s">
        <v>3983</v>
      </c>
    </row>
    <row r="1982" spans="1:15" x14ac:dyDescent="0.25">
      <c r="A1982" s="6" t="s">
        <v>2300</v>
      </c>
      <c r="B1982" s="6" t="s">
        <v>3931</v>
      </c>
      <c r="C1982" s="6" t="s">
        <v>3835</v>
      </c>
      <c r="D1982" s="6" t="s">
        <v>14220</v>
      </c>
      <c r="E1982" s="6" t="s">
        <v>81</v>
      </c>
      <c r="F1982" s="6" t="s">
        <v>14221</v>
      </c>
      <c r="G1982" s="6" t="s">
        <v>14222</v>
      </c>
      <c r="H1982" s="6" t="s">
        <v>7060</v>
      </c>
      <c r="I1982" s="43">
        <v>45149</v>
      </c>
      <c r="J1982" s="43"/>
      <c r="K1982">
        <v>109177</v>
      </c>
      <c r="L1982" s="6" t="s">
        <v>14223</v>
      </c>
      <c r="M1982" s="6" t="s">
        <v>14224</v>
      </c>
      <c r="N1982" s="6" t="s">
        <v>4405</v>
      </c>
      <c r="O1982" s="6" t="s">
        <v>3982</v>
      </c>
    </row>
    <row r="1983" spans="1:15" x14ac:dyDescent="0.25">
      <c r="A1983" s="6" t="s">
        <v>2301</v>
      </c>
      <c r="B1983" s="6" t="s">
        <v>3851</v>
      </c>
      <c r="C1983" s="6" t="s">
        <v>3840</v>
      </c>
      <c r="D1983" s="6" t="s">
        <v>14225</v>
      </c>
      <c r="E1983" s="6" t="s">
        <v>81</v>
      </c>
      <c r="F1983" s="6" t="s">
        <v>6896</v>
      </c>
      <c r="G1983" s="6" t="s">
        <v>14226</v>
      </c>
      <c r="H1983" s="6" t="s">
        <v>6898</v>
      </c>
      <c r="I1983" s="43">
        <v>45229</v>
      </c>
      <c r="J1983" s="43">
        <v>45233</v>
      </c>
      <c r="K1983">
        <v>1063761</v>
      </c>
      <c r="L1983" s="6" t="s">
        <v>14227</v>
      </c>
      <c r="M1983" s="6" t="s">
        <v>14228</v>
      </c>
      <c r="N1983" s="6" t="s">
        <v>4591</v>
      </c>
      <c r="O1983" s="6" t="s">
        <v>3982</v>
      </c>
    </row>
    <row r="1984" spans="1:15" x14ac:dyDescent="0.25">
      <c r="A1984" s="6" t="s">
        <v>2302</v>
      </c>
      <c r="B1984" s="6" t="s">
        <v>3928</v>
      </c>
      <c r="C1984" s="6" t="s">
        <v>3821</v>
      </c>
      <c r="D1984" s="6" t="s">
        <v>14229</v>
      </c>
      <c r="E1984" s="6" t="s">
        <v>81</v>
      </c>
      <c r="F1984" s="6" t="s">
        <v>6445</v>
      </c>
      <c r="G1984" s="6" t="s">
        <v>14230</v>
      </c>
      <c r="H1984" s="6" t="s">
        <v>6447</v>
      </c>
      <c r="I1984" s="43">
        <v>45224</v>
      </c>
      <c r="J1984" s="43">
        <v>45229</v>
      </c>
      <c r="K1984">
        <v>64040</v>
      </c>
      <c r="L1984" s="6" t="s">
        <v>14231</v>
      </c>
      <c r="M1984" s="6" t="s">
        <v>14232</v>
      </c>
      <c r="N1984" s="6" t="s">
        <v>4244</v>
      </c>
      <c r="O1984" s="6" t="s">
        <v>3982</v>
      </c>
    </row>
    <row r="1985" spans="1:15" x14ac:dyDescent="0.25">
      <c r="A1985" s="6" t="s">
        <v>2304</v>
      </c>
      <c r="B1985" s="6" t="s">
        <v>3847</v>
      </c>
      <c r="C1985" s="6" t="s">
        <v>3819</v>
      </c>
      <c r="D1985" s="6" t="s">
        <v>14233</v>
      </c>
      <c r="E1985" s="6" t="s">
        <v>81</v>
      </c>
      <c r="F1985" s="6" t="s">
        <v>6451</v>
      </c>
      <c r="G1985" s="6" t="s">
        <v>7203</v>
      </c>
      <c r="H1985" s="6" t="s">
        <v>6353</v>
      </c>
      <c r="I1985" s="43">
        <v>45161</v>
      </c>
      <c r="J1985" s="43"/>
      <c r="K1985">
        <v>1353283</v>
      </c>
      <c r="L1985" s="6" t="s">
        <v>14234</v>
      </c>
      <c r="M1985" s="6" t="s">
        <v>14235</v>
      </c>
      <c r="N1985" s="6" t="s">
        <v>5965</v>
      </c>
      <c r="O1985" s="6" t="s">
        <v>3982</v>
      </c>
    </row>
    <row r="1986" spans="1:15" x14ac:dyDescent="0.25">
      <c r="A1986" s="6" t="s">
        <v>2306</v>
      </c>
      <c r="B1986" s="6" t="s">
        <v>3906</v>
      </c>
      <c r="C1986" s="6" t="s">
        <v>3887</v>
      </c>
      <c r="D1986" s="6" t="s">
        <v>14236</v>
      </c>
      <c r="E1986" s="6" t="s">
        <v>81</v>
      </c>
      <c r="F1986" s="6" t="s">
        <v>6925</v>
      </c>
      <c r="G1986" s="6" t="s">
        <v>14237</v>
      </c>
      <c r="H1986" s="6" t="s">
        <v>81</v>
      </c>
      <c r="I1986" s="43">
        <v>45222</v>
      </c>
      <c r="J1986" s="43">
        <v>45226</v>
      </c>
      <c r="K1986">
        <v>1639920</v>
      </c>
      <c r="L1986" s="6" t="s">
        <v>14238</v>
      </c>
      <c r="M1986" s="6" t="s">
        <v>14239</v>
      </c>
      <c r="N1986" s="6" t="s">
        <v>5966</v>
      </c>
      <c r="O1986" s="6" t="s">
        <v>3982</v>
      </c>
    </row>
    <row r="1987" spans="1:15" x14ac:dyDescent="0.25">
      <c r="A1987" s="6" t="s">
        <v>3649</v>
      </c>
      <c r="B1987" s="6" t="s">
        <v>3877</v>
      </c>
      <c r="C1987" s="6" t="s">
        <v>3823</v>
      </c>
      <c r="D1987" s="6" t="s">
        <v>14240</v>
      </c>
      <c r="E1987" s="6" t="s">
        <v>81</v>
      </c>
      <c r="F1987" s="6" t="s">
        <v>14241</v>
      </c>
      <c r="G1987" s="6" t="s">
        <v>14242</v>
      </c>
      <c r="H1987" s="6" t="s">
        <v>6933</v>
      </c>
      <c r="I1987" s="43">
        <v>45231</v>
      </c>
      <c r="J1987" s="43">
        <v>45236</v>
      </c>
      <c r="K1987">
        <v>1364885</v>
      </c>
      <c r="L1987" s="6" t="s">
        <v>14243</v>
      </c>
      <c r="M1987" s="6" t="s">
        <v>14244</v>
      </c>
      <c r="N1987" s="6" t="s">
        <v>4076</v>
      </c>
      <c r="O1987" s="6" t="s">
        <v>3983</v>
      </c>
    </row>
    <row r="1988" spans="1:15" x14ac:dyDescent="0.25">
      <c r="A1988" s="6" t="s">
        <v>2308</v>
      </c>
      <c r="B1988" s="6" t="s">
        <v>3847</v>
      </c>
      <c r="C1988" s="6" t="s">
        <v>3819</v>
      </c>
      <c r="D1988" s="6" t="s">
        <v>14245</v>
      </c>
      <c r="E1988" s="6" t="s">
        <v>6492</v>
      </c>
      <c r="F1988" s="6" t="s">
        <v>6992</v>
      </c>
      <c r="G1988" s="6" t="s">
        <v>13153</v>
      </c>
      <c r="H1988" s="6" t="s">
        <v>6709</v>
      </c>
      <c r="I1988" s="43">
        <v>45224</v>
      </c>
      <c r="J1988" s="43">
        <v>45229</v>
      </c>
      <c r="K1988">
        <v>1092699</v>
      </c>
      <c r="L1988" s="6" t="s">
        <v>14246</v>
      </c>
      <c r="M1988" s="6" t="s">
        <v>14247</v>
      </c>
      <c r="N1988" s="6" t="s">
        <v>5967</v>
      </c>
      <c r="O1988" s="6" t="s">
        <v>3982</v>
      </c>
    </row>
    <row r="1989" spans="1:15" x14ac:dyDescent="0.25">
      <c r="A1989" s="6" t="s">
        <v>3651</v>
      </c>
      <c r="B1989" s="6" t="s">
        <v>3858</v>
      </c>
      <c r="C1989" s="6" t="s">
        <v>3819</v>
      </c>
      <c r="D1989" s="6" t="s">
        <v>14248</v>
      </c>
      <c r="E1989" s="6" t="s">
        <v>7191</v>
      </c>
      <c r="F1989" s="6" t="s">
        <v>6557</v>
      </c>
      <c r="G1989" s="6" t="s">
        <v>12626</v>
      </c>
      <c r="H1989" s="6" t="s">
        <v>6408</v>
      </c>
      <c r="I1989" s="43">
        <v>45231</v>
      </c>
      <c r="J1989" s="43">
        <v>45236</v>
      </c>
      <c r="K1989">
        <v>1517375</v>
      </c>
      <c r="L1989" s="6" t="s">
        <v>14249</v>
      </c>
      <c r="M1989" s="6" t="s">
        <v>14250</v>
      </c>
      <c r="N1989" s="6" t="s">
        <v>5968</v>
      </c>
      <c r="O1989" s="6" t="s">
        <v>3982</v>
      </c>
    </row>
    <row r="1990" spans="1:15" x14ac:dyDescent="0.25">
      <c r="A1990" s="6" t="s">
        <v>2310</v>
      </c>
      <c r="B1990" s="6" t="s">
        <v>3880</v>
      </c>
      <c r="C1990" s="6" t="s">
        <v>3823</v>
      </c>
      <c r="D1990" s="6" t="s">
        <v>14251</v>
      </c>
      <c r="E1990" s="6" t="s">
        <v>6466</v>
      </c>
      <c r="F1990" s="6" t="s">
        <v>6797</v>
      </c>
      <c r="G1990" s="6" t="s">
        <v>7720</v>
      </c>
      <c r="H1990" s="6" t="s">
        <v>6388</v>
      </c>
      <c r="I1990" s="43">
        <v>45140</v>
      </c>
      <c r="J1990" s="43">
        <v>45145</v>
      </c>
      <c r="K1990">
        <v>88205</v>
      </c>
      <c r="L1990" s="6" t="s">
        <v>14252</v>
      </c>
      <c r="M1990" s="6" t="s">
        <v>14253</v>
      </c>
      <c r="N1990" s="6" t="s">
        <v>4504</v>
      </c>
      <c r="O1990" s="6" t="s">
        <v>3982</v>
      </c>
    </row>
    <row r="1991" spans="1:15" x14ac:dyDescent="0.25">
      <c r="A1991" s="6" t="s">
        <v>3652</v>
      </c>
      <c r="B1991" s="6" t="s">
        <v>3880</v>
      </c>
      <c r="C1991" s="6" t="s">
        <v>3823</v>
      </c>
      <c r="D1991" s="6" t="s">
        <v>14254</v>
      </c>
      <c r="E1991" s="6" t="s">
        <v>14255</v>
      </c>
      <c r="F1991" s="6" t="s">
        <v>14256</v>
      </c>
      <c r="G1991" s="6" t="s">
        <v>14257</v>
      </c>
      <c r="H1991" s="6" t="s">
        <v>81</v>
      </c>
      <c r="I1991" s="43"/>
      <c r="J1991" s="43"/>
      <c r="L1991" s="6" t="s">
        <v>81</v>
      </c>
      <c r="M1991" s="6" t="s">
        <v>81</v>
      </c>
      <c r="N1991" s="6" t="s">
        <v>5969</v>
      </c>
      <c r="O1991" s="6" t="s">
        <v>3982</v>
      </c>
    </row>
    <row r="1992" spans="1:15" x14ac:dyDescent="0.25">
      <c r="A1992" s="6" t="s">
        <v>2311</v>
      </c>
      <c r="B1992" s="6" t="s">
        <v>81</v>
      </c>
      <c r="C1992" s="6" t="s">
        <v>81</v>
      </c>
      <c r="D1992" s="6" t="s">
        <v>81</v>
      </c>
      <c r="E1992" s="6" t="s">
        <v>81</v>
      </c>
      <c r="F1992" s="6" t="s">
        <v>81</v>
      </c>
      <c r="G1992" s="6" t="s">
        <v>81</v>
      </c>
      <c r="H1992" s="6" t="s">
        <v>81</v>
      </c>
      <c r="I1992" s="43"/>
      <c r="J1992" s="43"/>
      <c r="K1992">
        <v>884394</v>
      </c>
      <c r="L1992" s="6" t="s">
        <v>14258</v>
      </c>
      <c r="M1992" s="6" t="s">
        <v>14259</v>
      </c>
      <c r="N1992" s="6" t="s">
        <v>81</v>
      </c>
      <c r="O1992" s="6" t="s">
        <v>81</v>
      </c>
    </row>
    <row r="1993" spans="1:15" x14ac:dyDescent="0.25">
      <c r="A1993" s="6" t="s">
        <v>2313</v>
      </c>
      <c r="B1993" s="6" t="s">
        <v>3847</v>
      </c>
      <c r="C1993" s="6" t="s">
        <v>3819</v>
      </c>
      <c r="D1993" s="6" t="s">
        <v>14260</v>
      </c>
      <c r="E1993" s="6" t="s">
        <v>8291</v>
      </c>
      <c r="F1993" s="6" t="s">
        <v>6451</v>
      </c>
      <c r="G1993" s="6" t="s">
        <v>6452</v>
      </c>
      <c r="H1993" s="6" t="s">
        <v>6353</v>
      </c>
      <c r="I1993" s="43">
        <v>45231</v>
      </c>
      <c r="J1993" s="43">
        <v>45236</v>
      </c>
      <c r="K1993">
        <v>1512673</v>
      </c>
      <c r="L1993" s="6" t="s">
        <v>14261</v>
      </c>
      <c r="M1993" s="6" t="s">
        <v>14262</v>
      </c>
      <c r="N1993" s="6" t="s">
        <v>5970</v>
      </c>
      <c r="O1993" s="6" t="s">
        <v>3982</v>
      </c>
    </row>
    <row r="1994" spans="1:15" x14ac:dyDescent="0.25">
      <c r="A1994" s="6" t="s">
        <v>2315</v>
      </c>
      <c r="B1994" s="6" t="s">
        <v>3873</v>
      </c>
      <c r="C1994" s="6" t="s">
        <v>114</v>
      </c>
      <c r="D1994" s="6" t="s">
        <v>14263</v>
      </c>
      <c r="E1994" s="6" t="s">
        <v>14264</v>
      </c>
      <c r="F1994" s="6" t="s">
        <v>6779</v>
      </c>
      <c r="G1994" s="6" t="s">
        <v>81</v>
      </c>
      <c r="H1994" s="6" t="s">
        <v>81</v>
      </c>
      <c r="I1994" s="43"/>
      <c r="J1994" s="43"/>
      <c r="K1994">
        <v>909037</v>
      </c>
      <c r="L1994" s="6" t="s">
        <v>14265</v>
      </c>
      <c r="M1994" s="6" t="s">
        <v>14266</v>
      </c>
      <c r="N1994" s="6" t="s">
        <v>5971</v>
      </c>
      <c r="O1994" s="6" t="s">
        <v>3982</v>
      </c>
    </row>
    <row r="1995" spans="1:15" x14ac:dyDescent="0.25">
      <c r="A1995" s="6" t="s">
        <v>3653</v>
      </c>
      <c r="B1995" s="6" t="s">
        <v>3908</v>
      </c>
      <c r="C1995" s="6" t="s">
        <v>3887</v>
      </c>
      <c r="D1995" s="6" t="s">
        <v>14267</v>
      </c>
      <c r="E1995" s="6" t="s">
        <v>14268</v>
      </c>
      <c r="F1995" s="6" t="s">
        <v>6722</v>
      </c>
      <c r="G1995" s="6" t="s">
        <v>14269</v>
      </c>
      <c r="H1995" s="6" t="s">
        <v>81</v>
      </c>
      <c r="I1995" s="43"/>
      <c r="J1995" s="43"/>
      <c r="L1995" s="6" t="s">
        <v>81</v>
      </c>
      <c r="M1995" s="6" t="s">
        <v>81</v>
      </c>
      <c r="N1995" s="6" t="s">
        <v>5972</v>
      </c>
      <c r="O1995" s="6" t="s">
        <v>3982</v>
      </c>
    </row>
    <row r="1996" spans="1:15" x14ac:dyDescent="0.25">
      <c r="A1996" s="6" t="s">
        <v>2317</v>
      </c>
      <c r="B1996" s="6" t="s">
        <v>3847</v>
      </c>
      <c r="C1996" s="6" t="s">
        <v>3819</v>
      </c>
      <c r="D1996" s="6" t="s">
        <v>13946</v>
      </c>
      <c r="E1996" s="6" t="s">
        <v>6692</v>
      </c>
      <c r="F1996" s="6" t="s">
        <v>6445</v>
      </c>
      <c r="G1996" s="6" t="s">
        <v>13947</v>
      </c>
      <c r="H1996" s="6" t="s">
        <v>6447</v>
      </c>
      <c r="I1996" s="43">
        <v>45238</v>
      </c>
      <c r="J1996" s="43">
        <v>45242</v>
      </c>
      <c r="K1996">
        <v>1496963</v>
      </c>
      <c r="L1996" s="6" t="s">
        <v>14270</v>
      </c>
      <c r="M1996" s="6" t="s">
        <v>14271</v>
      </c>
      <c r="N1996" s="6" t="s">
        <v>5973</v>
      </c>
      <c r="O1996" s="6" t="s">
        <v>3982</v>
      </c>
    </row>
    <row r="1997" spans="1:15" x14ac:dyDescent="0.25">
      <c r="A1997" s="6" t="s">
        <v>2319</v>
      </c>
      <c r="B1997" s="6" t="s">
        <v>3907</v>
      </c>
      <c r="C1997" s="6" t="s">
        <v>102</v>
      </c>
      <c r="D1997" s="6" t="s">
        <v>14272</v>
      </c>
      <c r="E1997" s="6" t="s">
        <v>7282</v>
      </c>
      <c r="F1997" s="6" t="s">
        <v>6604</v>
      </c>
      <c r="G1997" s="6" t="s">
        <v>14273</v>
      </c>
      <c r="H1997" s="6" t="s">
        <v>1678</v>
      </c>
      <c r="I1997" s="43">
        <v>45140</v>
      </c>
      <c r="J1997" s="43"/>
      <c r="K1997">
        <v>1126956</v>
      </c>
      <c r="L1997" s="6" t="s">
        <v>14274</v>
      </c>
      <c r="M1997" s="6" t="s">
        <v>14275</v>
      </c>
      <c r="N1997" s="6" t="s">
        <v>5974</v>
      </c>
      <c r="O1997" s="6" t="s">
        <v>3983</v>
      </c>
    </row>
    <row r="1998" spans="1:15" x14ac:dyDescent="0.25">
      <c r="A1998" s="6" t="s">
        <v>2321</v>
      </c>
      <c r="B1998" s="6" t="s">
        <v>3858</v>
      </c>
      <c r="C1998" s="6" t="s">
        <v>3819</v>
      </c>
      <c r="D1998" s="6" t="s">
        <v>14276</v>
      </c>
      <c r="E1998" s="6" t="s">
        <v>81</v>
      </c>
      <c r="F1998" s="6" t="s">
        <v>14277</v>
      </c>
      <c r="G1998" s="6" t="s">
        <v>14278</v>
      </c>
      <c r="H1998" s="6" t="s">
        <v>81</v>
      </c>
      <c r="I1998" s="43">
        <v>45147</v>
      </c>
      <c r="J1998" s="43"/>
      <c r="K1998">
        <v>1836470</v>
      </c>
      <c r="L1998" s="6" t="s">
        <v>14279</v>
      </c>
      <c r="M1998" s="6" t="s">
        <v>14280</v>
      </c>
      <c r="N1998" s="6" t="s">
        <v>5975</v>
      </c>
      <c r="O1998" s="6" t="s">
        <v>3982</v>
      </c>
    </row>
    <row r="1999" spans="1:15" x14ac:dyDescent="0.25">
      <c r="A1999" s="6" t="s">
        <v>2323</v>
      </c>
      <c r="B1999" s="6" t="s">
        <v>3921</v>
      </c>
      <c r="C1999" s="6" t="s">
        <v>3840</v>
      </c>
      <c r="D1999" s="6" t="s">
        <v>14281</v>
      </c>
      <c r="E1999" s="6" t="s">
        <v>6438</v>
      </c>
      <c r="F1999" s="6" t="s">
        <v>6467</v>
      </c>
      <c r="G1999" s="6" t="s">
        <v>14282</v>
      </c>
      <c r="H1999" s="6" t="s">
        <v>6376</v>
      </c>
      <c r="I1999" s="43">
        <v>45236</v>
      </c>
      <c r="J1999" s="43">
        <v>45240</v>
      </c>
      <c r="K1999">
        <v>1308606</v>
      </c>
      <c r="L1999" s="6" t="s">
        <v>14283</v>
      </c>
      <c r="M1999" s="6" t="s">
        <v>14284</v>
      </c>
      <c r="N1999" s="6" t="s">
        <v>5976</v>
      </c>
      <c r="O1999" s="6" t="s">
        <v>3982</v>
      </c>
    </row>
    <row r="2000" spans="1:15" x14ac:dyDescent="0.25">
      <c r="A2000" s="6" t="s">
        <v>2325</v>
      </c>
      <c r="B2000" s="6" t="s">
        <v>2661</v>
      </c>
      <c r="C2000" s="6" t="s">
        <v>3823</v>
      </c>
      <c r="D2000" s="6" t="s">
        <v>14285</v>
      </c>
      <c r="E2000" s="6" t="s">
        <v>81</v>
      </c>
      <c r="F2000" s="6" t="s">
        <v>12863</v>
      </c>
      <c r="G2000" s="6" t="s">
        <v>7573</v>
      </c>
      <c r="H2000" s="6" t="s">
        <v>6408</v>
      </c>
      <c r="I2000" s="43">
        <v>45231</v>
      </c>
      <c r="J2000" s="43">
        <v>45236</v>
      </c>
      <c r="K2000">
        <v>861878</v>
      </c>
      <c r="L2000" s="6" t="s">
        <v>14286</v>
      </c>
      <c r="M2000" s="6" t="s">
        <v>14287</v>
      </c>
      <c r="N2000" s="6" t="s">
        <v>4443</v>
      </c>
      <c r="O2000" s="6" t="s">
        <v>3982</v>
      </c>
    </row>
    <row r="2001" spans="1:15" x14ac:dyDescent="0.25">
      <c r="A2001" s="6" t="s">
        <v>2327</v>
      </c>
      <c r="B2001" s="6" t="s">
        <v>3864</v>
      </c>
      <c r="C2001" s="6" t="s">
        <v>102</v>
      </c>
      <c r="D2001" s="6" t="s">
        <v>14288</v>
      </c>
      <c r="E2001" s="6" t="s">
        <v>81</v>
      </c>
      <c r="F2001" s="6" t="s">
        <v>6472</v>
      </c>
      <c r="G2001" s="6" t="s">
        <v>14289</v>
      </c>
      <c r="H2001" s="6" t="s">
        <v>6353</v>
      </c>
      <c r="I2001" s="43">
        <v>45231</v>
      </c>
      <c r="J2001" s="43">
        <v>45236</v>
      </c>
      <c r="K2001">
        <v>1032208</v>
      </c>
      <c r="L2001" s="6" t="s">
        <v>14290</v>
      </c>
      <c r="M2001" s="6" t="s">
        <v>14291</v>
      </c>
      <c r="N2001" s="6" t="s">
        <v>4680</v>
      </c>
      <c r="O2001" s="6" t="s">
        <v>3983</v>
      </c>
    </row>
    <row r="2002" spans="1:15" x14ac:dyDescent="0.25">
      <c r="A2002" s="6" t="s">
        <v>2329</v>
      </c>
      <c r="B2002" s="6" t="s">
        <v>3833</v>
      </c>
      <c r="C2002" s="6" t="s">
        <v>3816</v>
      </c>
      <c r="D2002" s="6" t="s">
        <v>13749</v>
      </c>
      <c r="E2002" s="6" t="s">
        <v>7362</v>
      </c>
      <c r="F2002" s="6" t="s">
        <v>6426</v>
      </c>
      <c r="G2002" s="6" t="s">
        <v>6774</v>
      </c>
      <c r="H2002" s="6" t="s">
        <v>1601</v>
      </c>
      <c r="I2002" s="43">
        <v>45230</v>
      </c>
      <c r="J2002" s="43">
        <v>45236</v>
      </c>
      <c r="K2002">
        <v>873303</v>
      </c>
      <c r="L2002" s="6" t="s">
        <v>14292</v>
      </c>
      <c r="M2002" s="6" t="s">
        <v>14293</v>
      </c>
      <c r="N2002" s="6" t="s">
        <v>5977</v>
      </c>
      <c r="O2002" s="6" t="s">
        <v>3983</v>
      </c>
    </row>
    <row r="2003" spans="1:15" x14ac:dyDescent="0.25">
      <c r="A2003" s="6" t="s">
        <v>3654</v>
      </c>
      <c r="B2003" s="6" t="s">
        <v>3894</v>
      </c>
      <c r="C2003" s="6" t="s">
        <v>114</v>
      </c>
      <c r="D2003" s="6" t="s">
        <v>14294</v>
      </c>
      <c r="E2003" s="6" t="s">
        <v>14295</v>
      </c>
      <c r="F2003" s="6" t="s">
        <v>6908</v>
      </c>
      <c r="G2003" s="6" t="s">
        <v>14296</v>
      </c>
      <c r="H2003" s="6" t="s">
        <v>81</v>
      </c>
      <c r="I2003" s="43"/>
      <c r="J2003" s="43"/>
      <c r="L2003" s="6" t="s">
        <v>81</v>
      </c>
      <c r="M2003" s="6" t="s">
        <v>81</v>
      </c>
      <c r="N2003" s="6" t="s">
        <v>4203</v>
      </c>
      <c r="O2003" s="6" t="s">
        <v>3982</v>
      </c>
    </row>
    <row r="2004" spans="1:15" x14ac:dyDescent="0.25">
      <c r="A2004" s="6" t="s">
        <v>2331</v>
      </c>
      <c r="B2004" s="6" t="s">
        <v>3832</v>
      </c>
      <c r="C2004" s="6" t="s">
        <v>3821</v>
      </c>
      <c r="D2004" s="6" t="s">
        <v>14297</v>
      </c>
      <c r="E2004" s="6" t="s">
        <v>9533</v>
      </c>
      <c r="F2004" s="6" t="s">
        <v>14298</v>
      </c>
      <c r="G2004" s="6" t="s">
        <v>14299</v>
      </c>
      <c r="H2004" s="6" t="s">
        <v>3137</v>
      </c>
      <c r="I2004" s="43">
        <v>45222</v>
      </c>
      <c r="J2004" s="43">
        <v>45226</v>
      </c>
      <c r="K2004">
        <v>764038</v>
      </c>
      <c r="L2004" s="6" t="s">
        <v>14300</v>
      </c>
      <c r="M2004" s="6" t="s">
        <v>14301</v>
      </c>
      <c r="N2004" s="6" t="s">
        <v>4411</v>
      </c>
      <c r="O2004" s="6" t="s">
        <v>3982</v>
      </c>
    </row>
    <row r="2005" spans="1:15" x14ac:dyDescent="0.25">
      <c r="A2005" s="6" t="s">
        <v>2333</v>
      </c>
      <c r="B2005" s="6" t="s">
        <v>3959</v>
      </c>
      <c r="C2005" s="6" t="s">
        <v>114</v>
      </c>
      <c r="D2005" s="6" t="s">
        <v>14302</v>
      </c>
      <c r="E2005" s="6" t="s">
        <v>81</v>
      </c>
      <c r="F2005" s="6" t="s">
        <v>14303</v>
      </c>
      <c r="G2005" s="6" t="s">
        <v>14304</v>
      </c>
      <c r="H2005" s="6" t="s">
        <v>6353</v>
      </c>
      <c r="I2005" s="43">
        <v>45222</v>
      </c>
      <c r="J2005" s="43">
        <v>45226</v>
      </c>
      <c r="K2005">
        <v>920371</v>
      </c>
      <c r="L2005" s="6" t="s">
        <v>14305</v>
      </c>
      <c r="M2005" s="6" t="s">
        <v>14306</v>
      </c>
      <c r="N2005" s="6" t="s">
        <v>4897</v>
      </c>
      <c r="O2005" s="6" t="s">
        <v>3982</v>
      </c>
    </row>
    <row r="2006" spans="1:15" x14ac:dyDescent="0.25">
      <c r="A2006" s="6" t="s">
        <v>3655</v>
      </c>
      <c r="B2006" s="6" t="s">
        <v>3864</v>
      </c>
      <c r="C2006" s="6" t="s">
        <v>102</v>
      </c>
      <c r="D2006" s="6" t="s">
        <v>14307</v>
      </c>
      <c r="E2006" s="6" t="s">
        <v>14308</v>
      </c>
      <c r="F2006" s="6" t="s">
        <v>11809</v>
      </c>
      <c r="G2006" s="6" t="s">
        <v>14309</v>
      </c>
      <c r="H2006" s="6" t="s">
        <v>81</v>
      </c>
      <c r="I2006" s="43"/>
      <c r="J2006" s="43"/>
      <c r="L2006" s="6" t="s">
        <v>14310</v>
      </c>
      <c r="M2006" s="6" t="s">
        <v>14311</v>
      </c>
      <c r="N2006" s="6" t="s">
        <v>5978</v>
      </c>
      <c r="O2006" s="6" t="s">
        <v>3983</v>
      </c>
    </row>
    <row r="2007" spans="1:15" x14ac:dyDescent="0.25">
      <c r="A2007" s="6" t="s">
        <v>2335</v>
      </c>
      <c r="B2007" s="6" t="s">
        <v>3873</v>
      </c>
      <c r="C2007" s="6" t="s">
        <v>114</v>
      </c>
      <c r="D2007" s="6" t="s">
        <v>14312</v>
      </c>
      <c r="E2007" s="6" t="s">
        <v>14313</v>
      </c>
      <c r="F2007" s="6" t="s">
        <v>7332</v>
      </c>
      <c r="G2007" s="6" t="s">
        <v>10199</v>
      </c>
      <c r="H2007" s="6" t="s">
        <v>81</v>
      </c>
      <c r="I2007" s="43"/>
      <c r="J2007" s="43"/>
      <c r="K2007">
        <v>314590</v>
      </c>
      <c r="L2007" s="6" t="s">
        <v>14314</v>
      </c>
      <c r="M2007" s="6" t="s">
        <v>14315</v>
      </c>
      <c r="N2007" s="6" t="s">
        <v>5979</v>
      </c>
      <c r="O2007" s="6" t="s">
        <v>3982</v>
      </c>
    </row>
    <row r="2008" spans="1:15" x14ac:dyDescent="0.25">
      <c r="A2008" s="6" t="s">
        <v>3656</v>
      </c>
      <c r="B2008" s="6" t="s">
        <v>3879</v>
      </c>
      <c r="C2008" s="6" t="s">
        <v>3816</v>
      </c>
      <c r="D2008" s="6" t="s">
        <v>14316</v>
      </c>
      <c r="E2008" s="6" t="s">
        <v>6768</v>
      </c>
      <c r="F2008" s="6" t="s">
        <v>7220</v>
      </c>
      <c r="G2008" s="6" t="s">
        <v>14317</v>
      </c>
      <c r="H2008" s="6" t="s">
        <v>81</v>
      </c>
      <c r="I2008" s="43"/>
      <c r="J2008" s="43"/>
      <c r="L2008" s="6" t="s">
        <v>14318</v>
      </c>
      <c r="M2008" s="6" t="s">
        <v>14319</v>
      </c>
      <c r="N2008" s="6" t="s">
        <v>5980</v>
      </c>
      <c r="O2008" s="6" t="s">
        <v>3983</v>
      </c>
    </row>
    <row r="2009" spans="1:15" x14ac:dyDescent="0.25">
      <c r="A2009" s="6" t="s">
        <v>2337</v>
      </c>
      <c r="B2009" s="6" t="s">
        <v>3858</v>
      </c>
      <c r="C2009" s="6" t="s">
        <v>3819</v>
      </c>
      <c r="D2009" s="6" t="s">
        <v>14320</v>
      </c>
      <c r="E2009" s="6" t="s">
        <v>81</v>
      </c>
      <c r="F2009" s="6" t="s">
        <v>8714</v>
      </c>
      <c r="G2009" s="6" t="s">
        <v>14321</v>
      </c>
      <c r="H2009" s="6" t="s">
        <v>6703</v>
      </c>
      <c r="I2009" s="43">
        <v>45224</v>
      </c>
      <c r="J2009" s="43">
        <v>45229</v>
      </c>
      <c r="K2009">
        <v>1402436</v>
      </c>
      <c r="L2009" s="6" t="s">
        <v>14322</v>
      </c>
      <c r="M2009" s="6" t="s">
        <v>14323</v>
      </c>
      <c r="N2009" s="6" t="s">
        <v>4545</v>
      </c>
      <c r="O2009" s="6" t="s">
        <v>3982</v>
      </c>
    </row>
    <row r="2010" spans="1:15" x14ac:dyDescent="0.25">
      <c r="A2010" s="6" t="s">
        <v>3658</v>
      </c>
      <c r="B2010" s="6" t="s">
        <v>3861</v>
      </c>
      <c r="C2010" s="6" t="s">
        <v>114</v>
      </c>
      <c r="D2010" s="6" t="s">
        <v>14324</v>
      </c>
      <c r="E2010" s="6" t="s">
        <v>6591</v>
      </c>
      <c r="F2010" s="6" t="s">
        <v>6615</v>
      </c>
      <c r="G2010" s="6" t="s">
        <v>11929</v>
      </c>
      <c r="H2010" s="6" t="s">
        <v>6617</v>
      </c>
      <c r="I2010" s="43">
        <v>45236</v>
      </c>
      <c r="J2010" s="43">
        <v>45240</v>
      </c>
      <c r="K2010">
        <v>921638</v>
      </c>
      <c r="L2010" s="6" t="s">
        <v>14325</v>
      </c>
      <c r="M2010" s="6" t="s">
        <v>14326</v>
      </c>
      <c r="N2010" s="6" t="s">
        <v>5981</v>
      </c>
      <c r="O2010" s="6" t="s">
        <v>3982</v>
      </c>
    </row>
    <row r="2011" spans="1:15" x14ac:dyDescent="0.25">
      <c r="A2011" s="6" t="s">
        <v>3659</v>
      </c>
      <c r="B2011" s="6" t="s">
        <v>745</v>
      </c>
      <c r="C2011" s="6" t="s">
        <v>3823</v>
      </c>
      <c r="D2011" s="6" t="s">
        <v>14327</v>
      </c>
      <c r="E2011" s="6" t="s">
        <v>14328</v>
      </c>
      <c r="F2011" s="6" t="s">
        <v>6722</v>
      </c>
      <c r="G2011" s="6" t="s">
        <v>14329</v>
      </c>
      <c r="H2011" s="6" t="s">
        <v>81</v>
      </c>
      <c r="I2011" s="43"/>
      <c r="J2011" s="43"/>
      <c r="L2011" s="6" t="s">
        <v>14330</v>
      </c>
      <c r="M2011" s="6" t="s">
        <v>81</v>
      </c>
      <c r="N2011" s="6" t="s">
        <v>5982</v>
      </c>
      <c r="O2011" s="6" t="s">
        <v>3984</v>
      </c>
    </row>
    <row r="2012" spans="1:15" x14ac:dyDescent="0.25">
      <c r="A2012" s="6" t="s">
        <v>2339</v>
      </c>
      <c r="B2012" s="6" t="s">
        <v>3920</v>
      </c>
      <c r="C2012" s="6" t="s">
        <v>3819</v>
      </c>
      <c r="D2012" s="6" t="s">
        <v>14331</v>
      </c>
      <c r="E2012" s="6" t="s">
        <v>81</v>
      </c>
      <c r="F2012" s="6" t="s">
        <v>14332</v>
      </c>
      <c r="G2012" s="6" t="s">
        <v>14333</v>
      </c>
      <c r="H2012" s="6" t="s">
        <v>1601</v>
      </c>
      <c r="I2012" s="43">
        <v>45222</v>
      </c>
      <c r="J2012" s="43">
        <v>45226</v>
      </c>
      <c r="K2012">
        <v>1477294</v>
      </c>
      <c r="L2012" s="6" t="s">
        <v>14334</v>
      </c>
      <c r="M2012" s="6" t="s">
        <v>14335</v>
      </c>
      <c r="N2012" s="6" t="s">
        <v>4342</v>
      </c>
      <c r="O2012" s="6" t="s">
        <v>3982</v>
      </c>
    </row>
    <row r="2013" spans="1:15" x14ac:dyDescent="0.25">
      <c r="A2013" s="6" t="s">
        <v>3661</v>
      </c>
      <c r="B2013" s="6" t="s">
        <v>3879</v>
      </c>
      <c r="C2013" s="6" t="s">
        <v>3816</v>
      </c>
      <c r="D2013" s="6" t="s">
        <v>14336</v>
      </c>
      <c r="E2013" s="6" t="s">
        <v>81</v>
      </c>
      <c r="F2013" s="6" t="s">
        <v>10439</v>
      </c>
      <c r="G2013" s="6" t="s">
        <v>14337</v>
      </c>
      <c r="H2013" s="6" t="s">
        <v>6353</v>
      </c>
      <c r="I2013" s="43">
        <v>45230</v>
      </c>
      <c r="J2013" s="43">
        <v>45236</v>
      </c>
      <c r="K2013">
        <v>718937</v>
      </c>
      <c r="L2013" s="6" t="s">
        <v>14338</v>
      </c>
      <c r="M2013" s="6" t="s">
        <v>14339</v>
      </c>
      <c r="N2013" s="6" t="s">
        <v>5983</v>
      </c>
      <c r="O2013" s="6" t="s">
        <v>3983</v>
      </c>
    </row>
    <row r="2014" spans="1:15" x14ac:dyDescent="0.25">
      <c r="A2014" s="6" t="s">
        <v>2341</v>
      </c>
      <c r="B2014" s="6" t="s">
        <v>3935</v>
      </c>
      <c r="C2014" s="6" t="s">
        <v>3840</v>
      </c>
      <c r="D2014" s="6" t="s">
        <v>14340</v>
      </c>
      <c r="E2014" s="6" t="s">
        <v>7357</v>
      </c>
      <c r="F2014" s="6" t="s">
        <v>7013</v>
      </c>
      <c r="G2014" s="6" t="s">
        <v>14341</v>
      </c>
      <c r="H2014" s="6" t="s">
        <v>1601</v>
      </c>
      <c r="I2014" s="43">
        <v>45224</v>
      </c>
      <c r="J2014" s="43">
        <v>45229</v>
      </c>
      <c r="K2014">
        <v>1479094</v>
      </c>
      <c r="L2014" s="6" t="s">
        <v>14342</v>
      </c>
      <c r="M2014" s="6" t="s">
        <v>14343</v>
      </c>
      <c r="N2014" s="6" t="s">
        <v>5984</v>
      </c>
      <c r="O2014" s="6" t="s">
        <v>3982</v>
      </c>
    </row>
    <row r="2015" spans="1:15" x14ac:dyDescent="0.25">
      <c r="A2015" s="6" t="s">
        <v>2342</v>
      </c>
      <c r="B2015" s="6" t="s">
        <v>3841</v>
      </c>
      <c r="C2015" s="6" t="s">
        <v>3816</v>
      </c>
      <c r="D2015" s="6" t="s">
        <v>14344</v>
      </c>
      <c r="E2015" s="6" t="s">
        <v>14345</v>
      </c>
      <c r="F2015" s="6" t="s">
        <v>6520</v>
      </c>
      <c r="G2015" s="6" t="s">
        <v>14346</v>
      </c>
      <c r="H2015" s="6" t="s">
        <v>81</v>
      </c>
      <c r="I2015" s="43">
        <v>45237</v>
      </c>
      <c r="J2015" s="43">
        <v>45243</v>
      </c>
      <c r="K2015">
        <v>1757898</v>
      </c>
      <c r="L2015" s="6" t="s">
        <v>14347</v>
      </c>
      <c r="M2015" s="6" t="s">
        <v>14348</v>
      </c>
      <c r="N2015" s="6" t="s">
        <v>4347</v>
      </c>
      <c r="O2015" s="6" t="s">
        <v>3983</v>
      </c>
    </row>
    <row r="2016" spans="1:15" x14ac:dyDescent="0.25">
      <c r="A2016" s="6" t="s">
        <v>3663</v>
      </c>
      <c r="B2016" s="6" t="s">
        <v>3828</v>
      </c>
      <c r="C2016" s="6" t="s">
        <v>3821</v>
      </c>
      <c r="D2016" s="6" t="s">
        <v>7950</v>
      </c>
      <c r="E2016" s="6" t="s">
        <v>8057</v>
      </c>
      <c r="F2016" s="6" t="s">
        <v>6445</v>
      </c>
      <c r="G2016" s="6" t="s">
        <v>8587</v>
      </c>
      <c r="H2016" s="6" t="s">
        <v>6447</v>
      </c>
      <c r="I2016" s="43">
        <v>45231</v>
      </c>
      <c r="J2016" s="43">
        <v>45236</v>
      </c>
      <c r="K2016">
        <v>1796022</v>
      </c>
      <c r="L2016" s="6" t="s">
        <v>14349</v>
      </c>
      <c r="M2016" s="6" t="s">
        <v>14350</v>
      </c>
      <c r="N2016" s="6" t="s">
        <v>5985</v>
      </c>
      <c r="O2016" s="6" t="s">
        <v>3982</v>
      </c>
    </row>
    <row r="2017" spans="1:15" x14ac:dyDescent="0.25">
      <c r="A2017" s="6" t="s">
        <v>2344</v>
      </c>
      <c r="B2017" s="6" t="s">
        <v>3910</v>
      </c>
      <c r="C2017" s="6" t="s">
        <v>3826</v>
      </c>
      <c r="D2017" s="6" t="s">
        <v>14351</v>
      </c>
      <c r="E2017" s="6" t="s">
        <v>81</v>
      </c>
      <c r="F2017" s="6" t="s">
        <v>14352</v>
      </c>
      <c r="G2017" s="6" t="s">
        <v>14353</v>
      </c>
      <c r="H2017" s="6" t="s">
        <v>81</v>
      </c>
      <c r="I2017" s="43"/>
      <c r="J2017" s="43"/>
      <c r="K2017">
        <v>1605484</v>
      </c>
      <c r="L2017" s="6" t="s">
        <v>14354</v>
      </c>
      <c r="M2017" s="6" t="s">
        <v>14355</v>
      </c>
      <c r="N2017" s="6" t="s">
        <v>4088</v>
      </c>
      <c r="O2017" s="6" t="s">
        <v>3982</v>
      </c>
    </row>
    <row r="2018" spans="1:15" x14ac:dyDescent="0.25">
      <c r="A2018" s="6" t="s">
        <v>2345</v>
      </c>
      <c r="B2018" s="6" t="s">
        <v>3894</v>
      </c>
      <c r="C2018" s="6" t="s">
        <v>114</v>
      </c>
      <c r="D2018" s="6" t="s">
        <v>14356</v>
      </c>
      <c r="E2018" s="6" t="s">
        <v>81</v>
      </c>
      <c r="F2018" s="6" t="s">
        <v>9837</v>
      </c>
      <c r="G2018" s="6" t="s">
        <v>14357</v>
      </c>
      <c r="H2018" s="6" t="s">
        <v>6898</v>
      </c>
      <c r="I2018" s="43">
        <v>45216</v>
      </c>
      <c r="J2018" s="43">
        <v>45222</v>
      </c>
      <c r="K2018">
        <v>1022671</v>
      </c>
      <c r="L2018" s="6" t="s">
        <v>14358</v>
      </c>
      <c r="M2018" s="6" t="s">
        <v>14359</v>
      </c>
      <c r="N2018" s="6" t="s">
        <v>4636</v>
      </c>
      <c r="O2018" s="6" t="s">
        <v>3982</v>
      </c>
    </row>
    <row r="2019" spans="1:15" x14ac:dyDescent="0.25">
      <c r="A2019" s="6" t="s">
        <v>2347</v>
      </c>
      <c r="B2019" s="6" t="s">
        <v>3853</v>
      </c>
      <c r="C2019" s="6" t="s">
        <v>3819</v>
      </c>
      <c r="D2019" s="6" t="s">
        <v>14360</v>
      </c>
      <c r="E2019" s="6" t="s">
        <v>14361</v>
      </c>
      <c r="F2019" s="6" t="s">
        <v>6803</v>
      </c>
      <c r="G2019" s="6" t="s">
        <v>81</v>
      </c>
      <c r="H2019" s="6" t="s">
        <v>81</v>
      </c>
      <c r="I2019" s="43">
        <v>42702</v>
      </c>
      <c r="J2019" s="43">
        <v>42703</v>
      </c>
      <c r="K2019">
        <v>932787</v>
      </c>
      <c r="L2019" s="6" t="s">
        <v>14362</v>
      </c>
      <c r="M2019" s="6" t="s">
        <v>14363</v>
      </c>
      <c r="N2019" s="6" t="s">
        <v>5986</v>
      </c>
      <c r="O2019" s="6" t="s">
        <v>3982</v>
      </c>
    </row>
    <row r="2020" spans="1:15" x14ac:dyDescent="0.25">
      <c r="A2020" s="6" t="s">
        <v>2349</v>
      </c>
      <c r="B2020" s="6" t="s">
        <v>3842</v>
      </c>
      <c r="C2020" s="6" t="s">
        <v>3823</v>
      </c>
      <c r="D2020" s="6" t="s">
        <v>14364</v>
      </c>
      <c r="E2020" s="6" t="s">
        <v>6466</v>
      </c>
      <c r="F2020" s="6" t="s">
        <v>14365</v>
      </c>
      <c r="G2020" s="6" t="s">
        <v>14366</v>
      </c>
      <c r="H2020" s="6" t="s">
        <v>31</v>
      </c>
      <c r="I2020" s="43">
        <v>45147</v>
      </c>
      <c r="J2020" s="43"/>
      <c r="K2020">
        <v>1131383</v>
      </c>
      <c r="L2020" s="6" t="s">
        <v>14367</v>
      </c>
      <c r="M2020" s="6" t="s">
        <v>14368</v>
      </c>
      <c r="N2020" s="6" t="s">
        <v>4912</v>
      </c>
      <c r="O2020" s="6" t="s">
        <v>3984</v>
      </c>
    </row>
    <row r="2021" spans="1:15" x14ac:dyDescent="0.25">
      <c r="A2021" s="6" t="s">
        <v>2351</v>
      </c>
      <c r="B2021" s="6" t="s">
        <v>3847</v>
      </c>
      <c r="C2021" s="6" t="s">
        <v>3819</v>
      </c>
      <c r="D2021" s="6" t="s">
        <v>14369</v>
      </c>
      <c r="E2021" s="6" t="s">
        <v>14370</v>
      </c>
      <c r="F2021" s="6" t="s">
        <v>9957</v>
      </c>
      <c r="G2021" s="6" t="s">
        <v>14371</v>
      </c>
      <c r="H2021" s="6" t="s">
        <v>81</v>
      </c>
      <c r="I2021" s="43">
        <v>45154</v>
      </c>
      <c r="J2021" s="43"/>
      <c r="K2021">
        <v>1745431</v>
      </c>
      <c r="L2021" s="6" t="s">
        <v>14372</v>
      </c>
      <c r="M2021" s="6" t="s">
        <v>14373</v>
      </c>
      <c r="N2021" s="6" t="s">
        <v>5987</v>
      </c>
      <c r="O2021" s="6" t="s">
        <v>3982</v>
      </c>
    </row>
    <row r="2022" spans="1:15" x14ac:dyDescent="0.25">
      <c r="A2022" s="6" t="s">
        <v>3665</v>
      </c>
      <c r="B2022" s="6" t="s">
        <v>3884</v>
      </c>
      <c r="C2022" s="6" t="s">
        <v>3866</v>
      </c>
      <c r="D2022" s="6" t="s">
        <v>14374</v>
      </c>
      <c r="E2022" s="6" t="s">
        <v>14375</v>
      </c>
      <c r="F2022" s="6" t="s">
        <v>14376</v>
      </c>
      <c r="G2022" s="6" t="s">
        <v>14377</v>
      </c>
      <c r="H2022" s="6" t="s">
        <v>81</v>
      </c>
      <c r="I2022" s="43">
        <v>45229</v>
      </c>
      <c r="J2022" s="43">
        <v>45233</v>
      </c>
      <c r="K2022">
        <v>1483934</v>
      </c>
      <c r="L2022" s="6" t="s">
        <v>14378</v>
      </c>
      <c r="M2022" s="6" t="s">
        <v>14379</v>
      </c>
      <c r="N2022" s="6" t="s">
        <v>5988</v>
      </c>
      <c r="O2022" s="6" t="s">
        <v>3982</v>
      </c>
    </row>
    <row r="2023" spans="1:15" x14ac:dyDescent="0.25">
      <c r="A2023" s="6" t="s">
        <v>2353</v>
      </c>
      <c r="B2023" s="6" t="s">
        <v>3865</v>
      </c>
      <c r="C2023" s="6" t="s">
        <v>3866</v>
      </c>
      <c r="D2023" s="6" t="s">
        <v>14380</v>
      </c>
      <c r="E2023" s="6" t="s">
        <v>14381</v>
      </c>
      <c r="F2023" s="6" t="s">
        <v>6615</v>
      </c>
      <c r="G2023" s="6" t="s">
        <v>6616</v>
      </c>
      <c r="H2023" s="6" t="s">
        <v>6617</v>
      </c>
      <c r="I2023" s="43">
        <v>45236</v>
      </c>
      <c r="J2023" s="43">
        <v>45240</v>
      </c>
      <c r="K2023">
        <v>1703785</v>
      </c>
      <c r="L2023" s="6" t="s">
        <v>14382</v>
      </c>
      <c r="M2023" s="6" t="s">
        <v>14383</v>
      </c>
      <c r="N2023" s="6" t="s">
        <v>5989</v>
      </c>
      <c r="O2023" s="6" t="s">
        <v>3982</v>
      </c>
    </row>
    <row r="2024" spans="1:15" x14ac:dyDescent="0.25">
      <c r="A2024" s="6" t="s">
        <v>2355</v>
      </c>
      <c r="B2024" s="6" t="s">
        <v>3828</v>
      </c>
      <c r="C2024" s="6" t="s">
        <v>3821</v>
      </c>
      <c r="D2024" s="6" t="s">
        <v>14384</v>
      </c>
      <c r="E2024" s="6" t="s">
        <v>14385</v>
      </c>
      <c r="F2024" s="6" t="s">
        <v>7013</v>
      </c>
      <c r="G2024" s="6" t="s">
        <v>14386</v>
      </c>
      <c r="H2024" s="6" t="s">
        <v>1601</v>
      </c>
      <c r="I2024" s="43">
        <v>45215</v>
      </c>
      <c r="J2024" s="43">
        <v>45219</v>
      </c>
      <c r="K2024">
        <v>93751</v>
      </c>
      <c r="L2024" s="6" t="s">
        <v>14387</v>
      </c>
      <c r="M2024" s="6" t="s">
        <v>14388</v>
      </c>
      <c r="N2024" s="6" t="s">
        <v>4702</v>
      </c>
      <c r="O2024" s="6" t="s">
        <v>3982</v>
      </c>
    </row>
    <row r="2025" spans="1:15" x14ac:dyDescent="0.25">
      <c r="A2025" s="6" t="s">
        <v>2357</v>
      </c>
      <c r="B2025" s="6" t="s">
        <v>3879</v>
      </c>
      <c r="C2025" s="6" t="s">
        <v>3816</v>
      </c>
      <c r="D2025" s="6" t="s">
        <v>14389</v>
      </c>
      <c r="E2025" s="6" t="s">
        <v>81</v>
      </c>
      <c r="F2025" s="6" t="s">
        <v>14390</v>
      </c>
      <c r="G2025" s="6" t="s">
        <v>14391</v>
      </c>
      <c r="H2025" s="6" t="s">
        <v>3506</v>
      </c>
      <c r="I2025" s="43">
        <v>45135</v>
      </c>
      <c r="J2025" s="43"/>
      <c r="K2025">
        <v>1849853</v>
      </c>
      <c r="L2025" s="6" t="s">
        <v>14392</v>
      </c>
      <c r="M2025" s="6" t="s">
        <v>14393</v>
      </c>
      <c r="N2025" s="6" t="s">
        <v>5990</v>
      </c>
      <c r="O2025" s="6" t="s">
        <v>3983</v>
      </c>
    </row>
    <row r="2026" spans="1:15" x14ac:dyDescent="0.25">
      <c r="A2026" s="6" t="s">
        <v>2359</v>
      </c>
      <c r="B2026" s="6" t="s">
        <v>3839</v>
      </c>
      <c r="C2026" s="6" t="s">
        <v>3840</v>
      </c>
      <c r="D2026" s="6" t="s">
        <v>14394</v>
      </c>
      <c r="E2026" s="6" t="s">
        <v>81</v>
      </c>
      <c r="F2026" s="6" t="s">
        <v>10444</v>
      </c>
      <c r="G2026" s="6" t="s">
        <v>10794</v>
      </c>
      <c r="H2026" s="6" t="s">
        <v>6703</v>
      </c>
      <c r="I2026" s="43">
        <v>45237</v>
      </c>
      <c r="J2026" s="43">
        <v>45243</v>
      </c>
      <c r="K2026">
        <v>1465128</v>
      </c>
      <c r="L2026" s="6" t="s">
        <v>14395</v>
      </c>
      <c r="M2026" s="6" t="s">
        <v>14396</v>
      </c>
      <c r="N2026" s="6" t="s">
        <v>5991</v>
      </c>
      <c r="O2026" s="6" t="s">
        <v>3982</v>
      </c>
    </row>
    <row r="2027" spans="1:15" x14ac:dyDescent="0.25">
      <c r="A2027" s="6" t="s">
        <v>2360</v>
      </c>
      <c r="B2027" s="6" t="s">
        <v>3893</v>
      </c>
      <c r="C2027" s="6" t="s">
        <v>3819</v>
      </c>
      <c r="D2027" s="6" t="s">
        <v>14397</v>
      </c>
      <c r="E2027" s="6" t="s">
        <v>14345</v>
      </c>
      <c r="F2027" s="6" t="s">
        <v>6520</v>
      </c>
      <c r="G2027" s="6" t="s">
        <v>14398</v>
      </c>
      <c r="H2027" s="6" t="s">
        <v>81</v>
      </c>
      <c r="I2027" s="43">
        <v>45223</v>
      </c>
      <c r="J2027" s="43">
        <v>45229</v>
      </c>
      <c r="K2027">
        <v>1137789</v>
      </c>
      <c r="L2027" s="6" t="s">
        <v>14399</v>
      </c>
      <c r="M2027" s="6" t="s">
        <v>14400</v>
      </c>
      <c r="N2027" s="6" t="s">
        <v>4874</v>
      </c>
      <c r="O2027" s="6" t="s">
        <v>3982</v>
      </c>
    </row>
    <row r="2028" spans="1:15" x14ac:dyDescent="0.25">
      <c r="A2028" s="6" t="s">
        <v>2361</v>
      </c>
      <c r="B2028" s="6" t="s">
        <v>3913</v>
      </c>
      <c r="C2028" s="6" t="s">
        <v>3835</v>
      </c>
      <c r="D2028" s="6" t="s">
        <v>14401</v>
      </c>
      <c r="E2028" s="6" t="s">
        <v>14402</v>
      </c>
      <c r="F2028" s="6" t="s">
        <v>14403</v>
      </c>
      <c r="G2028" s="6" t="s">
        <v>14404</v>
      </c>
      <c r="H2028" s="6" t="s">
        <v>6447</v>
      </c>
      <c r="I2028" s="43">
        <v>45203</v>
      </c>
      <c r="J2028" s="43">
        <v>45208</v>
      </c>
      <c r="K2028">
        <v>16918</v>
      </c>
      <c r="L2028" s="6" t="s">
        <v>14405</v>
      </c>
      <c r="M2028" s="6" t="s">
        <v>14406</v>
      </c>
      <c r="N2028" s="6" t="s">
        <v>4005</v>
      </c>
      <c r="O2028" s="6" t="s">
        <v>3983</v>
      </c>
    </row>
    <row r="2029" spans="1:15" x14ac:dyDescent="0.25">
      <c r="A2029" s="6" t="s">
        <v>2363</v>
      </c>
      <c r="B2029" s="6" t="s">
        <v>3923</v>
      </c>
      <c r="C2029" s="6" t="s">
        <v>3866</v>
      </c>
      <c r="D2029" s="6" t="s">
        <v>14407</v>
      </c>
      <c r="E2029" s="6" t="s">
        <v>14408</v>
      </c>
      <c r="F2029" s="6" t="s">
        <v>6655</v>
      </c>
      <c r="G2029" s="6" t="s">
        <v>14409</v>
      </c>
      <c r="H2029" s="6" t="s">
        <v>31</v>
      </c>
      <c r="I2029" s="43">
        <v>45152</v>
      </c>
      <c r="J2029" s="43"/>
      <c r="K2029">
        <v>311337</v>
      </c>
      <c r="L2029" s="6" t="s">
        <v>14410</v>
      </c>
      <c r="M2029" s="6" t="s">
        <v>14411</v>
      </c>
      <c r="N2029" s="6" t="s">
        <v>5992</v>
      </c>
      <c r="O2029" s="6" t="s">
        <v>3982</v>
      </c>
    </row>
    <row r="2030" spans="1:15" x14ac:dyDescent="0.25">
      <c r="A2030" s="6" t="s">
        <v>3666</v>
      </c>
      <c r="B2030" s="6" t="s">
        <v>3919</v>
      </c>
      <c r="C2030" s="6" t="s">
        <v>3866</v>
      </c>
      <c r="D2030" s="6" t="s">
        <v>14412</v>
      </c>
      <c r="E2030" s="6" t="s">
        <v>14413</v>
      </c>
      <c r="F2030" s="6" t="s">
        <v>6925</v>
      </c>
      <c r="G2030" s="6" t="s">
        <v>14414</v>
      </c>
      <c r="H2030" s="6" t="s">
        <v>81</v>
      </c>
      <c r="I2030" s="43"/>
      <c r="J2030" s="43"/>
      <c r="L2030" s="6" t="s">
        <v>14415</v>
      </c>
      <c r="M2030" s="6" t="s">
        <v>81</v>
      </c>
      <c r="N2030" s="6" t="s">
        <v>5993</v>
      </c>
      <c r="O2030" s="6" t="s">
        <v>3982</v>
      </c>
    </row>
    <row r="2031" spans="1:15" x14ac:dyDescent="0.25">
      <c r="A2031" s="6" t="s">
        <v>2365</v>
      </c>
      <c r="B2031" s="6" t="s">
        <v>3874</v>
      </c>
      <c r="C2031" s="6" t="s">
        <v>3840</v>
      </c>
      <c r="D2031" s="6" t="s">
        <v>14416</v>
      </c>
      <c r="E2031" s="6" t="s">
        <v>8126</v>
      </c>
      <c r="F2031" s="6" t="s">
        <v>8091</v>
      </c>
      <c r="G2031" s="6" t="s">
        <v>14417</v>
      </c>
      <c r="H2031" s="6" t="s">
        <v>6542</v>
      </c>
      <c r="I2031" s="43">
        <v>45222</v>
      </c>
      <c r="J2031" s="43">
        <v>45226</v>
      </c>
      <c r="K2031">
        <v>912593</v>
      </c>
      <c r="L2031" s="6" t="s">
        <v>14418</v>
      </c>
      <c r="M2031" s="6" t="s">
        <v>14419</v>
      </c>
      <c r="N2031" s="6" t="s">
        <v>5994</v>
      </c>
      <c r="O2031" s="6" t="s">
        <v>3982</v>
      </c>
    </row>
    <row r="2032" spans="1:15" x14ac:dyDescent="0.25">
      <c r="A2032" s="6" t="s">
        <v>2367</v>
      </c>
      <c r="B2032" s="6" t="s">
        <v>3870</v>
      </c>
      <c r="C2032" s="6" t="s">
        <v>114</v>
      </c>
      <c r="D2032" s="6" t="s">
        <v>14420</v>
      </c>
      <c r="E2032" s="6" t="s">
        <v>14421</v>
      </c>
      <c r="F2032" s="6" t="s">
        <v>6615</v>
      </c>
      <c r="G2032" s="6" t="s">
        <v>6616</v>
      </c>
      <c r="H2032" s="6" t="s">
        <v>6617</v>
      </c>
      <c r="I2032" s="43">
        <v>45230</v>
      </c>
      <c r="J2032" s="43">
        <v>45236</v>
      </c>
      <c r="K2032">
        <v>1621563</v>
      </c>
      <c r="L2032" s="6" t="s">
        <v>14422</v>
      </c>
      <c r="M2032" s="6" t="s">
        <v>14423</v>
      </c>
      <c r="N2032" s="6" t="s">
        <v>4714</v>
      </c>
      <c r="O2032" s="6" t="s">
        <v>3982</v>
      </c>
    </row>
    <row r="2033" spans="1:15" x14ac:dyDescent="0.25">
      <c r="A2033" s="6" t="s">
        <v>2369</v>
      </c>
      <c r="B2033" s="6" t="s">
        <v>3940</v>
      </c>
      <c r="C2033" s="6" t="s">
        <v>3866</v>
      </c>
      <c r="D2033" s="6" t="s">
        <v>9642</v>
      </c>
      <c r="E2033" s="6" t="s">
        <v>6466</v>
      </c>
      <c r="F2033" s="6" t="s">
        <v>6467</v>
      </c>
      <c r="G2033" s="6" t="s">
        <v>9643</v>
      </c>
      <c r="H2033" s="6" t="s">
        <v>6376</v>
      </c>
      <c r="I2033" s="43">
        <v>45229</v>
      </c>
      <c r="J2033" s="43">
        <v>45233</v>
      </c>
      <c r="K2033">
        <v>1552275</v>
      </c>
      <c r="L2033" s="6" t="s">
        <v>14424</v>
      </c>
      <c r="M2033" s="6" t="s">
        <v>14425</v>
      </c>
      <c r="N2033" s="6" t="s">
        <v>4551</v>
      </c>
      <c r="O2033" s="6" t="s">
        <v>3982</v>
      </c>
    </row>
    <row r="2034" spans="1:15" x14ac:dyDescent="0.25">
      <c r="A2034" s="6" t="s">
        <v>3667</v>
      </c>
      <c r="B2034" s="6" t="s">
        <v>3848</v>
      </c>
      <c r="C2034" s="6" t="s">
        <v>3819</v>
      </c>
      <c r="D2034" s="6" t="s">
        <v>14426</v>
      </c>
      <c r="E2034" s="6" t="s">
        <v>14427</v>
      </c>
      <c r="F2034" s="6" t="s">
        <v>6722</v>
      </c>
      <c r="G2034" s="6" t="s">
        <v>14428</v>
      </c>
      <c r="H2034" s="6" t="s">
        <v>81</v>
      </c>
      <c r="I2034" s="43"/>
      <c r="J2034" s="43"/>
      <c r="L2034" s="6" t="s">
        <v>14429</v>
      </c>
      <c r="M2034" s="6" t="s">
        <v>81</v>
      </c>
      <c r="N2034" s="6" t="s">
        <v>5995</v>
      </c>
      <c r="O2034" s="6" t="s">
        <v>3982</v>
      </c>
    </row>
    <row r="2035" spans="1:15" x14ac:dyDescent="0.25">
      <c r="A2035" s="6" t="s">
        <v>2372</v>
      </c>
      <c r="B2035" s="6" t="s">
        <v>3955</v>
      </c>
      <c r="C2035" s="6" t="s">
        <v>114</v>
      </c>
      <c r="D2035" s="6" t="s">
        <v>14430</v>
      </c>
      <c r="E2035" s="6" t="s">
        <v>14431</v>
      </c>
      <c r="F2035" s="6" t="s">
        <v>14432</v>
      </c>
      <c r="G2035" s="6" t="s">
        <v>14433</v>
      </c>
      <c r="H2035" s="6" t="s">
        <v>342</v>
      </c>
      <c r="I2035" s="43"/>
      <c r="J2035" s="43"/>
      <c r="K2035">
        <v>909327</v>
      </c>
      <c r="L2035" s="6" t="s">
        <v>14434</v>
      </c>
      <c r="M2035" s="6" t="s">
        <v>14435</v>
      </c>
      <c r="N2035" s="6" t="s">
        <v>5996</v>
      </c>
      <c r="O2035" s="6" t="s">
        <v>3983</v>
      </c>
    </row>
    <row r="2036" spans="1:15" x14ac:dyDescent="0.25">
      <c r="A2036" s="6" t="s">
        <v>3668</v>
      </c>
      <c r="B2036" s="6" t="s">
        <v>3846</v>
      </c>
      <c r="C2036" s="6" t="s">
        <v>3835</v>
      </c>
      <c r="D2036" s="6" t="s">
        <v>14436</v>
      </c>
      <c r="E2036" s="6" t="s">
        <v>7230</v>
      </c>
      <c r="F2036" s="6" t="s">
        <v>6722</v>
      </c>
      <c r="G2036" s="6" t="s">
        <v>14437</v>
      </c>
      <c r="H2036" s="6" t="s">
        <v>81</v>
      </c>
      <c r="I2036" s="43"/>
      <c r="J2036" s="43"/>
      <c r="L2036" s="6" t="s">
        <v>14438</v>
      </c>
      <c r="M2036" s="6" t="s">
        <v>81</v>
      </c>
      <c r="N2036" s="6" t="s">
        <v>5997</v>
      </c>
      <c r="O2036" s="6" t="s">
        <v>3983</v>
      </c>
    </row>
    <row r="2037" spans="1:15" x14ac:dyDescent="0.25">
      <c r="A2037" s="6" t="s">
        <v>3669</v>
      </c>
      <c r="B2037" s="6" t="s">
        <v>3843</v>
      </c>
      <c r="C2037" s="6" t="s">
        <v>3821</v>
      </c>
      <c r="D2037" s="6" t="s">
        <v>14439</v>
      </c>
      <c r="E2037" s="6" t="s">
        <v>81</v>
      </c>
      <c r="F2037" s="6" t="s">
        <v>6908</v>
      </c>
      <c r="G2037" s="6" t="s">
        <v>14440</v>
      </c>
      <c r="H2037" s="6" t="s">
        <v>81</v>
      </c>
      <c r="I2037" s="43"/>
      <c r="J2037" s="43"/>
      <c r="L2037" s="6" t="s">
        <v>14441</v>
      </c>
      <c r="M2037" s="6" t="s">
        <v>14442</v>
      </c>
      <c r="N2037" s="6" t="s">
        <v>5998</v>
      </c>
      <c r="O2037" s="6" t="s">
        <v>3982</v>
      </c>
    </row>
    <row r="2038" spans="1:15" x14ac:dyDescent="0.25">
      <c r="A2038" s="6" t="s">
        <v>15844</v>
      </c>
      <c r="B2038" s="6" t="s">
        <v>3825</v>
      </c>
      <c r="C2038" s="6" t="s">
        <v>3826</v>
      </c>
      <c r="D2038" s="6" t="s">
        <v>24698</v>
      </c>
      <c r="E2038" s="6" t="s">
        <v>9269</v>
      </c>
      <c r="F2038" s="6" t="s">
        <v>8326</v>
      </c>
      <c r="G2038" s="6" t="s">
        <v>13024</v>
      </c>
      <c r="H2038" s="6" t="s">
        <v>6852</v>
      </c>
      <c r="I2038" s="43"/>
      <c r="J2038" s="43"/>
      <c r="L2038" s="6" t="s">
        <v>81</v>
      </c>
      <c r="M2038" s="6" t="s">
        <v>81</v>
      </c>
      <c r="N2038" s="6" t="s">
        <v>24699</v>
      </c>
      <c r="O2038" s="6" t="s">
        <v>3982</v>
      </c>
    </row>
    <row r="2039" spans="1:15" x14ac:dyDescent="0.25">
      <c r="A2039" s="6" t="s">
        <v>2374</v>
      </c>
      <c r="B2039" s="6" t="s">
        <v>3841</v>
      </c>
      <c r="C2039" s="6" t="s">
        <v>3816</v>
      </c>
      <c r="D2039" s="6" t="s">
        <v>14443</v>
      </c>
      <c r="E2039" s="6" t="s">
        <v>81</v>
      </c>
      <c r="F2039" s="6" t="s">
        <v>6351</v>
      </c>
      <c r="G2039" s="6" t="s">
        <v>6921</v>
      </c>
      <c r="H2039" s="6" t="s">
        <v>6353</v>
      </c>
      <c r="I2039" s="43">
        <v>45236</v>
      </c>
      <c r="J2039" s="43"/>
      <c r="K2039">
        <v>1642545</v>
      </c>
      <c r="L2039" s="6" t="s">
        <v>14444</v>
      </c>
      <c r="M2039" s="6" t="s">
        <v>14445</v>
      </c>
      <c r="N2039" s="6" t="s">
        <v>5999</v>
      </c>
      <c r="O2039" s="6" t="s">
        <v>3983</v>
      </c>
    </row>
    <row r="2040" spans="1:15" x14ac:dyDescent="0.25">
      <c r="A2040" s="6" t="s">
        <v>3670</v>
      </c>
      <c r="B2040" s="6" t="s">
        <v>3925</v>
      </c>
      <c r="C2040" s="6" t="s">
        <v>3826</v>
      </c>
      <c r="D2040" s="6" t="s">
        <v>14446</v>
      </c>
      <c r="E2040" s="6" t="s">
        <v>14447</v>
      </c>
      <c r="F2040" s="6" t="s">
        <v>14448</v>
      </c>
      <c r="G2040" s="6" t="s">
        <v>14449</v>
      </c>
      <c r="H2040" s="6" t="s">
        <v>81</v>
      </c>
      <c r="I2040" s="43"/>
      <c r="J2040" s="43"/>
      <c r="L2040" s="6" t="s">
        <v>14450</v>
      </c>
      <c r="M2040" s="6" t="s">
        <v>14451</v>
      </c>
      <c r="N2040" s="6" t="s">
        <v>6000</v>
      </c>
      <c r="O2040" s="6" t="s">
        <v>3982</v>
      </c>
    </row>
    <row r="2041" spans="1:15" x14ac:dyDescent="0.25">
      <c r="A2041" s="6" t="s">
        <v>2375</v>
      </c>
      <c r="B2041" s="6" t="s">
        <v>3956</v>
      </c>
      <c r="C2041" s="6" t="s">
        <v>3823</v>
      </c>
      <c r="D2041" s="6" t="s">
        <v>14452</v>
      </c>
      <c r="E2041" s="6" t="s">
        <v>81</v>
      </c>
      <c r="F2041" s="6" t="s">
        <v>14453</v>
      </c>
      <c r="G2041" s="6" t="s">
        <v>14454</v>
      </c>
      <c r="H2041" s="6" t="s">
        <v>6703</v>
      </c>
      <c r="I2041" s="43">
        <v>45224</v>
      </c>
      <c r="J2041" s="43">
        <v>45229</v>
      </c>
      <c r="K2041">
        <v>93556</v>
      </c>
      <c r="L2041" s="6" t="s">
        <v>14455</v>
      </c>
      <c r="M2041" s="6" t="s">
        <v>14456</v>
      </c>
      <c r="N2041" s="6" t="s">
        <v>4174</v>
      </c>
      <c r="O2041" s="6" t="s">
        <v>3982</v>
      </c>
    </row>
    <row r="2042" spans="1:15" x14ac:dyDescent="0.25">
      <c r="A2042" s="6" t="s">
        <v>2376</v>
      </c>
      <c r="B2042" s="6" t="s">
        <v>3853</v>
      </c>
      <c r="C2042" s="6" t="s">
        <v>3819</v>
      </c>
      <c r="D2042" s="6" t="s">
        <v>14457</v>
      </c>
      <c r="E2042" s="6" t="s">
        <v>81</v>
      </c>
      <c r="F2042" s="6" t="s">
        <v>7439</v>
      </c>
      <c r="G2042" s="6" t="s">
        <v>14458</v>
      </c>
      <c r="H2042" s="6" t="s">
        <v>6353</v>
      </c>
      <c r="I2042" s="43">
        <v>45231</v>
      </c>
      <c r="J2042" s="43">
        <v>45236</v>
      </c>
      <c r="K2042">
        <v>4127</v>
      </c>
      <c r="L2042" s="6" t="s">
        <v>14459</v>
      </c>
      <c r="M2042" s="6" t="s">
        <v>14460</v>
      </c>
      <c r="N2042" s="6" t="s">
        <v>6001</v>
      </c>
      <c r="O2042" s="6" t="s">
        <v>3982</v>
      </c>
    </row>
    <row r="2043" spans="1:15" x14ac:dyDescent="0.25">
      <c r="A2043" s="6" t="s">
        <v>2378</v>
      </c>
      <c r="B2043" s="6" t="s">
        <v>3865</v>
      </c>
      <c r="C2043" s="6" t="s">
        <v>3866</v>
      </c>
      <c r="D2043" s="6" t="s">
        <v>14461</v>
      </c>
      <c r="E2043" s="6" t="s">
        <v>81</v>
      </c>
      <c r="F2043" s="6" t="s">
        <v>10658</v>
      </c>
      <c r="G2043" s="6" t="s">
        <v>10659</v>
      </c>
      <c r="H2043" s="6" t="s">
        <v>6376</v>
      </c>
      <c r="I2043" s="43">
        <v>45224</v>
      </c>
      <c r="J2043" s="43">
        <v>45229</v>
      </c>
      <c r="K2043">
        <v>7332</v>
      </c>
      <c r="L2043" s="6" t="s">
        <v>14462</v>
      </c>
      <c r="M2043" s="6" t="s">
        <v>14463</v>
      </c>
      <c r="N2043" s="6" t="s">
        <v>4878</v>
      </c>
      <c r="O2043" s="6" t="s">
        <v>3982</v>
      </c>
    </row>
    <row r="2044" spans="1:15" x14ac:dyDescent="0.25">
      <c r="A2044" s="6" t="s">
        <v>3671</v>
      </c>
      <c r="B2044" s="6" t="s">
        <v>745</v>
      </c>
      <c r="C2044" s="6" t="s">
        <v>3823</v>
      </c>
      <c r="D2044" s="6" t="s">
        <v>14464</v>
      </c>
      <c r="E2044" s="6" t="s">
        <v>14465</v>
      </c>
      <c r="F2044" s="6" t="s">
        <v>6370</v>
      </c>
      <c r="G2044" s="6" t="s">
        <v>81</v>
      </c>
      <c r="H2044" s="6" t="s">
        <v>81</v>
      </c>
      <c r="I2044" s="43"/>
      <c r="J2044" s="43"/>
      <c r="L2044" s="6" t="s">
        <v>14466</v>
      </c>
      <c r="M2044" s="6" t="s">
        <v>14467</v>
      </c>
      <c r="N2044" s="6" t="s">
        <v>6002</v>
      </c>
      <c r="O2044" s="6" t="s">
        <v>3984</v>
      </c>
    </row>
    <row r="2045" spans="1:15" x14ac:dyDescent="0.25">
      <c r="A2045" s="6" t="s">
        <v>2380</v>
      </c>
      <c r="B2045" s="6" t="s">
        <v>3907</v>
      </c>
      <c r="C2045" s="6" t="s">
        <v>102</v>
      </c>
      <c r="D2045" s="6" t="s">
        <v>14468</v>
      </c>
      <c r="E2045" s="6" t="s">
        <v>14469</v>
      </c>
      <c r="F2045" s="6" t="s">
        <v>6833</v>
      </c>
      <c r="G2045" s="6" t="s">
        <v>14470</v>
      </c>
      <c r="H2045" s="6" t="s">
        <v>6835</v>
      </c>
      <c r="I2045" s="43">
        <v>45147</v>
      </c>
      <c r="J2045" s="43"/>
      <c r="K2045">
        <v>1692115</v>
      </c>
      <c r="L2045" s="6" t="s">
        <v>14471</v>
      </c>
      <c r="M2045" s="6" t="s">
        <v>14472</v>
      </c>
      <c r="N2045" s="6" t="s">
        <v>6003</v>
      </c>
      <c r="O2045" s="6" t="s">
        <v>3983</v>
      </c>
    </row>
    <row r="2046" spans="1:15" x14ac:dyDescent="0.25">
      <c r="A2046" s="6" t="s">
        <v>2382</v>
      </c>
      <c r="B2046" s="6" t="s">
        <v>3873</v>
      </c>
      <c r="C2046" s="6" t="s">
        <v>114</v>
      </c>
      <c r="D2046" s="6" t="s">
        <v>14473</v>
      </c>
      <c r="E2046" s="6" t="s">
        <v>8523</v>
      </c>
      <c r="F2046" s="6" t="s">
        <v>7058</v>
      </c>
      <c r="G2046" s="6" t="s">
        <v>14474</v>
      </c>
      <c r="H2046" s="6" t="s">
        <v>7060</v>
      </c>
      <c r="I2046" s="43">
        <v>45219</v>
      </c>
      <c r="J2046" s="43"/>
      <c r="K2046">
        <v>310142</v>
      </c>
      <c r="L2046" s="6" t="s">
        <v>14475</v>
      </c>
      <c r="M2046" s="6" t="s">
        <v>14476</v>
      </c>
      <c r="N2046" s="6" t="s">
        <v>4510</v>
      </c>
      <c r="O2046" s="6" t="s">
        <v>3982</v>
      </c>
    </row>
    <row r="2047" spans="1:15" x14ac:dyDescent="0.25">
      <c r="A2047" s="6" t="s">
        <v>2384</v>
      </c>
      <c r="B2047" s="6" t="s">
        <v>3882</v>
      </c>
      <c r="C2047" s="6" t="s">
        <v>3821</v>
      </c>
      <c r="D2047" s="6" t="s">
        <v>14477</v>
      </c>
      <c r="E2047" s="6" t="s">
        <v>81</v>
      </c>
      <c r="F2047" s="6" t="s">
        <v>8409</v>
      </c>
      <c r="G2047" s="6" t="s">
        <v>8410</v>
      </c>
      <c r="H2047" s="6" t="s">
        <v>6703</v>
      </c>
      <c r="I2047" s="43">
        <v>45222</v>
      </c>
      <c r="J2047" s="43">
        <v>45226</v>
      </c>
      <c r="K2047">
        <v>1601712</v>
      </c>
      <c r="L2047" s="6" t="s">
        <v>14478</v>
      </c>
      <c r="M2047" s="6" t="s">
        <v>14479</v>
      </c>
      <c r="N2047" s="6" t="s">
        <v>4619</v>
      </c>
      <c r="O2047" s="6" t="s">
        <v>3982</v>
      </c>
    </row>
    <row r="2048" spans="1:15" x14ac:dyDescent="0.25">
      <c r="A2048" s="6" t="s">
        <v>3672</v>
      </c>
      <c r="B2048" s="6" t="s">
        <v>3873</v>
      </c>
      <c r="C2048" s="6" t="s">
        <v>114</v>
      </c>
      <c r="D2048" s="6" t="s">
        <v>14480</v>
      </c>
      <c r="E2048" s="6" t="s">
        <v>14481</v>
      </c>
      <c r="F2048" s="6" t="s">
        <v>14482</v>
      </c>
      <c r="G2048" s="6" t="s">
        <v>14483</v>
      </c>
      <c r="H2048" s="6" t="s">
        <v>81</v>
      </c>
      <c r="I2048" s="43"/>
      <c r="J2048" s="43"/>
      <c r="L2048" s="6" t="s">
        <v>14484</v>
      </c>
      <c r="M2048" s="6" t="s">
        <v>14485</v>
      </c>
      <c r="N2048" s="6" t="s">
        <v>6004</v>
      </c>
      <c r="O2048" s="6" t="s">
        <v>3982</v>
      </c>
    </row>
    <row r="2049" spans="1:15" x14ac:dyDescent="0.25">
      <c r="A2049" s="6" t="s">
        <v>2385</v>
      </c>
      <c r="B2049" s="6" t="s">
        <v>3841</v>
      </c>
      <c r="C2049" s="6" t="s">
        <v>3816</v>
      </c>
      <c r="D2049" s="6" t="s">
        <v>14486</v>
      </c>
      <c r="E2049" s="6" t="s">
        <v>81</v>
      </c>
      <c r="F2049" s="6" t="s">
        <v>14487</v>
      </c>
      <c r="G2049" s="6" t="s">
        <v>14488</v>
      </c>
      <c r="H2049" s="6" t="s">
        <v>6542</v>
      </c>
      <c r="I2049" s="43">
        <v>45229</v>
      </c>
      <c r="J2049" s="43">
        <v>45233</v>
      </c>
      <c r="K2049">
        <v>310764</v>
      </c>
      <c r="L2049" s="6" t="s">
        <v>14489</v>
      </c>
      <c r="M2049" s="6" t="s">
        <v>14490</v>
      </c>
      <c r="N2049" s="6" t="s">
        <v>4880</v>
      </c>
      <c r="O2049" s="6" t="s">
        <v>3983</v>
      </c>
    </row>
    <row r="2050" spans="1:15" x14ac:dyDescent="0.25">
      <c r="A2050" s="6" t="s">
        <v>2387</v>
      </c>
      <c r="B2050" s="6" t="s">
        <v>3880</v>
      </c>
      <c r="C2050" s="6" t="s">
        <v>3823</v>
      </c>
      <c r="D2050" s="6" t="s">
        <v>14491</v>
      </c>
      <c r="E2050" s="6" t="s">
        <v>81</v>
      </c>
      <c r="F2050" s="6" t="s">
        <v>6551</v>
      </c>
      <c r="G2050" s="6" t="s">
        <v>6552</v>
      </c>
      <c r="H2050" s="6" t="s">
        <v>1601</v>
      </c>
      <c r="I2050" s="43">
        <v>45138</v>
      </c>
      <c r="J2050" s="43"/>
      <c r="K2050">
        <v>1837240</v>
      </c>
      <c r="L2050" s="6" t="s">
        <v>14492</v>
      </c>
      <c r="M2050" s="6" t="s">
        <v>14493</v>
      </c>
      <c r="N2050" s="6" t="s">
        <v>6005</v>
      </c>
      <c r="O2050" s="6" t="s">
        <v>3982</v>
      </c>
    </row>
    <row r="2051" spans="1:15" x14ac:dyDescent="0.25">
      <c r="A2051" s="6" t="s">
        <v>2389</v>
      </c>
      <c r="B2051" s="6" t="s">
        <v>3853</v>
      </c>
      <c r="C2051" s="6" t="s">
        <v>3819</v>
      </c>
      <c r="D2051" s="6" t="s">
        <v>14494</v>
      </c>
      <c r="E2051" s="6" t="s">
        <v>81</v>
      </c>
      <c r="F2051" s="6" t="s">
        <v>6537</v>
      </c>
      <c r="G2051" s="6" t="s">
        <v>10589</v>
      </c>
      <c r="H2051" s="6" t="s">
        <v>6353</v>
      </c>
      <c r="I2051" s="43">
        <v>45231</v>
      </c>
      <c r="J2051" s="43">
        <v>45236</v>
      </c>
      <c r="K2051">
        <v>817720</v>
      </c>
      <c r="L2051" s="6" t="s">
        <v>14495</v>
      </c>
      <c r="M2051" s="6" t="s">
        <v>14496</v>
      </c>
      <c r="N2051" s="6" t="s">
        <v>4564</v>
      </c>
      <c r="O2051" s="6" t="s">
        <v>3982</v>
      </c>
    </row>
    <row r="2052" spans="1:15" x14ac:dyDescent="0.25">
      <c r="A2052" s="6" t="s">
        <v>2391</v>
      </c>
      <c r="B2052" s="6" t="s">
        <v>3815</v>
      </c>
      <c r="C2052" s="6" t="s">
        <v>3816</v>
      </c>
      <c r="D2052" s="6" t="s">
        <v>14497</v>
      </c>
      <c r="E2052" s="6" t="s">
        <v>81</v>
      </c>
      <c r="F2052" s="6" t="s">
        <v>9760</v>
      </c>
      <c r="G2052" s="6" t="s">
        <v>14498</v>
      </c>
      <c r="H2052" s="6" t="s">
        <v>6388</v>
      </c>
      <c r="I2052" s="43">
        <v>45147</v>
      </c>
      <c r="J2052" s="43"/>
      <c r="K2052">
        <v>1610950</v>
      </c>
      <c r="L2052" s="6" t="s">
        <v>14499</v>
      </c>
      <c r="M2052" s="6" t="s">
        <v>14500</v>
      </c>
      <c r="N2052" s="6" t="s">
        <v>4939</v>
      </c>
      <c r="O2052" s="6" t="s">
        <v>3983</v>
      </c>
    </row>
    <row r="2053" spans="1:15" x14ac:dyDescent="0.25">
      <c r="A2053" s="6" t="s">
        <v>2392</v>
      </c>
      <c r="B2053" s="6" t="s">
        <v>3927</v>
      </c>
      <c r="C2053" s="6" t="s">
        <v>3835</v>
      </c>
      <c r="D2053" s="6" t="s">
        <v>14501</v>
      </c>
      <c r="E2053" s="6" t="s">
        <v>81</v>
      </c>
      <c r="F2053" s="6" t="s">
        <v>7065</v>
      </c>
      <c r="G2053" s="6" t="s">
        <v>14502</v>
      </c>
      <c r="H2053" s="6" t="s">
        <v>6376</v>
      </c>
      <c r="I2053" s="43">
        <v>45229</v>
      </c>
      <c r="J2053" s="43">
        <v>45233</v>
      </c>
      <c r="K2053">
        <v>96021</v>
      </c>
      <c r="L2053" s="6" t="s">
        <v>14503</v>
      </c>
      <c r="M2053" s="6" t="s">
        <v>14504</v>
      </c>
      <c r="N2053" s="6" t="s">
        <v>4596</v>
      </c>
      <c r="O2053" s="6" t="s">
        <v>3983</v>
      </c>
    </row>
    <row r="2054" spans="1:15" x14ac:dyDescent="0.25">
      <c r="A2054" s="6" t="s">
        <v>3673</v>
      </c>
      <c r="B2054" s="6" t="s">
        <v>3910</v>
      </c>
      <c r="C2054" s="6" t="s">
        <v>3826</v>
      </c>
      <c r="D2054" s="6" t="s">
        <v>14505</v>
      </c>
      <c r="E2054" s="6" t="s">
        <v>14506</v>
      </c>
      <c r="F2054" s="6" t="s">
        <v>14507</v>
      </c>
      <c r="G2054" s="6" t="s">
        <v>14508</v>
      </c>
      <c r="H2054" s="6" t="s">
        <v>81</v>
      </c>
      <c r="I2054" s="43"/>
      <c r="J2054" s="43"/>
      <c r="L2054" s="6" t="s">
        <v>14509</v>
      </c>
      <c r="M2054" s="6" t="s">
        <v>81</v>
      </c>
      <c r="N2054" s="6" t="s">
        <v>6006</v>
      </c>
      <c r="O2054" s="6" t="s">
        <v>3982</v>
      </c>
    </row>
    <row r="2055" spans="1:15" x14ac:dyDescent="0.25">
      <c r="A2055" s="6" t="s">
        <v>2393</v>
      </c>
      <c r="B2055" s="6" t="s">
        <v>3891</v>
      </c>
      <c r="C2055" s="6" t="s">
        <v>3887</v>
      </c>
      <c r="D2055" s="6" t="s">
        <v>14510</v>
      </c>
      <c r="E2055" s="6" t="s">
        <v>81</v>
      </c>
      <c r="F2055" s="6" t="s">
        <v>6467</v>
      </c>
      <c r="G2055" s="6" t="s">
        <v>14511</v>
      </c>
      <c r="H2055" s="6" t="s">
        <v>6376</v>
      </c>
      <c r="I2055" s="43">
        <v>45217</v>
      </c>
      <c r="J2055" s="43">
        <v>45222</v>
      </c>
      <c r="K2055">
        <v>732717</v>
      </c>
      <c r="L2055" s="6" t="s">
        <v>14512</v>
      </c>
      <c r="M2055" s="6" t="s">
        <v>14513</v>
      </c>
      <c r="N2055" s="6" t="s">
        <v>4299</v>
      </c>
      <c r="O2055" s="6" t="s">
        <v>3982</v>
      </c>
    </row>
    <row r="2056" spans="1:15" x14ac:dyDescent="0.25">
      <c r="A2056" s="6" t="s">
        <v>3675</v>
      </c>
      <c r="B2056" s="6" t="s">
        <v>3938</v>
      </c>
      <c r="C2056" s="6" t="s">
        <v>102</v>
      </c>
      <c r="D2056" s="6" t="s">
        <v>14514</v>
      </c>
      <c r="E2056" s="6" t="s">
        <v>14515</v>
      </c>
      <c r="F2056" s="6" t="s">
        <v>6655</v>
      </c>
      <c r="G2056" s="6" t="s">
        <v>14516</v>
      </c>
      <c r="H2056" s="6" t="s">
        <v>31</v>
      </c>
      <c r="I2056" s="43">
        <v>45236</v>
      </c>
      <c r="J2056" s="43">
        <v>45240</v>
      </c>
      <c r="K2056">
        <v>1144800</v>
      </c>
      <c r="L2056" s="6" t="s">
        <v>14517</v>
      </c>
      <c r="M2056" s="6" t="s">
        <v>14518</v>
      </c>
      <c r="N2056" s="6" t="s">
        <v>6007</v>
      </c>
      <c r="O2056" s="6" t="s">
        <v>3983</v>
      </c>
    </row>
    <row r="2057" spans="1:15" x14ac:dyDescent="0.25">
      <c r="A2057" s="6" t="s">
        <v>2395</v>
      </c>
      <c r="B2057" s="6" t="s">
        <v>3881</v>
      </c>
      <c r="C2057" s="6" t="s">
        <v>3816</v>
      </c>
      <c r="D2057" s="6" t="s">
        <v>14519</v>
      </c>
      <c r="E2057" s="6" t="s">
        <v>6768</v>
      </c>
      <c r="F2057" s="6" t="s">
        <v>6722</v>
      </c>
      <c r="G2057" s="6" t="s">
        <v>14520</v>
      </c>
      <c r="H2057" s="6" t="s">
        <v>81</v>
      </c>
      <c r="I2057" s="43"/>
      <c r="J2057" s="43"/>
      <c r="K2057">
        <v>1395064</v>
      </c>
      <c r="L2057" s="6" t="s">
        <v>14521</v>
      </c>
      <c r="M2057" s="6" t="s">
        <v>14522</v>
      </c>
      <c r="N2057" s="6" t="s">
        <v>4778</v>
      </c>
      <c r="O2057" s="6" t="s">
        <v>3983</v>
      </c>
    </row>
    <row r="2058" spans="1:15" x14ac:dyDescent="0.25">
      <c r="A2058" s="6" t="s">
        <v>15846</v>
      </c>
      <c r="B2058" s="6" t="s">
        <v>3937</v>
      </c>
      <c r="C2058" s="6" t="s">
        <v>3835</v>
      </c>
      <c r="D2058" s="6" t="s">
        <v>24700</v>
      </c>
      <c r="E2058" s="6" t="s">
        <v>24701</v>
      </c>
      <c r="F2058" s="6" t="s">
        <v>6483</v>
      </c>
      <c r="G2058" s="6" t="s">
        <v>7727</v>
      </c>
      <c r="H2058" s="6" t="s">
        <v>81</v>
      </c>
      <c r="I2058" s="43">
        <v>45225</v>
      </c>
      <c r="J2058" s="43">
        <v>45229</v>
      </c>
      <c r="L2058" s="6" t="s">
        <v>81</v>
      </c>
      <c r="M2058" s="6" t="s">
        <v>81</v>
      </c>
      <c r="N2058" s="6" t="s">
        <v>24702</v>
      </c>
      <c r="O2058" s="6" t="s">
        <v>3983</v>
      </c>
    </row>
    <row r="2059" spans="1:15" x14ac:dyDescent="0.25">
      <c r="A2059" s="6" t="s">
        <v>15848</v>
      </c>
      <c r="B2059" s="6" t="s">
        <v>3865</v>
      </c>
      <c r="C2059" s="6" t="s">
        <v>3866</v>
      </c>
      <c r="D2059" s="6" t="s">
        <v>12947</v>
      </c>
      <c r="E2059" s="6" t="s">
        <v>8480</v>
      </c>
      <c r="F2059" s="6" t="s">
        <v>7065</v>
      </c>
      <c r="G2059" s="6" t="s">
        <v>7970</v>
      </c>
      <c r="H2059" s="6" t="s">
        <v>6376</v>
      </c>
      <c r="I2059" s="43">
        <v>45147</v>
      </c>
      <c r="J2059" s="43"/>
      <c r="L2059" s="6" t="s">
        <v>81</v>
      </c>
      <c r="M2059" s="6" t="s">
        <v>81</v>
      </c>
      <c r="N2059" s="6" t="s">
        <v>24703</v>
      </c>
      <c r="O2059" s="6" t="s">
        <v>3982</v>
      </c>
    </row>
    <row r="2060" spans="1:15" x14ac:dyDescent="0.25">
      <c r="A2060" s="6" t="s">
        <v>2396</v>
      </c>
      <c r="B2060" s="6" t="s">
        <v>3834</v>
      </c>
      <c r="C2060" s="6" t="s">
        <v>3835</v>
      </c>
      <c r="D2060" s="6" t="s">
        <v>14523</v>
      </c>
      <c r="E2060" s="6" t="s">
        <v>14524</v>
      </c>
      <c r="F2060" s="6" t="s">
        <v>14525</v>
      </c>
      <c r="G2060" s="6" t="s">
        <v>14526</v>
      </c>
      <c r="H2060" s="6" t="s">
        <v>6617</v>
      </c>
      <c r="I2060" s="43">
        <v>45229</v>
      </c>
      <c r="J2060" s="43">
        <v>45233</v>
      </c>
      <c r="K2060">
        <v>24545</v>
      </c>
      <c r="L2060" s="6" t="s">
        <v>14527</v>
      </c>
      <c r="M2060" s="6" t="s">
        <v>14528</v>
      </c>
      <c r="N2060" s="6" t="s">
        <v>4672</v>
      </c>
      <c r="O2060" s="6" t="s">
        <v>3984</v>
      </c>
    </row>
    <row r="2061" spans="1:15" x14ac:dyDescent="0.25">
      <c r="A2061" s="6" t="s">
        <v>3676</v>
      </c>
      <c r="B2061" s="6" t="s">
        <v>3876</v>
      </c>
      <c r="C2061" s="6" t="s">
        <v>3835</v>
      </c>
      <c r="D2061" s="6" t="s">
        <v>14529</v>
      </c>
      <c r="E2061" s="6" t="s">
        <v>81</v>
      </c>
      <c r="F2061" s="6" t="s">
        <v>7215</v>
      </c>
      <c r="G2061" s="6" t="s">
        <v>14530</v>
      </c>
      <c r="H2061" s="6" t="s">
        <v>81</v>
      </c>
      <c r="I2061" s="43"/>
      <c r="J2061" s="43"/>
      <c r="L2061" s="6" t="s">
        <v>14531</v>
      </c>
      <c r="M2061" s="6" t="s">
        <v>14532</v>
      </c>
      <c r="N2061" s="6" t="s">
        <v>4623</v>
      </c>
      <c r="O2061" s="6" t="s">
        <v>3983</v>
      </c>
    </row>
    <row r="2062" spans="1:15" x14ac:dyDescent="0.25">
      <c r="A2062" s="6" t="s">
        <v>15850</v>
      </c>
      <c r="B2062" s="6" t="s">
        <v>3832</v>
      </c>
      <c r="C2062" s="6" t="s">
        <v>3821</v>
      </c>
      <c r="D2062" s="6" t="s">
        <v>24704</v>
      </c>
      <c r="E2062" s="6" t="s">
        <v>81</v>
      </c>
      <c r="F2062" s="6" t="s">
        <v>6551</v>
      </c>
      <c r="G2062" s="6" t="s">
        <v>24705</v>
      </c>
      <c r="H2062" s="6" t="s">
        <v>808</v>
      </c>
      <c r="I2062" s="43">
        <v>45224</v>
      </c>
      <c r="J2062" s="43">
        <v>45229</v>
      </c>
      <c r="L2062" s="6" t="s">
        <v>81</v>
      </c>
      <c r="M2062" s="6" t="s">
        <v>81</v>
      </c>
      <c r="N2062" s="6" t="s">
        <v>24706</v>
      </c>
      <c r="O2062" s="6" t="s">
        <v>3982</v>
      </c>
    </row>
    <row r="2063" spans="1:15" x14ac:dyDescent="0.25">
      <c r="A2063" s="6" t="s">
        <v>3678</v>
      </c>
      <c r="B2063" s="6" t="s">
        <v>3832</v>
      </c>
      <c r="C2063" s="6" t="s">
        <v>3821</v>
      </c>
      <c r="D2063" s="6" t="s">
        <v>14533</v>
      </c>
      <c r="E2063" s="6" t="s">
        <v>7191</v>
      </c>
      <c r="F2063" s="6" t="s">
        <v>6467</v>
      </c>
      <c r="G2063" s="6" t="s">
        <v>6468</v>
      </c>
      <c r="H2063" s="6" t="s">
        <v>6376</v>
      </c>
      <c r="I2063" s="43">
        <v>45216</v>
      </c>
      <c r="J2063" s="43">
        <v>45222</v>
      </c>
      <c r="K2063">
        <v>1077428</v>
      </c>
      <c r="L2063" s="6" t="s">
        <v>14534</v>
      </c>
      <c r="M2063" s="6" t="s">
        <v>14535</v>
      </c>
      <c r="N2063" s="6" t="s">
        <v>6008</v>
      </c>
      <c r="O2063" s="6" t="s">
        <v>3982</v>
      </c>
    </row>
    <row r="2064" spans="1:15" x14ac:dyDescent="0.25">
      <c r="A2064" s="6" t="s">
        <v>3679</v>
      </c>
      <c r="B2064" s="6" t="s">
        <v>3906</v>
      </c>
      <c r="C2064" s="6" t="s">
        <v>3887</v>
      </c>
      <c r="D2064" s="6" t="s">
        <v>14536</v>
      </c>
      <c r="E2064" s="6" t="s">
        <v>14537</v>
      </c>
      <c r="F2064" s="6" t="s">
        <v>6365</v>
      </c>
      <c r="G2064" s="6" t="s">
        <v>14538</v>
      </c>
      <c r="H2064" s="6" t="s">
        <v>81</v>
      </c>
      <c r="I2064" s="43"/>
      <c r="J2064" s="43"/>
      <c r="K2064">
        <v>1293451</v>
      </c>
      <c r="L2064" s="6" t="s">
        <v>14539</v>
      </c>
      <c r="M2064" s="6" t="s">
        <v>14540</v>
      </c>
      <c r="N2064" s="6" t="s">
        <v>6009</v>
      </c>
      <c r="O2064" s="6" t="s">
        <v>3982</v>
      </c>
    </row>
    <row r="2065" spans="1:15" x14ac:dyDescent="0.25">
      <c r="A2065" s="6" t="s">
        <v>3681</v>
      </c>
      <c r="B2065" s="6" t="s">
        <v>3912</v>
      </c>
      <c r="C2065" s="6" t="s">
        <v>3840</v>
      </c>
      <c r="D2065" s="6" t="s">
        <v>14541</v>
      </c>
      <c r="E2065" s="6" t="s">
        <v>14542</v>
      </c>
      <c r="F2065" s="6" t="s">
        <v>6627</v>
      </c>
      <c r="G2065" s="6" t="s">
        <v>14543</v>
      </c>
      <c r="H2065" s="6" t="s">
        <v>1885</v>
      </c>
      <c r="I2065" s="43">
        <v>45147</v>
      </c>
      <c r="J2065" s="43"/>
      <c r="K2065">
        <v>1584425</v>
      </c>
      <c r="L2065" s="6" t="s">
        <v>81</v>
      </c>
      <c r="M2065" s="6" t="s">
        <v>14544</v>
      </c>
      <c r="N2065" s="6" t="s">
        <v>6010</v>
      </c>
      <c r="O2065" s="6" t="s">
        <v>3982</v>
      </c>
    </row>
    <row r="2066" spans="1:15" x14ac:dyDescent="0.25">
      <c r="A2066" s="6" t="s">
        <v>2398</v>
      </c>
      <c r="B2066" s="6" t="s">
        <v>3838</v>
      </c>
      <c r="C2066" s="6" t="s">
        <v>3826</v>
      </c>
      <c r="D2066" s="6" t="s">
        <v>14545</v>
      </c>
      <c r="E2066" s="6" t="s">
        <v>81</v>
      </c>
      <c r="F2066" s="6" t="s">
        <v>7279</v>
      </c>
      <c r="G2066" s="6" t="s">
        <v>14546</v>
      </c>
      <c r="H2066" s="6" t="s">
        <v>81</v>
      </c>
      <c r="I2066" s="43">
        <v>45188</v>
      </c>
      <c r="J2066" s="43">
        <v>45194</v>
      </c>
      <c r="K2066">
        <v>1269238</v>
      </c>
      <c r="L2066" s="6" t="s">
        <v>14547</v>
      </c>
      <c r="M2066" s="6" t="s">
        <v>14548</v>
      </c>
      <c r="N2066" s="6" t="s">
        <v>6011</v>
      </c>
      <c r="O2066" s="6" t="s">
        <v>3982</v>
      </c>
    </row>
    <row r="2067" spans="1:15" x14ac:dyDescent="0.25">
      <c r="A2067" s="6" t="s">
        <v>2400</v>
      </c>
      <c r="B2067" s="6" t="s">
        <v>3843</v>
      </c>
      <c r="C2067" s="6" t="s">
        <v>3821</v>
      </c>
      <c r="D2067" s="6" t="s">
        <v>14549</v>
      </c>
      <c r="E2067" s="6" t="s">
        <v>10402</v>
      </c>
      <c r="F2067" s="6" t="s">
        <v>6627</v>
      </c>
      <c r="G2067" s="6" t="s">
        <v>14550</v>
      </c>
      <c r="H2067" s="6" t="s">
        <v>1885</v>
      </c>
      <c r="I2067" s="43">
        <v>45162</v>
      </c>
      <c r="J2067" s="43"/>
      <c r="K2067">
        <v>947263</v>
      </c>
      <c r="L2067" s="6" t="s">
        <v>14551</v>
      </c>
      <c r="M2067" s="6" t="s">
        <v>14552</v>
      </c>
      <c r="N2067" s="6" t="s">
        <v>6012</v>
      </c>
      <c r="O2067" s="6" t="s">
        <v>3982</v>
      </c>
    </row>
    <row r="2068" spans="1:15" x14ac:dyDescent="0.25">
      <c r="A2068" s="6" t="s">
        <v>2402</v>
      </c>
      <c r="B2068" s="6" t="s">
        <v>3847</v>
      </c>
      <c r="C2068" s="6" t="s">
        <v>3819</v>
      </c>
      <c r="D2068" s="6" t="s">
        <v>14553</v>
      </c>
      <c r="E2068" s="6" t="s">
        <v>81</v>
      </c>
      <c r="F2068" s="6" t="s">
        <v>6472</v>
      </c>
      <c r="G2068" s="6" t="s">
        <v>14554</v>
      </c>
      <c r="H2068" s="6" t="s">
        <v>6353</v>
      </c>
      <c r="I2068" s="43">
        <v>45236</v>
      </c>
      <c r="J2068" s="43">
        <v>45240</v>
      </c>
      <c r="K2068">
        <v>816761</v>
      </c>
      <c r="L2068" s="6" t="s">
        <v>14555</v>
      </c>
      <c r="M2068" s="6" t="s">
        <v>14556</v>
      </c>
      <c r="N2068" s="6" t="s">
        <v>4112</v>
      </c>
      <c r="O2068" s="6" t="s">
        <v>3982</v>
      </c>
    </row>
    <row r="2069" spans="1:15" x14ac:dyDescent="0.25">
      <c r="A2069" s="6" t="s">
        <v>2403</v>
      </c>
      <c r="B2069" s="6" t="s">
        <v>3877</v>
      </c>
      <c r="C2069" s="6" t="s">
        <v>3823</v>
      </c>
      <c r="D2069" s="6" t="s">
        <v>14557</v>
      </c>
      <c r="E2069" s="6" t="s">
        <v>14558</v>
      </c>
      <c r="F2069" s="6" t="s">
        <v>6754</v>
      </c>
      <c r="G2069" s="6" t="s">
        <v>14559</v>
      </c>
      <c r="H2069" s="6" t="s">
        <v>6638</v>
      </c>
      <c r="I2069" s="43">
        <v>45238</v>
      </c>
      <c r="J2069" s="43">
        <v>45243</v>
      </c>
      <c r="K2069">
        <v>1260221</v>
      </c>
      <c r="L2069" s="6" t="s">
        <v>14560</v>
      </c>
      <c r="M2069" s="6" t="s">
        <v>14561</v>
      </c>
      <c r="N2069" s="6" t="s">
        <v>4646</v>
      </c>
      <c r="O2069" s="6" t="s">
        <v>3983</v>
      </c>
    </row>
    <row r="2070" spans="1:15" x14ac:dyDescent="0.25">
      <c r="A2070" s="6" t="s">
        <v>2405</v>
      </c>
      <c r="B2070" s="6" t="s">
        <v>3869</v>
      </c>
      <c r="C2070" s="6" t="s">
        <v>3816</v>
      </c>
      <c r="D2070" s="6" t="s">
        <v>14562</v>
      </c>
      <c r="E2070" s="6" t="s">
        <v>14563</v>
      </c>
      <c r="F2070" s="6" t="s">
        <v>11827</v>
      </c>
      <c r="G2070" s="6" t="s">
        <v>11828</v>
      </c>
      <c r="H2070" s="6" t="s">
        <v>6447</v>
      </c>
      <c r="I2070" s="43">
        <v>45223</v>
      </c>
      <c r="J2070" s="43">
        <v>45229</v>
      </c>
      <c r="K2070">
        <v>1477449</v>
      </c>
      <c r="L2070" s="6" t="s">
        <v>14564</v>
      </c>
      <c r="M2070" s="6" t="s">
        <v>14565</v>
      </c>
      <c r="N2070" s="6" t="s">
        <v>6013</v>
      </c>
      <c r="O2070" s="6" t="s">
        <v>3983</v>
      </c>
    </row>
    <row r="2071" spans="1:15" x14ac:dyDescent="0.25">
      <c r="A2071" s="6" t="s">
        <v>3683</v>
      </c>
      <c r="B2071" s="6" t="s">
        <v>3919</v>
      </c>
      <c r="C2071" s="6" t="s">
        <v>3866</v>
      </c>
      <c r="D2071" s="6" t="s">
        <v>14566</v>
      </c>
      <c r="E2071" s="6" t="s">
        <v>6466</v>
      </c>
      <c r="F2071" s="6" t="s">
        <v>7065</v>
      </c>
      <c r="G2071" s="6" t="s">
        <v>8848</v>
      </c>
      <c r="H2071" s="6" t="s">
        <v>6376</v>
      </c>
      <c r="I2071" s="43">
        <v>45231</v>
      </c>
      <c r="J2071" s="43">
        <v>45236</v>
      </c>
      <c r="K2071">
        <v>98222</v>
      </c>
      <c r="L2071" s="6" t="s">
        <v>14567</v>
      </c>
      <c r="M2071" s="6" t="s">
        <v>14568</v>
      </c>
      <c r="N2071" s="6" t="s">
        <v>4355</v>
      </c>
      <c r="O2071" s="6" t="s">
        <v>3982</v>
      </c>
    </row>
    <row r="2072" spans="1:15" x14ac:dyDescent="0.25">
      <c r="A2072" s="6" t="s">
        <v>2406</v>
      </c>
      <c r="B2072" s="6" t="s">
        <v>3920</v>
      </c>
      <c r="C2072" s="6" t="s">
        <v>3819</v>
      </c>
      <c r="D2072" s="6" t="s">
        <v>14569</v>
      </c>
      <c r="E2072" s="6" t="s">
        <v>81</v>
      </c>
      <c r="F2072" s="6" t="s">
        <v>6963</v>
      </c>
      <c r="G2072" s="6" t="s">
        <v>14570</v>
      </c>
      <c r="H2072" s="6" t="s">
        <v>6353</v>
      </c>
      <c r="I2072" s="43">
        <v>45223</v>
      </c>
      <c r="J2072" s="43">
        <v>45229</v>
      </c>
      <c r="K2072">
        <v>1094285</v>
      </c>
      <c r="L2072" s="6" t="s">
        <v>14571</v>
      </c>
      <c r="M2072" s="6" t="s">
        <v>14572</v>
      </c>
      <c r="N2072" s="6" t="s">
        <v>4881</v>
      </c>
      <c r="O2072" s="6" t="s">
        <v>3982</v>
      </c>
    </row>
    <row r="2073" spans="1:15" x14ac:dyDescent="0.25">
      <c r="A2073" s="6" t="s">
        <v>2408</v>
      </c>
      <c r="B2073" s="6" t="s">
        <v>3858</v>
      </c>
      <c r="C2073" s="6" t="s">
        <v>3819</v>
      </c>
      <c r="D2073" s="6" t="s">
        <v>14573</v>
      </c>
      <c r="E2073" s="6" t="s">
        <v>9392</v>
      </c>
      <c r="F2073" s="6" t="s">
        <v>8044</v>
      </c>
      <c r="G2073" s="6" t="s">
        <v>8045</v>
      </c>
      <c r="H2073" s="6" t="s">
        <v>8046</v>
      </c>
      <c r="I2073" s="43">
        <v>44868</v>
      </c>
      <c r="J2073" s="43"/>
      <c r="K2073">
        <v>1650372</v>
      </c>
      <c r="L2073" s="6" t="s">
        <v>14574</v>
      </c>
      <c r="M2073" s="6" t="s">
        <v>14575</v>
      </c>
      <c r="N2073" s="6" t="s">
        <v>6014</v>
      </c>
      <c r="O2073" s="6" t="s">
        <v>3982</v>
      </c>
    </row>
    <row r="2074" spans="1:15" x14ac:dyDescent="0.25">
      <c r="A2074" s="6" t="s">
        <v>2409</v>
      </c>
      <c r="B2074" s="6" t="s">
        <v>3833</v>
      </c>
      <c r="C2074" s="6" t="s">
        <v>3816</v>
      </c>
      <c r="D2074" s="6" t="s">
        <v>14576</v>
      </c>
      <c r="E2074" s="6" t="s">
        <v>81</v>
      </c>
      <c r="F2074" s="6" t="s">
        <v>6992</v>
      </c>
      <c r="G2074" s="6" t="s">
        <v>10216</v>
      </c>
      <c r="H2074" s="6" t="s">
        <v>6709</v>
      </c>
      <c r="I2074" s="43">
        <v>45229</v>
      </c>
      <c r="J2074" s="43">
        <v>45233</v>
      </c>
      <c r="K2074">
        <v>842023</v>
      </c>
      <c r="L2074" s="6" t="s">
        <v>14577</v>
      </c>
      <c r="M2074" s="6" t="s">
        <v>14578</v>
      </c>
      <c r="N2074" s="6" t="s">
        <v>6015</v>
      </c>
      <c r="O2074" s="6" t="s">
        <v>3983</v>
      </c>
    </row>
    <row r="2075" spans="1:15" x14ac:dyDescent="0.25">
      <c r="A2075" s="6" t="s">
        <v>2411</v>
      </c>
      <c r="B2075" s="6" t="s">
        <v>3916</v>
      </c>
      <c r="C2075" s="6" t="s">
        <v>114</v>
      </c>
      <c r="D2075" s="6" t="s">
        <v>14579</v>
      </c>
      <c r="E2075" s="6" t="s">
        <v>14580</v>
      </c>
      <c r="F2075" s="6" t="s">
        <v>6423</v>
      </c>
      <c r="G2075" s="6" t="s">
        <v>14581</v>
      </c>
      <c r="H2075" s="6" t="s">
        <v>374</v>
      </c>
      <c r="I2075" s="43">
        <v>45223</v>
      </c>
      <c r="J2075" s="43"/>
      <c r="K2075">
        <v>886986</v>
      </c>
      <c r="L2075" s="6" t="s">
        <v>14582</v>
      </c>
      <c r="M2075" s="6" t="s">
        <v>14583</v>
      </c>
      <c r="N2075" s="6" t="s">
        <v>4427</v>
      </c>
      <c r="O2075" s="6" t="s">
        <v>3982</v>
      </c>
    </row>
    <row r="2076" spans="1:15" x14ac:dyDescent="0.25">
      <c r="A2076" s="6" t="s">
        <v>2413</v>
      </c>
      <c r="B2076" s="6" t="s">
        <v>3891</v>
      </c>
      <c r="C2076" s="6" t="s">
        <v>3887</v>
      </c>
      <c r="D2076" s="6" t="s">
        <v>14584</v>
      </c>
      <c r="E2076" s="6" t="s">
        <v>14585</v>
      </c>
      <c r="F2076" s="6" t="s">
        <v>7038</v>
      </c>
      <c r="G2076" s="6" t="s">
        <v>14586</v>
      </c>
      <c r="H2076" s="6" t="s">
        <v>81</v>
      </c>
      <c r="I2076" s="43"/>
      <c r="J2076" s="43"/>
      <c r="K2076">
        <v>814052</v>
      </c>
      <c r="L2076" s="6" t="s">
        <v>14587</v>
      </c>
      <c r="M2076" s="6" t="s">
        <v>14588</v>
      </c>
      <c r="N2076" s="6" t="s">
        <v>6016</v>
      </c>
      <c r="O2076" s="6" t="s">
        <v>3982</v>
      </c>
    </row>
    <row r="2077" spans="1:15" x14ac:dyDescent="0.25">
      <c r="A2077" s="6" t="s">
        <v>2414</v>
      </c>
      <c r="B2077" s="6" t="s">
        <v>3896</v>
      </c>
      <c r="C2077" s="6" t="s">
        <v>3819</v>
      </c>
      <c r="D2077" s="6" t="s">
        <v>14589</v>
      </c>
      <c r="E2077" s="6" t="s">
        <v>81</v>
      </c>
      <c r="F2077" s="6" t="s">
        <v>10398</v>
      </c>
      <c r="G2077" s="6" t="s">
        <v>10399</v>
      </c>
      <c r="H2077" s="6" t="s">
        <v>81</v>
      </c>
      <c r="I2077" s="43">
        <v>45133</v>
      </c>
      <c r="J2077" s="43"/>
      <c r="K2077">
        <v>1385157</v>
      </c>
      <c r="L2077" s="6" t="s">
        <v>14590</v>
      </c>
      <c r="M2077" s="6" t="s">
        <v>14591</v>
      </c>
      <c r="N2077" s="6" t="s">
        <v>4455</v>
      </c>
      <c r="O2077" s="6" t="s">
        <v>3982</v>
      </c>
    </row>
    <row r="2078" spans="1:15" x14ac:dyDescent="0.25">
      <c r="A2078" s="6" t="s">
        <v>2416</v>
      </c>
      <c r="B2078" s="6" t="s">
        <v>3847</v>
      </c>
      <c r="C2078" s="6" t="s">
        <v>3819</v>
      </c>
      <c r="D2078" s="6" t="s">
        <v>14592</v>
      </c>
      <c r="E2078" s="6" t="s">
        <v>81</v>
      </c>
      <c r="F2078" s="6" t="s">
        <v>12758</v>
      </c>
      <c r="G2078" s="6" t="s">
        <v>14593</v>
      </c>
      <c r="H2078" s="6" t="s">
        <v>6594</v>
      </c>
      <c r="I2078" s="43">
        <v>45222</v>
      </c>
      <c r="J2078" s="43">
        <v>45226</v>
      </c>
      <c r="K2078">
        <v>1660280</v>
      </c>
      <c r="L2078" s="6" t="s">
        <v>14594</v>
      </c>
      <c r="M2078" s="6" t="s">
        <v>14595</v>
      </c>
      <c r="N2078" s="6" t="s">
        <v>6017</v>
      </c>
      <c r="O2078" s="6" t="s">
        <v>3982</v>
      </c>
    </row>
    <row r="2079" spans="1:15" x14ac:dyDescent="0.25">
      <c r="A2079" s="6" t="s">
        <v>2417</v>
      </c>
      <c r="B2079" s="6" t="s">
        <v>3848</v>
      </c>
      <c r="C2079" s="6" t="s">
        <v>3819</v>
      </c>
      <c r="D2079" s="6" t="s">
        <v>14596</v>
      </c>
      <c r="E2079" s="6" t="s">
        <v>81</v>
      </c>
      <c r="F2079" s="6" t="s">
        <v>14597</v>
      </c>
      <c r="G2079" s="6" t="s">
        <v>14598</v>
      </c>
      <c r="H2079" s="6" t="s">
        <v>1601</v>
      </c>
      <c r="I2079" s="43">
        <v>45222</v>
      </c>
      <c r="J2079" s="43">
        <v>45226</v>
      </c>
      <c r="K2079">
        <v>97210</v>
      </c>
      <c r="L2079" s="6" t="s">
        <v>14599</v>
      </c>
      <c r="M2079" s="6" t="s">
        <v>14600</v>
      </c>
      <c r="N2079" s="6" t="s">
        <v>4660</v>
      </c>
      <c r="O2079" s="6" t="s">
        <v>3982</v>
      </c>
    </row>
    <row r="2080" spans="1:15" x14ac:dyDescent="0.25">
      <c r="A2080" s="6" t="s">
        <v>2419</v>
      </c>
      <c r="B2080" s="6" t="s">
        <v>3881</v>
      </c>
      <c r="C2080" s="6" t="s">
        <v>3816</v>
      </c>
      <c r="D2080" s="6" t="s">
        <v>14601</v>
      </c>
      <c r="E2080" s="6" t="s">
        <v>81</v>
      </c>
      <c r="F2080" s="6" t="s">
        <v>7779</v>
      </c>
      <c r="G2080" s="6" t="s">
        <v>14602</v>
      </c>
      <c r="H2080" s="6" t="s">
        <v>81</v>
      </c>
      <c r="I2080" s="43"/>
      <c r="J2080" s="43"/>
      <c r="K2080">
        <v>818686</v>
      </c>
      <c r="L2080" s="6" t="s">
        <v>14603</v>
      </c>
      <c r="M2080" s="6" t="s">
        <v>14604</v>
      </c>
      <c r="N2080" s="6" t="s">
        <v>6018</v>
      </c>
      <c r="O2080" s="6" t="s">
        <v>3983</v>
      </c>
    </row>
    <row r="2081" spans="1:15" x14ac:dyDescent="0.25">
      <c r="A2081" s="6" t="s">
        <v>2421</v>
      </c>
      <c r="B2081" s="6" t="s">
        <v>3868</v>
      </c>
      <c r="C2081" s="6" t="s">
        <v>3823</v>
      </c>
      <c r="D2081" s="6" t="s">
        <v>9823</v>
      </c>
      <c r="E2081" s="6" t="s">
        <v>7282</v>
      </c>
      <c r="F2081" s="6" t="s">
        <v>7788</v>
      </c>
      <c r="G2081" s="6" t="s">
        <v>9824</v>
      </c>
      <c r="H2081" s="6" t="s">
        <v>6703</v>
      </c>
      <c r="I2081" s="43">
        <v>45224</v>
      </c>
      <c r="J2081" s="43">
        <v>45229</v>
      </c>
      <c r="K2081">
        <v>97216</v>
      </c>
      <c r="L2081" s="6" t="s">
        <v>14605</v>
      </c>
      <c r="M2081" s="6" t="s">
        <v>14606</v>
      </c>
      <c r="N2081" s="6" t="s">
        <v>4640</v>
      </c>
      <c r="O2081" s="6" t="s">
        <v>3982</v>
      </c>
    </row>
    <row r="2082" spans="1:15" x14ac:dyDescent="0.25">
      <c r="A2082" s="6" t="s">
        <v>2422</v>
      </c>
      <c r="B2082" s="6" t="s">
        <v>3832</v>
      </c>
      <c r="C2082" s="6" t="s">
        <v>3821</v>
      </c>
      <c r="D2082" s="6" t="s">
        <v>14607</v>
      </c>
      <c r="E2082" s="6" t="s">
        <v>81</v>
      </c>
      <c r="F2082" s="6" t="s">
        <v>6797</v>
      </c>
      <c r="G2082" s="6" t="s">
        <v>9253</v>
      </c>
      <c r="H2082" s="6" t="s">
        <v>6388</v>
      </c>
      <c r="I2082" s="43">
        <v>45218</v>
      </c>
      <c r="J2082" s="43"/>
      <c r="K2082">
        <v>92230</v>
      </c>
      <c r="L2082" s="6" t="s">
        <v>14608</v>
      </c>
      <c r="M2082" s="6" t="s">
        <v>14609</v>
      </c>
      <c r="N2082" s="6" t="s">
        <v>4633</v>
      </c>
      <c r="O2082" s="6" t="s">
        <v>3982</v>
      </c>
    </row>
    <row r="2083" spans="1:15" x14ac:dyDescent="0.25">
      <c r="A2083" s="6" t="s">
        <v>2423</v>
      </c>
      <c r="B2083" s="6" t="s">
        <v>81</v>
      </c>
      <c r="C2083" s="6" t="s">
        <v>81</v>
      </c>
      <c r="D2083" s="6" t="s">
        <v>81</v>
      </c>
      <c r="E2083" s="6" t="s">
        <v>81</v>
      </c>
      <c r="F2083" s="6" t="s">
        <v>81</v>
      </c>
      <c r="G2083" s="6" t="s">
        <v>81</v>
      </c>
      <c r="H2083" s="6" t="s">
        <v>81</v>
      </c>
      <c r="I2083" s="43"/>
      <c r="J2083" s="43"/>
      <c r="K2083">
        <v>1064642</v>
      </c>
      <c r="L2083" s="6" t="s">
        <v>14610</v>
      </c>
      <c r="M2083" s="6" t="s">
        <v>14611</v>
      </c>
      <c r="N2083" s="6" t="s">
        <v>81</v>
      </c>
      <c r="O2083" s="6" t="s">
        <v>81</v>
      </c>
    </row>
    <row r="2084" spans="1:15" x14ac:dyDescent="0.25">
      <c r="A2084" s="6" t="s">
        <v>2425</v>
      </c>
      <c r="B2084" s="6" t="s">
        <v>3899</v>
      </c>
      <c r="C2084" s="6" t="s">
        <v>3823</v>
      </c>
      <c r="D2084" s="6" t="s">
        <v>14612</v>
      </c>
      <c r="E2084" s="6" t="s">
        <v>6357</v>
      </c>
      <c r="F2084" s="6" t="s">
        <v>6478</v>
      </c>
      <c r="G2084" s="6" t="s">
        <v>14613</v>
      </c>
      <c r="H2084" s="6" t="s">
        <v>6480</v>
      </c>
      <c r="I2084" s="43">
        <v>45224</v>
      </c>
      <c r="J2084" s="43">
        <v>45229</v>
      </c>
      <c r="K2084">
        <v>1588823</v>
      </c>
      <c r="L2084" s="6" t="s">
        <v>14614</v>
      </c>
      <c r="M2084" s="6" t="s">
        <v>14615</v>
      </c>
      <c r="N2084" s="6" t="s">
        <v>6019</v>
      </c>
      <c r="O2084" s="6" t="s">
        <v>3982</v>
      </c>
    </row>
    <row r="2085" spans="1:15" x14ac:dyDescent="0.25">
      <c r="A2085" s="6" t="s">
        <v>3685</v>
      </c>
      <c r="B2085" s="6" t="s">
        <v>3948</v>
      </c>
      <c r="C2085" s="6" t="s">
        <v>114</v>
      </c>
      <c r="D2085" s="6" t="s">
        <v>10346</v>
      </c>
      <c r="E2085" s="6" t="s">
        <v>14616</v>
      </c>
      <c r="F2085" s="6" t="s">
        <v>6627</v>
      </c>
      <c r="G2085" s="6" t="s">
        <v>10348</v>
      </c>
      <c r="H2085" s="6" t="s">
        <v>1885</v>
      </c>
      <c r="I2085" s="43">
        <v>45147</v>
      </c>
      <c r="J2085" s="43"/>
      <c r="K2085">
        <v>1829726</v>
      </c>
      <c r="L2085" s="6" t="s">
        <v>81</v>
      </c>
      <c r="M2085" s="6" t="s">
        <v>81</v>
      </c>
      <c r="N2085" s="6" t="s">
        <v>6020</v>
      </c>
      <c r="O2085" s="6" t="s">
        <v>3982</v>
      </c>
    </row>
    <row r="2086" spans="1:15" x14ac:dyDescent="0.25">
      <c r="A2086" s="6" t="s">
        <v>2427</v>
      </c>
      <c r="B2086" s="6" t="s">
        <v>3832</v>
      </c>
      <c r="C2086" s="6" t="s">
        <v>3821</v>
      </c>
      <c r="D2086" s="6" t="s">
        <v>14617</v>
      </c>
      <c r="E2086" s="6" t="s">
        <v>81</v>
      </c>
      <c r="F2086" s="6" t="s">
        <v>6754</v>
      </c>
      <c r="G2086" s="6" t="s">
        <v>14618</v>
      </c>
      <c r="H2086" s="6" t="s">
        <v>6638</v>
      </c>
      <c r="I2086" s="43">
        <v>45224</v>
      </c>
      <c r="J2086" s="43">
        <v>45229</v>
      </c>
      <c r="K2086">
        <v>1381668</v>
      </c>
      <c r="L2086" s="6" t="s">
        <v>14619</v>
      </c>
      <c r="M2086" s="6" t="s">
        <v>14620</v>
      </c>
      <c r="N2086" s="6" t="s">
        <v>6021</v>
      </c>
      <c r="O2086" s="6" t="s">
        <v>3982</v>
      </c>
    </row>
    <row r="2087" spans="1:15" x14ac:dyDescent="0.25">
      <c r="A2087" s="6" t="s">
        <v>2428</v>
      </c>
      <c r="B2087" s="6" t="s">
        <v>3879</v>
      </c>
      <c r="C2087" s="6" t="s">
        <v>3816</v>
      </c>
      <c r="D2087" s="6" t="s">
        <v>13481</v>
      </c>
      <c r="E2087" s="6" t="s">
        <v>6466</v>
      </c>
      <c r="F2087" s="6" t="s">
        <v>13482</v>
      </c>
      <c r="G2087" s="6" t="s">
        <v>14621</v>
      </c>
      <c r="H2087" s="6" t="s">
        <v>6360</v>
      </c>
      <c r="I2087" s="43">
        <v>45224</v>
      </c>
      <c r="J2087" s="43">
        <v>45229</v>
      </c>
      <c r="K2087">
        <v>96943</v>
      </c>
      <c r="L2087" s="6" t="s">
        <v>14622</v>
      </c>
      <c r="M2087" s="6" t="s">
        <v>14623</v>
      </c>
      <c r="N2087" s="6" t="s">
        <v>4063</v>
      </c>
      <c r="O2087" s="6" t="s">
        <v>3983</v>
      </c>
    </row>
    <row r="2088" spans="1:15" x14ac:dyDescent="0.25">
      <c r="A2088" s="6" t="s">
        <v>6219</v>
      </c>
      <c r="B2088" s="6" t="s">
        <v>3870</v>
      </c>
      <c r="C2088" s="6" t="s">
        <v>114</v>
      </c>
      <c r="D2088" s="6" t="s">
        <v>14624</v>
      </c>
      <c r="E2088" s="6" t="s">
        <v>14625</v>
      </c>
      <c r="F2088" s="6" t="s">
        <v>14626</v>
      </c>
      <c r="G2088" s="6" t="s">
        <v>81</v>
      </c>
      <c r="H2088" s="6" t="s">
        <v>81</v>
      </c>
      <c r="I2088" s="43">
        <v>45231</v>
      </c>
      <c r="J2088" s="43">
        <v>45236</v>
      </c>
      <c r="K2088">
        <v>1534675</v>
      </c>
      <c r="L2088" s="6" t="s">
        <v>14627</v>
      </c>
      <c r="M2088" s="6" t="s">
        <v>14628</v>
      </c>
      <c r="N2088" s="6" t="s">
        <v>14629</v>
      </c>
      <c r="O2088" s="6" t="s">
        <v>3982</v>
      </c>
    </row>
    <row r="2089" spans="1:15" x14ac:dyDescent="0.25">
      <c r="A2089" s="6" t="s">
        <v>2430</v>
      </c>
      <c r="B2089" s="6" t="s">
        <v>3954</v>
      </c>
      <c r="C2089" s="6" t="s">
        <v>3887</v>
      </c>
      <c r="D2089" s="6" t="s">
        <v>14630</v>
      </c>
      <c r="E2089" s="6" t="s">
        <v>8686</v>
      </c>
      <c r="F2089" s="6" t="s">
        <v>6886</v>
      </c>
      <c r="G2089" s="6" t="s">
        <v>14631</v>
      </c>
      <c r="H2089" s="6" t="s">
        <v>6650</v>
      </c>
      <c r="I2089" s="43">
        <v>45237</v>
      </c>
      <c r="J2089" s="43">
        <v>45243</v>
      </c>
      <c r="K2089">
        <v>39899</v>
      </c>
      <c r="L2089" s="6" t="s">
        <v>14632</v>
      </c>
      <c r="M2089" s="6" t="s">
        <v>14633</v>
      </c>
      <c r="N2089" s="6" t="s">
        <v>4573</v>
      </c>
      <c r="O2089" s="6" t="s">
        <v>3982</v>
      </c>
    </row>
    <row r="2090" spans="1:15" x14ac:dyDescent="0.25">
      <c r="A2090" s="6" t="s">
        <v>2431</v>
      </c>
      <c r="B2090" s="6" t="s">
        <v>3917</v>
      </c>
      <c r="C2090" s="6" t="s">
        <v>3835</v>
      </c>
      <c r="D2090" s="6" t="s">
        <v>14634</v>
      </c>
      <c r="E2090" s="6" t="s">
        <v>81</v>
      </c>
      <c r="F2090" s="6" t="s">
        <v>6992</v>
      </c>
      <c r="G2090" s="6" t="s">
        <v>14635</v>
      </c>
      <c r="H2090" s="6" t="s">
        <v>6709</v>
      </c>
      <c r="I2090" s="43">
        <v>45154</v>
      </c>
      <c r="J2090" s="43"/>
      <c r="K2090">
        <v>27419</v>
      </c>
      <c r="L2090" s="6" t="s">
        <v>14636</v>
      </c>
      <c r="M2090" s="6" t="s">
        <v>14637</v>
      </c>
      <c r="N2090" s="6" t="s">
        <v>6022</v>
      </c>
      <c r="O2090" s="6" t="s">
        <v>3983</v>
      </c>
    </row>
    <row r="2091" spans="1:15" x14ac:dyDescent="0.25">
      <c r="A2091" s="6" t="s">
        <v>2433</v>
      </c>
      <c r="B2091" s="6" t="s">
        <v>3845</v>
      </c>
      <c r="C2091" s="6" t="s">
        <v>3816</v>
      </c>
      <c r="D2091" s="6" t="s">
        <v>14638</v>
      </c>
      <c r="E2091" s="6" t="s">
        <v>81</v>
      </c>
      <c r="F2091" s="6" t="s">
        <v>6467</v>
      </c>
      <c r="G2091" s="6" t="s">
        <v>8704</v>
      </c>
      <c r="H2091" s="6" t="s">
        <v>6376</v>
      </c>
      <c r="I2091" s="43">
        <v>45217</v>
      </c>
      <c r="J2091" s="43">
        <v>45222</v>
      </c>
      <c r="K2091">
        <v>70318</v>
      </c>
      <c r="L2091" s="6" t="s">
        <v>14639</v>
      </c>
      <c r="M2091" s="6" t="s">
        <v>14640</v>
      </c>
      <c r="N2091" s="6" t="s">
        <v>4316</v>
      </c>
      <c r="O2091" s="6" t="s">
        <v>3983</v>
      </c>
    </row>
    <row r="2092" spans="1:15" x14ac:dyDescent="0.25">
      <c r="A2092" s="6" t="s">
        <v>2435</v>
      </c>
      <c r="B2092" s="6" t="s">
        <v>3867</v>
      </c>
      <c r="C2092" s="6" t="s">
        <v>3821</v>
      </c>
      <c r="D2092" s="6" t="s">
        <v>14641</v>
      </c>
      <c r="E2092" s="6" t="s">
        <v>81</v>
      </c>
      <c r="F2092" s="6" t="s">
        <v>14642</v>
      </c>
      <c r="G2092" s="6" t="s">
        <v>14643</v>
      </c>
      <c r="H2092" s="6" t="s">
        <v>1601</v>
      </c>
      <c r="I2092" s="43">
        <v>45229</v>
      </c>
      <c r="J2092" s="43">
        <v>45233</v>
      </c>
      <c r="K2092">
        <v>944695</v>
      </c>
      <c r="L2092" s="6" t="s">
        <v>14644</v>
      </c>
      <c r="M2092" s="6" t="s">
        <v>14645</v>
      </c>
      <c r="N2092" s="6" t="s">
        <v>6023</v>
      </c>
      <c r="O2092" s="6" t="s">
        <v>3982</v>
      </c>
    </row>
    <row r="2093" spans="1:15" x14ac:dyDescent="0.25">
      <c r="A2093" s="6" t="s">
        <v>3686</v>
      </c>
      <c r="B2093" s="6" t="s">
        <v>3880</v>
      </c>
      <c r="C2093" s="6" t="s">
        <v>3823</v>
      </c>
      <c r="D2093" s="6" t="s">
        <v>14646</v>
      </c>
      <c r="E2093" s="6" t="s">
        <v>9118</v>
      </c>
      <c r="F2093" s="6" t="s">
        <v>6722</v>
      </c>
      <c r="G2093" s="6" t="s">
        <v>14647</v>
      </c>
      <c r="H2093" s="6" t="s">
        <v>81</v>
      </c>
      <c r="I2093" s="43"/>
      <c r="J2093" s="43"/>
      <c r="L2093" s="6" t="s">
        <v>14648</v>
      </c>
      <c r="M2093" s="6" t="s">
        <v>14649</v>
      </c>
      <c r="N2093" s="6" t="s">
        <v>6024</v>
      </c>
      <c r="O2093" s="6" t="s">
        <v>3982</v>
      </c>
    </row>
    <row r="2094" spans="1:15" x14ac:dyDescent="0.25">
      <c r="A2094" s="6" t="s">
        <v>2437</v>
      </c>
      <c r="B2094" s="6" t="s">
        <v>3911</v>
      </c>
      <c r="C2094" s="6" t="s">
        <v>3826</v>
      </c>
      <c r="D2094" s="6" t="s">
        <v>14650</v>
      </c>
      <c r="E2094" s="6" t="s">
        <v>81</v>
      </c>
      <c r="F2094" s="6" t="s">
        <v>11576</v>
      </c>
      <c r="G2094" s="6" t="s">
        <v>14651</v>
      </c>
      <c r="H2094" s="6" t="s">
        <v>6898</v>
      </c>
      <c r="I2094" s="43">
        <v>45195</v>
      </c>
      <c r="J2094" s="43">
        <v>45201</v>
      </c>
      <c r="K2094">
        <v>730263</v>
      </c>
      <c r="L2094" s="6" t="s">
        <v>14652</v>
      </c>
      <c r="M2094" s="6" t="s">
        <v>14653</v>
      </c>
      <c r="N2094" s="6" t="s">
        <v>4016</v>
      </c>
      <c r="O2094" s="6" t="s">
        <v>3982</v>
      </c>
    </row>
    <row r="2095" spans="1:15" x14ac:dyDescent="0.25">
      <c r="A2095" s="6" t="s">
        <v>15852</v>
      </c>
      <c r="B2095" s="6" t="s">
        <v>3855</v>
      </c>
      <c r="C2095" s="6" t="s">
        <v>3826</v>
      </c>
      <c r="D2095" s="6" t="s">
        <v>24707</v>
      </c>
      <c r="E2095" s="6" t="s">
        <v>81</v>
      </c>
      <c r="F2095" s="6" t="s">
        <v>24708</v>
      </c>
      <c r="G2095" s="6" t="s">
        <v>24709</v>
      </c>
      <c r="H2095" s="6" t="s">
        <v>6542</v>
      </c>
      <c r="I2095" s="43">
        <v>45230</v>
      </c>
      <c r="J2095" s="43">
        <v>45236</v>
      </c>
      <c r="L2095" s="6" t="s">
        <v>81</v>
      </c>
      <c r="M2095" s="6" t="s">
        <v>81</v>
      </c>
      <c r="N2095" s="6" t="s">
        <v>24710</v>
      </c>
      <c r="O2095" s="6" t="s">
        <v>3982</v>
      </c>
    </row>
    <row r="2096" spans="1:15" x14ac:dyDescent="0.25">
      <c r="A2096" s="6" t="s">
        <v>3688</v>
      </c>
      <c r="B2096" s="6" t="s">
        <v>3876</v>
      </c>
      <c r="C2096" s="6" t="s">
        <v>3835</v>
      </c>
      <c r="D2096" s="6" t="s">
        <v>14654</v>
      </c>
      <c r="E2096" s="6" t="s">
        <v>8291</v>
      </c>
      <c r="F2096" s="6" t="s">
        <v>10056</v>
      </c>
      <c r="G2096" s="6" t="s">
        <v>10057</v>
      </c>
      <c r="H2096" s="6" t="s">
        <v>6408</v>
      </c>
      <c r="I2096" s="43">
        <v>45236</v>
      </c>
      <c r="J2096" s="43">
        <v>45240</v>
      </c>
      <c r="K2096">
        <v>1320695</v>
      </c>
      <c r="L2096" s="6" t="s">
        <v>14655</v>
      </c>
      <c r="M2096" s="6" t="s">
        <v>14656</v>
      </c>
      <c r="N2096" s="6" t="s">
        <v>4132</v>
      </c>
      <c r="O2096" s="6" t="s">
        <v>3983</v>
      </c>
    </row>
    <row r="2097" spans="1:15" x14ac:dyDescent="0.25">
      <c r="A2097" s="6" t="s">
        <v>3689</v>
      </c>
      <c r="B2097" s="6" t="s">
        <v>3891</v>
      </c>
      <c r="C2097" s="6" t="s">
        <v>3887</v>
      </c>
      <c r="D2097" s="6" t="s">
        <v>14657</v>
      </c>
      <c r="E2097" s="6" t="s">
        <v>81</v>
      </c>
      <c r="F2097" s="6" t="s">
        <v>9338</v>
      </c>
      <c r="G2097" s="6" t="s">
        <v>14658</v>
      </c>
      <c r="H2097" s="6" t="s">
        <v>9340</v>
      </c>
      <c r="I2097" s="43"/>
      <c r="J2097" s="43"/>
      <c r="L2097" s="6" t="s">
        <v>81</v>
      </c>
      <c r="M2097" s="6" t="s">
        <v>81</v>
      </c>
      <c r="N2097" s="6" t="s">
        <v>6025</v>
      </c>
      <c r="O2097" s="6" t="s">
        <v>3982</v>
      </c>
    </row>
    <row r="2098" spans="1:15" x14ac:dyDescent="0.25">
      <c r="A2098" s="6" t="s">
        <v>3690</v>
      </c>
      <c r="B2098" s="6" t="s">
        <v>3891</v>
      </c>
      <c r="C2098" s="6" t="s">
        <v>3887</v>
      </c>
      <c r="D2098" s="6" t="s">
        <v>14657</v>
      </c>
      <c r="E2098" s="6" t="s">
        <v>81</v>
      </c>
      <c r="F2098" s="6" t="s">
        <v>9338</v>
      </c>
      <c r="G2098" s="6" t="s">
        <v>14658</v>
      </c>
      <c r="H2098" s="6" t="s">
        <v>9340</v>
      </c>
      <c r="I2098" s="43"/>
      <c r="J2098" s="43"/>
      <c r="K2098">
        <v>948642</v>
      </c>
      <c r="L2098" s="6" t="s">
        <v>14659</v>
      </c>
      <c r="M2098" s="6" t="s">
        <v>14660</v>
      </c>
      <c r="N2098" s="6" t="s">
        <v>6025</v>
      </c>
      <c r="O2098" s="6" t="s">
        <v>3982</v>
      </c>
    </row>
    <row r="2099" spans="1:15" x14ac:dyDescent="0.25">
      <c r="A2099" s="6" t="s">
        <v>24711</v>
      </c>
      <c r="B2099" s="6" t="s">
        <v>745</v>
      </c>
      <c r="C2099" s="6" t="s">
        <v>3823</v>
      </c>
      <c r="D2099" s="6" t="s">
        <v>24712</v>
      </c>
      <c r="E2099" s="6" t="s">
        <v>24713</v>
      </c>
      <c r="F2099" s="6" t="s">
        <v>6722</v>
      </c>
      <c r="G2099" s="6" t="s">
        <v>24714</v>
      </c>
      <c r="H2099" s="6" t="s">
        <v>81</v>
      </c>
      <c r="I2099" s="43"/>
      <c r="J2099" s="43"/>
      <c r="L2099" s="6" t="s">
        <v>81</v>
      </c>
      <c r="M2099" s="6" t="s">
        <v>81</v>
      </c>
      <c r="N2099" s="6" t="s">
        <v>24715</v>
      </c>
      <c r="O2099" s="6" t="s">
        <v>3984</v>
      </c>
    </row>
    <row r="2100" spans="1:15" x14ac:dyDescent="0.25">
      <c r="A2100" s="6" t="s">
        <v>2438</v>
      </c>
      <c r="B2100" s="6" t="s">
        <v>81</v>
      </c>
      <c r="C2100" s="6" t="s">
        <v>81</v>
      </c>
      <c r="D2100" s="6" t="s">
        <v>81</v>
      </c>
      <c r="E2100" s="6" t="s">
        <v>81</v>
      </c>
      <c r="F2100" s="6" t="s">
        <v>81</v>
      </c>
      <c r="G2100" s="6" t="s">
        <v>81</v>
      </c>
      <c r="H2100" s="6" t="s">
        <v>81</v>
      </c>
      <c r="I2100" s="43"/>
      <c r="J2100" s="43"/>
      <c r="K2100">
        <v>1100663</v>
      </c>
      <c r="L2100" s="6" t="s">
        <v>14661</v>
      </c>
      <c r="M2100" s="6" t="s">
        <v>14662</v>
      </c>
      <c r="N2100" s="6" t="s">
        <v>81</v>
      </c>
      <c r="O2100" s="6" t="s">
        <v>81</v>
      </c>
    </row>
    <row r="2101" spans="1:15" x14ac:dyDescent="0.25">
      <c r="A2101" s="6" t="s">
        <v>2439</v>
      </c>
      <c r="B2101" s="6" t="s">
        <v>3862</v>
      </c>
      <c r="C2101" s="6" t="s">
        <v>3826</v>
      </c>
      <c r="D2101" s="6" t="s">
        <v>14663</v>
      </c>
      <c r="E2101" s="6" t="s">
        <v>81</v>
      </c>
      <c r="F2101" s="6" t="s">
        <v>7008</v>
      </c>
      <c r="G2101" s="6" t="s">
        <v>7009</v>
      </c>
      <c r="H2101" s="6" t="s">
        <v>1601</v>
      </c>
      <c r="I2101" s="43">
        <v>45154</v>
      </c>
      <c r="J2101" s="43"/>
      <c r="K2101">
        <v>109198</v>
      </c>
      <c r="L2101" s="6" t="s">
        <v>14664</v>
      </c>
      <c r="M2101" s="6" t="s">
        <v>14665</v>
      </c>
      <c r="N2101" s="6" t="s">
        <v>4234</v>
      </c>
      <c r="O2101" s="6" t="s">
        <v>3982</v>
      </c>
    </row>
    <row r="2102" spans="1:15" x14ac:dyDescent="0.25">
      <c r="A2102" s="6" t="s">
        <v>3691</v>
      </c>
      <c r="B2102" s="6" t="s">
        <v>3902</v>
      </c>
      <c r="C2102" s="6" t="s">
        <v>3823</v>
      </c>
      <c r="D2102" s="6" t="s">
        <v>14666</v>
      </c>
      <c r="E2102" s="6" t="s">
        <v>81</v>
      </c>
      <c r="F2102" s="6" t="s">
        <v>9529</v>
      </c>
      <c r="G2102" s="6" t="s">
        <v>14667</v>
      </c>
      <c r="H2102" s="6" t="s">
        <v>81</v>
      </c>
      <c r="I2102" s="43"/>
      <c r="J2102" s="43"/>
      <c r="L2102" s="6" t="s">
        <v>14668</v>
      </c>
      <c r="M2102" s="6" t="s">
        <v>81</v>
      </c>
      <c r="N2102" s="6" t="s">
        <v>4227</v>
      </c>
      <c r="O2102" s="6" t="s">
        <v>3982</v>
      </c>
    </row>
    <row r="2103" spans="1:15" x14ac:dyDescent="0.25">
      <c r="A2103" s="6" t="s">
        <v>3692</v>
      </c>
      <c r="B2103" s="6" t="s">
        <v>3867</v>
      </c>
      <c r="C2103" s="6" t="s">
        <v>3821</v>
      </c>
      <c r="D2103" s="6" t="s">
        <v>11505</v>
      </c>
      <c r="E2103" s="6" t="s">
        <v>14669</v>
      </c>
      <c r="F2103" s="6" t="s">
        <v>6722</v>
      </c>
      <c r="G2103" s="6" t="s">
        <v>11507</v>
      </c>
      <c r="H2103" s="6" t="s">
        <v>81</v>
      </c>
      <c r="I2103" s="43"/>
      <c r="J2103" s="43"/>
      <c r="L2103" s="6" t="s">
        <v>14670</v>
      </c>
      <c r="M2103" s="6" t="s">
        <v>81</v>
      </c>
      <c r="N2103" s="6" t="s">
        <v>6026</v>
      </c>
      <c r="O2103" s="6" t="s">
        <v>3982</v>
      </c>
    </row>
    <row r="2104" spans="1:15" x14ac:dyDescent="0.25">
      <c r="A2104" s="6" t="s">
        <v>2441</v>
      </c>
      <c r="B2104" s="6" t="s">
        <v>3956</v>
      </c>
      <c r="C2104" s="6" t="s">
        <v>3823</v>
      </c>
      <c r="D2104" s="6" t="s">
        <v>14671</v>
      </c>
      <c r="E2104" s="6" t="s">
        <v>81</v>
      </c>
      <c r="F2104" s="6" t="s">
        <v>14672</v>
      </c>
      <c r="G2104" s="6" t="s">
        <v>14673</v>
      </c>
      <c r="H2104" s="6" t="s">
        <v>6638</v>
      </c>
      <c r="I2104" s="43">
        <v>45223</v>
      </c>
      <c r="J2104" s="43">
        <v>45229</v>
      </c>
      <c r="K2104">
        <v>98362</v>
      </c>
      <c r="L2104" s="6" t="s">
        <v>14674</v>
      </c>
      <c r="M2104" s="6" t="s">
        <v>14675</v>
      </c>
      <c r="N2104" s="6" t="s">
        <v>4082</v>
      </c>
      <c r="O2104" s="6" t="s">
        <v>3982</v>
      </c>
    </row>
    <row r="2105" spans="1:15" x14ac:dyDescent="0.25">
      <c r="A2105" s="6" t="s">
        <v>3693</v>
      </c>
      <c r="B2105" s="6" t="s">
        <v>3891</v>
      </c>
      <c r="C2105" s="6" t="s">
        <v>3887</v>
      </c>
      <c r="D2105" s="6" t="s">
        <v>14676</v>
      </c>
      <c r="E2105" s="6" t="s">
        <v>81</v>
      </c>
      <c r="F2105" s="6" t="s">
        <v>7748</v>
      </c>
      <c r="G2105" s="6" t="s">
        <v>81</v>
      </c>
      <c r="H2105" s="6" t="s">
        <v>81</v>
      </c>
      <c r="I2105" s="43"/>
      <c r="J2105" s="43"/>
      <c r="L2105" s="6" t="s">
        <v>81</v>
      </c>
      <c r="M2105" s="6" t="s">
        <v>81</v>
      </c>
      <c r="N2105" s="6" t="s">
        <v>6027</v>
      </c>
      <c r="O2105" s="6" t="s">
        <v>3982</v>
      </c>
    </row>
    <row r="2106" spans="1:15" x14ac:dyDescent="0.25">
      <c r="A2106" s="6" t="s">
        <v>2442</v>
      </c>
      <c r="B2106" s="6" t="s">
        <v>81</v>
      </c>
      <c r="C2106" s="6" t="s">
        <v>81</v>
      </c>
      <c r="D2106" s="6" t="s">
        <v>81</v>
      </c>
      <c r="E2106" s="6" t="s">
        <v>81</v>
      </c>
      <c r="F2106" s="6" t="s">
        <v>81</v>
      </c>
      <c r="G2106" s="6" t="s">
        <v>81</v>
      </c>
      <c r="H2106" s="6" t="s">
        <v>81</v>
      </c>
      <c r="I2106" s="43"/>
      <c r="J2106" s="43"/>
      <c r="K2106">
        <v>1100663</v>
      </c>
      <c r="L2106" s="6" t="s">
        <v>14677</v>
      </c>
      <c r="M2106" s="6" t="s">
        <v>14678</v>
      </c>
      <c r="N2106" s="6" t="s">
        <v>81</v>
      </c>
      <c r="O2106" s="6" t="s">
        <v>81</v>
      </c>
    </row>
    <row r="2107" spans="1:15" x14ac:dyDescent="0.25">
      <c r="A2107" s="6" t="s">
        <v>3694</v>
      </c>
      <c r="B2107" s="6" t="s">
        <v>3891</v>
      </c>
      <c r="C2107" s="6" t="s">
        <v>3887</v>
      </c>
      <c r="D2107" s="6" t="s">
        <v>14679</v>
      </c>
      <c r="E2107" s="6" t="s">
        <v>14680</v>
      </c>
      <c r="F2107" s="6" t="s">
        <v>9584</v>
      </c>
      <c r="G2107" s="6" t="s">
        <v>14681</v>
      </c>
      <c r="H2107" s="6" t="s">
        <v>81</v>
      </c>
      <c r="I2107" s="43"/>
      <c r="J2107" s="43"/>
      <c r="K2107">
        <v>1122535</v>
      </c>
      <c r="L2107" s="6" t="s">
        <v>14682</v>
      </c>
      <c r="M2107" s="6" t="s">
        <v>14683</v>
      </c>
      <c r="N2107" s="6" t="s">
        <v>6028</v>
      </c>
      <c r="O2107" s="6" t="s">
        <v>3982</v>
      </c>
    </row>
    <row r="2108" spans="1:15" x14ac:dyDescent="0.25">
      <c r="A2108" s="6" t="s">
        <v>3696</v>
      </c>
      <c r="B2108" s="6" t="s">
        <v>3841</v>
      </c>
      <c r="C2108" s="6" t="s">
        <v>3816</v>
      </c>
      <c r="D2108" s="6" t="s">
        <v>14684</v>
      </c>
      <c r="E2108" s="6" t="s">
        <v>14685</v>
      </c>
      <c r="F2108" s="6" t="s">
        <v>12042</v>
      </c>
      <c r="G2108" s="6" t="s">
        <v>12043</v>
      </c>
      <c r="H2108" s="6" t="s">
        <v>1601</v>
      </c>
      <c r="I2108" s="43">
        <v>45231</v>
      </c>
      <c r="J2108" s="43">
        <v>45236</v>
      </c>
      <c r="K2108">
        <v>1756262</v>
      </c>
      <c r="L2108" s="6" t="s">
        <v>14686</v>
      </c>
      <c r="M2108" s="6" t="s">
        <v>14687</v>
      </c>
      <c r="N2108" s="6" t="s">
        <v>6029</v>
      </c>
      <c r="O2108" s="6" t="s">
        <v>3983</v>
      </c>
    </row>
    <row r="2109" spans="1:15" x14ac:dyDescent="0.25">
      <c r="A2109" s="6" t="s">
        <v>2444</v>
      </c>
      <c r="B2109" s="6" t="s">
        <v>3906</v>
      </c>
      <c r="C2109" s="6" t="s">
        <v>3887</v>
      </c>
      <c r="D2109" s="6" t="s">
        <v>14688</v>
      </c>
      <c r="E2109" s="6" t="s">
        <v>14689</v>
      </c>
      <c r="F2109" s="6" t="s">
        <v>6365</v>
      </c>
      <c r="G2109" s="6" t="s">
        <v>6366</v>
      </c>
      <c r="H2109" s="6" t="s">
        <v>81</v>
      </c>
      <c r="I2109" s="43">
        <v>45153</v>
      </c>
      <c r="J2109" s="43"/>
      <c r="K2109">
        <v>1744676</v>
      </c>
      <c r="L2109" s="6" t="s">
        <v>14690</v>
      </c>
      <c r="M2109" s="6" t="s">
        <v>14691</v>
      </c>
      <c r="N2109" s="6" t="s">
        <v>6030</v>
      </c>
      <c r="O2109" s="6" t="s">
        <v>3982</v>
      </c>
    </row>
    <row r="2110" spans="1:15" x14ac:dyDescent="0.25">
      <c r="A2110" s="6" t="s">
        <v>2446</v>
      </c>
      <c r="B2110" s="6" t="s">
        <v>3918</v>
      </c>
      <c r="C2110" s="6" t="s">
        <v>3826</v>
      </c>
      <c r="D2110" s="6" t="s">
        <v>14692</v>
      </c>
      <c r="E2110" s="6" t="s">
        <v>8686</v>
      </c>
      <c r="F2110" s="6" t="s">
        <v>7444</v>
      </c>
      <c r="G2110" s="6" t="s">
        <v>11612</v>
      </c>
      <c r="H2110" s="6" t="s">
        <v>6829</v>
      </c>
      <c r="I2110" s="43">
        <v>45223</v>
      </c>
      <c r="J2110" s="43">
        <v>45229</v>
      </c>
      <c r="K2110">
        <v>1562476</v>
      </c>
      <c r="L2110" s="6" t="s">
        <v>14693</v>
      </c>
      <c r="M2110" s="6" t="s">
        <v>14694</v>
      </c>
      <c r="N2110" s="6" t="s">
        <v>4009</v>
      </c>
      <c r="O2110" s="6" t="s">
        <v>3982</v>
      </c>
    </row>
    <row r="2111" spans="1:15" x14ac:dyDescent="0.25">
      <c r="A2111" s="6" t="s">
        <v>3697</v>
      </c>
      <c r="B2111" s="6" t="s">
        <v>3847</v>
      </c>
      <c r="C2111" s="6" t="s">
        <v>3819</v>
      </c>
      <c r="D2111" s="6" t="s">
        <v>14695</v>
      </c>
      <c r="E2111" s="6" t="s">
        <v>14696</v>
      </c>
      <c r="F2111" s="6" t="s">
        <v>6722</v>
      </c>
      <c r="G2111" s="6" t="s">
        <v>14697</v>
      </c>
      <c r="H2111" s="6" t="s">
        <v>81</v>
      </c>
      <c r="I2111" s="43"/>
      <c r="J2111" s="43"/>
      <c r="L2111" s="6" t="s">
        <v>14698</v>
      </c>
      <c r="M2111" s="6" t="s">
        <v>14699</v>
      </c>
      <c r="N2111" s="6" t="s">
        <v>6031</v>
      </c>
      <c r="O2111" s="6" t="s">
        <v>3982</v>
      </c>
    </row>
    <row r="2112" spans="1:15" x14ac:dyDescent="0.25">
      <c r="A2112" s="6" t="s">
        <v>3698</v>
      </c>
      <c r="B2112" s="6" t="s">
        <v>3858</v>
      </c>
      <c r="C2112" s="6" t="s">
        <v>3819</v>
      </c>
      <c r="D2112" s="6" t="s">
        <v>14700</v>
      </c>
      <c r="E2112" s="6" t="s">
        <v>81</v>
      </c>
      <c r="F2112" s="6" t="s">
        <v>6803</v>
      </c>
      <c r="G2112" s="6" t="s">
        <v>14701</v>
      </c>
      <c r="H2112" s="6" t="s">
        <v>81</v>
      </c>
      <c r="I2112" s="43"/>
      <c r="J2112" s="43"/>
      <c r="L2112" s="6" t="s">
        <v>81</v>
      </c>
      <c r="M2112" s="6" t="s">
        <v>81</v>
      </c>
      <c r="N2112" s="6" t="s">
        <v>6032</v>
      </c>
      <c r="O2112" s="6" t="s">
        <v>3982</v>
      </c>
    </row>
    <row r="2113" spans="1:15" x14ac:dyDescent="0.25">
      <c r="A2113" s="6" t="s">
        <v>2447</v>
      </c>
      <c r="B2113" s="6" t="s">
        <v>3815</v>
      </c>
      <c r="C2113" s="6" t="s">
        <v>3816</v>
      </c>
      <c r="D2113" s="6" t="s">
        <v>14702</v>
      </c>
      <c r="E2113" s="6" t="s">
        <v>81</v>
      </c>
      <c r="F2113" s="6" t="s">
        <v>7097</v>
      </c>
      <c r="G2113" s="6" t="s">
        <v>7098</v>
      </c>
      <c r="H2113" s="6" t="s">
        <v>1601</v>
      </c>
      <c r="I2113" s="43">
        <v>45223</v>
      </c>
      <c r="J2113" s="43">
        <v>45229</v>
      </c>
      <c r="K2113">
        <v>97745</v>
      </c>
      <c r="L2113" s="6" t="s">
        <v>14703</v>
      </c>
      <c r="M2113" s="6" t="s">
        <v>14704</v>
      </c>
      <c r="N2113" s="6" t="s">
        <v>4404</v>
      </c>
      <c r="O2113" s="6" t="s">
        <v>3983</v>
      </c>
    </row>
    <row r="2114" spans="1:15" x14ac:dyDescent="0.25">
      <c r="A2114" s="6" t="s">
        <v>2448</v>
      </c>
      <c r="B2114" s="6" t="s">
        <v>3891</v>
      </c>
      <c r="C2114" s="6" t="s">
        <v>3887</v>
      </c>
      <c r="D2114" s="6" t="s">
        <v>14705</v>
      </c>
      <c r="E2114" s="6" t="s">
        <v>81</v>
      </c>
      <c r="F2114" s="6" t="s">
        <v>8326</v>
      </c>
      <c r="G2114" s="6" t="s">
        <v>14706</v>
      </c>
      <c r="H2114" s="6" t="s">
        <v>6852</v>
      </c>
      <c r="I2114" s="43">
        <v>45224</v>
      </c>
      <c r="J2114" s="43">
        <v>45229</v>
      </c>
      <c r="K2114">
        <v>1283699</v>
      </c>
      <c r="L2114" s="6" t="s">
        <v>14707</v>
      </c>
      <c r="M2114" s="6" t="s">
        <v>14708</v>
      </c>
      <c r="N2114" s="6" t="s">
        <v>4705</v>
      </c>
      <c r="O2114" s="6" t="s">
        <v>3982</v>
      </c>
    </row>
    <row r="2115" spans="1:15" x14ac:dyDescent="0.25">
      <c r="A2115" s="6" t="s">
        <v>3699</v>
      </c>
      <c r="B2115" s="6" t="s">
        <v>3860</v>
      </c>
      <c r="C2115" s="6" t="s">
        <v>102</v>
      </c>
      <c r="D2115" s="6" t="s">
        <v>14709</v>
      </c>
      <c r="E2115" s="6" t="s">
        <v>14710</v>
      </c>
      <c r="F2115" s="6" t="s">
        <v>14711</v>
      </c>
      <c r="G2115" s="6" t="s">
        <v>14712</v>
      </c>
      <c r="H2115" s="6" t="s">
        <v>81</v>
      </c>
      <c r="I2115" s="43"/>
      <c r="J2115" s="43"/>
      <c r="L2115" s="6" t="s">
        <v>81</v>
      </c>
      <c r="M2115" s="6" t="s">
        <v>81</v>
      </c>
      <c r="N2115" s="6" t="s">
        <v>6033</v>
      </c>
      <c r="O2115" s="6" t="s">
        <v>3983</v>
      </c>
    </row>
    <row r="2116" spans="1:15" x14ac:dyDescent="0.25">
      <c r="A2116" s="6" t="s">
        <v>2450</v>
      </c>
      <c r="B2116" s="6" t="s">
        <v>3856</v>
      </c>
      <c r="C2116" s="6" t="s">
        <v>3823</v>
      </c>
      <c r="D2116" s="6" t="s">
        <v>10466</v>
      </c>
      <c r="E2116" s="6" t="s">
        <v>8291</v>
      </c>
      <c r="F2116" s="6" t="s">
        <v>6520</v>
      </c>
      <c r="G2116" s="6" t="s">
        <v>14713</v>
      </c>
      <c r="H2116" s="6" t="s">
        <v>6353</v>
      </c>
      <c r="I2116" s="43">
        <v>45222</v>
      </c>
      <c r="J2116" s="43">
        <v>45226</v>
      </c>
      <c r="K2116">
        <v>937098</v>
      </c>
      <c r="L2116" s="6" t="s">
        <v>14714</v>
      </c>
      <c r="M2116" s="6" t="s">
        <v>14715</v>
      </c>
      <c r="N2116" s="6" t="s">
        <v>4288</v>
      </c>
      <c r="O2116" s="6" t="s">
        <v>3982</v>
      </c>
    </row>
    <row r="2117" spans="1:15" x14ac:dyDescent="0.25">
      <c r="A2117" s="6" t="s">
        <v>3701</v>
      </c>
      <c r="B2117" s="6" t="s">
        <v>3838</v>
      </c>
      <c r="C2117" s="6" t="s">
        <v>3826</v>
      </c>
      <c r="D2117" s="6" t="s">
        <v>14716</v>
      </c>
      <c r="E2117" s="6" t="s">
        <v>81</v>
      </c>
      <c r="F2117" s="6" t="s">
        <v>9247</v>
      </c>
      <c r="G2117" s="6" t="s">
        <v>13849</v>
      </c>
      <c r="H2117" s="6" t="s">
        <v>3137</v>
      </c>
      <c r="I2117" s="43">
        <v>45224</v>
      </c>
      <c r="J2117" s="43">
        <v>45229</v>
      </c>
      <c r="K2117">
        <v>1361658</v>
      </c>
      <c r="L2117" s="6" t="s">
        <v>14717</v>
      </c>
      <c r="M2117" s="6" t="s">
        <v>14718</v>
      </c>
      <c r="N2117" s="6" t="s">
        <v>6034</v>
      </c>
      <c r="O2117" s="6" t="s">
        <v>3982</v>
      </c>
    </row>
    <row r="2118" spans="1:15" x14ac:dyDescent="0.25">
      <c r="A2118" s="6" t="s">
        <v>3702</v>
      </c>
      <c r="B2118" s="6" t="s">
        <v>3848</v>
      </c>
      <c r="C2118" s="6" t="s">
        <v>3819</v>
      </c>
      <c r="D2118" s="6" t="s">
        <v>11055</v>
      </c>
      <c r="E2118" s="6" t="s">
        <v>14719</v>
      </c>
      <c r="F2118" s="6" t="s">
        <v>6722</v>
      </c>
      <c r="G2118" s="6" t="s">
        <v>14720</v>
      </c>
      <c r="H2118" s="6" t="s">
        <v>81</v>
      </c>
      <c r="I2118" s="43"/>
      <c r="J2118" s="43"/>
      <c r="L2118" s="6" t="s">
        <v>14721</v>
      </c>
      <c r="M2118" s="6" t="s">
        <v>81</v>
      </c>
      <c r="N2118" s="6" t="s">
        <v>4697</v>
      </c>
      <c r="O2118" s="6" t="s">
        <v>3982</v>
      </c>
    </row>
    <row r="2119" spans="1:15" x14ac:dyDescent="0.25">
      <c r="A2119" s="6" t="s">
        <v>3703</v>
      </c>
      <c r="B2119" s="6" t="s">
        <v>3847</v>
      </c>
      <c r="C2119" s="6" t="s">
        <v>3819</v>
      </c>
      <c r="D2119" s="6" t="s">
        <v>14722</v>
      </c>
      <c r="E2119" s="6" t="s">
        <v>81</v>
      </c>
      <c r="F2119" s="6" t="s">
        <v>6627</v>
      </c>
      <c r="G2119" s="6" t="s">
        <v>14723</v>
      </c>
      <c r="H2119" s="6" t="s">
        <v>1885</v>
      </c>
      <c r="I2119" s="43">
        <v>45141</v>
      </c>
      <c r="J2119" s="43"/>
      <c r="L2119" s="6" t="s">
        <v>81</v>
      </c>
      <c r="M2119" s="6" t="s">
        <v>81</v>
      </c>
      <c r="N2119" s="6" t="s">
        <v>6035</v>
      </c>
      <c r="O2119" s="6" t="s">
        <v>3982</v>
      </c>
    </row>
    <row r="2120" spans="1:15" x14ac:dyDescent="0.25">
      <c r="A2120" s="6" t="s">
        <v>2452</v>
      </c>
      <c r="B2120" s="6" t="s">
        <v>3918</v>
      </c>
      <c r="C2120" s="6" t="s">
        <v>3826</v>
      </c>
      <c r="D2120" s="6" t="s">
        <v>14724</v>
      </c>
      <c r="E2120" s="6" t="s">
        <v>81</v>
      </c>
      <c r="F2120" s="6" t="s">
        <v>14725</v>
      </c>
      <c r="G2120" s="6" t="s">
        <v>14726</v>
      </c>
      <c r="H2120" s="6" t="s">
        <v>6360</v>
      </c>
      <c r="I2120" s="43">
        <v>45160</v>
      </c>
      <c r="J2120" s="43"/>
      <c r="K2120">
        <v>794170</v>
      </c>
      <c r="L2120" s="6" t="s">
        <v>14727</v>
      </c>
      <c r="M2120" s="6" t="s">
        <v>14728</v>
      </c>
      <c r="N2120" s="6" t="s">
        <v>4885</v>
      </c>
      <c r="O2120" s="6" t="s">
        <v>3982</v>
      </c>
    </row>
    <row r="2121" spans="1:15" x14ac:dyDescent="0.25">
      <c r="A2121" s="6" t="s">
        <v>2454</v>
      </c>
      <c r="B2121" s="6" t="s">
        <v>3847</v>
      </c>
      <c r="C2121" s="6" t="s">
        <v>3819</v>
      </c>
      <c r="D2121" s="6" t="s">
        <v>14729</v>
      </c>
      <c r="E2121" s="6" t="s">
        <v>14542</v>
      </c>
      <c r="F2121" s="6" t="s">
        <v>7013</v>
      </c>
      <c r="G2121" s="6" t="s">
        <v>14730</v>
      </c>
      <c r="H2121" s="6" t="s">
        <v>1601</v>
      </c>
      <c r="I2121" s="43">
        <v>45146</v>
      </c>
      <c r="J2121" s="43"/>
      <c r="K2121">
        <v>1650164</v>
      </c>
      <c r="L2121" s="6" t="s">
        <v>14731</v>
      </c>
      <c r="M2121" s="6" t="s">
        <v>14732</v>
      </c>
      <c r="N2121" s="6" t="s">
        <v>6036</v>
      </c>
      <c r="O2121" s="6" t="s">
        <v>3982</v>
      </c>
    </row>
    <row r="2122" spans="1:15" x14ac:dyDescent="0.25">
      <c r="A2122" s="6" t="s">
        <v>3704</v>
      </c>
      <c r="B2122" s="6" t="s">
        <v>745</v>
      </c>
      <c r="C2122" s="6" t="s">
        <v>3823</v>
      </c>
      <c r="D2122" s="6" t="s">
        <v>14733</v>
      </c>
      <c r="E2122" s="6" t="s">
        <v>14734</v>
      </c>
      <c r="F2122" s="6" t="s">
        <v>6722</v>
      </c>
      <c r="G2122" s="6" t="s">
        <v>14735</v>
      </c>
      <c r="H2122" s="6" t="s">
        <v>81</v>
      </c>
      <c r="I2122" s="43"/>
      <c r="J2122" s="43"/>
      <c r="L2122" s="6" t="s">
        <v>14736</v>
      </c>
      <c r="M2122" s="6" t="s">
        <v>81</v>
      </c>
      <c r="N2122" s="6" t="s">
        <v>4703</v>
      </c>
      <c r="O2122" s="6" t="s">
        <v>3984</v>
      </c>
    </row>
    <row r="2123" spans="1:15" x14ac:dyDescent="0.25">
      <c r="A2123" s="6" t="s">
        <v>2456</v>
      </c>
      <c r="B2123" s="6" t="s">
        <v>3828</v>
      </c>
      <c r="C2123" s="6" t="s">
        <v>3821</v>
      </c>
      <c r="D2123" s="6" t="s">
        <v>14737</v>
      </c>
      <c r="E2123" s="6" t="s">
        <v>8480</v>
      </c>
      <c r="F2123" s="6" t="s">
        <v>6374</v>
      </c>
      <c r="G2123" s="6" t="s">
        <v>9801</v>
      </c>
      <c r="H2123" s="6" t="s">
        <v>6376</v>
      </c>
      <c r="I2123" s="43">
        <v>45146</v>
      </c>
      <c r="J2123" s="43"/>
      <c r="K2123">
        <v>1880661</v>
      </c>
      <c r="L2123" s="6" t="s">
        <v>14738</v>
      </c>
      <c r="M2123" s="6" t="s">
        <v>14739</v>
      </c>
      <c r="N2123" s="6" t="s">
        <v>4169</v>
      </c>
      <c r="O2123" s="6" t="s">
        <v>3982</v>
      </c>
    </row>
    <row r="2124" spans="1:15" x14ac:dyDescent="0.25">
      <c r="A2124" s="6" t="s">
        <v>3706</v>
      </c>
      <c r="B2124" s="6" t="s">
        <v>3918</v>
      </c>
      <c r="C2124" s="6" t="s">
        <v>3826</v>
      </c>
      <c r="D2124" s="6" t="s">
        <v>14740</v>
      </c>
      <c r="E2124" s="6" t="s">
        <v>8126</v>
      </c>
      <c r="F2124" s="6" t="s">
        <v>14741</v>
      </c>
      <c r="G2124" s="6" t="s">
        <v>14742</v>
      </c>
      <c r="H2124" s="6" t="s">
        <v>6835</v>
      </c>
      <c r="I2124" s="43">
        <v>45224</v>
      </c>
      <c r="J2124" s="43">
        <v>45229</v>
      </c>
      <c r="K2124">
        <v>1561680</v>
      </c>
      <c r="L2124" s="6" t="s">
        <v>14743</v>
      </c>
      <c r="M2124" s="6" t="s">
        <v>14744</v>
      </c>
      <c r="N2124" s="6" t="s">
        <v>4579</v>
      </c>
      <c r="O2124" s="6" t="s">
        <v>3982</v>
      </c>
    </row>
    <row r="2125" spans="1:15" x14ac:dyDescent="0.25">
      <c r="A2125" s="6" t="s">
        <v>2458</v>
      </c>
      <c r="B2125" s="6" t="s">
        <v>3865</v>
      </c>
      <c r="C2125" s="6" t="s">
        <v>3866</v>
      </c>
      <c r="D2125" s="6" t="s">
        <v>14745</v>
      </c>
      <c r="E2125" s="6" t="s">
        <v>9283</v>
      </c>
      <c r="F2125" s="6" t="s">
        <v>6467</v>
      </c>
      <c r="G2125" s="6" t="s">
        <v>6468</v>
      </c>
      <c r="H2125" s="6" t="s">
        <v>6376</v>
      </c>
      <c r="I2125" s="43">
        <v>45230</v>
      </c>
      <c r="J2125" s="43">
        <v>45236</v>
      </c>
      <c r="K2125">
        <v>1811074</v>
      </c>
      <c r="L2125" s="6" t="s">
        <v>14746</v>
      </c>
      <c r="M2125" s="6" t="s">
        <v>14747</v>
      </c>
      <c r="N2125" s="6" t="s">
        <v>6037</v>
      </c>
      <c r="O2125" s="6" t="s">
        <v>3982</v>
      </c>
    </row>
    <row r="2126" spans="1:15" x14ac:dyDescent="0.25">
      <c r="A2126" s="6" t="s">
        <v>2459</v>
      </c>
      <c r="B2126" s="6" t="s">
        <v>3925</v>
      </c>
      <c r="C2126" s="6" t="s">
        <v>3826</v>
      </c>
      <c r="D2126" s="6" t="s">
        <v>14748</v>
      </c>
      <c r="E2126" s="6" t="s">
        <v>81</v>
      </c>
      <c r="F2126" s="6" t="s">
        <v>6445</v>
      </c>
      <c r="G2126" s="6" t="s">
        <v>7814</v>
      </c>
      <c r="H2126" s="6" t="s">
        <v>6447</v>
      </c>
      <c r="I2126" s="43">
        <v>45155</v>
      </c>
      <c r="J2126" s="43"/>
      <c r="K2126">
        <v>1116132</v>
      </c>
      <c r="L2126" s="6" t="s">
        <v>14749</v>
      </c>
      <c r="M2126" s="6" t="s">
        <v>14750</v>
      </c>
      <c r="N2126" s="6" t="s">
        <v>4413</v>
      </c>
      <c r="O2126" s="6" t="s">
        <v>3982</v>
      </c>
    </row>
    <row r="2127" spans="1:15" x14ac:dyDescent="0.25">
      <c r="A2127" s="6" t="s">
        <v>2461</v>
      </c>
      <c r="B2127" s="6" t="s">
        <v>3945</v>
      </c>
      <c r="C2127" s="6" t="s">
        <v>3826</v>
      </c>
      <c r="D2127" s="6" t="s">
        <v>14751</v>
      </c>
      <c r="E2127" s="6" t="s">
        <v>81</v>
      </c>
      <c r="F2127" s="6" t="s">
        <v>14752</v>
      </c>
      <c r="G2127" s="6" t="s">
        <v>14753</v>
      </c>
      <c r="H2127" s="6" t="s">
        <v>7694</v>
      </c>
      <c r="I2127" s="43">
        <v>45231</v>
      </c>
      <c r="J2127" s="43">
        <v>45236</v>
      </c>
      <c r="K2127">
        <v>1206264</v>
      </c>
      <c r="L2127" s="6" t="s">
        <v>14754</v>
      </c>
      <c r="M2127" s="6" t="s">
        <v>14755</v>
      </c>
      <c r="N2127" s="6" t="s">
        <v>4270</v>
      </c>
      <c r="O2127" s="6" t="s">
        <v>3982</v>
      </c>
    </row>
    <row r="2128" spans="1:15" x14ac:dyDescent="0.25">
      <c r="A2128" s="6" t="s">
        <v>3708</v>
      </c>
      <c r="B2128" s="6" t="s">
        <v>3952</v>
      </c>
      <c r="C2128" s="6" t="s">
        <v>3835</v>
      </c>
      <c r="D2128" s="6" t="s">
        <v>14756</v>
      </c>
      <c r="E2128" s="6" t="s">
        <v>81</v>
      </c>
      <c r="F2128" s="6" t="s">
        <v>6557</v>
      </c>
      <c r="G2128" s="6" t="s">
        <v>14757</v>
      </c>
      <c r="H2128" s="6" t="s">
        <v>6408</v>
      </c>
      <c r="I2128" s="43">
        <v>45224</v>
      </c>
      <c r="J2128" s="43">
        <v>45229</v>
      </c>
      <c r="K2128">
        <v>98677</v>
      </c>
      <c r="L2128" s="6" t="s">
        <v>14758</v>
      </c>
      <c r="M2128" s="6" t="s">
        <v>14759</v>
      </c>
      <c r="N2128" s="6" t="s">
        <v>3999</v>
      </c>
      <c r="O2128" s="6" t="s">
        <v>3983</v>
      </c>
    </row>
    <row r="2129" spans="1:15" x14ac:dyDescent="0.25">
      <c r="A2129" s="6" t="s">
        <v>2463</v>
      </c>
      <c r="B2129" s="6" t="s">
        <v>3824</v>
      </c>
      <c r="C2129" s="6" t="s">
        <v>3823</v>
      </c>
      <c r="D2129" s="6" t="s">
        <v>14760</v>
      </c>
      <c r="E2129" s="6" t="s">
        <v>81</v>
      </c>
      <c r="F2129" s="6" t="s">
        <v>14761</v>
      </c>
      <c r="G2129" s="6" t="s">
        <v>14762</v>
      </c>
      <c r="H2129" s="6" t="s">
        <v>6650</v>
      </c>
      <c r="I2129" s="43">
        <v>45229</v>
      </c>
      <c r="J2129" s="43">
        <v>45233</v>
      </c>
      <c r="K2129">
        <v>1069878</v>
      </c>
      <c r="L2129" s="6" t="s">
        <v>14763</v>
      </c>
      <c r="M2129" s="6" t="s">
        <v>14764</v>
      </c>
      <c r="N2129" s="6" t="s">
        <v>4538</v>
      </c>
      <c r="O2129" s="6" t="s">
        <v>3982</v>
      </c>
    </row>
    <row r="2130" spans="1:15" x14ac:dyDescent="0.25">
      <c r="A2130" s="6" t="s">
        <v>2464</v>
      </c>
      <c r="B2130" s="6" t="s">
        <v>3884</v>
      </c>
      <c r="C2130" s="6" t="s">
        <v>3866</v>
      </c>
      <c r="D2130" s="6" t="s">
        <v>14765</v>
      </c>
      <c r="E2130" s="6" t="s">
        <v>9557</v>
      </c>
      <c r="F2130" s="6" t="s">
        <v>7065</v>
      </c>
      <c r="G2130" s="6" t="s">
        <v>7970</v>
      </c>
      <c r="H2130" s="6" t="s">
        <v>6376</v>
      </c>
      <c r="I2130" s="43">
        <v>45231</v>
      </c>
      <c r="J2130" s="43">
        <v>45236</v>
      </c>
      <c r="K2130">
        <v>1389170</v>
      </c>
      <c r="L2130" s="6" t="s">
        <v>14766</v>
      </c>
      <c r="M2130" s="6" t="s">
        <v>14767</v>
      </c>
      <c r="N2130" s="6" t="s">
        <v>4747</v>
      </c>
      <c r="O2130" s="6" t="s">
        <v>3982</v>
      </c>
    </row>
    <row r="2131" spans="1:15" x14ac:dyDescent="0.25">
      <c r="A2131" s="6" t="s">
        <v>2466</v>
      </c>
      <c r="B2131" s="6" t="s">
        <v>3837</v>
      </c>
      <c r="C2131" s="6" t="s">
        <v>3823</v>
      </c>
      <c r="D2131" s="6" t="s">
        <v>14768</v>
      </c>
      <c r="E2131" s="6" t="s">
        <v>6438</v>
      </c>
      <c r="F2131" s="6" t="s">
        <v>6627</v>
      </c>
      <c r="G2131" s="6" t="s">
        <v>14769</v>
      </c>
      <c r="H2131" s="6" t="s">
        <v>1885</v>
      </c>
      <c r="I2131" s="43">
        <v>45229</v>
      </c>
      <c r="J2131" s="43">
        <v>45233</v>
      </c>
      <c r="K2131">
        <v>1075124</v>
      </c>
      <c r="L2131" s="6" t="s">
        <v>14770</v>
      </c>
      <c r="M2131" s="6" t="s">
        <v>14771</v>
      </c>
      <c r="N2131" s="6" t="s">
        <v>4223</v>
      </c>
      <c r="O2131" s="6" t="s">
        <v>3982</v>
      </c>
    </row>
    <row r="2132" spans="1:15" x14ac:dyDescent="0.25">
      <c r="A2132" s="6" t="s">
        <v>3710</v>
      </c>
      <c r="B2132" s="6" t="s">
        <v>3838</v>
      </c>
      <c r="C2132" s="6" t="s">
        <v>3826</v>
      </c>
      <c r="D2132" s="6" t="s">
        <v>14772</v>
      </c>
      <c r="E2132" s="6" t="s">
        <v>81</v>
      </c>
      <c r="F2132" s="6" t="s">
        <v>14773</v>
      </c>
      <c r="G2132" s="6" t="s">
        <v>14774</v>
      </c>
      <c r="H2132" s="6" t="s">
        <v>1601</v>
      </c>
      <c r="I2132" s="43">
        <v>45236</v>
      </c>
      <c r="J2132" s="43">
        <v>45240</v>
      </c>
      <c r="K2132">
        <v>1526520</v>
      </c>
      <c r="L2132" s="6" t="s">
        <v>14775</v>
      </c>
      <c r="M2132" s="6" t="s">
        <v>14776</v>
      </c>
      <c r="N2132" s="6" t="s">
        <v>4612</v>
      </c>
      <c r="O2132" s="6" t="s">
        <v>3982</v>
      </c>
    </row>
    <row r="2133" spans="1:15" x14ac:dyDescent="0.25">
      <c r="A2133" s="6" t="s">
        <v>2467</v>
      </c>
      <c r="B2133" s="6" t="s">
        <v>3920</v>
      </c>
      <c r="C2133" s="6" t="s">
        <v>3819</v>
      </c>
      <c r="D2133" s="6" t="s">
        <v>14777</v>
      </c>
      <c r="E2133" s="6" t="s">
        <v>81</v>
      </c>
      <c r="F2133" s="6" t="s">
        <v>7544</v>
      </c>
      <c r="G2133" s="6" t="s">
        <v>7545</v>
      </c>
      <c r="H2133" s="6" t="s">
        <v>6617</v>
      </c>
      <c r="I2133" s="43">
        <v>45230</v>
      </c>
      <c r="J2133" s="43">
        <v>45236</v>
      </c>
      <c r="K2133">
        <v>864749</v>
      </c>
      <c r="L2133" s="6" t="s">
        <v>14778</v>
      </c>
      <c r="M2133" s="6" t="s">
        <v>14779</v>
      </c>
      <c r="N2133" s="6" t="s">
        <v>4392</v>
      </c>
      <c r="O2133" s="6" t="s">
        <v>3982</v>
      </c>
    </row>
    <row r="2134" spans="1:15" x14ac:dyDescent="0.25">
      <c r="A2134" s="6" t="s">
        <v>15858</v>
      </c>
      <c r="B2134" s="6" t="s">
        <v>3884</v>
      </c>
      <c r="C2134" s="6" t="s">
        <v>3866</v>
      </c>
      <c r="D2134" s="6" t="s">
        <v>24716</v>
      </c>
      <c r="E2134" s="6" t="s">
        <v>24717</v>
      </c>
      <c r="F2134" s="6" t="s">
        <v>7215</v>
      </c>
      <c r="G2134" s="6" t="s">
        <v>24718</v>
      </c>
      <c r="H2134" s="6" t="s">
        <v>81</v>
      </c>
      <c r="I2134" s="43"/>
      <c r="J2134" s="43"/>
      <c r="L2134" s="6" t="s">
        <v>81</v>
      </c>
      <c r="M2134" s="6" t="s">
        <v>81</v>
      </c>
      <c r="N2134" s="6" t="s">
        <v>24719</v>
      </c>
      <c r="O2134" s="6" t="s">
        <v>3982</v>
      </c>
    </row>
    <row r="2135" spans="1:15" x14ac:dyDescent="0.25">
      <c r="A2135" s="6" t="s">
        <v>15860</v>
      </c>
      <c r="B2135" s="6" t="s">
        <v>3883</v>
      </c>
      <c r="C2135" s="6" t="s">
        <v>3823</v>
      </c>
      <c r="D2135" s="6" t="s">
        <v>24720</v>
      </c>
      <c r="E2135" s="6" t="s">
        <v>8523</v>
      </c>
      <c r="F2135" s="6" t="s">
        <v>6467</v>
      </c>
      <c r="G2135" s="6" t="s">
        <v>24721</v>
      </c>
      <c r="H2135" s="6" t="s">
        <v>6376</v>
      </c>
      <c r="I2135" s="43">
        <v>45222</v>
      </c>
      <c r="J2135" s="43">
        <v>45226</v>
      </c>
      <c r="L2135" s="6" t="s">
        <v>81</v>
      </c>
      <c r="M2135" s="6" t="s">
        <v>81</v>
      </c>
      <c r="N2135" s="6" t="s">
        <v>24722</v>
      </c>
      <c r="O2135" s="6" t="s">
        <v>3984</v>
      </c>
    </row>
    <row r="2136" spans="1:15" x14ac:dyDescent="0.25">
      <c r="A2136" s="6" t="s">
        <v>2469</v>
      </c>
      <c r="B2136" s="6" t="s">
        <v>3935</v>
      </c>
      <c r="C2136" s="6" t="s">
        <v>3840</v>
      </c>
      <c r="D2136" s="6" t="s">
        <v>14780</v>
      </c>
      <c r="E2136" s="6" t="s">
        <v>6476</v>
      </c>
      <c r="F2136" s="6" t="s">
        <v>8326</v>
      </c>
      <c r="G2136" s="6" t="s">
        <v>14781</v>
      </c>
      <c r="H2136" s="6" t="s">
        <v>6852</v>
      </c>
      <c r="I2136" s="43">
        <v>45230</v>
      </c>
      <c r="J2136" s="43">
        <v>45236</v>
      </c>
      <c r="K2136">
        <v>1476150</v>
      </c>
      <c r="L2136" s="6" t="s">
        <v>14782</v>
      </c>
      <c r="M2136" s="6" t="s">
        <v>14783</v>
      </c>
      <c r="N2136" s="6" t="s">
        <v>6038</v>
      </c>
      <c r="O2136" s="6" t="s">
        <v>3982</v>
      </c>
    </row>
    <row r="2137" spans="1:15" x14ac:dyDescent="0.25">
      <c r="A2137" s="6" t="s">
        <v>2470</v>
      </c>
      <c r="B2137" s="6" t="s">
        <v>3828</v>
      </c>
      <c r="C2137" s="6" t="s">
        <v>3821</v>
      </c>
      <c r="D2137" s="6" t="s">
        <v>14784</v>
      </c>
      <c r="E2137" s="6" t="s">
        <v>81</v>
      </c>
      <c r="F2137" s="6" t="s">
        <v>6592</v>
      </c>
      <c r="G2137" s="6" t="s">
        <v>6593</v>
      </c>
      <c r="H2137" s="6" t="s">
        <v>6594</v>
      </c>
      <c r="I2137" s="43">
        <v>45224</v>
      </c>
      <c r="J2137" s="43">
        <v>45229</v>
      </c>
      <c r="K2137">
        <v>1113169</v>
      </c>
      <c r="L2137" s="6" t="s">
        <v>14785</v>
      </c>
      <c r="M2137" s="6" t="s">
        <v>14786</v>
      </c>
      <c r="N2137" s="6" t="s">
        <v>4940</v>
      </c>
      <c r="O2137" s="6" t="s">
        <v>3982</v>
      </c>
    </row>
    <row r="2138" spans="1:15" x14ac:dyDescent="0.25">
      <c r="A2138" s="6" t="s">
        <v>15862</v>
      </c>
      <c r="B2138" s="6" t="s">
        <v>3871</v>
      </c>
      <c r="C2138" s="6" t="s">
        <v>114</v>
      </c>
      <c r="D2138" s="6" t="s">
        <v>24723</v>
      </c>
      <c r="E2138" s="6" t="s">
        <v>8523</v>
      </c>
      <c r="F2138" s="6" t="s">
        <v>8409</v>
      </c>
      <c r="G2138" s="6" t="s">
        <v>13195</v>
      </c>
      <c r="H2138" s="6" t="s">
        <v>6703</v>
      </c>
      <c r="I2138" s="43">
        <v>45223</v>
      </c>
      <c r="J2138" s="43">
        <v>45229</v>
      </c>
      <c r="L2138" s="6" t="s">
        <v>81</v>
      </c>
      <c r="M2138" s="6" t="s">
        <v>81</v>
      </c>
      <c r="N2138" s="6" t="s">
        <v>24724</v>
      </c>
      <c r="O2138" s="6" t="s">
        <v>3982</v>
      </c>
    </row>
    <row r="2139" spans="1:15" x14ac:dyDescent="0.25">
      <c r="A2139" s="6" t="s">
        <v>2472</v>
      </c>
      <c r="B2139" s="6" t="s">
        <v>3884</v>
      </c>
      <c r="C2139" s="6" t="s">
        <v>3866</v>
      </c>
      <c r="D2139" s="6" t="s">
        <v>14787</v>
      </c>
      <c r="E2139" s="6" t="s">
        <v>14788</v>
      </c>
      <c r="F2139" s="6" t="s">
        <v>6655</v>
      </c>
      <c r="G2139" s="6" t="s">
        <v>14789</v>
      </c>
      <c r="H2139" s="6" t="s">
        <v>31</v>
      </c>
      <c r="I2139" s="43">
        <v>45237</v>
      </c>
      <c r="J2139" s="43">
        <v>45243</v>
      </c>
      <c r="K2139">
        <v>1232384</v>
      </c>
      <c r="L2139" s="6" t="s">
        <v>14790</v>
      </c>
      <c r="M2139" s="6" t="s">
        <v>14791</v>
      </c>
      <c r="N2139" s="6" t="s">
        <v>4555</v>
      </c>
      <c r="O2139" s="6" t="s">
        <v>3982</v>
      </c>
    </row>
    <row r="2140" spans="1:15" x14ac:dyDescent="0.25">
      <c r="A2140" s="6" t="s">
        <v>2474</v>
      </c>
      <c r="B2140" s="6" t="s">
        <v>3863</v>
      </c>
      <c r="C2140" s="6" t="s">
        <v>3823</v>
      </c>
      <c r="D2140" s="6" t="s">
        <v>14792</v>
      </c>
      <c r="E2140" s="6" t="s">
        <v>14793</v>
      </c>
      <c r="F2140" s="6" t="s">
        <v>6698</v>
      </c>
      <c r="G2140" s="6" t="s">
        <v>14794</v>
      </c>
      <c r="H2140" s="6" t="s">
        <v>81</v>
      </c>
      <c r="I2140" s="43">
        <v>45229</v>
      </c>
      <c r="J2140" s="43">
        <v>45233</v>
      </c>
      <c r="K2140">
        <v>1660734</v>
      </c>
      <c r="L2140" s="6" t="s">
        <v>14795</v>
      </c>
      <c r="M2140" s="6" t="s">
        <v>14796</v>
      </c>
      <c r="N2140" s="6" t="s">
        <v>4567</v>
      </c>
      <c r="O2140" s="6" t="s">
        <v>3982</v>
      </c>
    </row>
    <row r="2141" spans="1:15" x14ac:dyDescent="0.25">
      <c r="A2141" s="6" t="s">
        <v>2476</v>
      </c>
      <c r="B2141" s="6" t="s">
        <v>77</v>
      </c>
      <c r="C2141" s="6" t="s">
        <v>3823</v>
      </c>
      <c r="D2141" s="6" t="s">
        <v>14797</v>
      </c>
      <c r="E2141" s="6" t="s">
        <v>81</v>
      </c>
      <c r="F2141" s="6" t="s">
        <v>6557</v>
      </c>
      <c r="G2141" s="6" t="s">
        <v>10185</v>
      </c>
      <c r="H2141" s="6" t="s">
        <v>6408</v>
      </c>
      <c r="I2141" s="43">
        <v>45222</v>
      </c>
      <c r="J2141" s="43">
        <v>45226</v>
      </c>
      <c r="K2141">
        <v>1552033</v>
      </c>
      <c r="L2141" s="6" t="s">
        <v>14798</v>
      </c>
      <c r="M2141" s="6" t="s">
        <v>14799</v>
      </c>
      <c r="N2141" s="6" t="s">
        <v>4073</v>
      </c>
      <c r="O2141" s="6" t="s">
        <v>3982</v>
      </c>
    </row>
    <row r="2142" spans="1:15" x14ac:dyDescent="0.25">
      <c r="A2142" s="6" t="s">
        <v>3711</v>
      </c>
      <c r="B2142" s="6" t="s">
        <v>3879</v>
      </c>
      <c r="C2142" s="6" t="s">
        <v>3816</v>
      </c>
      <c r="D2142" s="6" t="s">
        <v>14800</v>
      </c>
      <c r="E2142" s="6" t="s">
        <v>8808</v>
      </c>
      <c r="F2142" s="6" t="s">
        <v>6722</v>
      </c>
      <c r="G2142" s="6" t="s">
        <v>14801</v>
      </c>
      <c r="H2142" s="6" t="s">
        <v>81</v>
      </c>
      <c r="I2142" s="43"/>
      <c r="J2142" s="43"/>
      <c r="L2142" s="6" t="s">
        <v>14802</v>
      </c>
      <c r="M2142" s="6" t="s">
        <v>14803</v>
      </c>
      <c r="N2142" s="6" t="s">
        <v>24725</v>
      </c>
      <c r="O2142" s="6" t="s">
        <v>3983</v>
      </c>
    </row>
    <row r="2143" spans="1:15" x14ac:dyDescent="0.25">
      <c r="A2143" s="6" t="s">
        <v>2477</v>
      </c>
      <c r="B2143" s="6" t="s">
        <v>3867</v>
      </c>
      <c r="C2143" s="6" t="s">
        <v>3821</v>
      </c>
      <c r="D2143" s="6" t="s">
        <v>14804</v>
      </c>
      <c r="E2143" s="6" t="s">
        <v>81</v>
      </c>
      <c r="F2143" s="6" t="s">
        <v>6445</v>
      </c>
      <c r="G2143" s="6" t="s">
        <v>8587</v>
      </c>
      <c r="H2143" s="6" t="s">
        <v>6447</v>
      </c>
      <c r="I2143" s="43">
        <v>45216</v>
      </c>
      <c r="J2143" s="43">
        <v>45222</v>
      </c>
      <c r="K2143">
        <v>86312</v>
      </c>
      <c r="L2143" s="6" t="s">
        <v>14805</v>
      </c>
      <c r="M2143" s="6" t="s">
        <v>14806</v>
      </c>
      <c r="N2143" s="6" t="s">
        <v>4354</v>
      </c>
      <c r="O2143" s="6" t="s">
        <v>3982</v>
      </c>
    </row>
    <row r="2144" spans="1:15" x14ac:dyDescent="0.25">
      <c r="A2144" s="6" t="s">
        <v>3712</v>
      </c>
      <c r="B2144" s="6" t="s">
        <v>3872</v>
      </c>
      <c r="C2144" s="6" t="s">
        <v>3826</v>
      </c>
      <c r="D2144" s="6" t="s">
        <v>14807</v>
      </c>
      <c r="E2144" s="6" t="s">
        <v>14808</v>
      </c>
      <c r="F2144" s="6" t="s">
        <v>6722</v>
      </c>
      <c r="G2144" s="6" t="s">
        <v>14809</v>
      </c>
      <c r="H2144" s="6" t="s">
        <v>81</v>
      </c>
      <c r="I2144" s="43"/>
      <c r="J2144" s="43"/>
      <c r="L2144" s="6" t="s">
        <v>81</v>
      </c>
      <c r="M2144" s="6" t="s">
        <v>81</v>
      </c>
      <c r="N2144" s="6" t="s">
        <v>6039</v>
      </c>
      <c r="O2144" s="6" t="s">
        <v>3982</v>
      </c>
    </row>
    <row r="2145" spans="1:15" x14ac:dyDescent="0.25">
      <c r="A2145" s="6" t="s">
        <v>2479</v>
      </c>
      <c r="B2145" s="6" t="s">
        <v>3919</v>
      </c>
      <c r="C2145" s="6" t="s">
        <v>3866</v>
      </c>
      <c r="D2145" s="6" t="s">
        <v>14810</v>
      </c>
      <c r="E2145" s="6" t="s">
        <v>7282</v>
      </c>
      <c r="F2145" s="6" t="s">
        <v>14811</v>
      </c>
      <c r="G2145" s="6" t="s">
        <v>14812</v>
      </c>
      <c r="H2145" s="6" t="s">
        <v>81</v>
      </c>
      <c r="I2145" s="43"/>
      <c r="J2145" s="43"/>
      <c r="K2145">
        <v>1190723</v>
      </c>
      <c r="L2145" s="6" t="s">
        <v>14813</v>
      </c>
      <c r="M2145" s="6" t="s">
        <v>14814</v>
      </c>
      <c r="N2145" s="6" t="s">
        <v>4204</v>
      </c>
      <c r="O2145" s="6" t="s">
        <v>3982</v>
      </c>
    </row>
    <row r="2146" spans="1:15" x14ac:dyDescent="0.25">
      <c r="A2146" s="6" t="s">
        <v>3713</v>
      </c>
      <c r="B2146" s="6" t="s">
        <v>3846</v>
      </c>
      <c r="C2146" s="6" t="s">
        <v>3835</v>
      </c>
      <c r="D2146" s="6" t="s">
        <v>14815</v>
      </c>
      <c r="E2146" s="6" t="s">
        <v>14816</v>
      </c>
      <c r="F2146" s="6" t="s">
        <v>14817</v>
      </c>
      <c r="G2146" s="6" t="s">
        <v>14818</v>
      </c>
      <c r="H2146" s="6" t="s">
        <v>81</v>
      </c>
      <c r="I2146" s="43"/>
      <c r="J2146" s="43"/>
      <c r="K2146">
        <v>885834</v>
      </c>
      <c r="L2146" s="6" t="s">
        <v>14819</v>
      </c>
      <c r="M2146" s="6" t="s">
        <v>14820</v>
      </c>
      <c r="N2146" s="6" t="s">
        <v>6040</v>
      </c>
      <c r="O2146" s="6" t="s">
        <v>3983</v>
      </c>
    </row>
    <row r="2147" spans="1:15" x14ac:dyDescent="0.25">
      <c r="A2147" s="6" t="s">
        <v>2481</v>
      </c>
      <c r="B2147" s="6" t="s">
        <v>3825</v>
      </c>
      <c r="C2147" s="6" t="s">
        <v>3826</v>
      </c>
      <c r="D2147" s="6" t="s">
        <v>14821</v>
      </c>
      <c r="E2147" s="6" t="s">
        <v>81</v>
      </c>
      <c r="F2147" s="6" t="s">
        <v>9139</v>
      </c>
      <c r="G2147" s="6" t="s">
        <v>9140</v>
      </c>
      <c r="H2147" s="6" t="s">
        <v>6399</v>
      </c>
      <c r="I2147" s="43">
        <v>45217</v>
      </c>
      <c r="J2147" s="43">
        <v>45222</v>
      </c>
      <c r="K2147">
        <v>916365</v>
      </c>
      <c r="L2147" s="6" t="s">
        <v>14822</v>
      </c>
      <c r="M2147" s="6" t="s">
        <v>14823</v>
      </c>
      <c r="N2147" s="6" t="s">
        <v>4311</v>
      </c>
      <c r="O2147" s="6" t="s">
        <v>3982</v>
      </c>
    </row>
    <row r="2148" spans="1:15" x14ac:dyDescent="0.25">
      <c r="A2148" s="6" t="s">
        <v>2483</v>
      </c>
      <c r="B2148" s="6" t="s">
        <v>3853</v>
      </c>
      <c r="C2148" s="6" t="s">
        <v>3819</v>
      </c>
      <c r="D2148" s="6" t="s">
        <v>14824</v>
      </c>
      <c r="E2148" s="6" t="s">
        <v>14825</v>
      </c>
      <c r="F2148" s="6" t="s">
        <v>14826</v>
      </c>
      <c r="G2148" s="6" t="s">
        <v>14827</v>
      </c>
      <c r="H2148" s="6" t="s">
        <v>81</v>
      </c>
      <c r="I2148" s="43">
        <v>45133</v>
      </c>
      <c r="J2148" s="43"/>
      <c r="K2148">
        <v>928876</v>
      </c>
      <c r="L2148" s="6" t="s">
        <v>14828</v>
      </c>
      <c r="M2148" s="6" t="s">
        <v>14829</v>
      </c>
      <c r="N2148" s="6" t="s">
        <v>6041</v>
      </c>
      <c r="O2148" s="6" t="s">
        <v>3982</v>
      </c>
    </row>
    <row r="2149" spans="1:15" x14ac:dyDescent="0.25">
      <c r="A2149" s="6" t="s">
        <v>2484</v>
      </c>
      <c r="B2149" s="6" t="s">
        <v>3910</v>
      </c>
      <c r="C2149" s="6" t="s">
        <v>3826</v>
      </c>
      <c r="D2149" s="6" t="s">
        <v>14830</v>
      </c>
      <c r="E2149" s="6" t="s">
        <v>81</v>
      </c>
      <c r="F2149" s="6" t="s">
        <v>6688</v>
      </c>
      <c r="G2149" s="6" t="s">
        <v>14831</v>
      </c>
      <c r="H2149" s="6" t="s">
        <v>6376</v>
      </c>
      <c r="I2149" s="43">
        <v>45216</v>
      </c>
      <c r="J2149" s="43">
        <v>45222</v>
      </c>
      <c r="K2149">
        <v>1318605</v>
      </c>
      <c r="L2149" s="6" t="s">
        <v>14832</v>
      </c>
      <c r="M2149" s="6" t="s">
        <v>14833</v>
      </c>
      <c r="N2149" s="6" t="s">
        <v>4495</v>
      </c>
      <c r="O2149" s="6" t="s">
        <v>3982</v>
      </c>
    </row>
    <row r="2150" spans="1:15" x14ac:dyDescent="0.25">
      <c r="A2150" s="6" t="s">
        <v>2486</v>
      </c>
      <c r="B2150" s="6" t="s">
        <v>3853</v>
      </c>
      <c r="C2150" s="6" t="s">
        <v>3819</v>
      </c>
      <c r="D2150" s="6" t="s">
        <v>7340</v>
      </c>
      <c r="E2150" s="6" t="s">
        <v>14834</v>
      </c>
      <c r="F2150" s="6" t="s">
        <v>7342</v>
      </c>
      <c r="G2150" s="6" t="s">
        <v>14835</v>
      </c>
      <c r="H2150" s="6" t="s">
        <v>81</v>
      </c>
      <c r="I2150" s="43"/>
      <c r="J2150" s="43"/>
      <c r="K2150">
        <v>1046179</v>
      </c>
      <c r="L2150" s="6" t="s">
        <v>14836</v>
      </c>
      <c r="M2150" s="6" t="s">
        <v>14837</v>
      </c>
      <c r="N2150" s="6" t="s">
        <v>6042</v>
      </c>
      <c r="O2150" s="6" t="s">
        <v>3982</v>
      </c>
    </row>
    <row r="2151" spans="1:15" x14ac:dyDescent="0.25">
      <c r="A2151" s="6" t="s">
        <v>2488</v>
      </c>
      <c r="B2151" s="6" t="s">
        <v>3854</v>
      </c>
      <c r="C2151" s="6" t="s">
        <v>3835</v>
      </c>
      <c r="D2151" s="6" t="s">
        <v>14838</v>
      </c>
      <c r="E2151" s="6" t="s">
        <v>81</v>
      </c>
      <c r="F2151" s="6" t="s">
        <v>14839</v>
      </c>
      <c r="G2151" s="6" t="s">
        <v>14840</v>
      </c>
      <c r="H2151" s="6" t="s">
        <v>251</v>
      </c>
      <c r="I2151" s="43">
        <v>45145</v>
      </c>
      <c r="J2151" s="43"/>
      <c r="K2151">
        <v>100493</v>
      </c>
      <c r="L2151" s="6" t="s">
        <v>14841</v>
      </c>
      <c r="M2151" s="6" t="s">
        <v>14842</v>
      </c>
      <c r="N2151" s="6" t="s">
        <v>4678</v>
      </c>
      <c r="O2151" s="6" t="s">
        <v>3983</v>
      </c>
    </row>
    <row r="2152" spans="1:15" x14ac:dyDescent="0.25">
      <c r="A2152" s="6" t="s">
        <v>2489</v>
      </c>
      <c r="B2152" s="6" t="s">
        <v>3824</v>
      </c>
      <c r="C2152" s="6" t="s">
        <v>3823</v>
      </c>
      <c r="D2152" s="6" t="s">
        <v>14843</v>
      </c>
      <c r="E2152" s="6" t="s">
        <v>13727</v>
      </c>
      <c r="F2152" s="6" t="s">
        <v>13728</v>
      </c>
      <c r="G2152" s="6" t="s">
        <v>81</v>
      </c>
      <c r="H2152" s="6" t="s">
        <v>81</v>
      </c>
      <c r="I2152" s="43">
        <v>45140</v>
      </c>
      <c r="J2152" s="43"/>
      <c r="K2152">
        <v>1466258</v>
      </c>
      <c r="L2152" s="6" t="s">
        <v>14844</v>
      </c>
      <c r="M2152" s="6" t="s">
        <v>14845</v>
      </c>
      <c r="N2152" s="6" t="s">
        <v>6043</v>
      </c>
      <c r="O2152" s="6" t="s">
        <v>3982</v>
      </c>
    </row>
    <row r="2153" spans="1:15" x14ac:dyDescent="0.25">
      <c r="A2153" s="6" t="s">
        <v>2491</v>
      </c>
      <c r="B2153" s="6" t="s">
        <v>3956</v>
      </c>
      <c r="C2153" s="6" t="s">
        <v>3823</v>
      </c>
      <c r="D2153" s="6" t="s">
        <v>14846</v>
      </c>
      <c r="E2153" s="6" t="s">
        <v>81</v>
      </c>
      <c r="F2153" s="6" t="s">
        <v>9027</v>
      </c>
      <c r="G2153" s="6" t="s">
        <v>14847</v>
      </c>
      <c r="H2153" s="6" t="s">
        <v>6709</v>
      </c>
      <c r="I2153" s="43">
        <v>45168</v>
      </c>
      <c r="J2153" s="43">
        <v>45173</v>
      </c>
      <c r="K2153">
        <v>737758</v>
      </c>
      <c r="L2153" s="6" t="s">
        <v>14848</v>
      </c>
      <c r="M2153" s="6" t="s">
        <v>14849</v>
      </c>
      <c r="N2153" s="6" t="s">
        <v>4310</v>
      </c>
      <c r="O2153" s="6" t="s">
        <v>3982</v>
      </c>
    </row>
    <row r="2154" spans="1:15" x14ac:dyDescent="0.25">
      <c r="A2154" s="6" t="s">
        <v>2493</v>
      </c>
      <c r="B2154" s="6" t="s">
        <v>3858</v>
      </c>
      <c r="C2154" s="6" t="s">
        <v>3819</v>
      </c>
      <c r="D2154" s="6" t="s">
        <v>14850</v>
      </c>
      <c r="E2154" s="6" t="s">
        <v>81</v>
      </c>
      <c r="F2154" s="6" t="s">
        <v>14851</v>
      </c>
      <c r="G2154" s="6" t="s">
        <v>14852</v>
      </c>
      <c r="H2154" s="6" t="s">
        <v>6353</v>
      </c>
      <c r="I2154" s="43">
        <v>45147</v>
      </c>
      <c r="J2154" s="43"/>
      <c r="K2154">
        <v>1671933</v>
      </c>
      <c r="L2154" s="6" t="s">
        <v>14853</v>
      </c>
      <c r="M2154" s="6" t="s">
        <v>14854</v>
      </c>
      <c r="N2154" s="6" t="s">
        <v>6044</v>
      </c>
      <c r="O2154" s="6" t="s">
        <v>3982</v>
      </c>
    </row>
    <row r="2155" spans="1:15" x14ac:dyDescent="0.25">
      <c r="A2155" s="6" t="s">
        <v>3714</v>
      </c>
      <c r="B2155" s="6" t="s">
        <v>3896</v>
      </c>
      <c r="C2155" s="6" t="s">
        <v>3819</v>
      </c>
      <c r="D2155" s="6" t="s">
        <v>14855</v>
      </c>
      <c r="E2155" s="6" t="s">
        <v>14856</v>
      </c>
      <c r="F2155" s="6" t="s">
        <v>6722</v>
      </c>
      <c r="G2155" s="6" t="s">
        <v>14857</v>
      </c>
      <c r="H2155" s="6" t="s">
        <v>81</v>
      </c>
      <c r="I2155" s="43"/>
      <c r="J2155" s="43"/>
      <c r="L2155" s="6" t="s">
        <v>14858</v>
      </c>
      <c r="M2155" s="6" t="s">
        <v>14859</v>
      </c>
      <c r="N2155" s="6" t="s">
        <v>6045</v>
      </c>
      <c r="O2155" s="6" t="s">
        <v>3982</v>
      </c>
    </row>
    <row r="2156" spans="1:15" x14ac:dyDescent="0.25">
      <c r="A2156" s="6" t="s">
        <v>2495</v>
      </c>
      <c r="B2156" s="6" t="s">
        <v>3923</v>
      </c>
      <c r="C2156" s="6" t="s">
        <v>3866</v>
      </c>
      <c r="D2156" s="6" t="s">
        <v>14860</v>
      </c>
      <c r="E2156" s="6" t="s">
        <v>14861</v>
      </c>
      <c r="F2156" s="6" t="s">
        <v>14862</v>
      </c>
      <c r="G2156" s="6" t="s">
        <v>14863</v>
      </c>
      <c r="H2156" s="6" t="s">
        <v>81</v>
      </c>
      <c r="I2156" s="43"/>
      <c r="J2156" s="43"/>
      <c r="K2156">
        <v>879764</v>
      </c>
      <c r="L2156" s="6" t="s">
        <v>14864</v>
      </c>
      <c r="M2156" s="6" t="s">
        <v>14865</v>
      </c>
      <c r="N2156" s="6" t="s">
        <v>6046</v>
      </c>
      <c r="O2156" s="6" t="s">
        <v>3982</v>
      </c>
    </row>
    <row r="2157" spans="1:15" x14ac:dyDescent="0.25">
      <c r="A2157" s="6" t="s">
        <v>2497</v>
      </c>
      <c r="B2157" s="6" t="s">
        <v>3842</v>
      </c>
      <c r="C2157" s="6" t="s">
        <v>3823</v>
      </c>
      <c r="D2157" s="6" t="s">
        <v>14866</v>
      </c>
      <c r="E2157" s="6" t="s">
        <v>81</v>
      </c>
      <c r="F2157" s="6" t="s">
        <v>7151</v>
      </c>
      <c r="G2157" s="6" t="s">
        <v>14867</v>
      </c>
      <c r="H2157" s="6" t="s">
        <v>6353</v>
      </c>
      <c r="I2157" s="43">
        <v>45147</v>
      </c>
      <c r="J2157" s="43"/>
      <c r="K2157">
        <v>831641</v>
      </c>
      <c r="L2157" s="6" t="s">
        <v>14868</v>
      </c>
      <c r="M2157" s="6" t="s">
        <v>14869</v>
      </c>
      <c r="N2157" s="6" t="s">
        <v>4882</v>
      </c>
      <c r="O2157" s="6" t="s">
        <v>3984</v>
      </c>
    </row>
    <row r="2158" spans="1:15" x14ac:dyDescent="0.25">
      <c r="A2158" s="6" t="s">
        <v>3715</v>
      </c>
      <c r="B2158" s="6" t="s">
        <v>3956</v>
      </c>
      <c r="C2158" s="6" t="s">
        <v>3823</v>
      </c>
      <c r="D2158" s="6" t="s">
        <v>14870</v>
      </c>
      <c r="E2158" s="6" t="s">
        <v>14871</v>
      </c>
      <c r="F2158" s="6" t="s">
        <v>14872</v>
      </c>
      <c r="G2158" s="6" t="s">
        <v>81</v>
      </c>
      <c r="H2158" s="6" t="s">
        <v>81</v>
      </c>
      <c r="I2158" s="43"/>
      <c r="J2158" s="43"/>
      <c r="L2158" s="6" t="s">
        <v>14873</v>
      </c>
      <c r="M2158" s="6" t="s">
        <v>14874</v>
      </c>
      <c r="N2158" s="6" t="s">
        <v>4337</v>
      </c>
      <c r="O2158" s="6" t="s">
        <v>3982</v>
      </c>
    </row>
    <row r="2159" spans="1:15" x14ac:dyDescent="0.25">
      <c r="A2159" s="6" t="s">
        <v>2498</v>
      </c>
      <c r="B2159" s="6" t="s">
        <v>3908</v>
      </c>
      <c r="C2159" s="6" t="s">
        <v>3887</v>
      </c>
      <c r="D2159" s="6" t="s">
        <v>14875</v>
      </c>
      <c r="E2159" s="6" t="s">
        <v>81</v>
      </c>
      <c r="F2159" s="6" t="s">
        <v>6445</v>
      </c>
      <c r="G2159" s="6" t="s">
        <v>9993</v>
      </c>
      <c r="H2159" s="6" t="s">
        <v>6447</v>
      </c>
      <c r="I2159" s="43">
        <v>45236</v>
      </c>
      <c r="J2159" s="43">
        <v>45240</v>
      </c>
      <c r="K2159">
        <v>946581</v>
      </c>
      <c r="L2159" s="6" t="s">
        <v>14876</v>
      </c>
      <c r="M2159" s="6" t="s">
        <v>14877</v>
      </c>
      <c r="N2159" s="6" t="s">
        <v>4094</v>
      </c>
      <c r="O2159" s="6" t="s">
        <v>3982</v>
      </c>
    </row>
    <row r="2160" spans="1:15" x14ac:dyDescent="0.25">
      <c r="A2160" s="6" t="s">
        <v>2500</v>
      </c>
      <c r="B2160" s="6" t="s">
        <v>3891</v>
      </c>
      <c r="C2160" s="6" t="s">
        <v>3887</v>
      </c>
      <c r="D2160" s="6" t="s">
        <v>14878</v>
      </c>
      <c r="E2160" s="6" t="s">
        <v>14879</v>
      </c>
      <c r="F2160" s="6" t="s">
        <v>6423</v>
      </c>
      <c r="G2160" s="6" t="s">
        <v>14880</v>
      </c>
      <c r="H2160" s="6" t="s">
        <v>374</v>
      </c>
      <c r="I2160" s="43">
        <v>45232</v>
      </c>
      <c r="J2160" s="43">
        <v>45236</v>
      </c>
      <c r="K2160">
        <v>868675</v>
      </c>
      <c r="L2160" s="6" t="s">
        <v>14881</v>
      </c>
      <c r="M2160" s="6" t="s">
        <v>14882</v>
      </c>
      <c r="N2160" s="6" t="s">
        <v>6047</v>
      </c>
      <c r="O2160" s="6" t="s">
        <v>3982</v>
      </c>
    </row>
    <row r="2161" spans="1:15" x14ac:dyDescent="0.25">
      <c r="A2161" s="6" t="s">
        <v>3717</v>
      </c>
      <c r="B2161" s="6" t="s">
        <v>3891</v>
      </c>
      <c r="C2161" s="6" t="s">
        <v>3887</v>
      </c>
      <c r="D2161" s="6" t="s">
        <v>14883</v>
      </c>
      <c r="E2161" s="6" t="s">
        <v>14884</v>
      </c>
      <c r="F2161" s="6" t="s">
        <v>7019</v>
      </c>
      <c r="G2161" s="6" t="s">
        <v>14885</v>
      </c>
      <c r="H2161" s="6" t="s">
        <v>7021</v>
      </c>
      <c r="I2161" s="43"/>
      <c r="J2161" s="43"/>
      <c r="K2161">
        <v>912892</v>
      </c>
      <c r="L2161" s="6" t="s">
        <v>14886</v>
      </c>
      <c r="M2161" s="6" t="s">
        <v>14887</v>
      </c>
      <c r="N2161" s="6" t="s">
        <v>6048</v>
      </c>
      <c r="O2161" s="6" t="s">
        <v>3982</v>
      </c>
    </row>
    <row r="2162" spans="1:15" x14ac:dyDescent="0.25">
      <c r="A2162" s="6" t="s">
        <v>2502</v>
      </c>
      <c r="B2162" s="6" t="s">
        <v>3944</v>
      </c>
      <c r="C2162" s="6" t="s">
        <v>3821</v>
      </c>
      <c r="D2162" s="6" t="s">
        <v>14888</v>
      </c>
      <c r="E2162" s="6" t="s">
        <v>81</v>
      </c>
      <c r="F2162" s="6" t="s">
        <v>6445</v>
      </c>
      <c r="G2162" s="6" t="s">
        <v>9993</v>
      </c>
      <c r="H2162" s="6" t="s">
        <v>6447</v>
      </c>
      <c r="I2162" s="43">
        <v>45225</v>
      </c>
      <c r="J2162" s="43"/>
      <c r="K2162">
        <v>1758730</v>
      </c>
      <c r="L2162" s="6" t="s">
        <v>14889</v>
      </c>
      <c r="M2162" s="6" t="s">
        <v>14890</v>
      </c>
      <c r="N2162" s="6" t="s">
        <v>6049</v>
      </c>
      <c r="O2162" s="6" t="s">
        <v>3982</v>
      </c>
    </row>
    <row r="2163" spans="1:15" x14ac:dyDescent="0.25">
      <c r="A2163" s="6" t="s">
        <v>3718</v>
      </c>
      <c r="B2163" s="6" t="s">
        <v>3849</v>
      </c>
      <c r="C2163" s="6" t="s">
        <v>3819</v>
      </c>
      <c r="D2163" s="6" t="s">
        <v>11416</v>
      </c>
      <c r="E2163" s="6" t="s">
        <v>14891</v>
      </c>
      <c r="F2163" s="6" t="s">
        <v>6557</v>
      </c>
      <c r="G2163" s="6" t="s">
        <v>6558</v>
      </c>
      <c r="H2163" s="6" t="s">
        <v>6408</v>
      </c>
      <c r="I2163" s="43">
        <v>45146</v>
      </c>
      <c r="J2163" s="43"/>
      <c r="K2163">
        <v>1866550</v>
      </c>
      <c r="L2163" s="6" t="s">
        <v>14892</v>
      </c>
      <c r="M2163" s="6" t="s">
        <v>14893</v>
      </c>
      <c r="N2163" s="6" t="s">
        <v>6050</v>
      </c>
      <c r="O2163" s="6" t="s">
        <v>3982</v>
      </c>
    </row>
    <row r="2164" spans="1:15" x14ac:dyDescent="0.25">
      <c r="A2164" s="6" t="s">
        <v>2504</v>
      </c>
      <c r="B2164" s="6" t="s">
        <v>3906</v>
      </c>
      <c r="C2164" s="6" t="s">
        <v>3887</v>
      </c>
      <c r="D2164" s="6" t="s">
        <v>14894</v>
      </c>
      <c r="E2164" s="6" t="s">
        <v>7678</v>
      </c>
      <c r="F2164" s="6" t="s">
        <v>6451</v>
      </c>
      <c r="G2164" s="6" t="s">
        <v>6582</v>
      </c>
      <c r="H2164" s="6" t="s">
        <v>6353</v>
      </c>
      <c r="I2164" s="43">
        <v>45231</v>
      </c>
      <c r="J2164" s="43">
        <v>45236</v>
      </c>
      <c r="K2164">
        <v>1447669</v>
      </c>
      <c r="L2164" s="6" t="s">
        <v>14895</v>
      </c>
      <c r="M2164" s="6" t="s">
        <v>14896</v>
      </c>
      <c r="N2164" s="6" t="s">
        <v>6051</v>
      </c>
      <c r="O2164" s="6" t="s">
        <v>3982</v>
      </c>
    </row>
    <row r="2165" spans="1:15" x14ac:dyDescent="0.25">
      <c r="A2165" s="6" t="s">
        <v>2506</v>
      </c>
      <c r="B2165" s="6" t="s">
        <v>3876</v>
      </c>
      <c r="C2165" s="6" t="s">
        <v>3835</v>
      </c>
      <c r="D2165" s="6" t="s">
        <v>14897</v>
      </c>
      <c r="E2165" s="6" t="s">
        <v>81</v>
      </c>
      <c r="F2165" s="6" t="s">
        <v>14898</v>
      </c>
      <c r="G2165" s="6" t="s">
        <v>14899</v>
      </c>
      <c r="H2165" s="6" t="s">
        <v>6933</v>
      </c>
      <c r="I2165" s="43">
        <v>45230</v>
      </c>
      <c r="J2165" s="43">
        <v>45236</v>
      </c>
      <c r="K2165">
        <v>1644406</v>
      </c>
      <c r="L2165" s="6" t="s">
        <v>14900</v>
      </c>
      <c r="M2165" s="6" t="s">
        <v>14901</v>
      </c>
      <c r="N2165" s="6" t="s">
        <v>4252</v>
      </c>
      <c r="O2165" s="6" t="s">
        <v>3983</v>
      </c>
    </row>
    <row r="2166" spans="1:15" x14ac:dyDescent="0.25">
      <c r="A2166" s="6" t="s">
        <v>3719</v>
      </c>
      <c r="B2166" s="6" t="s">
        <v>3918</v>
      </c>
      <c r="C2166" s="6" t="s">
        <v>3826</v>
      </c>
      <c r="D2166" s="6" t="s">
        <v>14902</v>
      </c>
      <c r="E2166" s="6" t="s">
        <v>14903</v>
      </c>
      <c r="F2166" s="6" t="s">
        <v>14904</v>
      </c>
      <c r="G2166" s="6" t="s">
        <v>14905</v>
      </c>
      <c r="H2166" s="6" t="s">
        <v>81</v>
      </c>
      <c r="I2166" s="43"/>
      <c r="J2166" s="43"/>
      <c r="L2166" s="6" t="s">
        <v>81</v>
      </c>
      <c r="M2166" s="6" t="s">
        <v>81</v>
      </c>
      <c r="N2166" s="6" t="s">
        <v>6052</v>
      </c>
      <c r="O2166" s="6" t="s">
        <v>3982</v>
      </c>
    </row>
    <row r="2167" spans="1:15" x14ac:dyDescent="0.25">
      <c r="A2167" s="6" t="s">
        <v>6376</v>
      </c>
      <c r="B2167" s="6" t="s">
        <v>3894</v>
      </c>
      <c r="C2167" s="6" t="s">
        <v>114</v>
      </c>
      <c r="D2167" s="6" t="s">
        <v>24726</v>
      </c>
      <c r="E2167" s="6" t="s">
        <v>7282</v>
      </c>
      <c r="F2167" s="6" t="s">
        <v>6925</v>
      </c>
      <c r="G2167" s="6" t="s">
        <v>14812</v>
      </c>
      <c r="H2167" s="6" t="s">
        <v>81</v>
      </c>
      <c r="I2167" s="43">
        <v>45231</v>
      </c>
      <c r="J2167" s="43">
        <v>45236</v>
      </c>
      <c r="L2167" s="6" t="s">
        <v>81</v>
      </c>
      <c r="M2167" s="6" t="s">
        <v>81</v>
      </c>
      <c r="N2167" s="6" t="s">
        <v>24727</v>
      </c>
      <c r="O2167" s="6" t="s">
        <v>3982</v>
      </c>
    </row>
    <row r="2168" spans="1:15" x14ac:dyDescent="0.25">
      <c r="A2168" s="6" t="s">
        <v>2508</v>
      </c>
      <c r="B2168" s="6" t="s">
        <v>3869</v>
      </c>
      <c r="C2168" s="6" t="s">
        <v>3816</v>
      </c>
      <c r="D2168" s="6" t="s">
        <v>14906</v>
      </c>
      <c r="E2168" s="6" t="s">
        <v>81</v>
      </c>
      <c r="F2168" s="6" t="s">
        <v>14303</v>
      </c>
      <c r="G2168" s="6" t="s">
        <v>14907</v>
      </c>
      <c r="H2168" s="6" t="s">
        <v>6353</v>
      </c>
      <c r="I2168" s="43">
        <v>45230</v>
      </c>
      <c r="J2168" s="43">
        <v>45236</v>
      </c>
      <c r="K2168">
        <v>1770787</v>
      </c>
      <c r="L2168" s="6" t="s">
        <v>14908</v>
      </c>
      <c r="M2168" s="6" t="s">
        <v>14909</v>
      </c>
      <c r="N2168" s="6" t="s">
        <v>6053</v>
      </c>
      <c r="O2168" s="6" t="s">
        <v>3983</v>
      </c>
    </row>
    <row r="2169" spans="1:15" x14ac:dyDescent="0.25">
      <c r="A2169" s="6" t="s">
        <v>2509</v>
      </c>
      <c r="B2169" s="6" t="s">
        <v>3853</v>
      </c>
      <c r="C2169" s="6" t="s">
        <v>3819</v>
      </c>
      <c r="D2169" s="6" t="s">
        <v>14910</v>
      </c>
      <c r="E2169" s="6" t="s">
        <v>81</v>
      </c>
      <c r="F2169" s="6" t="s">
        <v>6467</v>
      </c>
      <c r="G2169" s="6" t="s">
        <v>14911</v>
      </c>
      <c r="H2169" s="6" t="s">
        <v>6376</v>
      </c>
      <c r="I2169" s="43">
        <v>45222</v>
      </c>
      <c r="J2169" s="43">
        <v>45226</v>
      </c>
      <c r="K2169">
        <v>97476</v>
      </c>
      <c r="L2169" s="6" t="s">
        <v>14912</v>
      </c>
      <c r="M2169" s="6" t="s">
        <v>14913</v>
      </c>
      <c r="N2169" s="6" t="s">
        <v>4883</v>
      </c>
      <c r="O2169" s="6" t="s">
        <v>3982</v>
      </c>
    </row>
    <row r="2170" spans="1:15" x14ac:dyDescent="0.25">
      <c r="A2170" s="6" t="s">
        <v>2511</v>
      </c>
      <c r="B2170" s="6" t="s">
        <v>3915</v>
      </c>
      <c r="C2170" s="6" t="s">
        <v>3826</v>
      </c>
      <c r="D2170" s="6" t="s">
        <v>14914</v>
      </c>
      <c r="E2170" s="6" t="s">
        <v>81</v>
      </c>
      <c r="F2170" s="6" t="s">
        <v>7692</v>
      </c>
      <c r="G2170" s="6" t="s">
        <v>14915</v>
      </c>
      <c r="H2170" s="6" t="s">
        <v>7694</v>
      </c>
      <c r="I2170" s="43">
        <v>45224</v>
      </c>
      <c r="J2170" s="43">
        <v>45229</v>
      </c>
      <c r="K2170">
        <v>1289460</v>
      </c>
      <c r="L2170" s="6" t="s">
        <v>14916</v>
      </c>
      <c r="M2170" s="6" t="s">
        <v>14917</v>
      </c>
      <c r="N2170" s="6" t="s">
        <v>4469</v>
      </c>
      <c r="O2170" s="6" t="s">
        <v>3982</v>
      </c>
    </row>
    <row r="2171" spans="1:15" x14ac:dyDescent="0.25">
      <c r="A2171" s="6" t="s">
        <v>2512</v>
      </c>
      <c r="B2171" s="6" t="s">
        <v>3877</v>
      </c>
      <c r="C2171" s="6" t="s">
        <v>3823</v>
      </c>
      <c r="D2171" s="6" t="s">
        <v>14918</v>
      </c>
      <c r="E2171" s="6" t="s">
        <v>81</v>
      </c>
      <c r="F2171" s="6" t="s">
        <v>8312</v>
      </c>
      <c r="G2171" s="6" t="s">
        <v>8313</v>
      </c>
      <c r="H2171" s="6" t="s">
        <v>8314</v>
      </c>
      <c r="I2171" s="43">
        <v>45224</v>
      </c>
      <c r="J2171" s="43">
        <v>45229</v>
      </c>
      <c r="K2171">
        <v>217346</v>
      </c>
      <c r="L2171" s="6" t="s">
        <v>14919</v>
      </c>
      <c r="M2171" s="6" t="s">
        <v>14920</v>
      </c>
      <c r="N2171" s="6" t="s">
        <v>4884</v>
      </c>
      <c r="O2171" s="6" t="s">
        <v>3983</v>
      </c>
    </row>
    <row r="2172" spans="1:15" x14ac:dyDescent="0.25">
      <c r="A2172" s="6" t="s">
        <v>2513</v>
      </c>
      <c r="B2172" s="6" t="s">
        <v>3858</v>
      </c>
      <c r="C2172" s="6" t="s">
        <v>3819</v>
      </c>
      <c r="D2172" s="6" t="s">
        <v>14921</v>
      </c>
      <c r="E2172" s="6" t="s">
        <v>81</v>
      </c>
      <c r="F2172" s="6" t="s">
        <v>9068</v>
      </c>
      <c r="G2172" s="6" t="s">
        <v>9069</v>
      </c>
      <c r="H2172" s="6" t="s">
        <v>6376</v>
      </c>
      <c r="I2172" s="43">
        <v>45223</v>
      </c>
      <c r="J2172" s="43">
        <v>45229</v>
      </c>
      <c r="K2172">
        <v>860731</v>
      </c>
      <c r="L2172" s="6" t="s">
        <v>14922</v>
      </c>
      <c r="M2172" s="6" t="s">
        <v>14923</v>
      </c>
      <c r="N2172" s="6" t="s">
        <v>6054</v>
      </c>
      <c r="O2172" s="6" t="s">
        <v>3982</v>
      </c>
    </row>
    <row r="2173" spans="1:15" x14ac:dyDescent="0.25">
      <c r="A2173" s="6" t="s">
        <v>2515</v>
      </c>
      <c r="B2173" s="6" t="s">
        <v>3858</v>
      </c>
      <c r="C2173" s="6" t="s">
        <v>3819</v>
      </c>
      <c r="D2173" s="6" t="s">
        <v>14924</v>
      </c>
      <c r="E2173" s="6" t="s">
        <v>81</v>
      </c>
      <c r="F2173" s="6" t="s">
        <v>6451</v>
      </c>
      <c r="G2173" s="6" t="s">
        <v>14925</v>
      </c>
      <c r="H2173" s="6" t="s">
        <v>6353</v>
      </c>
      <c r="I2173" s="43">
        <v>45237</v>
      </c>
      <c r="J2173" s="43">
        <v>45243</v>
      </c>
      <c r="K2173">
        <v>1810806</v>
      </c>
      <c r="L2173" s="6" t="s">
        <v>14926</v>
      </c>
      <c r="M2173" s="6" t="s">
        <v>14927</v>
      </c>
      <c r="N2173" s="6" t="s">
        <v>6055</v>
      </c>
      <c r="O2173" s="6" t="s">
        <v>3982</v>
      </c>
    </row>
    <row r="2174" spans="1:15" x14ac:dyDescent="0.25">
      <c r="A2174" s="6" t="s">
        <v>3720</v>
      </c>
      <c r="B2174" s="6" t="s">
        <v>3922</v>
      </c>
      <c r="C2174" s="6" t="s">
        <v>3826</v>
      </c>
      <c r="D2174" s="6" t="s">
        <v>14928</v>
      </c>
      <c r="E2174" s="6" t="s">
        <v>6431</v>
      </c>
      <c r="F2174" s="6" t="s">
        <v>6592</v>
      </c>
      <c r="G2174" s="6" t="s">
        <v>14929</v>
      </c>
      <c r="H2174" s="6" t="s">
        <v>6594</v>
      </c>
      <c r="I2174" s="43">
        <v>43215</v>
      </c>
      <c r="J2174" s="43">
        <v>43220</v>
      </c>
      <c r="K2174">
        <v>1336917</v>
      </c>
      <c r="L2174" s="6" t="s">
        <v>14930</v>
      </c>
      <c r="M2174" s="6" t="s">
        <v>14931</v>
      </c>
      <c r="N2174" s="6" t="s">
        <v>4547</v>
      </c>
      <c r="O2174" s="6" t="s">
        <v>3982</v>
      </c>
    </row>
    <row r="2175" spans="1:15" x14ac:dyDescent="0.25">
      <c r="A2175" s="6" t="s">
        <v>2517</v>
      </c>
      <c r="B2175" s="6" t="s">
        <v>3922</v>
      </c>
      <c r="C2175" s="6" t="s">
        <v>3826</v>
      </c>
      <c r="D2175" s="6" t="s">
        <v>14928</v>
      </c>
      <c r="E2175" s="6" t="s">
        <v>6431</v>
      </c>
      <c r="F2175" s="6" t="s">
        <v>6592</v>
      </c>
      <c r="G2175" s="6" t="s">
        <v>14929</v>
      </c>
      <c r="H2175" s="6" t="s">
        <v>6594</v>
      </c>
      <c r="I2175" s="43">
        <v>45231</v>
      </c>
      <c r="J2175" s="43">
        <v>45236</v>
      </c>
      <c r="K2175">
        <v>1336917</v>
      </c>
      <c r="L2175" s="6" t="s">
        <v>14932</v>
      </c>
      <c r="M2175" s="6" t="s">
        <v>14933</v>
      </c>
      <c r="N2175" s="6" t="s">
        <v>4547</v>
      </c>
      <c r="O2175" s="6" t="s">
        <v>3982</v>
      </c>
    </row>
    <row r="2176" spans="1:15" x14ac:dyDescent="0.25">
      <c r="A2176" s="6" t="s">
        <v>2518</v>
      </c>
      <c r="B2176" s="6" t="s">
        <v>3822</v>
      </c>
      <c r="C2176" s="6" t="s">
        <v>3823</v>
      </c>
      <c r="D2176" s="6" t="s">
        <v>10142</v>
      </c>
      <c r="E2176" s="6" t="s">
        <v>81</v>
      </c>
      <c r="F2176" s="6" t="s">
        <v>6557</v>
      </c>
      <c r="G2176" s="6" t="s">
        <v>8519</v>
      </c>
      <c r="H2176" s="6" t="s">
        <v>6408</v>
      </c>
      <c r="I2176" s="43">
        <v>45215</v>
      </c>
      <c r="J2176" s="43">
        <v>45219</v>
      </c>
      <c r="K2176">
        <v>100517</v>
      </c>
      <c r="L2176" s="6" t="s">
        <v>14934</v>
      </c>
      <c r="M2176" s="6" t="s">
        <v>14935</v>
      </c>
      <c r="N2176" s="6" t="s">
        <v>4356</v>
      </c>
      <c r="O2176" s="6" t="s">
        <v>3982</v>
      </c>
    </row>
    <row r="2177" spans="1:15" x14ac:dyDescent="0.25">
      <c r="A2177" s="6" t="s">
        <v>2520</v>
      </c>
      <c r="B2177" s="6" t="s">
        <v>3858</v>
      </c>
      <c r="C2177" s="6" t="s">
        <v>3819</v>
      </c>
      <c r="D2177" s="6" t="s">
        <v>14936</v>
      </c>
      <c r="E2177" s="6" t="s">
        <v>81</v>
      </c>
      <c r="F2177" s="6" t="s">
        <v>6451</v>
      </c>
      <c r="G2177" s="6" t="s">
        <v>9020</v>
      </c>
      <c r="H2177" s="6" t="s">
        <v>6353</v>
      </c>
      <c r="I2177" s="43">
        <v>45229</v>
      </c>
      <c r="J2177" s="43">
        <v>45233</v>
      </c>
      <c r="K2177">
        <v>1543151</v>
      </c>
      <c r="L2177" s="6" t="s">
        <v>14937</v>
      </c>
      <c r="M2177" s="6" t="s">
        <v>14938</v>
      </c>
      <c r="N2177" s="6" t="s">
        <v>4460</v>
      </c>
      <c r="O2177" s="6" t="s">
        <v>3982</v>
      </c>
    </row>
    <row r="2178" spans="1:15" x14ac:dyDescent="0.25">
      <c r="A2178" s="6" t="s">
        <v>3721</v>
      </c>
      <c r="B2178" s="6" t="s">
        <v>3908</v>
      </c>
      <c r="C2178" s="6" t="s">
        <v>3887</v>
      </c>
      <c r="D2178" s="6" t="s">
        <v>14939</v>
      </c>
      <c r="E2178" s="6" t="s">
        <v>81</v>
      </c>
      <c r="F2178" s="6" t="s">
        <v>14940</v>
      </c>
      <c r="G2178" s="6" t="s">
        <v>14941</v>
      </c>
      <c r="H2178" s="6" t="s">
        <v>81</v>
      </c>
      <c r="I2178" s="43"/>
      <c r="J2178" s="43"/>
      <c r="K2178">
        <v>1446702</v>
      </c>
      <c r="L2178" s="6" t="s">
        <v>81</v>
      </c>
      <c r="M2178" s="6" t="s">
        <v>14942</v>
      </c>
      <c r="N2178" s="6" t="s">
        <v>6056</v>
      </c>
      <c r="O2178" s="6" t="s">
        <v>3982</v>
      </c>
    </row>
    <row r="2179" spans="1:15" x14ac:dyDescent="0.25">
      <c r="A2179" s="6" t="s">
        <v>2522</v>
      </c>
      <c r="B2179" s="6" t="s">
        <v>3832</v>
      </c>
      <c r="C2179" s="6" t="s">
        <v>3821</v>
      </c>
      <c r="D2179" s="6" t="s">
        <v>14943</v>
      </c>
      <c r="E2179" s="6" t="s">
        <v>14944</v>
      </c>
      <c r="F2179" s="6" t="s">
        <v>7818</v>
      </c>
      <c r="G2179" s="6" t="s">
        <v>14945</v>
      </c>
      <c r="H2179" s="6" t="s">
        <v>14946</v>
      </c>
      <c r="I2179" s="43">
        <v>45224</v>
      </c>
      <c r="J2179" s="43">
        <v>45229</v>
      </c>
      <c r="K2179">
        <v>729986</v>
      </c>
      <c r="L2179" s="6" t="s">
        <v>14947</v>
      </c>
      <c r="M2179" s="6" t="s">
        <v>14948</v>
      </c>
      <c r="N2179" s="6" t="s">
        <v>6057</v>
      </c>
      <c r="O2179" s="6" t="s">
        <v>3982</v>
      </c>
    </row>
    <row r="2180" spans="1:15" x14ac:dyDescent="0.25">
      <c r="A2180" s="6" t="s">
        <v>3723</v>
      </c>
      <c r="B2180" s="6" t="s">
        <v>3832</v>
      </c>
      <c r="C2180" s="6" t="s">
        <v>3821</v>
      </c>
      <c r="D2180" s="6" t="s">
        <v>14949</v>
      </c>
      <c r="E2180" s="6" t="s">
        <v>81</v>
      </c>
      <c r="F2180" s="6" t="s">
        <v>14950</v>
      </c>
      <c r="G2180" s="6" t="s">
        <v>14951</v>
      </c>
      <c r="H2180" s="6" t="s">
        <v>6420</v>
      </c>
      <c r="I2180" s="43">
        <v>45215</v>
      </c>
      <c r="J2180" s="43">
        <v>45219</v>
      </c>
      <c r="K2180">
        <v>857855</v>
      </c>
      <c r="L2180" s="6" t="s">
        <v>14952</v>
      </c>
      <c r="M2180" s="6" t="s">
        <v>14953</v>
      </c>
      <c r="N2180" s="6" t="s">
        <v>6058</v>
      </c>
      <c r="O2180" s="6" t="s">
        <v>3982</v>
      </c>
    </row>
    <row r="2181" spans="1:15" x14ac:dyDescent="0.25">
      <c r="A2181" s="6" t="s">
        <v>2523</v>
      </c>
      <c r="B2181" s="6" t="s">
        <v>3874</v>
      </c>
      <c r="C2181" s="6" t="s">
        <v>3840</v>
      </c>
      <c r="D2181" s="6" t="s">
        <v>14954</v>
      </c>
      <c r="E2181" s="6" t="s">
        <v>8126</v>
      </c>
      <c r="F2181" s="6" t="s">
        <v>14955</v>
      </c>
      <c r="G2181" s="6" t="s">
        <v>14956</v>
      </c>
      <c r="H2181" s="6" t="s">
        <v>6617</v>
      </c>
      <c r="I2181" s="43">
        <v>45223</v>
      </c>
      <c r="J2181" s="43">
        <v>45229</v>
      </c>
      <c r="K2181">
        <v>74208</v>
      </c>
      <c r="L2181" s="6" t="s">
        <v>14957</v>
      </c>
      <c r="M2181" s="6" t="s">
        <v>14958</v>
      </c>
      <c r="N2181" s="6" t="s">
        <v>6059</v>
      </c>
      <c r="O2181" s="6" t="s">
        <v>3982</v>
      </c>
    </row>
    <row r="2182" spans="1:15" x14ac:dyDescent="0.25">
      <c r="A2182" s="6" t="s">
        <v>15865</v>
      </c>
      <c r="B2182" s="6" t="s">
        <v>3851</v>
      </c>
      <c r="C2182" s="6" t="s">
        <v>3840</v>
      </c>
      <c r="D2182" s="6" t="s">
        <v>15180</v>
      </c>
      <c r="E2182" s="6" t="s">
        <v>10963</v>
      </c>
      <c r="F2182" s="6" t="s">
        <v>6445</v>
      </c>
      <c r="G2182" s="6" t="s">
        <v>24728</v>
      </c>
      <c r="H2182" s="6" t="s">
        <v>6447</v>
      </c>
      <c r="I2182" s="43">
        <v>45231</v>
      </c>
      <c r="J2182" s="43">
        <v>45236</v>
      </c>
      <c r="L2182" s="6" t="s">
        <v>81</v>
      </c>
      <c r="M2182" s="6" t="s">
        <v>81</v>
      </c>
      <c r="N2182" s="6" t="s">
        <v>24729</v>
      </c>
      <c r="O2182" s="6" t="s">
        <v>3982</v>
      </c>
    </row>
    <row r="2183" spans="1:15" x14ac:dyDescent="0.25">
      <c r="A2183" s="6" t="s">
        <v>2525</v>
      </c>
      <c r="B2183" s="6" t="s">
        <v>3959</v>
      </c>
      <c r="C2183" s="6" t="s">
        <v>114</v>
      </c>
      <c r="D2183" s="6" t="s">
        <v>14959</v>
      </c>
      <c r="E2183" s="6" t="s">
        <v>81</v>
      </c>
      <c r="F2183" s="6" t="s">
        <v>14960</v>
      </c>
      <c r="G2183" s="6" t="s">
        <v>14961</v>
      </c>
      <c r="H2183" s="6" t="s">
        <v>6542</v>
      </c>
      <c r="I2183" s="43">
        <v>45217</v>
      </c>
      <c r="J2183" s="43">
        <v>45222</v>
      </c>
      <c r="K2183">
        <v>912767</v>
      </c>
      <c r="L2183" s="6" t="s">
        <v>14962</v>
      </c>
      <c r="M2183" s="6" t="s">
        <v>14963</v>
      </c>
      <c r="N2183" s="6" t="s">
        <v>4323</v>
      </c>
      <c r="O2183" s="6" t="s">
        <v>3982</v>
      </c>
    </row>
    <row r="2184" spans="1:15" x14ac:dyDescent="0.25">
      <c r="A2184" s="6" t="s">
        <v>2526</v>
      </c>
      <c r="B2184" s="6" t="s">
        <v>3907</v>
      </c>
      <c r="C2184" s="6" t="s">
        <v>102</v>
      </c>
      <c r="D2184" s="6" t="s">
        <v>14964</v>
      </c>
      <c r="E2184" s="6" t="s">
        <v>81</v>
      </c>
      <c r="F2184" s="6" t="s">
        <v>14965</v>
      </c>
      <c r="G2184" s="6" t="s">
        <v>14966</v>
      </c>
      <c r="H2184" s="6" t="s">
        <v>6360</v>
      </c>
      <c r="I2184" s="43">
        <v>45141</v>
      </c>
      <c r="J2184" s="43"/>
      <c r="K2184">
        <v>884614</v>
      </c>
      <c r="L2184" s="6" t="s">
        <v>14967</v>
      </c>
      <c r="M2184" s="6" t="s">
        <v>14968</v>
      </c>
      <c r="N2184" s="6" t="s">
        <v>4145</v>
      </c>
      <c r="O2184" s="6" t="s">
        <v>3983</v>
      </c>
    </row>
    <row r="2185" spans="1:15" x14ac:dyDescent="0.25">
      <c r="A2185" s="6" t="s">
        <v>2528</v>
      </c>
      <c r="B2185" s="6" t="s">
        <v>3940</v>
      </c>
      <c r="C2185" s="6" t="s">
        <v>3866</v>
      </c>
      <c r="D2185" s="6" t="s">
        <v>14969</v>
      </c>
      <c r="E2185" s="6" t="s">
        <v>7661</v>
      </c>
      <c r="F2185" s="6" t="s">
        <v>6432</v>
      </c>
      <c r="G2185" s="6" t="s">
        <v>14970</v>
      </c>
      <c r="H2185" s="6" t="s">
        <v>6434</v>
      </c>
      <c r="I2185" s="43"/>
      <c r="J2185" s="43"/>
      <c r="K2185">
        <v>1094972</v>
      </c>
      <c r="L2185" s="6" t="s">
        <v>14971</v>
      </c>
      <c r="M2185" s="6" t="s">
        <v>14972</v>
      </c>
      <c r="N2185" s="6" t="s">
        <v>6060</v>
      </c>
      <c r="O2185" s="6" t="s">
        <v>3982</v>
      </c>
    </row>
    <row r="2186" spans="1:15" x14ac:dyDescent="0.25">
      <c r="A2186" s="6" t="s">
        <v>2530</v>
      </c>
      <c r="B2186" s="6" t="s">
        <v>3863</v>
      </c>
      <c r="C2186" s="6" t="s">
        <v>3823</v>
      </c>
      <c r="D2186" s="6" t="s">
        <v>14973</v>
      </c>
      <c r="E2186" s="6" t="s">
        <v>6885</v>
      </c>
      <c r="F2186" s="6" t="s">
        <v>8965</v>
      </c>
      <c r="G2186" s="6" t="s">
        <v>14974</v>
      </c>
      <c r="H2186" s="6" t="s">
        <v>6835</v>
      </c>
      <c r="I2186" s="43">
        <v>45147</v>
      </c>
      <c r="J2186" s="43"/>
      <c r="K2186">
        <v>4457</v>
      </c>
      <c r="L2186" s="6" t="s">
        <v>14975</v>
      </c>
      <c r="M2186" s="6" t="s">
        <v>14976</v>
      </c>
      <c r="N2186" s="6" t="s">
        <v>6061</v>
      </c>
      <c r="O2186" s="6" t="s">
        <v>3982</v>
      </c>
    </row>
    <row r="2187" spans="1:15" x14ac:dyDescent="0.25">
      <c r="A2187" s="6" t="s">
        <v>2531</v>
      </c>
      <c r="B2187" s="6" t="s">
        <v>3845</v>
      </c>
      <c r="C2187" s="6" t="s">
        <v>3816</v>
      </c>
      <c r="D2187" s="6" t="s">
        <v>14977</v>
      </c>
      <c r="E2187" s="6" t="s">
        <v>14978</v>
      </c>
      <c r="F2187" s="6" t="s">
        <v>14965</v>
      </c>
      <c r="G2187" s="6" t="s">
        <v>14979</v>
      </c>
      <c r="H2187" s="6" t="s">
        <v>6360</v>
      </c>
      <c r="I2187" s="43">
        <v>45223</v>
      </c>
      <c r="J2187" s="43">
        <v>45227</v>
      </c>
      <c r="K2187">
        <v>352915</v>
      </c>
      <c r="L2187" s="6" t="s">
        <v>14980</v>
      </c>
      <c r="M2187" s="6" t="s">
        <v>14981</v>
      </c>
      <c r="N2187" s="6" t="s">
        <v>4617</v>
      </c>
      <c r="O2187" s="6" t="s">
        <v>3983</v>
      </c>
    </row>
    <row r="2188" spans="1:15" x14ac:dyDescent="0.25">
      <c r="A2188" s="6" t="s">
        <v>2533</v>
      </c>
      <c r="B2188" s="6" t="s">
        <v>3818</v>
      </c>
      <c r="C2188" s="6" t="s">
        <v>3819</v>
      </c>
      <c r="D2188" s="6" t="s">
        <v>14982</v>
      </c>
      <c r="E2188" s="6" t="s">
        <v>14983</v>
      </c>
      <c r="F2188" s="6" t="s">
        <v>6445</v>
      </c>
      <c r="G2188" s="6" t="s">
        <v>8587</v>
      </c>
      <c r="H2188" s="6" t="s">
        <v>6447</v>
      </c>
      <c r="I2188" s="43">
        <v>45162</v>
      </c>
      <c r="J2188" s="43">
        <v>45166</v>
      </c>
      <c r="K2188">
        <v>1511737</v>
      </c>
      <c r="L2188" s="6" t="s">
        <v>14984</v>
      </c>
      <c r="M2188" s="6" t="s">
        <v>14985</v>
      </c>
      <c r="N2188" s="6" t="s">
        <v>6062</v>
      </c>
      <c r="O2188" s="6" t="s">
        <v>3984</v>
      </c>
    </row>
    <row r="2189" spans="1:15" x14ac:dyDescent="0.25">
      <c r="A2189" s="6" t="s">
        <v>2535</v>
      </c>
      <c r="B2189" s="6" t="s">
        <v>3931</v>
      </c>
      <c r="C2189" s="6" t="s">
        <v>3835</v>
      </c>
      <c r="D2189" s="6" t="s">
        <v>14986</v>
      </c>
      <c r="E2189" s="6" t="s">
        <v>14987</v>
      </c>
      <c r="F2189" s="6" t="s">
        <v>7215</v>
      </c>
      <c r="G2189" s="6" t="s">
        <v>14988</v>
      </c>
      <c r="H2189" s="6" t="s">
        <v>81</v>
      </c>
      <c r="I2189" s="43"/>
      <c r="J2189" s="43"/>
      <c r="K2189">
        <v>217410</v>
      </c>
      <c r="L2189" s="6" t="s">
        <v>14989</v>
      </c>
      <c r="M2189" s="6" t="s">
        <v>14990</v>
      </c>
      <c r="N2189" s="6" t="s">
        <v>6063</v>
      </c>
      <c r="O2189" s="6" t="s">
        <v>3982</v>
      </c>
    </row>
    <row r="2190" spans="1:15" x14ac:dyDescent="0.25">
      <c r="A2190" s="6" t="s">
        <v>2536</v>
      </c>
      <c r="B2190" s="6" t="s">
        <v>3825</v>
      </c>
      <c r="C2190" s="6" t="s">
        <v>3826</v>
      </c>
      <c r="D2190" s="6" t="s">
        <v>14991</v>
      </c>
      <c r="E2190" s="6" t="s">
        <v>14992</v>
      </c>
      <c r="F2190" s="6" t="s">
        <v>14993</v>
      </c>
      <c r="G2190" s="6" t="s">
        <v>14994</v>
      </c>
      <c r="H2190" s="6" t="s">
        <v>6408</v>
      </c>
      <c r="I2190" s="43">
        <v>45161</v>
      </c>
      <c r="J2190" s="43">
        <v>45166</v>
      </c>
      <c r="K2190">
        <v>1403568</v>
      </c>
      <c r="L2190" s="6" t="s">
        <v>14995</v>
      </c>
      <c r="M2190" s="6" t="s">
        <v>14996</v>
      </c>
      <c r="N2190" s="6" t="s">
        <v>4506</v>
      </c>
      <c r="O2190" s="6" t="s">
        <v>3982</v>
      </c>
    </row>
    <row r="2191" spans="1:15" x14ac:dyDescent="0.25">
      <c r="A2191" s="6" t="s">
        <v>3725</v>
      </c>
      <c r="B2191" s="6" t="s">
        <v>3832</v>
      </c>
      <c r="C2191" s="6" t="s">
        <v>3821</v>
      </c>
      <c r="D2191" s="6" t="s">
        <v>14997</v>
      </c>
      <c r="E2191" s="6" t="s">
        <v>81</v>
      </c>
      <c r="F2191" s="6" t="s">
        <v>8179</v>
      </c>
      <c r="G2191" s="6" t="s">
        <v>8180</v>
      </c>
      <c r="H2191" s="6" t="s">
        <v>1678</v>
      </c>
      <c r="I2191" s="43">
        <v>45222</v>
      </c>
      <c r="J2191" s="43">
        <v>45226</v>
      </c>
      <c r="K2191">
        <v>101382</v>
      </c>
      <c r="L2191" s="6" t="s">
        <v>14998</v>
      </c>
      <c r="M2191" s="6" t="s">
        <v>14999</v>
      </c>
      <c r="N2191" s="6" t="s">
        <v>6064</v>
      </c>
      <c r="O2191" s="6" t="s">
        <v>3982</v>
      </c>
    </row>
    <row r="2192" spans="1:15" x14ac:dyDescent="0.25">
      <c r="A2192" s="6" t="s">
        <v>2538</v>
      </c>
      <c r="B2192" s="6" t="s">
        <v>3853</v>
      </c>
      <c r="C2192" s="6" t="s">
        <v>3819</v>
      </c>
      <c r="D2192" s="6" t="s">
        <v>7340</v>
      </c>
      <c r="E2192" s="6" t="s">
        <v>15000</v>
      </c>
      <c r="F2192" s="6" t="s">
        <v>7342</v>
      </c>
      <c r="G2192" s="6" t="s">
        <v>81</v>
      </c>
      <c r="H2192" s="6" t="s">
        <v>81</v>
      </c>
      <c r="I2192" s="43"/>
      <c r="J2192" s="43"/>
      <c r="K2192">
        <v>1033767</v>
      </c>
      <c r="L2192" s="6" t="s">
        <v>15001</v>
      </c>
      <c r="M2192" s="6" t="s">
        <v>15002</v>
      </c>
      <c r="N2192" s="6" t="s">
        <v>6065</v>
      </c>
      <c r="O2192" s="6" t="s">
        <v>3982</v>
      </c>
    </row>
    <row r="2193" spans="1:15" x14ac:dyDescent="0.25">
      <c r="A2193" s="6" t="s">
        <v>3726</v>
      </c>
      <c r="B2193" s="6" t="s">
        <v>3832</v>
      </c>
      <c r="C2193" s="6" t="s">
        <v>3821</v>
      </c>
      <c r="D2193" s="6" t="s">
        <v>15003</v>
      </c>
      <c r="E2193" s="6" t="s">
        <v>15004</v>
      </c>
      <c r="F2193" s="6" t="s">
        <v>6955</v>
      </c>
      <c r="G2193" s="6" t="s">
        <v>15005</v>
      </c>
      <c r="H2193" s="6" t="s">
        <v>6542</v>
      </c>
      <c r="I2193" s="43"/>
      <c r="J2193" s="43"/>
      <c r="L2193" s="6" t="s">
        <v>81</v>
      </c>
      <c r="M2193" s="6" t="s">
        <v>81</v>
      </c>
      <c r="N2193" s="6" t="s">
        <v>6066</v>
      </c>
      <c r="O2193" s="6" t="s">
        <v>3982</v>
      </c>
    </row>
    <row r="2194" spans="1:15" x14ac:dyDescent="0.25">
      <c r="A2194" s="6" t="s">
        <v>3727</v>
      </c>
      <c r="B2194" s="6" t="s">
        <v>3832</v>
      </c>
      <c r="C2194" s="6" t="s">
        <v>3821</v>
      </c>
      <c r="D2194" s="6" t="s">
        <v>15003</v>
      </c>
      <c r="E2194" s="6" t="s">
        <v>15004</v>
      </c>
      <c r="F2194" s="6" t="s">
        <v>6955</v>
      </c>
      <c r="G2194" s="6" t="s">
        <v>15005</v>
      </c>
      <c r="H2194" s="6" t="s">
        <v>6542</v>
      </c>
      <c r="I2194" s="43"/>
      <c r="J2194" s="43"/>
      <c r="L2194" s="6" t="s">
        <v>15006</v>
      </c>
      <c r="M2194" s="6" t="s">
        <v>15007</v>
      </c>
      <c r="N2194" s="6" t="s">
        <v>6066</v>
      </c>
      <c r="O2194" s="6" t="s">
        <v>3982</v>
      </c>
    </row>
    <row r="2195" spans="1:15" x14ac:dyDescent="0.25">
      <c r="A2195" s="6" t="s">
        <v>2540</v>
      </c>
      <c r="B2195" s="6" t="s">
        <v>3837</v>
      </c>
      <c r="C2195" s="6" t="s">
        <v>3823</v>
      </c>
      <c r="D2195" s="6" t="s">
        <v>15008</v>
      </c>
      <c r="E2195" s="6" t="s">
        <v>81</v>
      </c>
      <c r="F2195" s="6" t="s">
        <v>6551</v>
      </c>
      <c r="G2195" s="6" t="s">
        <v>6552</v>
      </c>
      <c r="H2195" s="6" t="s">
        <v>1601</v>
      </c>
      <c r="I2195" s="43">
        <v>45216</v>
      </c>
      <c r="J2195" s="43">
        <v>45222</v>
      </c>
      <c r="K2195">
        <v>717954</v>
      </c>
      <c r="L2195" s="6" t="s">
        <v>15009</v>
      </c>
      <c r="M2195" s="6" t="s">
        <v>15010</v>
      </c>
      <c r="N2195" s="6" t="s">
        <v>4177</v>
      </c>
      <c r="O2195" s="6" t="s">
        <v>3982</v>
      </c>
    </row>
    <row r="2196" spans="1:15" x14ac:dyDescent="0.25">
      <c r="A2196" s="6" t="s">
        <v>2541</v>
      </c>
      <c r="B2196" s="6" t="s">
        <v>3934</v>
      </c>
      <c r="C2196" s="6" t="s">
        <v>3816</v>
      </c>
      <c r="D2196" s="6" t="s">
        <v>15011</v>
      </c>
      <c r="E2196" s="6" t="s">
        <v>15012</v>
      </c>
      <c r="F2196" s="6" t="s">
        <v>12501</v>
      </c>
      <c r="G2196" s="6" t="s">
        <v>12502</v>
      </c>
      <c r="H2196" s="6" t="s">
        <v>6709</v>
      </c>
      <c r="I2196" s="43">
        <v>45211</v>
      </c>
      <c r="J2196" s="43">
        <v>45215</v>
      </c>
      <c r="K2196">
        <v>731766</v>
      </c>
      <c r="L2196" s="6" t="s">
        <v>15013</v>
      </c>
      <c r="M2196" s="6" t="s">
        <v>15014</v>
      </c>
      <c r="N2196" s="6" t="s">
        <v>4120</v>
      </c>
      <c r="O2196" s="6" t="s">
        <v>3983</v>
      </c>
    </row>
    <row r="2197" spans="1:15" x14ac:dyDescent="0.25">
      <c r="A2197" s="6" t="s">
        <v>2543</v>
      </c>
      <c r="B2197" s="6" t="s">
        <v>3820</v>
      </c>
      <c r="C2197" s="6" t="s">
        <v>3821</v>
      </c>
      <c r="D2197" s="6" t="s">
        <v>15015</v>
      </c>
      <c r="E2197" s="6" t="s">
        <v>81</v>
      </c>
      <c r="F2197" s="6" t="s">
        <v>15016</v>
      </c>
      <c r="G2197" s="6" t="s">
        <v>15017</v>
      </c>
      <c r="H2197" s="6" t="s">
        <v>6399</v>
      </c>
      <c r="I2197" s="43">
        <v>45229</v>
      </c>
      <c r="J2197" s="43">
        <v>45233</v>
      </c>
      <c r="K2197">
        <v>5513</v>
      </c>
      <c r="L2197" s="6" t="s">
        <v>15018</v>
      </c>
      <c r="M2197" s="6" t="s">
        <v>15019</v>
      </c>
      <c r="N2197" s="6" t="s">
        <v>6067</v>
      </c>
      <c r="O2197" s="6" t="s">
        <v>3984</v>
      </c>
    </row>
    <row r="2198" spans="1:15" x14ac:dyDescent="0.25">
      <c r="A2198" s="6" t="s">
        <v>2544</v>
      </c>
      <c r="B2198" s="6" t="s">
        <v>3883</v>
      </c>
      <c r="C2198" s="6" t="s">
        <v>3823</v>
      </c>
      <c r="D2198" s="6" t="s">
        <v>15020</v>
      </c>
      <c r="E2198" s="6" t="s">
        <v>81</v>
      </c>
      <c r="F2198" s="6" t="s">
        <v>7931</v>
      </c>
      <c r="G2198" s="6" t="s">
        <v>15021</v>
      </c>
      <c r="H2198" s="6" t="s">
        <v>1755</v>
      </c>
      <c r="I2198" s="43">
        <v>45217</v>
      </c>
      <c r="J2198" s="43">
        <v>45222</v>
      </c>
      <c r="K2198">
        <v>100885</v>
      </c>
      <c r="L2198" s="6" t="s">
        <v>15022</v>
      </c>
      <c r="M2198" s="6" t="s">
        <v>15023</v>
      </c>
      <c r="N2198" s="6" t="s">
        <v>4345</v>
      </c>
      <c r="O2198" s="6" t="s">
        <v>3984</v>
      </c>
    </row>
    <row r="2199" spans="1:15" x14ac:dyDescent="0.25">
      <c r="A2199" s="6" t="s">
        <v>3728</v>
      </c>
      <c r="B2199" s="6" t="s">
        <v>3832</v>
      </c>
      <c r="C2199" s="6" t="s">
        <v>3821</v>
      </c>
      <c r="D2199" s="6" t="s">
        <v>15024</v>
      </c>
      <c r="E2199" s="6" t="s">
        <v>15025</v>
      </c>
      <c r="F2199" s="6" t="s">
        <v>9015</v>
      </c>
      <c r="G2199" s="6" t="s">
        <v>15026</v>
      </c>
      <c r="H2199" s="6" t="s">
        <v>81</v>
      </c>
      <c r="I2199" s="43"/>
      <c r="J2199" s="43"/>
      <c r="L2199" s="6" t="s">
        <v>15027</v>
      </c>
      <c r="M2199" s="6" t="s">
        <v>15028</v>
      </c>
      <c r="N2199" s="6" t="s">
        <v>6068</v>
      </c>
      <c r="O2199" s="6" t="s">
        <v>3982</v>
      </c>
    </row>
    <row r="2200" spans="1:15" x14ac:dyDescent="0.25">
      <c r="A2200" s="6" t="s">
        <v>2545</v>
      </c>
      <c r="B2200" s="6" t="s">
        <v>3933</v>
      </c>
      <c r="C2200" s="6" t="s">
        <v>3823</v>
      </c>
      <c r="D2200" s="6" t="s">
        <v>15029</v>
      </c>
      <c r="E2200" s="6" t="s">
        <v>81</v>
      </c>
      <c r="F2200" s="6" t="s">
        <v>6418</v>
      </c>
      <c r="G2200" s="6" t="s">
        <v>9772</v>
      </c>
      <c r="H2200" s="6" t="s">
        <v>6420</v>
      </c>
      <c r="I2200" s="43">
        <v>45222</v>
      </c>
      <c r="J2200" s="43">
        <v>45226</v>
      </c>
      <c r="K2200">
        <v>1090727</v>
      </c>
      <c r="L2200" s="6" t="s">
        <v>15030</v>
      </c>
      <c r="M2200" s="6" t="s">
        <v>15031</v>
      </c>
      <c r="N2200" s="6" t="s">
        <v>4243</v>
      </c>
      <c r="O2200" s="6" t="s">
        <v>3982</v>
      </c>
    </row>
    <row r="2201" spans="1:15" x14ac:dyDescent="0.25">
      <c r="A2201" s="6" t="s">
        <v>3730</v>
      </c>
      <c r="B2201" s="6" t="s">
        <v>3882</v>
      </c>
      <c r="C2201" s="6" t="s">
        <v>3821</v>
      </c>
      <c r="D2201" s="6" t="s">
        <v>10035</v>
      </c>
      <c r="E2201" s="6" t="s">
        <v>6438</v>
      </c>
      <c r="F2201" s="6" t="s">
        <v>7673</v>
      </c>
      <c r="G2201" s="6" t="s">
        <v>7674</v>
      </c>
      <c r="H2201" s="6" t="s">
        <v>6353</v>
      </c>
      <c r="I2201" s="43">
        <v>45236</v>
      </c>
      <c r="J2201" s="43">
        <v>45240</v>
      </c>
      <c r="K2201">
        <v>1647639</v>
      </c>
      <c r="L2201" s="6" t="s">
        <v>15032</v>
      </c>
      <c r="M2201" s="6" t="s">
        <v>15033</v>
      </c>
      <c r="N2201" s="6" t="s">
        <v>6069</v>
      </c>
      <c r="O2201" s="6" t="s">
        <v>3982</v>
      </c>
    </row>
    <row r="2202" spans="1:15" x14ac:dyDescent="0.25">
      <c r="A2202" s="6" t="s">
        <v>2547</v>
      </c>
      <c r="B2202" s="6" t="s">
        <v>3862</v>
      </c>
      <c r="C2202" s="6" t="s">
        <v>3826</v>
      </c>
      <c r="D2202" s="6" t="s">
        <v>15034</v>
      </c>
      <c r="E2202" s="6" t="s">
        <v>81</v>
      </c>
      <c r="F2202" s="6" t="s">
        <v>7172</v>
      </c>
      <c r="G2202" s="6" t="s">
        <v>15035</v>
      </c>
      <c r="H2202" s="6" t="s">
        <v>6360</v>
      </c>
      <c r="I2202" s="43">
        <v>45160</v>
      </c>
      <c r="J2202" s="43"/>
      <c r="K2202">
        <v>912615</v>
      </c>
      <c r="L2202" s="6" t="s">
        <v>15036</v>
      </c>
      <c r="M2202" s="6" t="s">
        <v>15037</v>
      </c>
      <c r="N2202" s="6" t="s">
        <v>6070</v>
      </c>
      <c r="O2202" s="6" t="s">
        <v>3982</v>
      </c>
    </row>
    <row r="2203" spans="1:15" x14ac:dyDescent="0.25">
      <c r="A2203" s="6" t="s">
        <v>2548</v>
      </c>
      <c r="B2203" s="6" t="s">
        <v>3863</v>
      </c>
      <c r="C2203" s="6" t="s">
        <v>3823</v>
      </c>
      <c r="D2203" s="6" t="s">
        <v>8719</v>
      </c>
      <c r="E2203" s="6" t="s">
        <v>7191</v>
      </c>
      <c r="F2203" s="6" t="s">
        <v>8409</v>
      </c>
      <c r="G2203" s="6" t="s">
        <v>8410</v>
      </c>
      <c r="H2203" s="6" t="s">
        <v>6703</v>
      </c>
      <c r="I2203" s="43">
        <v>45223</v>
      </c>
      <c r="J2203" s="43">
        <v>45229</v>
      </c>
      <c r="K2203">
        <v>1067701</v>
      </c>
      <c r="L2203" s="6" t="s">
        <v>15038</v>
      </c>
      <c r="M2203" s="6" t="s">
        <v>15039</v>
      </c>
      <c r="N2203" s="6" t="s">
        <v>4247</v>
      </c>
      <c r="O2203" s="6" t="s">
        <v>3982</v>
      </c>
    </row>
    <row r="2204" spans="1:15" x14ac:dyDescent="0.25">
      <c r="A2204" s="6" t="s">
        <v>2550</v>
      </c>
      <c r="B2204" s="6" t="s">
        <v>3832</v>
      </c>
      <c r="C2204" s="6" t="s">
        <v>3821</v>
      </c>
      <c r="D2204" s="6" t="s">
        <v>13152</v>
      </c>
      <c r="E2204" s="6" t="s">
        <v>81</v>
      </c>
      <c r="F2204" s="6" t="s">
        <v>6992</v>
      </c>
      <c r="G2204" s="6" t="s">
        <v>13153</v>
      </c>
      <c r="H2204" s="6" t="s">
        <v>6709</v>
      </c>
      <c r="I2204" s="43">
        <v>45217</v>
      </c>
      <c r="J2204" s="43"/>
      <c r="K2204">
        <v>36104</v>
      </c>
      <c r="L2204" s="6" t="s">
        <v>15040</v>
      </c>
      <c r="M2204" s="6" t="s">
        <v>15041</v>
      </c>
      <c r="N2204" s="6" t="s">
        <v>4513</v>
      </c>
      <c r="O2204" s="6" t="s">
        <v>3982</v>
      </c>
    </row>
    <row r="2205" spans="1:15" x14ac:dyDescent="0.25">
      <c r="A2205" s="6" t="s">
        <v>2552</v>
      </c>
      <c r="B2205" s="6" t="s">
        <v>3927</v>
      </c>
      <c r="C2205" s="6" t="s">
        <v>3835</v>
      </c>
      <c r="D2205" s="6" t="s">
        <v>15042</v>
      </c>
      <c r="E2205" s="6" t="s">
        <v>6885</v>
      </c>
      <c r="F2205" s="6" t="s">
        <v>15043</v>
      </c>
      <c r="G2205" s="6" t="s">
        <v>15044</v>
      </c>
      <c r="H2205" s="6" t="s">
        <v>6408</v>
      </c>
      <c r="I2205" s="43">
        <v>45148</v>
      </c>
      <c r="J2205" s="43"/>
      <c r="K2205">
        <v>1665918</v>
      </c>
      <c r="L2205" s="6" t="s">
        <v>15045</v>
      </c>
      <c r="M2205" s="6" t="s">
        <v>15046</v>
      </c>
      <c r="N2205" s="6" t="s">
        <v>4550</v>
      </c>
      <c r="O2205" s="6" t="s">
        <v>3983</v>
      </c>
    </row>
    <row r="2206" spans="1:15" x14ac:dyDescent="0.25">
      <c r="A2206" s="6" t="s">
        <v>15867</v>
      </c>
      <c r="B2206" s="6" t="s">
        <v>3891</v>
      </c>
      <c r="C2206" s="6" t="s">
        <v>3887</v>
      </c>
      <c r="D2206" s="6" t="s">
        <v>24730</v>
      </c>
      <c r="E2206" s="6" t="s">
        <v>81</v>
      </c>
      <c r="F2206" s="6" t="s">
        <v>6557</v>
      </c>
      <c r="G2206" s="6" t="s">
        <v>11616</v>
      </c>
      <c r="H2206" s="6" t="s">
        <v>6408</v>
      </c>
      <c r="I2206" s="43">
        <v>45231</v>
      </c>
      <c r="J2206" s="43">
        <v>45236</v>
      </c>
      <c r="L2206" s="6" t="s">
        <v>81</v>
      </c>
      <c r="M2206" s="6" t="s">
        <v>81</v>
      </c>
      <c r="N2206" s="6" t="s">
        <v>24731</v>
      </c>
      <c r="O2206" s="6" t="s">
        <v>3982</v>
      </c>
    </row>
    <row r="2207" spans="1:15" x14ac:dyDescent="0.25">
      <c r="A2207" s="6" t="s">
        <v>3731</v>
      </c>
      <c r="B2207" s="6" t="s">
        <v>3921</v>
      </c>
      <c r="C2207" s="6" t="s">
        <v>3840</v>
      </c>
      <c r="D2207" s="6" t="s">
        <v>15047</v>
      </c>
      <c r="E2207" s="6" t="s">
        <v>15048</v>
      </c>
      <c r="F2207" s="6" t="s">
        <v>7002</v>
      </c>
      <c r="G2207" s="6" t="s">
        <v>15049</v>
      </c>
      <c r="H2207" s="6" t="s">
        <v>81</v>
      </c>
      <c r="I2207" s="43"/>
      <c r="J2207" s="43"/>
      <c r="L2207" s="6" t="s">
        <v>81</v>
      </c>
      <c r="M2207" s="6" t="s">
        <v>81</v>
      </c>
      <c r="N2207" s="6" t="s">
        <v>6071</v>
      </c>
      <c r="O2207" s="6" t="s">
        <v>3982</v>
      </c>
    </row>
    <row r="2208" spans="1:15" x14ac:dyDescent="0.25">
      <c r="A2208" s="6" t="s">
        <v>2554</v>
      </c>
      <c r="B2208" s="6" t="s">
        <v>3833</v>
      </c>
      <c r="C2208" s="6" t="s">
        <v>3816</v>
      </c>
      <c r="D2208" s="6" t="s">
        <v>15050</v>
      </c>
      <c r="E2208" s="6" t="s">
        <v>81</v>
      </c>
      <c r="F2208" s="6" t="s">
        <v>15051</v>
      </c>
      <c r="G2208" s="6" t="s">
        <v>15052</v>
      </c>
      <c r="H2208" s="6" t="s">
        <v>6594</v>
      </c>
      <c r="I2208" s="43">
        <v>45230</v>
      </c>
      <c r="J2208" s="43">
        <v>45236</v>
      </c>
      <c r="K2208">
        <v>1082554</v>
      </c>
      <c r="L2208" s="6" t="s">
        <v>15053</v>
      </c>
      <c r="M2208" s="6" t="s">
        <v>15054</v>
      </c>
      <c r="N2208" s="6" t="s">
        <v>6072</v>
      </c>
      <c r="O2208" s="6" t="s">
        <v>3983</v>
      </c>
    </row>
    <row r="2209" spans="1:15" x14ac:dyDescent="0.25">
      <c r="A2209" s="6" t="s">
        <v>3733</v>
      </c>
      <c r="B2209" s="6" t="s">
        <v>3876</v>
      </c>
      <c r="C2209" s="6" t="s">
        <v>3835</v>
      </c>
      <c r="D2209" s="6" t="s">
        <v>15055</v>
      </c>
      <c r="E2209" s="6" t="s">
        <v>81</v>
      </c>
      <c r="F2209" s="6" t="s">
        <v>8437</v>
      </c>
      <c r="G2209" s="6" t="s">
        <v>15056</v>
      </c>
      <c r="H2209" s="6" t="s">
        <v>6360</v>
      </c>
      <c r="I2209" s="43">
        <v>45148</v>
      </c>
      <c r="J2209" s="43"/>
      <c r="K2209">
        <v>1739566</v>
      </c>
      <c r="L2209" s="6" t="s">
        <v>15057</v>
      </c>
      <c r="M2209" s="6" t="s">
        <v>15058</v>
      </c>
      <c r="N2209" s="6" t="s">
        <v>4320</v>
      </c>
      <c r="O2209" s="6" t="s">
        <v>3983</v>
      </c>
    </row>
    <row r="2210" spans="1:15" x14ac:dyDescent="0.25">
      <c r="A2210" s="6" t="s">
        <v>3734</v>
      </c>
      <c r="B2210" s="6" t="s">
        <v>3909</v>
      </c>
      <c r="C2210" s="6" t="s">
        <v>102</v>
      </c>
      <c r="D2210" s="6" t="s">
        <v>15059</v>
      </c>
      <c r="E2210" s="6" t="s">
        <v>15060</v>
      </c>
      <c r="F2210" s="6" t="s">
        <v>15061</v>
      </c>
      <c r="G2210" s="6" t="s">
        <v>15062</v>
      </c>
      <c r="H2210" s="6" t="s">
        <v>81</v>
      </c>
      <c r="I2210" s="43"/>
      <c r="J2210" s="43"/>
      <c r="L2210" s="6" t="s">
        <v>15063</v>
      </c>
      <c r="M2210" s="6" t="s">
        <v>15064</v>
      </c>
      <c r="N2210" s="6" t="s">
        <v>6073</v>
      </c>
      <c r="O2210" s="6" t="s">
        <v>3983</v>
      </c>
    </row>
    <row r="2211" spans="1:15" x14ac:dyDescent="0.25">
      <c r="A2211" s="6" t="s">
        <v>2555</v>
      </c>
      <c r="B2211" s="6" t="s">
        <v>3882</v>
      </c>
      <c r="C2211" s="6" t="s">
        <v>3821</v>
      </c>
      <c r="D2211" s="6" t="s">
        <v>15065</v>
      </c>
      <c r="E2211" s="6" t="s">
        <v>81</v>
      </c>
      <c r="F2211" s="6" t="s">
        <v>6451</v>
      </c>
      <c r="G2211" s="6" t="s">
        <v>15066</v>
      </c>
      <c r="H2211" s="6" t="s">
        <v>6353</v>
      </c>
      <c r="I2211" s="43">
        <v>45222</v>
      </c>
      <c r="J2211" s="43">
        <v>45226</v>
      </c>
      <c r="K2211">
        <v>1403161</v>
      </c>
      <c r="L2211" s="6" t="s">
        <v>15067</v>
      </c>
      <c r="M2211" s="6" t="s">
        <v>15068</v>
      </c>
      <c r="N2211" s="6" t="s">
        <v>4618</v>
      </c>
      <c r="O2211" s="6" t="s">
        <v>3982</v>
      </c>
    </row>
    <row r="2212" spans="1:15" x14ac:dyDescent="0.25">
      <c r="A2212" s="6" t="s">
        <v>2557</v>
      </c>
      <c r="B2212" s="6" t="s">
        <v>3926</v>
      </c>
      <c r="C2212" s="6" t="s">
        <v>3826</v>
      </c>
      <c r="D2212" s="6" t="s">
        <v>15069</v>
      </c>
      <c r="E2212" s="6" t="s">
        <v>81</v>
      </c>
      <c r="F2212" s="6" t="s">
        <v>9247</v>
      </c>
      <c r="G2212" s="6" t="s">
        <v>15070</v>
      </c>
      <c r="H2212" s="6" t="s">
        <v>3137</v>
      </c>
      <c r="I2212" s="43">
        <v>45229</v>
      </c>
      <c r="J2212" s="43">
        <v>45233</v>
      </c>
      <c r="K2212">
        <v>1524358</v>
      </c>
      <c r="L2212" s="6" t="s">
        <v>15071</v>
      </c>
      <c r="M2212" s="6" t="s">
        <v>15072</v>
      </c>
      <c r="N2212" s="6" t="s">
        <v>4220</v>
      </c>
      <c r="O2212" s="6" t="s">
        <v>3982</v>
      </c>
    </row>
    <row r="2213" spans="1:15" x14ac:dyDescent="0.25">
      <c r="A2213" s="6" t="s">
        <v>2559</v>
      </c>
      <c r="B2213" s="6" t="s">
        <v>3919</v>
      </c>
      <c r="C2213" s="6" t="s">
        <v>3866</v>
      </c>
      <c r="D2213" s="6" t="s">
        <v>9630</v>
      </c>
      <c r="E2213" s="6" t="s">
        <v>9631</v>
      </c>
      <c r="F2213" s="6" t="s">
        <v>6698</v>
      </c>
      <c r="G2213" s="6" t="s">
        <v>10271</v>
      </c>
      <c r="H2213" s="6" t="s">
        <v>81</v>
      </c>
      <c r="I2213" s="43">
        <v>45231</v>
      </c>
      <c r="J2213" s="43">
        <v>45239</v>
      </c>
      <c r="K2213">
        <v>314808</v>
      </c>
      <c r="L2213" s="6" t="s">
        <v>15073</v>
      </c>
      <c r="M2213" s="6" t="s">
        <v>15074</v>
      </c>
      <c r="N2213" s="6" t="s">
        <v>4613</v>
      </c>
      <c r="O2213" s="6" t="s">
        <v>3982</v>
      </c>
    </row>
    <row r="2214" spans="1:15" x14ac:dyDescent="0.25">
      <c r="A2214" s="6" t="s">
        <v>2560</v>
      </c>
      <c r="B2214" s="6" t="s">
        <v>3916</v>
      </c>
      <c r="C2214" s="6" t="s">
        <v>114</v>
      </c>
      <c r="D2214" s="6" t="s">
        <v>15075</v>
      </c>
      <c r="E2214" s="6" t="s">
        <v>15076</v>
      </c>
      <c r="F2214" s="6" t="s">
        <v>15077</v>
      </c>
      <c r="G2214" s="6" t="s">
        <v>15078</v>
      </c>
      <c r="H2214" s="6" t="s">
        <v>7199</v>
      </c>
      <c r="I2214" s="43"/>
      <c r="J2214" s="43"/>
      <c r="K2214">
        <v>917851</v>
      </c>
      <c r="L2214" s="6" t="s">
        <v>15079</v>
      </c>
      <c r="M2214" s="6" t="s">
        <v>15080</v>
      </c>
      <c r="N2214" s="6" t="s">
        <v>6074</v>
      </c>
      <c r="O2214" s="6" t="s">
        <v>3982</v>
      </c>
    </row>
    <row r="2215" spans="1:15" x14ac:dyDescent="0.25">
      <c r="A2215" s="6" t="s">
        <v>2563</v>
      </c>
      <c r="B2215" s="6" t="s">
        <v>3855</v>
      </c>
      <c r="C2215" s="6" t="s">
        <v>3826</v>
      </c>
      <c r="D2215" s="6" t="s">
        <v>15081</v>
      </c>
      <c r="E2215" s="6" t="s">
        <v>15082</v>
      </c>
      <c r="F2215" s="6" t="s">
        <v>15083</v>
      </c>
      <c r="G2215" s="6" t="s">
        <v>15084</v>
      </c>
      <c r="H2215" s="6" t="s">
        <v>6542</v>
      </c>
      <c r="I2215" s="43">
        <v>45224</v>
      </c>
      <c r="J2215" s="43">
        <v>45229</v>
      </c>
      <c r="K2215">
        <v>1111335</v>
      </c>
      <c r="L2215" s="6" t="s">
        <v>15085</v>
      </c>
      <c r="M2215" s="6" t="s">
        <v>15086</v>
      </c>
      <c r="N2215" s="6" t="s">
        <v>6075</v>
      </c>
      <c r="O2215" s="6" t="s">
        <v>3982</v>
      </c>
    </row>
    <row r="2216" spans="1:15" x14ac:dyDescent="0.25">
      <c r="A2216" s="6" t="s">
        <v>3735</v>
      </c>
      <c r="B2216" s="6" t="s">
        <v>3842</v>
      </c>
      <c r="C2216" s="6" t="s">
        <v>3823</v>
      </c>
      <c r="D2216" s="6" t="s">
        <v>15087</v>
      </c>
      <c r="E2216" s="6" t="s">
        <v>15088</v>
      </c>
      <c r="F2216" s="6" t="s">
        <v>15089</v>
      </c>
      <c r="G2216" s="6" t="s">
        <v>15090</v>
      </c>
      <c r="H2216" s="6" t="s">
        <v>81</v>
      </c>
      <c r="I2216" s="43"/>
      <c r="J2216" s="43"/>
      <c r="L2216" s="6" t="s">
        <v>15091</v>
      </c>
      <c r="M2216" s="6" t="s">
        <v>15092</v>
      </c>
      <c r="N2216" s="6" t="s">
        <v>6076</v>
      </c>
      <c r="O2216" s="6" t="s">
        <v>3984</v>
      </c>
    </row>
    <row r="2217" spans="1:15" x14ac:dyDescent="0.25">
      <c r="A2217" s="6" t="s">
        <v>3737</v>
      </c>
      <c r="B2217" s="6" t="s">
        <v>3828</v>
      </c>
      <c r="C2217" s="6" t="s">
        <v>3821</v>
      </c>
      <c r="D2217" s="6" t="s">
        <v>15093</v>
      </c>
      <c r="E2217" s="6" t="s">
        <v>81</v>
      </c>
      <c r="F2217" s="6" t="s">
        <v>7712</v>
      </c>
      <c r="G2217" s="6" t="s">
        <v>15094</v>
      </c>
      <c r="H2217" s="6" t="s">
        <v>6376</v>
      </c>
      <c r="I2217" s="43">
        <v>45231</v>
      </c>
      <c r="J2217" s="43">
        <v>45236</v>
      </c>
      <c r="K2217">
        <v>1570827</v>
      </c>
      <c r="L2217" s="6" t="s">
        <v>15095</v>
      </c>
      <c r="M2217" s="6" t="s">
        <v>15096</v>
      </c>
      <c r="N2217" s="6" t="s">
        <v>6077</v>
      </c>
      <c r="O2217" s="6" t="s">
        <v>3982</v>
      </c>
    </row>
    <row r="2218" spans="1:15" x14ac:dyDescent="0.25">
      <c r="A2218" s="6" t="s">
        <v>3738</v>
      </c>
      <c r="B2218" s="6" t="s">
        <v>3931</v>
      </c>
      <c r="C2218" s="6" t="s">
        <v>3835</v>
      </c>
      <c r="D2218" s="6" t="s">
        <v>15097</v>
      </c>
      <c r="E2218" s="6" t="s">
        <v>15098</v>
      </c>
      <c r="F2218" s="6" t="s">
        <v>14157</v>
      </c>
      <c r="G2218" s="6" t="s">
        <v>81</v>
      </c>
      <c r="H2218" s="6" t="s">
        <v>81</v>
      </c>
      <c r="I2218" s="43"/>
      <c r="J2218" s="43"/>
      <c r="L2218" s="6" t="s">
        <v>81</v>
      </c>
      <c r="M2218" s="6" t="s">
        <v>81</v>
      </c>
      <c r="N2218" s="6" t="s">
        <v>6078</v>
      </c>
      <c r="O2218" s="6" t="s">
        <v>3982</v>
      </c>
    </row>
    <row r="2219" spans="1:15" x14ac:dyDescent="0.25">
      <c r="A2219" s="6" t="s">
        <v>2565</v>
      </c>
      <c r="B2219" s="6" t="s">
        <v>3869</v>
      </c>
      <c r="C2219" s="6" t="s">
        <v>3816</v>
      </c>
      <c r="D2219" s="6" t="s">
        <v>15099</v>
      </c>
      <c r="E2219" s="6" t="s">
        <v>81</v>
      </c>
      <c r="F2219" s="6" t="s">
        <v>14303</v>
      </c>
      <c r="G2219" s="6" t="s">
        <v>14304</v>
      </c>
      <c r="H2219" s="6" t="s">
        <v>6353</v>
      </c>
      <c r="I2219" s="43">
        <v>45168</v>
      </c>
      <c r="J2219" s="43"/>
      <c r="K2219">
        <v>1393052</v>
      </c>
      <c r="L2219" s="6" t="s">
        <v>15100</v>
      </c>
      <c r="M2219" s="6" t="s">
        <v>15101</v>
      </c>
      <c r="N2219" s="6" t="s">
        <v>6079</v>
      </c>
      <c r="O2219" s="6" t="s">
        <v>3983</v>
      </c>
    </row>
    <row r="2220" spans="1:15" x14ac:dyDescent="0.25">
      <c r="A2220" s="6" t="s">
        <v>3739</v>
      </c>
      <c r="B2220" s="6" t="s">
        <v>2661</v>
      </c>
      <c r="C2220" s="6" t="s">
        <v>3823</v>
      </c>
      <c r="D2220" s="6" t="s">
        <v>15102</v>
      </c>
      <c r="E2220" s="6" t="s">
        <v>81</v>
      </c>
      <c r="F2220" s="6" t="s">
        <v>15103</v>
      </c>
      <c r="G2220" s="6" t="s">
        <v>15104</v>
      </c>
      <c r="H2220" s="6" t="s">
        <v>81</v>
      </c>
      <c r="I2220" s="43"/>
      <c r="J2220" s="43"/>
      <c r="L2220" s="6" t="s">
        <v>15105</v>
      </c>
      <c r="M2220" s="6" t="s">
        <v>15106</v>
      </c>
      <c r="N2220" s="6" t="s">
        <v>6080</v>
      </c>
      <c r="O2220" s="6" t="s">
        <v>3982</v>
      </c>
    </row>
    <row r="2221" spans="1:15" x14ac:dyDescent="0.25">
      <c r="A2221" s="6" t="s">
        <v>2567</v>
      </c>
      <c r="B2221" s="6" t="s">
        <v>3858</v>
      </c>
      <c r="C2221" s="6" t="s">
        <v>3819</v>
      </c>
      <c r="D2221" s="6" t="s">
        <v>15107</v>
      </c>
      <c r="E2221" s="6" t="s">
        <v>81</v>
      </c>
      <c r="F2221" s="6" t="s">
        <v>14965</v>
      </c>
      <c r="G2221" s="6" t="s">
        <v>14966</v>
      </c>
      <c r="H2221" s="6" t="s">
        <v>6360</v>
      </c>
      <c r="I2221" s="43">
        <v>45147</v>
      </c>
      <c r="J2221" s="43"/>
      <c r="K2221">
        <v>1806837</v>
      </c>
      <c r="L2221" s="6" t="s">
        <v>15108</v>
      </c>
      <c r="M2221" s="6" t="s">
        <v>15109</v>
      </c>
      <c r="N2221" s="6" t="s">
        <v>6081</v>
      </c>
      <c r="O2221" s="6" t="s">
        <v>3982</v>
      </c>
    </row>
    <row r="2222" spans="1:15" x14ac:dyDescent="0.25">
      <c r="A2222" s="6" t="s">
        <v>6221</v>
      </c>
      <c r="B2222" s="6" t="s">
        <v>3865</v>
      </c>
      <c r="C2222" s="6" t="s">
        <v>3866</v>
      </c>
      <c r="D2222" s="6" t="s">
        <v>15110</v>
      </c>
      <c r="E2222" s="6" t="s">
        <v>81</v>
      </c>
      <c r="F2222" s="6" t="s">
        <v>6655</v>
      </c>
      <c r="G2222" s="6" t="s">
        <v>15111</v>
      </c>
      <c r="H2222" s="6" t="s">
        <v>31</v>
      </c>
      <c r="I2222" s="43">
        <v>45237</v>
      </c>
      <c r="J2222" s="43">
        <v>45243</v>
      </c>
      <c r="K2222">
        <v>1293135</v>
      </c>
      <c r="L2222" s="6" t="s">
        <v>15112</v>
      </c>
      <c r="M2222" s="6" t="s">
        <v>15113</v>
      </c>
      <c r="N2222" s="6" t="s">
        <v>15114</v>
      </c>
      <c r="O2222" s="6" t="s">
        <v>3982</v>
      </c>
    </row>
    <row r="2223" spans="1:15" x14ac:dyDescent="0.25">
      <c r="A2223" s="6" t="s">
        <v>2569</v>
      </c>
      <c r="B2223" s="6" t="s">
        <v>3922</v>
      </c>
      <c r="C2223" s="6" t="s">
        <v>3826</v>
      </c>
      <c r="D2223" s="6" t="s">
        <v>15115</v>
      </c>
      <c r="E2223" s="6" t="s">
        <v>81</v>
      </c>
      <c r="F2223" s="6" t="s">
        <v>6615</v>
      </c>
      <c r="G2223" s="6" t="s">
        <v>6616</v>
      </c>
      <c r="H2223" s="6" t="s">
        <v>6617</v>
      </c>
      <c r="I2223" s="43">
        <v>45223</v>
      </c>
      <c r="J2223" s="43">
        <v>45229</v>
      </c>
      <c r="K2223">
        <v>103379</v>
      </c>
      <c r="L2223" s="6" t="s">
        <v>15116</v>
      </c>
      <c r="M2223" s="6" t="s">
        <v>15117</v>
      </c>
      <c r="N2223" s="6" t="s">
        <v>4300</v>
      </c>
      <c r="O2223" s="6" t="s">
        <v>3982</v>
      </c>
    </row>
    <row r="2224" spans="1:15" x14ac:dyDescent="0.25">
      <c r="A2224" s="6" t="s">
        <v>2570</v>
      </c>
      <c r="B2224" s="6" t="s">
        <v>81</v>
      </c>
      <c r="C2224" s="6" t="s">
        <v>81</v>
      </c>
      <c r="D2224" s="6" t="s">
        <v>81</v>
      </c>
      <c r="E2224" s="6" t="s">
        <v>81</v>
      </c>
      <c r="F2224" s="6" t="s">
        <v>81</v>
      </c>
      <c r="G2224" s="6" t="s">
        <v>81</v>
      </c>
      <c r="H2224" s="6" t="s">
        <v>81</v>
      </c>
      <c r="I2224" s="43"/>
      <c r="J2224" s="43"/>
      <c r="K2224">
        <v>52848</v>
      </c>
      <c r="L2224" s="6" t="s">
        <v>15118</v>
      </c>
      <c r="M2224" s="6" t="s">
        <v>15119</v>
      </c>
      <c r="N2224" s="6" t="s">
        <v>81</v>
      </c>
      <c r="O2224" s="6" t="s">
        <v>81</v>
      </c>
    </row>
    <row r="2225" spans="1:15" x14ac:dyDescent="0.25">
      <c r="A2225" s="6" t="s">
        <v>3741</v>
      </c>
      <c r="B2225" s="6" t="s">
        <v>3818</v>
      </c>
      <c r="C2225" s="6" t="s">
        <v>3819</v>
      </c>
      <c r="D2225" s="6" t="s">
        <v>15120</v>
      </c>
      <c r="E2225" s="6" t="s">
        <v>15121</v>
      </c>
      <c r="F2225" s="6" t="s">
        <v>11908</v>
      </c>
      <c r="G2225" s="6" t="s">
        <v>12570</v>
      </c>
      <c r="H2225" s="6" t="s">
        <v>6829</v>
      </c>
      <c r="I2225" s="43">
        <v>45148</v>
      </c>
      <c r="J2225" s="43"/>
      <c r="K2225">
        <v>912093</v>
      </c>
      <c r="L2225" s="6" t="s">
        <v>15122</v>
      </c>
      <c r="M2225" s="6" t="s">
        <v>15123</v>
      </c>
      <c r="N2225" s="6" t="s">
        <v>4360</v>
      </c>
      <c r="O2225" s="6" t="s">
        <v>3984</v>
      </c>
    </row>
    <row r="2226" spans="1:15" x14ac:dyDescent="0.25">
      <c r="A2226" s="6" t="s">
        <v>2571</v>
      </c>
      <c r="B2226" s="6" t="s">
        <v>3921</v>
      </c>
      <c r="C2226" s="6" t="s">
        <v>3840</v>
      </c>
      <c r="D2226" s="6" t="s">
        <v>15124</v>
      </c>
      <c r="E2226" s="6" t="s">
        <v>7960</v>
      </c>
      <c r="F2226" s="6" t="s">
        <v>6445</v>
      </c>
      <c r="G2226" s="6" t="s">
        <v>15125</v>
      </c>
      <c r="H2226" s="6" t="s">
        <v>6447</v>
      </c>
      <c r="I2226" s="43">
        <v>45224</v>
      </c>
      <c r="J2226" s="43">
        <v>45229</v>
      </c>
      <c r="K2226">
        <v>1705696</v>
      </c>
      <c r="L2226" s="6" t="s">
        <v>15126</v>
      </c>
      <c r="M2226" s="6" t="s">
        <v>15127</v>
      </c>
      <c r="N2226" s="6" t="s">
        <v>6082</v>
      </c>
      <c r="O2226" s="6" t="s">
        <v>3982</v>
      </c>
    </row>
    <row r="2227" spans="1:15" x14ac:dyDescent="0.25">
      <c r="A2227" s="6" t="s">
        <v>3743</v>
      </c>
      <c r="B2227" s="6" t="s">
        <v>3896</v>
      </c>
      <c r="C2227" s="6" t="s">
        <v>3819</v>
      </c>
      <c r="D2227" s="6" t="s">
        <v>15128</v>
      </c>
      <c r="E2227" s="6" t="s">
        <v>81</v>
      </c>
      <c r="F2227" s="6" t="s">
        <v>12042</v>
      </c>
      <c r="G2227" s="6" t="s">
        <v>12043</v>
      </c>
      <c r="H2227" s="6" t="s">
        <v>1601</v>
      </c>
      <c r="I2227" s="43">
        <v>45222</v>
      </c>
      <c r="J2227" s="43">
        <v>45226</v>
      </c>
      <c r="K2227">
        <v>751978</v>
      </c>
      <c r="L2227" s="6" t="s">
        <v>15129</v>
      </c>
      <c r="M2227" s="6" t="s">
        <v>15130</v>
      </c>
      <c r="N2227" s="6" t="s">
        <v>6083</v>
      </c>
      <c r="O2227" s="6" t="s">
        <v>3982</v>
      </c>
    </row>
    <row r="2228" spans="1:15" x14ac:dyDescent="0.25">
      <c r="A2228" s="6" t="s">
        <v>2573</v>
      </c>
      <c r="B2228" s="6" t="s">
        <v>3892</v>
      </c>
      <c r="C2228" s="6" t="s">
        <v>3826</v>
      </c>
      <c r="D2228" s="6" t="s">
        <v>15131</v>
      </c>
      <c r="E2228" s="6" t="s">
        <v>15132</v>
      </c>
      <c r="F2228" s="6" t="s">
        <v>12096</v>
      </c>
      <c r="G2228" s="6" t="s">
        <v>15133</v>
      </c>
      <c r="H2228" s="6" t="s">
        <v>81</v>
      </c>
      <c r="I2228" s="43">
        <v>45156</v>
      </c>
      <c r="J2228" s="43"/>
      <c r="K2228">
        <v>1529192</v>
      </c>
      <c r="L2228" s="6" t="s">
        <v>15134</v>
      </c>
      <c r="M2228" s="6" t="s">
        <v>15135</v>
      </c>
      <c r="N2228" s="6" t="s">
        <v>6084</v>
      </c>
      <c r="O2228" s="6" t="s">
        <v>3982</v>
      </c>
    </row>
    <row r="2229" spans="1:15" x14ac:dyDescent="0.25">
      <c r="A2229" s="6" t="s">
        <v>3745</v>
      </c>
      <c r="B2229" s="6" t="s">
        <v>3944</v>
      </c>
      <c r="C2229" s="6" t="s">
        <v>3821</v>
      </c>
      <c r="D2229" s="6" t="s">
        <v>11924</v>
      </c>
      <c r="E2229" s="6" t="s">
        <v>15136</v>
      </c>
      <c r="F2229" s="6" t="s">
        <v>6445</v>
      </c>
      <c r="G2229" s="6" t="s">
        <v>7108</v>
      </c>
      <c r="H2229" s="6" t="s">
        <v>6447</v>
      </c>
      <c r="I2229" s="43">
        <v>45231</v>
      </c>
      <c r="J2229" s="43">
        <v>45236</v>
      </c>
      <c r="K2229">
        <v>1592386</v>
      </c>
      <c r="L2229" s="6" t="s">
        <v>15137</v>
      </c>
      <c r="M2229" s="6" t="s">
        <v>15138</v>
      </c>
      <c r="N2229" s="6" t="s">
        <v>4118</v>
      </c>
      <c r="O2229" s="6" t="s">
        <v>3982</v>
      </c>
    </row>
    <row r="2230" spans="1:15" x14ac:dyDescent="0.25">
      <c r="A2230" s="6" t="s">
        <v>3747</v>
      </c>
      <c r="B2230" s="6" t="s">
        <v>3865</v>
      </c>
      <c r="C2230" s="6" t="s">
        <v>3866</v>
      </c>
      <c r="D2230" s="6" t="s">
        <v>15139</v>
      </c>
      <c r="E2230" s="6" t="s">
        <v>15140</v>
      </c>
      <c r="F2230" s="6" t="s">
        <v>7019</v>
      </c>
      <c r="G2230" s="6" t="s">
        <v>15141</v>
      </c>
      <c r="H2230" s="6" t="s">
        <v>7021</v>
      </c>
      <c r="I2230" s="43"/>
      <c r="J2230" s="43"/>
      <c r="K2230">
        <v>1762506</v>
      </c>
      <c r="L2230" s="6" t="s">
        <v>15142</v>
      </c>
      <c r="M2230" s="6" t="s">
        <v>15143</v>
      </c>
      <c r="N2230" s="6" t="s">
        <v>6085</v>
      </c>
      <c r="O2230" s="6" t="s">
        <v>3982</v>
      </c>
    </row>
    <row r="2231" spans="1:15" x14ac:dyDescent="0.25">
      <c r="A2231" s="6" t="s">
        <v>2575</v>
      </c>
      <c r="B2231" s="6" t="s">
        <v>3891</v>
      </c>
      <c r="C2231" s="6" t="s">
        <v>3887</v>
      </c>
      <c r="D2231" s="6" t="s">
        <v>15144</v>
      </c>
      <c r="E2231" s="6" t="s">
        <v>15145</v>
      </c>
      <c r="F2231" s="6" t="s">
        <v>6432</v>
      </c>
      <c r="G2231" s="6" t="s">
        <v>15146</v>
      </c>
      <c r="H2231" s="6" t="s">
        <v>6434</v>
      </c>
      <c r="I2231" s="43"/>
      <c r="J2231" s="43"/>
      <c r="K2231">
        <v>1066119</v>
      </c>
      <c r="L2231" s="6" t="s">
        <v>15147</v>
      </c>
      <c r="M2231" s="6" t="s">
        <v>15148</v>
      </c>
      <c r="N2231" s="6" t="s">
        <v>6086</v>
      </c>
      <c r="O2231" s="6" t="s">
        <v>3982</v>
      </c>
    </row>
    <row r="2232" spans="1:15" x14ac:dyDescent="0.25">
      <c r="A2232" s="6" t="s">
        <v>3748</v>
      </c>
      <c r="B2232" s="6" t="s">
        <v>3886</v>
      </c>
      <c r="C2232" s="6" t="s">
        <v>3887</v>
      </c>
      <c r="D2232" s="6" t="s">
        <v>15149</v>
      </c>
      <c r="E2232" s="6" t="s">
        <v>13294</v>
      </c>
      <c r="F2232" s="6" t="s">
        <v>6742</v>
      </c>
      <c r="G2232" s="6" t="s">
        <v>13295</v>
      </c>
      <c r="H2232" s="6" t="s">
        <v>81</v>
      </c>
      <c r="I2232" s="43"/>
      <c r="J2232" s="43"/>
      <c r="K2232">
        <v>1127055</v>
      </c>
      <c r="L2232" s="6" t="s">
        <v>81</v>
      </c>
      <c r="M2232" s="6" t="s">
        <v>15150</v>
      </c>
      <c r="N2232" s="6" t="s">
        <v>4436</v>
      </c>
      <c r="O2232" s="6" t="s">
        <v>3982</v>
      </c>
    </row>
    <row r="2233" spans="1:15" x14ac:dyDescent="0.25">
      <c r="A2233" s="6" t="s">
        <v>3749</v>
      </c>
      <c r="B2233" s="6" t="s">
        <v>3855</v>
      </c>
      <c r="C2233" s="6" t="s">
        <v>3826</v>
      </c>
      <c r="D2233" s="6" t="s">
        <v>15151</v>
      </c>
      <c r="E2233" s="6" t="s">
        <v>81</v>
      </c>
      <c r="F2233" s="6" t="s">
        <v>6742</v>
      </c>
      <c r="G2233" s="6" t="s">
        <v>8333</v>
      </c>
      <c r="H2233" s="6" t="s">
        <v>81</v>
      </c>
      <c r="I2233" s="43"/>
      <c r="J2233" s="43"/>
      <c r="L2233" s="6" t="s">
        <v>15152</v>
      </c>
      <c r="M2233" s="6" t="s">
        <v>81</v>
      </c>
      <c r="N2233" s="6" t="s">
        <v>4097</v>
      </c>
      <c r="O2233" s="6" t="s">
        <v>3982</v>
      </c>
    </row>
    <row r="2234" spans="1:15" x14ac:dyDescent="0.25">
      <c r="A2234" s="6" t="s">
        <v>3750</v>
      </c>
      <c r="B2234" s="6" t="s">
        <v>3910</v>
      </c>
      <c r="C2234" s="6" t="s">
        <v>3826</v>
      </c>
      <c r="D2234" s="6" t="s">
        <v>15153</v>
      </c>
      <c r="E2234" s="6" t="s">
        <v>81</v>
      </c>
      <c r="F2234" s="6" t="s">
        <v>15154</v>
      </c>
      <c r="G2234" s="6" t="s">
        <v>15155</v>
      </c>
      <c r="H2234" s="6" t="s">
        <v>81</v>
      </c>
      <c r="I2234" s="43"/>
      <c r="J2234" s="43"/>
      <c r="L2234" s="6" t="s">
        <v>81</v>
      </c>
      <c r="M2234" s="6" t="s">
        <v>81</v>
      </c>
      <c r="N2234" s="6" t="s">
        <v>6087</v>
      </c>
      <c r="O2234" s="6" t="s">
        <v>3982</v>
      </c>
    </row>
    <row r="2235" spans="1:15" x14ac:dyDescent="0.25">
      <c r="A2235" s="6" t="s">
        <v>2576</v>
      </c>
      <c r="B2235" s="6" t="s">
        <v>3940</v>
      </c>
      <c r="C2235" s="6" t="s">
        <v>3866</v>
      </c>
      <c r="D2235" s="6" t="s">
        <v>15156</v>
      </c>
      <c r="E2235" s="6" t="s">
        <v>81</v>
      </c>
      <c r="F2235" s="6" t="s">
        <v>7712</v>
      </c>
      <c r="G2235" s="6" t="s">
        <v>15157</v>
      </c>
      <c r="H2235" s="6" t="s">
        <v>6376</v>
      </c>
      <c r="I2235" s="43">
        <v>45222</v>
      </c>
      <c r="J2235" s="43">
        <v>45226</v>
      </c>
      <c r="K2235">
        <v>1035002</v>
      </c>
      <c r="L2235" s="6" t="s">
        <v>15158</v>
      </c>
      <c r="M2235" s="6" t="s">
        <v>15159</v>
      </c>
      <c r="N2235" s="6" t="s">
        <v>4324</v>
      </c>
      <c r="O2235" s="6" t="s">
        <v>3982</v>
      </c>
    </row>
    <row r="2236" spans="1:15" x14ac:dyDescent="0.25">
      <c r="A2236" s="6" t="s">
        <v>3751</v>
      </c>
      <c r="B2236" s="6" t="s">
        <v>3894</v>
      </c>
      <c r="C2236" s="6" t="s">
        <v>114</v>
      </c>
      <c r="D2236" s="6" t="s">
        <v>15160</v>
      </c>
      <c r="E2236" s="6" t="s">
        <v>81</v>
      </c>
      <c r="F2236" s="6" t="s">
        <v>15161</v>
      </c>
      <c r="G2236" s="6" t="s">
        <v>15162</v>
      </c>
      <c r="H2236" s="6" t="s">
        <v>81</v>
      </c>
      <c r="I2236" s="43"/>
      <c r="J2236" s="43"/>
      <c r="L2236" s="6" t="s">
        <v>15163</v>
      </c>
      <c r="M2236" s="6" t="s">
        <v>81</v>
      </c>
      <c r="N2236" s="6" t="s">
        <v>4727</v>
      </c>
      <c r="O2236" s="6" t="s">
        <v>3982</v>
      </c>
    </row>
    <row r="2237" spans="1:15" x14ac:dyDescent="0.25">
      <c r="A2237" s="6" t="s">
        <v>3752</v>
      </c>
      <c r="B2237" s="6" t="s">
        <v>3868</v>
      </c>
      <c r="C2237" s="6" t="s">
        <v>3823</v>
      </c>
      <c r="D2237" s="6" t="s">
        <v>15164</v>
      </c>
      <c r="E2237" s="6" t="s">
        <v>81</v>
      </c>
      <c r="F2237" s="6" t="s">
        <v>10320</v>
      </c>
      <c r="G2237" s="6" t="s">
        <v>15165</v>
      </c>
      <c r="H2237" s="6" t="s">
        <v>81</v>
      </c>
      <c r="I2237" s="43"/>
      <c r="J2237" s="43"/>
      <c r="L2237" s="6" t="s">
        <v>15166</v>
      </c>
      <c r="M2237" s="6" t="s">
        <v>81</v>
      </c>
      <c r="N2237" s="6" t="s">
        <v>4624</v>
      </c>
      <c r="O2237" s="6" t="s">
        <v>3982</v>
      </c>
    </row>
    <row r="2238" spans="1:15" x14ac:dyDescent="0.25">
      <c r="A2238" s="6" t="s">
        <v>2578</v>
      </c>
      <c r="B2238" s="6" t="s">
        <v>3832</v>
      </c>
      <c r="C2238" s="6" t="s">
        <v>3821</v>
      </c>
      <c r="D2238" s="6" t="s">
        <v>11790</v>
      </c>
      <c r="E2238" s="6" t="s">
        <v>81</v>
      </c>
      <c r="F2238" s="6" t="s">
        <v>6445</v>
      </c>
      <c r="G2238" s="6" t="s">
        <v>15167</v>
      </c>
      <c r="H2238" s="6" t="s">
        <v>6447</v>
      </c>
      <c r="I2238" s="43">
        <v>45224</v>
      </c>
      <c r="J2238" s="43">
        <v>45229</v>
      </c>
      <c r="K2238">
        <v>714310</v>
      </c>
      <c r="L2238" s="6" t="s">
        <v>15168</v>
      </c>
      <c r="M2238" s="6" t="s">
        <v>15169</v>
      </c>
      <c r="N2238" s="6" t="s">
        <v>6088</v>
      </c>
      <c r="O2238" s="6" t="s">
        <v>3982</v>
      </c>
    </row>
    <row r="2239" spans="1:15" x14ac:dyDescent="0.25">
      <c r="A2239" s="6" t="s">
        <v>2579</v>
      </c>
      <c r="B2239" s="6" t="s">
        <v>3870</v>
      </c>
      <c r="C2239" s="6" t="s">
        <v>114</v>
      </c>
      <c r="D2239" s="6" t="s">
        <v>15170</v>
      </c>
      <c r="E2239" s="6" t="s">
        <v>81</v>
      </c>
      <c r="F2239" s="6" t="s">
        <v>9411</v>
      </c>
      <c r="G2239" s="6" t="s">
        <v>9412</v>
      </c>
      <c r="H2239" s="6" t="s">
        <v>161</v>
      </c>
      <c r="I2239" s="43">
        <v>45230</v>
      </c>
      <c r="J2239" s="43">
        <v>45236</v>
      </c>
      <c r="K2239">
        <v>1396009</v>
      </c>
      <c r="L2239" s="6" t="s">
        <v>15171</v>
      </c>
      <c r="M2239" s="6" t="s">
        <v>15172</v>
      </c>
      <c r="N2239" s="6" t="s">
        <v>4110</v>
      </c>
      <c r="O2239" s="6" t="s">
        <v>3982</v>
      </c>
    </row>
    <row r="2240" spans="1:15" x14ac:dyDescent="0.25">
      <c r="A2240" s="6" t="s">
        <v>2581</v>
      </c>
      <c r="B2240" s="6" t="s">
        <v>745</v>
      </c>
      <c r="C2240" s="6" t="s">
        <v>3823</v>
      </c>
      <c r="D2240" s="6" t="s">
        <v>15173</v>
      </c>
      <c r="E2240" s="6" t="s">
        <v>81</v>
      </c>
      <c r="F2240" s="6" t="s">
        <v>7931</v>
      </c>
      <c r="G2240" s="6" t="s">
        <v>15174</v>
      </c>
      <c r="H2240" s="6" t="s">
        <v>1755</v>
      </c>
      <c r="I2240" s="43">
        <v>45223</v>
      </c>
      <c r="J2240" s="43">
        <v>45229</v>
      </c>
      <c r="K2240">
        <v>102729</v>
      </c>
      <c r="L2240" s="6" t="s">
        <v>15175</v>
      </c>
      <c r="M2240" s="6" t="s">
        <v>15176</v>
      </c>
      <c r="N2240" s="6" t="s">
        <v>4085</v>
      </c>
      <c r="O2240" s="6" t="s">
        <v>3984</v>
      </c>
    </row>
    <row r="2241" spans="1:15" x14ac:dyDescent="0.25">
      <c r="A2241" s="6" t="s">
        <v>2583</v>
      </c>
      <c r="B2241" s="6" t="s">
        <v>3847</v>
      </c>
      <c r="C2241" s="6" t="s">
        <v>3819</v>
      </c>
      <c r="D2241" s="6" t="s">
        <v>15177</v>
      </c>
      <c r="E2241" s="6" t="s">
        <v>81</v>
      </c>
      <c r="F2241" s="6" t="s">
        <v>7112</v>
      </c>
      <c r="G2241" s="6" t="s">
        <v>7113</v>
      </c>
      <c r="H2241" s="6" t="s">
        <v>6353</v>
      </c>
      <c r="I2241" s="43">
        <v>45169</v>
      </c>
      <c r="J2241" s="43"/>
      <c r="K2241">
        <v>1124610</v>
      </c>
      <c r="L2241" s="6" t="s">
        <v>15178</v>
      </c>
      <c r="M2241" s="6" t="s">
        <v>15179</v>
      </c>
      <c r="N2241" s="6" t="s">
        <v>4246</v>
      </c>
      <c r="O2241" s="6" t="s">
        <v>3982</v>
      </c>
    </row>
    <row r="2242" spans="1:15" x14ac:dyDescent="0.25">
      <c r="A2242" s="6" t="s">
        <v>3753</v>
      </c>
      <c r="B2242" s="6" t="s">
        <v>3900</v>
      </c>
      <c r="C2242" s="6" t="s">
        <v>3840</v>
      </c>
      <c r="D2242" s="6" t="s">
        <v>15180</v>
      </c>
      <c r="E2242" s="6" t="s">
        <v>81</v>
      </c>
      <c r="F2242" s="6" t="s">
        <v>6445</v>
      </c>
      <c r="G2242" s="6" t="s">
        <v>15181</v>
      </c>
      <c r="H2242" s="6" t="s">
        <v>6447</v>
      </c>
      <c r="I2242" s="43">
        <v>45229</v>
      </c>
      <c r="J2242" s="43"/>
      <c r="K2242">
        <v>899689</v>
      </c>
      <c r="L2242" s="6" t="s">
        <v>15182</v>
      </c>
      <c r="M2242" s="6" t="s">
        <v>15183</v>
      </c>
      <c r="N2242" s="6" t="s">
        <v>4462</v>
      </c>
      <c r="O2242" s="6" t="s">
        <v>3982</v>
      </c>
    </row>
    <row r="2243" spans="1:15" x14ac:dyDescent="0.25">
      <c r="A2243" s="6" t="s">
        <v>2585</v>
      </c>
      <c r="B2243" s="6" t="s">
        <v>3884</v>
      </c>
      <c r="C2243" s="6" t="s">
        <v>3866</v>
      </c>
      <c r="D2243" s="6" t="s">
        <v>15184</v>
      </c>
      <c r="E2243" s="6" t="s">
        <v>6654</v>
      </c>
      <c r="F2243" s="6" t="s">
        <v>9229</v>
      </c>
      <c r="G2243" s="6" t="s">
        <v>9781</v>
      </c>
      <c r="H2243" s="6" t="s">
        <v>6376</v>
      </c>
      <c r="I2243" s="43">
        <v>45236</v>
      </c>
      <c r="J2243" s="43">
        <v>45240</v>
      </c>
      <c r="K2243">
        <v>1602065</v>
      </c>
      <c r="L2243" s="6" t="s">
        <v>15185</v>
      </c>
      <c r="M2243" s="6" t="s">
        <v>15186</v>
      </c>
      <c r="N2243" s="6" t="s">
        <v>6089</v>
      </c>
      <c r="O2243" s="6" t="s">
        <v>3982</v>
      </c>
    </row>
    <row r="2244" spans="1:15" x14ac:dyDescent="0.25">
      <c r="A2244" s="6" t="s">
        <v>2586</v>
      </c>
      <c r="B2244" s="6" t="s">
        <v>81</v>
      </c>
      <c r="C2244" s="6" t="s">
        <v>81</v>
      </c>
      <c r="D2244" s="6" t="s">
        <v>81</v>
      </c>
      <c r="E2244" s="6" t="s">
        <v>81</v>
      </c>
      <c r="F2244" s="6" t="s">
        <v>81</v>
      </c>
      <c r="G2244" s="6" t="s">
        <v>81</v>
      </c>
      <c r="H2244" s="6" t="s">
        <v>81</v>
      </c>
      <c r="I2244" s="43"/>
      <c r="J2244" s="43"/>
      <c r="K2244">
        <v>734383</v>
      </c>
      <c r="L2244" s="6" t="s">
        <v>15187</v>
      </c>
      <c r="M2244" s="6" t="s">
        <v>15188</v>
      </c>
      <c r="N2244" s="6" t="s">
        <v>81</v>
      </c>
      <c r="O2244" s="6" t="s">
        <v>81</v>
      </c>
    </row>
    <row r="2245" spans="1:15" x14ac:dyDescent="0.25">
      <c r="A2245" s="6" t="s">
        <v>2588</v>
      </c>
      <c r="B2245" s="6" t="s">
        <v>3920</v>
      </c>
      <c r="C2245" s="6" t="s">
        <v>3819</v>
      </c>
      <c r="D2245" s="6" t="s">
        <v>15189</v>
      </c>
      <c r="E2245" s="6" t="s">
        <v>8291</v>
      </c>
      <c r="F2245" s="6" t="s">
        <v>6386</v>
      </c>
      <c r="G2245" s="6" t="s">
        <v>15190</v>
      </c>
      <c r="H2245" s="6" t="s">
        <v>6388</v>
      </c>
      <c r="I2245" s="43">
        <v>45231</v>
      </c>
      <c r="J2245" s="43">
        <v>45236</v>
      </c>
      <c r="K2245">
        <v>1786842</v>
      </c>
      <c r="L2245" s="6" t="s">
        <v>15191</v>
      </c>
      <c r="M2245" s="6" t="s">
        <v>15192</v>
      </c>
      <c r="N2245" s="6" t="s">
        <v>4941</v>
      </c>
      <c r="O2245" s="6" t="s">
        <v>3982</v>
      </c>
    </row>
    <row r="2246" spans="1:15" x14ac:dyDescent="0.25">
      <c r="A2246" s="6" t="s">
        <v>2590</v>
      </c>
      <c r="B2246" s="6" t="s">
        <v>3891</v>
      </c>
      <c r="C2246" s="6" t="s">
        <v>3887</v>
      </c>
      <c r="D2246" s="6" t="s">
        <v>15193</v>
      </c>
      <c r="E2246" s="6" t="s">
        <v>15194</v>
      </c>
      <c r="F2246" s="6" t="s">
        <v>15195</v>
      </c>
      <c r="G2246" s="6" t="s">
        <v>15196</v>
      </c>
      <c r="H2246" s="6" t="s">
        <v>81</v>
      </c>
      <c r="I2246" s="43"/>
      <c r="J2246" s="43"/>
      <c r="K2246">
        <v>839923</v>
      </c>
      <c r="L2246" s="6" t="s">
        <v>15197</v>
      </c>
      <c r="M2246" s="6" t="s">
        <v>15198</v>
      </c>
      <c r="N2246" s="6" t="s">
        <v>6090</v>
      </c>
      <c r="O2246" s="6" t="s">
        <v>3982</v>
      </c>
    </row>
    <row r="2247" spans="1:15" x14ac:dyDescent="0.25">
      <c r="A2247" s="6" t="s">
        <v>3754</v>
      </c>
      <c r="B2247" s="6" t="s">
        <v>3912</v>
      </c>
      <c r="C2247" s="6" t="s">
        <v>3840</v>
      </c>
      <c r="D2247" s="6" t="s">
        <v>15199</v>
      </c>
      <c r="E2247" s="6" t="s">
        <v>81</v>
      </c>
      <c r="F2247" s="6" t="s">
        <v>15200</v>
      </c>
      <c r="G2247" s="6" t="s">
        <v>15201</v>
      </c>
      <c r="H2247" s="6" t="s">
        <v>81</v>
      </c>
      <c r="I2247" s="43"/>
      <c r="J2247" s="43"/>
      <c r="L2247" s="6" t="s">
        <v>15202</v>
      </c>
      <c r="M2247" s="6" t="s">
        <v>81</v>
      </c>
      <c r="N2247" s="6" t="s">
        <v>6091</v>
      </c>
      <c r="O2247" s="6" t="s">
        <v>3982</v>
      </c>
    </row>
    <row r="2248" spans="1:15" x14ac:dyDescent="0.25">
      <c r="A2248" s="6" t="s">
        <v>2592</v>
      </c>
      <c r="B2248" s="6" t="s">
        <v>3958</v>
      </c>
      <c r="C2248" s="6" t="s">
        <v>3821</v>
      </c>
      <c r="D2248" s="6" t="s">
        <v>15203</v>
      </c>
      <c r="E2248" s="6" t="s">
        <v>81</v>
      </c>
      <c r="F2248" s="6" t="s">
        <v>6445</v>
      </c>
      <c r="G2248" s="6" t="s">
        <v>15204</v>
      </c>
      <c r="H2248" s="6" t="s">
        <v>6447</v>
      </c>
      <c r="I2248" s="43">
        <v>45229</v>
      </c>
      <c r="J2248" s="43">
        <v>45233</v>
      </c>
      <c r="K2248">
        <v>1535929</v>
      </c>
      <c r="L2248" s="6" t="s">
        <v>15205</v>
      </c>
      <c r="M2248" s="6" t="s">
        <v>15206</v>
      </c>
      <c r="N2248" s="6" t="s">
        <v>6092</v>
      </c>
      <c r="O2248" s="6" t="s">
        <v>3982</v>
      </c>
    </row>
    <row r="2249" spans="1:15" x14ac:dyDescent="0.25">
      <c r="A2249" s="6" t="s">
        <v>15869</v>
      </c>
      <c r="B2249" s="6" t="s">
        <v>3833</v>
      </c>
      <c r="C2249" s="6" t="s">
        <v>3816</v>
      </c>
      <c r="D2249" s="6" t="s">
        <v>24732</v>
      </c>
      <c r="E2249" s="6" t="s">
        <v>81</v>
      </c>
      <c r="F2249" s="6" t="s">
        <v>7215</v>
      </c>
      <c r="G2249" s="6" t="s">
        <v>24733</v>
      </c>
      <c r="H2249" s="6" t="s">
        <v>81</v>
      </c>
      <c r="I2249" s="43">
        <v>45141</v>
      </c>
      <c r="J2249" s="43"/>
      <c r="L2249" s="6" t="s">
        <v>81</v>
      </c>
      <c r="M2249" s="6" t="s">
        <v>81</v>
      </c>
      <c r="N2249" s="6" t="s">
        <v>24734</v>
      </c>
      <c r="O2249" s="6" t="s">
        <v>3983</v>
      </c>
    </row>
    <row r="2250" spans="1:15" x14ac:dyDescent="0.25">
      <c r="A2250" s="6" t="s">
        <v>3756</v>
      </c>
      <c r="B2250" s="6" t="s">
        <v>3847</v>
      </c>
      <c r="C2250" s="6" t="s">
        <v>3819</v>
      </c>
      <c r="D2250" s="6" t="s">
        <v>15207</v>
      </c>
      <c r="E2250" s="6" t="s">
        <v>9977</v>
      </c>
      <c r="F2250" s="6" t="s">
        <v>6445</v>
      </c>
      <c r="G2250" s="6" t="s">
        <v>7814</v>
      </c>
      <c r="H2250" s="6" t="s">
        <v>6447</v>
      </c>
      <c r="I2250" s="43">
        <v>45229</v>
      </c>
      <c r="J2250" s="43">
        <v>45233</v>
      </c>
      <c r="K2250">
        <v>1361113</v>
      </c>
      <c r="L2250" s="6" t="s">
        <v>15208</v>
      </c>
      <c r="M2250" s="6" t="s">
        <v>15209</v>
      </c>
      <c r="N2250" s="6" t="s">
        <v>6093</v>
      </c>
      <c r="O2250" s="6" t="s">
        <v>3982</v>
      </c>
    </row>
    <row r="2251" spans="1:15" x14ac:dyDescent="0.25">
      <c r="A2251" s="6" t="s">
        <v>3758</v>
      </c>
      <c r="B2251" s="6" t="s">
        <v>3847</v>
      </c>
      <c r="C2251" s="6" t="s">
        <v>3819</v>
      </c>
      <c r="D2251" s="6" t="s">
        <v>15210</v>
      </c>
      <c r="E2251" s="6" t="s">
        <v>81</v>
      </c>
      <c r="F2251" s="6" t="s">
        <v>10696</v>
      </c>
      <c r="G2251" s="6" t="s">
        <v>10697</v>
      </c>
      <c r="H2251" s="6" t="s">
        <v>6447</v>
      </c>
      <c r="I2251" s="43">
        <v>45174</v>
      </c>
      <c r="J2251" s="43">
        <v>45180</v>
      </c>
      <c r="K2251">
        <v>1166388</v>
      </c>
      <c r="L2251" s="6" t="s">
        <v>15211</v>
      </c>
      <c r="M2251" s="6" t="s">
        <v>15212</v>
      </c>
      <c r="N2251" s="6" t="s">
        <v>6094</v>
      </c>
      <c r="O2251" s="6" t="s">
        <v>3982</v>
      </c>
    </row>
    <row r="2252" spans="1:15" x14ac:dyDescent="0.25">
      <c r="A2252" s="6" t="s">
        <v>3760</v>
      </c>
      <c r="B2252" s="6" t="s">
        <v>3949</v>
      </c>
      <c r="C2252" s="6" t="s">
        <v>3823</v>
      </c>
      <c r="D2252" s="6" t="s">
        <v>15213</v>
      </c>
      <c r="E2252" s="6" t="s">
        <v>81</v>
      </c>
      <c r="F2252" s="6" t="s">
        <v>15214</v>
      </c>
      <c r="G2252" s="6" t="s">
        <v>15215</v>
      </c>
      <c r="H2252" s="6" t="s">
        <v>6829</v>
      </c>
      <c r="I2252" s="43">
        <v>45147</v>
      </c>
      <c r="J2252" s="43"/>
      <c r="K2252">
        <v>1682745</v>
      </c>
      <c r="L2252" s="6" t="s">
        <v>15216</v>
      </c>
      <c r="M2252" s="6" t="s">
        <v>15217</v>
      </c>
      <c r="N2252" s="6" t="s">
        <v>4888</v>
      </c>
      <c r="O2252" s="6" t="s">
        <v>3982</v>
      </c>
    </row>
    <row r="2253" spans="1:15" x14ac:dyDescent="0.25">
      <c r="A2253" s="6" t="s">
        <v>2593</v>
      </c>
      <c r="B2253" s="6" t="s">
        <v>77</v>
      </c>
      <c r="C2253" s="6" t="s">
        <v>3823</v>
      </c>
      <c r="D2253" s="6" t="s">
        <v>15218</v>
      </c>
      <c r="E2253" s="6" t="s">
        <v>81</v>
      </c>
      <c r="F2253" s="6" t="s">
        <v>12769</v>
      </c>
      <c r="G2253" s="6" t="s">
        <v>15219</v>
      </c>
      <c r="H2253" s="6" t="s">
        <v>6569</v>
      </c>
      <c r="I2253" s="43">
        <v>45229</v>
      </c>
      <c r="J2253" s="43">
        <v>45233</v>
      </c>
      <c r="K2253">
        <v>1442145</v>
      </c>
      <c r="L2253" s="6" t="s">
        <v>15220</v>
      </c>
      <c r="M2253" s="6" t="s">
        <v>15221</v>
      </c>
      <c r="N2253" s="6" t="s">
        <v>4401</v>
      </c>
      <c r="O2253" s="6" t="s">
        <v>3982</v>
      </c>
    </row>
    <row r="2254" spans="1:15" x14ac:dyDescent="0.25">
      <c r="A2254" s="6" t="s">
        <v>2594</v>
      </c>
      <c r="B2254" s="6" t="s">
        <v>3847</v>
      </c>
      <c r="C2254" s="6" t="s">
        <v>3819</v>
      </c>
      <c r="D2254" s="6" t="s">
        <v>15222</v>
      </c>
      <c r="E2254" s="6" t="s">
        <v>81</v>
      </c>
      <c r="F2254" s="6" t="s">
        <v>8096</v>
      </c>
      <c r="G2254" s="6" t="s">
        <v>8097</v>
      </c>
      <c r="H2254" s="6" t="s">
        <v>6650</v>
      </c>
      <c r="I2254" s="43">
        <v>45224</v>
      </c>
      <c r="J2254" s="43">
        <v>45229</v>
      </c>
      <c r="K2254">
        <v>1014473</v>
      </c>
      <c r="L2254" s="6" t="s">
        <v>15223</v>
      </c>
      <c r="M2254" s="6" t="s">
        <v>15224</v>
      </c>
      <c r="N2254" s="6" t="s">
        <v>6095</v>
      </c>
      <c r="O2254" s="6" t="s">
        <v>3982</v>
      </c>
    </row>
    <row r="2255" spans="1:15" x14ac:dyDescent="0.25">
      <c r="A2255" s="6" t="s">
        <v>2596</v>
      </c>
      <c r="B2255" s="6" t="s">
        <v>3829</v>
      </c>
      <c r="C2255" s="6" t="s">
        <v>3823</v>
      </c>
      <c r="D2255" s="6" t="s">
        <v>15225</v>
      </c>
      <c r="E2255" s="6" t="s">
        <v>81</v>
      </c>
      <c r="F2255" s="6" t="s">
        <v>11545</v>
      </c>
      <c r="G2255" s="6" t="s">
        <v>11546</v>
      </c>
      <c r="H2255" s="6" t="s">
        <v>6638</v>
      </c>
      <c r="I2255" s="43">
        <v>45223</v>
      </c>
      <c r="J2255" s="43">
        <v>45229</v>
      </c>
      <c r="K2255">
        <v>1674101</v>
      </c>
      <c r="L2255" s="6" t="s">
        <v>15226</v>
      </c>
      <c r="M2255" s="6" t="s">
        <v>15227</v>
      </c>
      <c r="N2255" s="6" t="s">
        <v>4701</v>
      </c>
      <c r="O2255" s="6" t="s">
        <v>3984</v>
      </c>
    </row>
    <row r="2256" spans="1:15" x14ac:dyDescent="0.25">
      <c r="A2256" s="6" t="s">
        <v>15871</v>
      </c>
      <c r="B2256" s="6" t="s">
        <v>745</v>
      </c>
      <c r="C2256" s="6" t="s">
        <v>3823</v>
      </c>
      <c r="D2256" s="6" t="s">
        <v>24735</v>
      </c>
      <c r="E2256" s="6" t="s">
        <v>24736</v>
      </c>
      <c r="F2256" s="6" t="s">
        <v>6418</v>
      </c>
      <c r="G2256" s="6" t="s">
        <v>9772</v>
      </c>
      <c r="H2256" s="6" t="s">
        <v>6420</v>
      </c>
      <c r="I2256" s="43">
        <v>45236</v>
      </c>
      <c r="J2256" s="43">
        <v>45240</v>
      </c>
      <c r="L2256" s="6" t="s">
        <v>81</v>
      </c>
      <c r="M2256" s="6" t="s">
        <v>81</v>
      </c>
      <c r="N2256" s="6" t="s">
        <v>24737</v>
      </c>
      <c r="O2256" s="6" t="s">
        <v>3984</v>
      </c>
    </row>
    <row r="2257" spans="1:15" x14ac:dyDescent="0.25">
      <c r="A2257" s="6" t="s">
        <v>2597</v>
      </c>
      <c r="B2257" s="6" t="s">
        <v>3833</v>
      </c>
      <c r="C2257" s="6" t="s">
        <v>3816</v>
      </c>
      <c r="D2257" s="6" t="s">
        <v>15228</v>
      </c>
      <c r="E2257" s="6" t="s">
        <v>81</v>
      </c>
      <c r="F2257" s="6" t="s">
        <v>7013</v>
      </c>
      <c r="G2257" s="6" t="s">
        <v>9170</v>
      </c>
      <c r="H2257" s="6" t="s">
        <v>1601</v>
      </c>
      <c r="I2257" s="43">
        <v>45224</v>
      </c>
      <c r="J2257" s="43">
        <v>45229</v>
      </c>
      <c r="K2257">
        <v>875320</v>
      </c>
      <c r="L2257" s="6" t="s">
        <v>15229</v>
      </c>
      <c r="M2257" s="6" t="s">
        <v>15230</v>
      </c>
      <c r="N2257" s="6" t="s">
        <v>6096</v>
      </c>
      <c r="O2257" s="6" t="s">
        <v>3983</v>
      </c>
    </row>
    <row r="2258" spans="1:15" x14ac:dyDescent="0.25">
      <c r="A2258" s="6" t="s">
        <v>2599</v>
      </c>
      <c r="B2258" s="6" t="s">
        <v>3818</v>
      </c>
      <c r="C2258" s="6" t="s">
        <v>3819</v>
      </c>
      <c r="D2258" s="6" t="s">
        <v>15231</v>
      </c>
      <c r="E2258" s="6" t="s">
        <v>81</v>
      </c>
      <c r="F2258" s="6" t="s">
        <v>11031</v>
      </c>
      <c r="G2258" s="6" t="s">
        <v>15232</v>
      </c>
      <c r="H2258" s="6" t="s">
        <v>6353</v>
      </c>
      <c r="I2258" s="43">
        <v>45147</v>
      </c>
      <c r="J2258" s="43"/>
      <c r="K2258">
        <v>797721</v>
      </c>
      <c r="L2258" s="6" t="s">
        <v>15233</v>
      </c>
      <c r="M2258" s="6" t="s">
        <v>15234</v>
      </c>
      <c r="N2258" s="6" t="s">
        <v>4219</v>
      </c>
      <c r="O2258" s="6" t="s">
        <v>3984</v>
      </c>
    </row>
    <row r="2259" spans="1:15" x14ac:dyDescent="0.25">
      <c r="A2259" s="6" t="s">
        <v>2601</v>
      </c>
      <c r="B2259" s="6" t="s">
        <v>3853</v>
      </c>
      <c r="C2259" s="6" t="s">
        <v>3819</v>
      </c>
      <c r="D2259" s="6" t="s">
        <v>15235</v>
      </c>
      <c r="E2259" s="6" t="s">
        <v>81</v>
      </c>
      <c r="F2259" s="6" t="s">
        <v>8865</v>
      </c>
      <c r="G2259" s="6" t="s">
        <v>15236</v>
      </c>
      <c r="H2259" s="6" t="s">
        <v>6360</v>
      </c>
      <c r="I2259" s="43">
        <v>45147</v>
      </c>
      <c r="J2259" s="43"/>
      <c r="K2259">
        <v>103730</v>
      </c>
      <c r="L2259" s="6" t="s">
        <v>15237</v>
      </c>
      <c r="M2259" s="6" t="s">
        <v>15238</v>
      </c>
      <c r="N2259" s="6" t="s">
        <v>4055</v>
      </c>
      <c r="O2259" s="6" t="s">
        <v>3982</v>
      </c>
    </row>
    <row r="2260" spans="1:15" x14ac:dyDescent="0.25">
      <c r="A2260" s="6" t="s">
        <v>2604</v>
      </c>
      <c r="B2260" s="6" t="s">
        <v>3938</v>
      </c>
      <c r="C2260" s="6" t="s">
        <v>102</v>
      </c>
      <c r="D2260" s="6" t="s">
        <v>15239</v>
      </c>
      <c r="E2260" s="6" t="s">
        <v>81</v>
      </c>
      <c r="F2260" s="6" t="s">
        <v>8273</v>
      </c>
      <c r="G2260" s="6" t="s">
        <v>8511</v>
      </c>
      <c r="H2260" s="6" t="s">
        <v>6376</v>
      </c>
      <c r="I2260" s="43">
        <v>45147</v>
      </c>
      <c r="J2260" s="43"/>
      <c r="K2260">
        <v>1692819</v>
      </c>
      <c r="L2260" s="6" t="s">
        <v>15240</v>
      </c>
      <c r="M2260" s="6" t="s">
        <v>15241</v>
      </c>
      <c r="N2260" s="6" t="s">
        <v>4445</v>
      </c>
      <c r="O2260" s="6" t="s">
        <v>3983</v>
      </c>
    </row>
    <row r="2261" spans="1:15" x14ac:dyDescent="0.25">
      <c r="A2261" s="6" t="s">
        <v>2605</v>
      </c>
      <c r="B2261" s="6" t="s">
        <v>81</v>
      </c>
      <c r="C2261" s="6" t="s">
        <v>81</v>
      </c>
      <c r="D2261" s="6" t="s">
        <v>81</v>
      </c>
      <c r="E2261" s="6" t="s">
        <v>81</v>
      </c>
      <c r="F2261" s="6" t="s">
        <v>81</v>
      </c>
      <c r="G2261" s="6" t="s">
        <v>81</v>
      </c>
      <c r="H2261" s="6" t="s">
        <v>81</v>
      </c>
      <c r="I2261" s="43"/>
      <c r="J2261" s="43"/>
      <c r="K2261">
        <v>36405</v>
      </c>
      <c r="L2261" s="6" t="s">
        <v>15242</v>
      </c>
      <c r="M2261" s="6" t="s">
        <v>15243</v>
      </c>
      <c r="N2261" s="6" t="s">
        <v>81</v>
      </c>
      <c r="O2261" s="6" t="s">
        <v>81</v>
      </c>
    </row>
    <row r="2262" spans="1:15" x14ac:dyDescent="0.25">
      <c r="A2262" s="6" t="s">
        <v>15873</v>
      </c>
      <c r="B2262" s="6" t="s">
        <v>3939</v>
      </c>
      <c r="C2262" s="6" t="s">
        <v>3840</v>
      </c>
      <c r="D2262" s="6" t="s">
        <v>24738</v>
      </c>
      <c r="E2262" s="6" t="s">
        <v>24739</v>
      </c>
      <c r="F2262" s="6" t="s">
        <v>7019</v>
      </c>
      <c r="G2262" s="6" t="s">
        <v>7268</v>
      </c>
      <c r="H2262" s="6" t="s">
        <v>7021</v>
      </c>
      <c r="I2262" s="43"/>
      <c r="J2262" s="43"/>
      <c r="L2262" s="6" t="s">
        <v>81</v>
      </c>
      <c r="M2262" s="6" t="s">
        <v>81</v>
      </c>
      <c r="N2262" s="6" t="s">
        <v>24740</v>
      </c>
      <c r="O2262" s="6" t="s">
        <v>3982</v>
      </c>
    </row>
    <row r="2263" spans="1:15" x14ac:dyDescent="0.25">
      <c r="A2263" s="6" t="s">
        <v>2606</v>
      </c>
      <c r="B2263" s="6" t="s">
        <v>3943</v>
      </c>
      <c r="C2263" s="6" t="s">
        <v>3840</v>
      </c>
      <c r="D2263" s="6" t="s">
        <v>15244</v>
      </c>
      <c r="E2263" s="6" t="s">
        <v>8480</v>
      </c>
      <c r="F2263" s="6" t="s">
        <v>6557</v>
      </c>
      <c r="G2263" s="6" t="s">
        <v>15245</v>
      </c>
      <c r="H2263" s="6" t="s">
        <v>6408</v>
      </c>
      <c r="I2263" s="43">
        <v>45231</v>
      </c>
      <c r="J2263" s="43">
        <v>45236</v>
      </c>
      <c r="K2263">
        <v>740260</v>
      </c>
      <c r="L2263" s="6" t="s">
        <v>15246</v>
      </c>
      <c r="M2263" s="6" t="s">
        <v>15247</v>
      </c>
      <c r="N2263" s="6" t="s">
        <v>4679</v>
      </c>
      <c r="O2263" s="6" t="s">
        <v>3982</v>
      </c>
    </row>
    <row r="2264" spans="1:15" x14ac:dyDescent="0.25">
      <c r="A2264" s="6" t="s">
        <v>2607</v>
      </c>
      <c r="B2264" s="6" t="s">
        <v>3881</v>
      </c>
      <c r="C2264" s="6" t="s">
        <v>3816</v>
      </c>
      <c r="D2264" s="6" t="s">
        <v>15248</v>
      </c>
      <c r="E2264" s="6" t="s">
        <v>81</v>
      </c>
      <c r="F2264" s="6" t="s">
        <v>7047</v>
      </c>
      <c r="G2264" s="6" t="s">
        <v>7048</v>
      </c>
      <c r="H2264" s="6" t="s">
        <v>6360</v>
      </c>
      <c r="I2264" s="43">
        <v>45236</v>
      </c>
      <c r="J2264" s="43">
        <v>45240</v>
      </c>
      <c r="K2264">
        <v>1792044</v>
      </c>
      <c r="L2264" s="6" t="s">
        <v>15249</v>
      </c>
      <c r="M2264" s="6" t="s">
        <v>15250</v>
      </c>
      <c r="N2264" s="6" t="s">
        <v>6097</v>
      </c>
      <c r="O2264" s="6" t="s">
        <v>3983</v>
      </c>
    </row>
    <row r="2265" spans="1:15" x14ac:dyDescent="0.25">
      <c r="A2265" s="6" t="s">
        <v>2609</v>
      </c>
      <c r="B2265" s="6" t="s">
        <v>3940</v>
      </c>
      <c r="C2265" s="6" t="s">
        <v>3866</v>
      </c>
      <c r="D2265" s="6" t="s">
        <v>15251</v>
      </c>
      <c r="E2265" s="6" t="s">
        <v>81</v>
      </c>
      <c r="F2265" s="6" t="s">
        <v>14752</v>
      </c>
      <c r="G2265" s="6" t="s">
        <v>15252</v>
      </c>
      <c r="H2265" s="6" t="s">
        <v>7694</v>
      </c>
      <c r="I2265" s="43">
        <v>45147</v>
      </c>
      <c r="J2265" s="43"/>
      <c r="K2265">
        <v>1674910</v>
      </c>
      <c r="L2265" s="6" t="s">
        <v>15253</v>
      </c>
      <c r="M2265" s="6" t="s">
        <v>15254</v>
      </c>
      <c r="N2265" s="6" t="s">
        <v>4011</v>
      </c>
      <c r="O2265" s="6" t="s">
        <v>3982</v>
      </c>
    </row>
    <row r="2266" spans="1:15" x14ac:dyDescent="0.25">
      <c r="A2266" s="6" t="s">
        <v>2610</v>
      </c>
      <c r="B2266" s="6" t="s">
        <v>81</v>
      </c>
      <c r="C2266" s="6" t="s">
        <v>81</v>
      </c>
      <c r="D2266" s="6" t="s">
        <v>81</v>
      </c>
      <c r="E2266" s="6" t="s">
        <v>81</v>
      </c>
      <c r="F2266" s="6" t="s">
        <v>81</v>
      </c>
      <c r="G2266" s="6" t="s">
        <v>81</v>
      </c>
      <c r="H2266" s="6" t="s">
        <v>81</v>
      </c>
      <c r="I2266" s="43"/>
      <c r="J2266" s="43"/>
      <c r="K2266">
        <v>857489</v>
      </c>
      <c r="L2266" s="6" t="s">
        <v>15255</v>
      </c>
      <c r="M2266" s="6" t="s">
        <v>15256</v>
      </c>
      <c r="N2266" s="6" t="s">
        <v>81</v>
      </c>
      <c r="O2266" s="6" t="s">
        <v>81</v>
      </c>
    </row>
    <row r="2267" spans="1:15" x14ac:dyDescent="0.25">
      <c r="A2267" s="6" t="s">
        <v>2611</v>
      </c>
      <c r="B2267" s="6" t="s">
        <v>3891</v>
      </c>
      <c r="C2267" s="6" t="s">
        <v>3887</v>
      </c>
      <c r="D2267" s="6" t="s">
        <v>15257</v>
      </c>
      <c r="E2267" s="6" t="s">
        <v>81</v>
      </c>
      <c r="F2267" s="6" t="s">
        <v>6445</v>
      </c>
      <c r="G2267" s="6" t="s">
        <v>9993</v>
      </c>
      <c r="H2267" s="6" t="s">
        <v>6447</v>
      </c>
      <c r="I2267" s="43">
        <v>45223</v>
      </c>
      <c r="J2267" s="43"/>
      <c r="K2267">
        <v>732712</v>
      </c>
      <c r="L2267" s="6" t="s">
        <v>15258</v>
      </c>
      <c r="M2267" s="6" t="s">
        <v>15259</v>
      </c>
      <c r="N2267" s="6" t="s">
        <v>4302</v>
      </c>
      <c r="O2267" s="6" t="s">
        <v>3982</v>
      </c>
    </row>
    <row r="2268" spans="1:15" x14ac:dyDescent="0.25">
      <c r="A2268" s="6" t="s">
        <v>2613</v>
      </c>
      <c r="B2268" s="6" t="s">
        <v>3892</v>
      </c>
      <c r="C2268" s="6" t="s">
        <v>3826</v>
      </c>
      <c r="D2268" s="6" t="s">
        <v>15260</v>
      </c>
      <c r="E2268" s="6" t="s">
        <v>6444</v>
      </c>
      <c r="F2268" s="6" t="s">
        <v>7013</v>
      </c>
      <c r="G2268" s="6" t="s">
        <v>9142</v>
      </c>
      <c r="H2268" s="6" t="s">
        <v>1601</v>
      </c>
      <c r="I2268" s="43">
        <v>45231</v>
      </c>
      <c r="J2268" s="43">
        <v>45236</v>
      </c>
      <c r="K2268">
        <v>1616707</v>
      </c>
      <c r="L2268" s="6" t="s">
        <v>15261</v>
      </c>
      <c r="M2268" s="6" t="s">
        <v>15262</v>
      </c>
      <c r="N2268" s="6" t="s">
        <v>4153</v>
      </c>
      <c r="O2268" s="6" t="s">
        <v>3982</v>
      </c>
    </row>
    <row r="2269" spans="1:15" x14ac:dyDescent="0.25">
      <c r="A2269" s="6" t="s">
        <v>2614</v>
      </c>
      <c r="B2269" s="6" t="s">
        <v>3883</v>
      </c>
      <c r="C2269" s="6" t="s">
        <v>3823</v>
      </c>
      <c r="D2269" s="6" t="s">
        <v>15263</v>
      </c>
      <c r="E2269" s="6" t="s">
        <v>81</v>
      </c>
      <c r="F2269" s="6" t="s">
        <v>6358</v>
      </c>
      <c r="G2269" s="6" t="s">
        <v>9962</v>
      </c>
      <c r="H2269" s="6" t="s">
        <v>6360</v>
      </c>
      <c r="I2269" s="43">
        <v>45229</v>
      </c>
      <c r="J2269" s="43">
        <v>45233</v>
      </c>
      <c r="K2269">
        <v>943452</v>
      </c>
      <c r="L2269" s="6" t="s">
        <v>15264</v>
      </c>
      <c r="M2269" s="6" t="s">
        <v>15265</v>
      </c>
      <c r="N2269" s="6" t="s">
        <v>3992</v>
      </c>
      <c r="O2269" s="6" t="s">
        <v>3984</v>
      </c>
    </row>
    <row r="2270" spans="1:15" x14ac:dyDescent="0.25">
      <c r="A2270" s="6" t="s">
        <v>24058</v>
      </c>
      <c r="B2270" s="6" t="s">
        <v>3832</v>
      </c>
      <c r="C2270" s="6" t="s">
        <v>3821</v>
      </c>
      <c r="D2270" s="6" t="s">
        <v>24741</v>
      </c>
      <c r="E2270" s="6" t="s">
        <v>81</v>
      </c>
      <c r="F2270" s="6" t="s">
        <v>6850</v>
      </c>
      <c r="G2270" s="6" t="s">
        <v>8695</v>
      </c>
      <c r="H2270" s="6" t="s">
        <v>6852</v>
      </c>
      <c r="I2270" s="43">
        <v>45210</v>
      </c>
      <c r="J2270" s="43">
        <v>45215</v>
      </c>
      <c r="L2270" s="6" t="s">
        <v>81</v>
      </c>
      <c r="M2270" s="6" t="s">
        <v>81</v>
      </c>
      <c r="N2270" s="6" t="s">
        <v>24742</v>
      </c>
      <c r="O2270" s="6" t="s">
        <v>3982</v>
      </c>
    </row>
    <row r="2271" spans="1:15" x14ac:dyDescent="0.25">
      <c r="A2271" s="6" t="s">
        <v>2616</v>
      </c>
      <c r="B2271" s="6" t="s">
        <v>3832</v>
      </c>
      <c r="C2271" s="6" t="s">
        <v>3821</v>
      </c>
      <c r="D2271" s="6" t="s">
        <v>15266</v>
      </c>
      <c r="E2271" s="6" t="s">
        <v>8184</v>
      </c>
      <c r="F2271" s="6" t="s">
        <v>7390</v>
      </c>
      <c r="G2271" s="6" t="s">
        <v>15267</v>
      </c>
      <c r="H2271" s="6" t="s">
        <v>6829</v>
      </c>
      <c r="I2271" s="43">
        <v>45217</v>
      </c>
      <c r="J2271" s="43">
        <v>45222</v>
      </c>
      <c r="K2271">
        <v>1212545</v>
      </c>
      <c r="L2271" s="6" t="s">
        <v>15268</v>
      </c>
      <c r="M2271" s="6" t="s">
        <v>15269</v>
      </c>
      <c r="N2271" s="6" t="s">
        <v>6098</v>
      </c>
      <c r="O2271" s="6" t="s">
        <v>3982</v>
      </c>
    </row>
    <row r="2272" spans="1:15" x14ac:dyDescent="0.25">
      <c r="A2272" s="6" t="s">
        <v>2617</v>
      </c>
      <c r="B2272" s="6" t="s">
        <v>3815</v>
      </c>
      <c r="C2272" s="6" t="s">
        <v>3816</v>
      </c>
      <c r="D2272" s="6" t="s">
        <v>15270</v>
      </c>
      <c r="E2272" s="6" t="s">
        <v>81</v>
      </c>
      <c r="F2272" s="6" t="s">
        <v>15271</v>
      </c>
      <c r="G2272" s="6" t="s">
        <v>15272</v>
      </c>
      <c r="H2272" s="6" t="s">
        <v>1601</v>
      </c>
      <c r="I2272" s="43">
        <v>45229</v>
      </c>
      <c r="J2272" s="43">
        <v>45233</v>
      </c>
      <c r="K2272">
        <v>1000697</v>
      </c>
      <c r="L2272" s="6" t="s">
        <v>15273</v>
      </c>
      <c r="M2272" s="6" t="s">
        <v>15274</v>
      </c>
      <c r="N2272" s="6" t="s">
        <v>4459</v>
      </c>
      <c r="O2272" s="6" t="s">
        <v>3983</v>
      </c>
    </row>
    <row r="2273" spans="1:23" x14ac:dyDescent="0.25">
      <c r="A2273" s="6" t="s">
        <v>2619</v>
      </c>
      <c r="B2273" s="6" t="s">
        <v>3906</v>
      </c>
      <c r="C2273" s="6" t="s">
        <v>3887</v>
      </c>
      <c r="D2273" s="6" t="s">
        <v>15275</v>
      </c>
      <c r="E2273" s="6" t="s">
        <v>15276</v>
      </c>
      <c r="F2273" s="6" t="s">
        <v>6483</v>
      </c>
      <c r="G2273" s="6" t="s">
        <v>11060</v>
      </c>
      <c r="H2273" s="6" t="s">
        <v>81</v>
      </c>
      <c r="I2273" s="43">
        <v>45168</v>
      </c>
      <c r="J2273" s="43">
        <v>45173</v>
      </c>
      <c r="K2273">
        <v>1595761</v>
      </c>
      <c r="L2273" s="6" t="s">
        <v>15277</v>
      </c>
      <c r="M2273" s="6" t="s">
        <v>15278</v>
      </c>
      <c r="N2273" s="6" t="s">
        <v>6099</v>
      </c>
      <c r="O2273" s="6" t="s">
        <v>3982</v>
      </c>
    </row>
    <row r="2274" spans="1:23" x14ac:dyDescent="0.25">
      <c r="A2274" s="6" t="s">
        <v>2620</v>
      </c>
      <c r="B2274" s="6" t="s">
        <v>3960</v>
      </c>
      <c r="C2274" s="6" t="s">
        <v>3816</v>
      </c>
      <c r="D2274" s="6" t="s">
        <v>15279</v>
      </c>
      <c r="E2274" s="6" t="s">
        <v>81</v>
      </c>
      <c r="F2274" s="6" t="s">
        <v>7572</v>
      </c>
      <c r="G2274" s="6" t="s">
        <v>7573</v>
      </c>
      <c r="H2274" s="6" t="s">
        <v>6408</v>
      </c>
      <c r="I2274" s="43">
        <v>45210</v>
      </c>
      <c r="J2274" s="43">
        <v>45215</v>
      </c>
      <c r="K2274">
        <v>1618921</v>
      </c>
      <c r="L2274" s="6" t="s">
        <v>15280</v>
      </c>
      <c r="M2274" s="6" t="s">
        <v>15281</v>
      </c>
      <c r="N2274" s="6" t="s">
        <v>4028</v>
      </c>
      <c r="O2274" s="6" t="s">
        <v>3983</v>
      </c>
    </row>
    <row r="2275" spans="1:23" x14ac:dyDescent="0.25">
      <c r="A2275" s="6" t="s">
        <v>2621</v>
      </c>
      <c r="B2275" s="6" t="s">
        <v>3886</v>
      </c>
      <c r="C2275" s="6" t="s">
        <v>3887</v>
      </c>
      <c r="D2275" s="6" t="s">
        <v>15282</v>
      </c>
      <c r="E2275" s="6" t="s">
        <v>81</v>
      </c>
      <c r="F2275" s="6" t="s">
        <v>6445</v>
      </c>
      <c r="G2275" s="6" t="s">
        <v>9375</v>
      </c>
      <c r="H2275" s="6" t="s">
        <v>6447</v>
      </c>
      <c r="I2275" s="43">
        <v>45231</v>
      </c>
      <c r="J2275" s="43">
        <v>45236</v>
      </c>
      <c r="K2275">
        <v>1437107</v>
      </c>
      <c r="L2275" s="6" t="s">
        <v>15283</v>
      </c>
      <c r="M2275" s="6" t="s">
        <v>15284</v>
      </c>
      <c r="N2275" s="6" t="s">
        <v>6100</v>
      </c>
      <c r="O2275" s="6" t="s">
        <v>3982</v>
      </c>
    </row>
    <row r="2276" spans="1:23" x14ac:dyDescent="0.25">
      <c r="A2276" s="6" t="s">
        <v>2623</v>
      </c>
      <c r="B2276" s="6" t="s">
        <v>3832</v>
      </c>
      <c r="C2276" s="6" t="s">
        <v>3821</v>
      </c>
      <c r="D2276" s="6" t="s">
        <v>15285</v>
      </c>
      <c r="E2276" s="6" t="s">
        <v>81</v>
      </c>
      <c r="F2276" s="6" t="s">
        <v>8409</v>
      </c>
      <c r="G2276" s="6" t="s">
        <v>8410</v>
      </c>
      <c r="H2276" s="6" t="s">
        <v>6703</v>
      </c>
      <c r="I2276" s="43">
        <v>45217</v>
      </c>
      <c r="J2276" s="43">
        <v>45222</v>
      </c>
      <c r="K2276">
        <v>801337</v>
      </c>
      <c r="L2276" s="6" t="s">
        <v>15286</v>
      </c>
      <c r="M2276" s="6" t="s">
        <v>15287</v>
      </c>
      <c r="N2276" s="6" t="s">
        <v>6101</v>
      </c>
      <c r="O2276" s="6" t="s">
        <v>3982</v>
      </c>
    </row>
    <row r="2277" spans="1:23" x14ac:dyDescent="0.25">
      <c r="A2277" s="6" t="s">
        <v>2625</v>
      </c>
      <c r="B2277" s="6" t="s">
        <v>3857</v>
      </c>
      <c r="C2277" s="6" t="s">
        <v>3823</v>
      </c>
      <c r="D2277" s="6" t="s">
        <v>15288</v>
      </c>
      <c r="E2277" s="6" t="s">
        <v>7191</v>
      </c>
      <c r="F2277" s="6" t="s">
        <v>6358</v>
      </c>
      <c r="G2277" s="6" t="s">
        <v>11420</v>
      </c>
      <c r="H2277" s="6" t="s">
        <v>6360</v>
      </c>
      <c r="I2277" s="43">
        <v>45231</v>
      </c>
      <c r="J2277" s="43">
        <v>45236</v>
      </c>
      <c r="K2277">
        <v>929008</v>
      </c>
      <c r="L2277" s="6" t="s">
        <v>15289</v>
      </c>
      <c r="M2277" s="6" t="s">
        <v>15290</v>
      </c>
      <c r="N2277" s="6" t="s">
        <v>4179</v>
      </c>
      <c r="O2277" s="6" t="s">
        <v>3982</v>
      </c>
    </row>
    <row r="2278" spans="1:23" x14ac:dyDescent="0.25">
      <c r="A2278" s="6" t="s">
        <v>2627</v>
      </c>
      <c r="B2278" s="6" t="s">
        <v>2661</v>
      </c>
      <c r="C2278" s="6" t="s">
        <v>3823</v>
      </c>
      <c r="D2278" s="6" t="s">
        <v>15291</v>
      </c>
      <c r="E2278" s="6" t="s">
        <v>8291</v>
      </c>
      <c r="F2278" s="6" t="s">
        <v>15292</v>
      </c>
      <c r="G2278" s="6" t="s">
        <v>15293</v>
      </c>
      <c r="H2278" s="6" t="s">
        <v>1885</v>
      </c>
      <c r="I2278" s="43">
        <v>45230</v>
      </c>
      <c r="J2278" s="43">
        <v>45236</v>
      </c>
      <c r="K2278">
        <v>1318220</v>
      </c>
      <c r="L2278" s="6" t="s">
        <v>15294</v>
      </c>
      <c r="M2278" s="6" t="s">
        <v>15295</v>
      </c>
      <c r="N2278" s="6" t="s">
        <v>4483</v>
      </c>
      <c r="O2278" s="6" t="s">
        <v>3982</v>
      </c>
    </row>
    <row r="2279" spans="1:23" x14ac:dyDescent="0.25">
      <c r="A2279" s="6" t="s">
        <v>3762</v>
      </c>
      <c r="B2279" s="6" t="s">
        <v>3936</v>
      </c>
      <c r="C2279" s="6" t="s">
        <v>3821</v>
      </c>
      <c r="D2279" s="6" t="s">
        <v>15296</v>
      </c>
      <c r="E2279" s="6" t="s">
        <v>6591</v>
      </c>
      <c r="F2279" s="6" t="s">
        <v>6693</v>
      </c>
      <c r="G2279" s="6" t="s">
        <v>6694</v>
      </c>
      <c r="H2279" s="6" t="s">
        <v>6594</v>
      </c>
      <c r="I2279" s="43">
        <v>45237</v>
      </c>
      <c r="J2279" s="43">
        <v>45243</v>
      </c>
      <c r="K2279">
        <v>1497770</v>
      </c>
      <c r="L2279" s="6" t="s">
        <v>15297</v>
      </c>
      <c r="M2279" s="6" t="s">
        <v>15298</v>
      </c>
      <c r="N2279" s="6" t="s">
        <v>6102</v>
      </c>
      <c r="O2279" s="6" t="s">
        <v>3982</v>
      </c>
    </row>
    <row r="2280" spans="1:23" x14ac:dyDescent="0.25">
      <c r="A2280" s="6" t="s">
        <v>2629</v>
      </c>
      <c r="B2280" s="6" t="s">
        <v>3858</v>
      </c>
      <c r="C2280" s="6" t="s">
        <v>3819</v>
      </c>
      <c r="D2280" s="6" t="s">
        <v>15299</v>
      </c>
      <c r="E2280" s="6" t="s">
        <v>81</v>
      </c>
      <c r="F2280" s="6" t="s">
        <v>14303</v>
      </c>
      <c r="G2280" s="6" t="s">
        <v>14304</v>
      </c>
      <c r="H2280" s="6" t="s">
        <v>6353</v>
      </c>
      <c r="I2280" s="43">
        <v>45162</v>
      </c>
      <c r="J2280" s="43"/>
      <c r="K2280">
        <v>1327811</v>
      </c>
      <c r="L2280" s="6" t="s">
        <v>15300</v>
      </c>
      <c r="M2280" s="6" t="s">
        <v>15301</v>
      </c>
      <c r="N2280" s="6" t="s">
        <v>4741</v>
      </c>
      <c r="O2280" s="6" t="s">
        <v>3982</v>
      </c>
    </row>
    <row r="2281" spans="1:23" x14ac:dyDescent="0.25">
      <c r="A2281" s="6" t="s">
        <v>2630</v>
      </c>
      <c r="B2281" s="6" t="s">
        <v>3893</v>
      </c>
      <c r="C2281" s="6" t="s">
        <v>3819</v>
      </c>
      <c r="D2281" s="6" t="s">
        <v>15302</v>
      </c>
      <c r="E2281" s="6" t="s">
        <v>81</v>
      </c>
      <c r="F2281" s="6" t="s">
        <v>6537</v>
      </c>
      <c r="G2281" s="6" t="s">
        <v>15303</v>
      </c>
      <c r="H2281" s="6" t="s">
        <v>6353</v>
      </c>
      <c r="I2281" s="43">
        <v>45224</v>
      </c>
      <c r="J2281" s="43">
        <v>45229</v>
      </c>
      <c r="K2281">
        <v>106040</v>
      </c>
      <c r="L2281" s="6" t="s">
        <v>15304</v>
      </c>
      <c r="M2281" s="6" t="s">
        <v>15305</v>
      </c>
      <c r="N2281" s="6" t="s">
        <v>3987</v>
      </c>
      <c r="O2281" s="6" t="s">
        <v>3982</v>
      </c>
    </row>
    <row r="2282" spans="1:23" x14ac:dyDescent="0.25">
      <c r="A2282" s="6" t="s">
        <v>3764</v>
      </c>
      <c r="B2282" s="6" t="s">
        <v>3873</v>
      </c>
      <c r="C2282" s="6" t="s">
        <v>114</v>
      </c>
      <c r="D2282" s="6" t="s">
        <v>15306</v>
      </c>
      <c r="E2282" s="6" t="s">
        <v>81</v>
      </c>
      <c r="F2282" s="6" t="s">
        <v>6472</v>
      </c>
      <c r="G2282" s="6" t="s">
        <v>15307</v>
      </c>
      <c r="H2282" s="6" t="s">
        <v>6353</v>
      </c>
      <c r="I2282" s="43">
        <v>45216</v>
      </c>
      <c r="J2282" s="43">
        <v>45222</v>
      </c>
      <c r="K2282">
        <v>105132</v>
      </c>
      <c r="L2282" s="6" t="s">
        <v>15308</v>
      </c>
      <c r="M2282" s="6" t="s">
        <v>15309</v>
      </c>
      <c r="N2282" s="6" t="s">
        <v>6103</v>
      </c>
      <c r="O2282" s="6" t="s">
        <v>3982</v>
      </c>
      <c r="W2282" s="26" t="s">
        <v>3</v>
      </c>
    </row>
    <row r="2283" spans="1:23" x14ac:dyDescent="0.25">
      <c r="A2283" s="6" t="s">
        <v>2632</v>
      </c>
      <c r="B2283" s="6" t="s">
        <v>3865</v>
      </c>
      <c r="C2283" s="6" t="s">
        <v>3866</v>
      </c>
      <c r="D2283" s="6" t="s">
        <v>15310</v>
      </c>
      <c r="E2283" s="6" t="s">
        <v>15311</v>
      </c>
      <c r="F2283" s="6" t="s">
        <v>11809</v>
      </c>
      <c r="G2283" s="6" t="s">
        <v>11810</v>
      </c>
      <c r="H2283" s="6" t="s">
        <v>6852</v>
      </c>
      <c r="I2283" s="43"/>
      <c r="J2283" s="43"/>
      <c r="K2283">
        <v>844551</v>
      </c>
      <c r="L2283" s="6" t="s">
        <v>81</v>
      </c>
      <c r="M2283" s="6" t="s">
        <v>15312</v>
      </c>
      <c r="N2283" s="6" t="s">
        <v>6104</v>
      </c>
      <c r="O2283" s="6" t="s">
        <v>3982</v>
      </c>
      <c r="W2283" s="6" t="s">
        <v>3816</v>
      </c>
    </row>
    <row r="2284" spans="1:23" x14ac:dyDescent="0.25">
      <c r="A2284" s="6" t="s">
        <v>2633</v>
      </c>
      <c r="B2284" s="6" t="s">
        <v>3860</v>
      </c>
      <c r="C2284" s="6" t="s">
        <v>102</v>
      </c>
      <c r="D2284" s="6" t="s">
        <v>15313</v>
      </c>
      <c r="E2284" s="6" t="s">
        <v>15314</v>
      </c>
      <c r="F2284" s="6" t="s">
        <v>7058</v>
      </c>
      <c r="G2284" s="6" t="s">
        <v>15315</v>
      </c>
      <c r="H2284" s="6" t="s">
        <v>7060</v>
      </c>
      <c r="I2284" s="43">
        <v>45229</v>
      </c>
      <c r="J2284" s="43">
        <v>45233</v>
      </c>
      <c r="K2284">
        <v>783325</v>
      </c>
      <c r="L2284" s="6" t="s">
        <v>15316</v>
      </c>
      <c r="M2284" s="6" t="s">
        <v>15317</v>
      </c>
      <c r="N2284" s="6" t="s">
        <v>6105</v>
      </c>
      <c r="O2284" s="6" t="s">
        <v>3983</v>
      </c>
      <c r="W2284" s="6" t="s">
        <v>114</v>
      </c>
    </row>
    <row r="2285" spans="1:23" x14ac:dyDescent="0.25">
      <c r="A2285" s="6" t="s">
        <v>2634</v>
      </c>
      <c r="B2285" s="6" t="s">
        <v>3943</v>
      </c>
      <c r="C2285" s="6" t="s">
        <v>3840</v>
      </c>
      <c r="D2285" s="6" t="s">
        <v>15318</v>
      </c>
      <c r="E2285" s="6" t="s">
        <v>81</v>
      </c>
      <c r="F2285" s="6" t="s">
        <v>12744</v>
      </c>
      <c r="G2285" s="6" t="s">
        <v>15319</v>
      </c>
      <c r="H2285" s="6" t="s">
        <v>6638</v>
      </c>
      <c r="I2285" s="43">
        <v>45145</v>
      </c>
      <c r="J2285" s="43">
        <v>45149</v>
      </c>
      <c r="K2285">
        <v>766704</v>
      </c>
      <c r="L2285" s="6" t="s">
        <v>15320</v>
      </c>
      <c r="M2285" s="6" t="s">
        <v>15321</v>
      </c>
      <c r="N2285" s="6" t="s">
        <v>4889</v>
      </c>
      <c r="O2285" s="6" t="s">
        <v>3982</v>
      </c>
      <c r="W2285" s="6" t="s">
        <v>3819</v>
      </c>
    </row>
    <row r="2286" spans="1:23" x14ac:dyDescent="0.25">
      <c r="A2286" s="6" t="s">
        <v>2636</v>
      </c>
      <c r="B2286" s="6" t="s">
        <v>3915</v>
      </c>
      <c r="C2286" s="6" t="s">
        <v>3826</v>
      </c>
      <c r="D2286" s="6" t="s">
        <v>15322</v>
      </c>
      <c r="E2286" s="6" t="s">
        <v>81</v>
      </c>
      <c r="F2286" s="6" t="s">
        <v>6520</v>
      </c>
      <c r="G2286" s="6" t="s">
        <v>8115</v>
      </c>
      <c r="H2286" s="6" t="s">
        <v>6638</v>
      </c>
      <c r="I2286" s="43">
        <v>45147</v>
      </c>
      <c r="J2286" s="43"/>
      <c r="K2286">
        <v>30697</v>
      </c>
      <c r="L2286" s="6" t="s">
        <v>15323</v>
      </c>
      <c r="M2286" s="6" t="s">
        <v>15324</v>
      </c>
      <c r="N2286" s="6" t="s">
        <v>4834</v>
      </c>
      <c r="O2286" s="6" t="s">
        <v>3982</v>
      </c>
      <c r="W2286" s="6" t="s">
        <v>3821</v>
      </c>
    </row>
    <row r="2287" spans="1:23" x14ac:dyDescent="0.25">
      <c r="A2287" s="6" t="s">
        <v>3766</v>
      </c>
      <c r="B2287" s="6" t="s">
        <v>3899</v>
      </c>
      <c r="C2287" s="6" t="s">
        <v>3823</v>
      </c>
      <c r="D2287" s="6" t="s">
        <v>15325</v>
      </c>
      <c r="E2287" s="6" t="s">
        <v>15326</v>
      </c>
      <c r="F2287" s="6" t="s">
        <v>7931</v>
      </c>
      <c r="G2287" s="6" t="s">
        <v>15327</v>
      </c>
      <c r="H2287" s="6" t="s">
        <v>1755</v>
      </c>
      <c r="I2287" s="43">
        <v>45230</v>
      </c>
      <c r="J2287" s="43">
        <v>45236</v>
      </c>
      <c r="K2287">
        <v>793074</v>
      </c>
      <c r="L2287" s="6" t="s">
        <v>15328</v>
      </c>
      <c r="M2287" s="6" t="s">
        <v>15329</v>
      </c>
      <c r="N2287" s="6" t="s">
        <v>4890</v>
      </c>
      <c r="O2287" s="6" t="s">
        <v>3982</v>
      </c>
      <c r="W2287" s="6" t="s">
        <v>3823</v>
      </c>
    </row>
    <row r="2288" spans="1:23" x14ac:dyDescent="0.25">
      <c r="A2288" s="6" t="s">
        <v>2638</v>
      </c>
      <c r="B2288" s="6" t="s">
        <v>3884</v>
      </c>
      <c r="C2288" s="6" t="s">
        <v>3866</v>
      </c>
      <c r="D2288" s="6" t="s">
        <v>10547</v>
      </c>
      <c r="E2288" s="6" t="s">
        <v>11663</v>
      </c>
      <c r="F2288" s="6" t="s">
        <v>8420</v>
      </c>
      <c r="G2288" s="6" t="s">
        <v>10548</v>
      </c>
      <c r="H2288" s="6" t="s">
        <v>6376</v>
      </c>
      <c r="I2288" s="43">
        <v>45147</v>
      </c>
      <c r="J2288" s="43"/>
      <c r="K2288">
        <v>1423902</v>
      </c>
      <c r="L2288" s="6" t="s">
        <v>15330</v>
      </c>
      <c r="M2288" s="6" t="s">
        <v>15331</v>
      </c>
      <c r="N2288" s="6" t="s">
        <v>6106</v>
      </c>
      <c r="O2288" s="6" t="s">
        <v>3982</v>
      </c>
      <c r="W2288" s="6" t="s">
        <v>3826</v>
      </c>
    </row>
    <row r="2289" spans="1:23" x14ac:dyDescent="0.25">
      <c r="A2289" s="6" t="s">
        <v>2639</v>
      </c>
      <c r="B2289" s="6" t="s">
        <v>3847</v>
      </c>
      <c r="C2289" s="6" t="s">
        <v>3819</v>
      </c>
      <c r="D2289" s="6" t="s">
        <v>15332</v>
      </c>
      <c r="E2289" s="6" t="s">
        <v>81</v>
      </c>
      <c r="F2289" s="6" t="s">
        <v>8630</v>
      </c>
      <c r="G2289" s="6" t="s">
        <v>15333</v>
      </c>
      <c r="H2289" s="6" t="s">
        <v>10865</v>
      </c>
      <c r="I2289" s="43">
        <v>45224</v>
      </c>
      <c r="J2289" s="43">
        <v>45229</v>
      </c>
      <c r="K2289">
        <v>1309108</v>
      </c>
      <c r="L2289" s="6" t="s">
        <v>15334</v>
      </c>
      <c r="M2289" s="6" t="s">
        <v>15335</v>
      </c>
      <c r="N2289" s="6" t="s">
        <v>4942</v>
      </c>
      <c r="O2289" s="6" t="s">
        <v>3982</v>
      </c>
      <c r="W2289" s="6" t="s">
        <v>3835</v>
      </c>
    </row>
    <row r="2290" spans="1:23" x14ac:dyDescent="0.25">
      <c r="A2290" s="6" t="s">
        <v>2641</v>
      </c>
      <c r="B2290" s="6" t="s">
        <v>3832</v>
      </c>
      <c r="C2290" s="6" t="s">
        <v>3821</v>
      </c>
      <c r="D2290" s="6" t="s">
        <v>15336</v>
      </c>
      <c r="E2290" s="6" t="s">
        <v>15337</v>
      </c>
      <c r="F2290" s="6" t="s">
        <v>11311</v>
      </c>
      <c r="G2290" s="6" t="s">
        <v>15338</v>
      </c>
      <c r="H2290" s="6" t="s">
        <v>81</v>
      </c>
      <c r="I2290" s="43"/>
      <c r="J2290" s="43"/>
      <c r="K2290">
        <v>1264136</v>
      </c>
      <c r="L2290" s="6" t="s">
        <v>15339</v>
      </c>
      <c r="M2290" s="6" t="s">
        <v>15340</v>
      </c>
      <c r="N2290" s="6" t="s">
        <v>6107</v>
      </c>
      <c r="O2290" s="6" t="s">
        <v>3982</v>
      </c>
      <c r="W2290" s="6" t="s">
        <v>3840</v>
      </c>
    </row>
    <row r="2291" spans="1:23" x14ac:dyDescent="0.25">
      <c r="A2291" s="6" t="s">
        <v>2642</v>
      </c>
      <c r="B2291" s="6" t="s">
        <v>3843</v>
      </c>
      <c r="C2291" s="6" t="s">
        <v>3821</v>
      </c>
      <c r="D2291" s="6" t="s">
        <v>15341</v>
      </c>
      <c r="E2291" s="6" t="s">
        <v>81</v>
      </c>
      <c r="F2291" s="6" t="s">
        <v>6451</v>
      </c>
      <c r="G2291" s="6" t="s">
        <v>13702</v>
      </c>
      <c r="H2291" s="6" t="s">
        <v>6353</v>
      </c>
      <c r="I2291" s="43">
        <v>45212</v>
      </c>
      <c r="J2291" s="43"/>
      <c r="K2291">
        <v>72971</v>
      </c>
      <c r="L2291" s="6" t="s">
        <v>15342</v>
      </c>
      <c r="M2291" s="6" t="s">
        <v>15343</v>
      </c>
      <c r="N2291" s="6" t="s">
        <v>4079</v>
      </c>
      <c r="O2291" s="6" t="s">
        <v>3982</v>
      </c>
      <c r="W2291" s="6" t="s">
        <v>3866</v>
      </c>
    </row>
    <row r="2292" spans="1:23" x14ac:dyDescent="0.25">
      <c r="A2292" s="6" t="s">
        <v>2644</v>
      </c>
      <c r="B2292" s="6" t="s">
        <v>3959</v>
      </c>
      <c r="C2292" s="6" t="s">
        <v>114</v>
      </c>
      <c r="D2292" s="6" t="s">
        <v>15344</v>
      </c>
      <c r="E2292" s="6" t="s">
        <v>8391</v>
      </c>
      <c r="F2292" s="6" t="s">
        <v>6423</v>
      </c>
      <c r="G2292" s="6" t="s">
        <v>15345</v>
      </c>
      <c r="H2292" s="6" t="s">
        <v>374</v>
      </c>
      <c r="I2292" s="43">
        <v>45223</v>
      </c>
      <c r="J2292" s="43">
        <v>45229</v>
      </c>
      <c r="K2292">
        <v>1402388</v>
      </c>
      <c r="L2292" s="6" t="s">
        <v>15346</v>
      </c>
      <c r="M2292" s="6" t="s">
        <v>15347</v>
      </c>
      <c r="N2292" s="6" t="s">
        <v>4053</v>
      </c>
      <c r="O2292" s="6" t="s">
        <v>3982</v>
      </c>
      <c r="W2292" s="6" t="s">
        <v>81</v>
      </c>
    </row>
    <row r="2293" spans="1:23" x14ac:dyDescent="0.25">
      <c r="A2293" s="6" t="s">
        <v>2646</v>
      </c>
      <c r="B2293" s="6" t="s">
        <v>3919</v>
      </c>
      <c r="C2293" s="6" t="s">
        <v>3866</v>
      </c>
      <c r="D2293" s="6" t="s">
        <v>15348</v>
      </c>
      <c r="E2293" s="6" t="s">
        <v>81</v>
      </c>
      <c r="F2293" s="6" t="s">
        <v>7065</v>
      </c>
      <c r="G2293" s="6" t="s">
        <v>11841</v>
      </c>
      <c r="H2293" s="6" t="s">
        <v>6376</v>
      </c>
      <c r="I2293" s="43">
        <v>45222</v>
      </c>
      <c r="J2293" s="43">
        <v>45226</v>
      </c>
      <c r="K2293">
        <v>1603923</v>
      </c>
      <c r="L2293" s="6" t="s">
        <v>15349</v>
      </c>
      <c r="M2293" s="6" t="s">
        <v>15350</v>
      </c>
      <c r="N2293" s="6" t="s">
        <v>4318</v>
      </c>
      <c r="O2293" s="6" t="s">
        <v>3982</v>
      </c>
      <c r="W2293" s="6" t="s">
        <v>102</v>
      </c>
    </row>
    <row r="2294" spans="1:23" x14ac:dyDescent="0.25">
      <c r="A2294" s="6" t="s">
        <v>15875</v>
      </c>
      <c r="B2294" s="6" t="s">
        <v>3911</v>
      </c>
      <c r="C2294" s="6" t="s">
        <v>3826</v>
      </c>
      <c r="D2294" s="6" t="s">
        <v>24743</v>
      </c>
      <c r="E2294" s="6" t="s">
        <v>81</v>
      </c>
      <c r="F2294" s="6" t="s">
        <v>6707</v>
      </c>
      <c r="G2294" s="6" t="s">
        <v>24744</v>
      </c>
      <c r="H2294" s="6" t="s">
        <v>6709</v>
      </c>
      <c r="I2294" s="43">
        <v>45216</v>
      </c>
      <c r="J2294" s="43">
        <v>45222</v>
      </c>
      <c r="L2294" s="6" t="s">
        <v>81</v>
      </c>
      <c r="M2294" s="6" t="s">
        <v>81</v>
      </c>
      <c r="N2294" s="6" t="s">
        <v>24745</v>
      </c>
      <c r="O2294" s="6" t="s">
        <v>3982</v>
      </c>
      <c r="W2294" s="6" t="s">
        <v>3887</v>
      </c>
    </row>
    <row r="2295" spans="1:23" x14ac:dyDescent="0.25">
      <c r="A2295" s="6" t="s">
        <v>2648</v>
      </c>
      <c r="B2295" s="6" t="s">
        <v>3905</v>
      </c>
      <c r="C2295" s="6" t="s">
        <v>3826</v>
      </c>
      <c r="D2295" s="6" t="s">
        <v>15351</v>
      </c>
      <c r="E2295" s="6" t="s">
        <v>81</v>
      </c>
      <c r="F2295" s="6" t="s">
        <v>8135</v>
      </c>
      <c r="G2295" s="6" t="s">
        <v>8136</v>
      </c>
      <c r="H2295" s="6" t="s">
        <v>6569</v>
      </c>
      <c r="I2295" s="43">
        <v>45222</v>
      </c>
      <c r="J2295" s="43">
        <v>45226</v>
      </c>
      <c r="K2295">
        <v>1722684</v>
      </c>
      <c r="L2295" s="6" t="s">
        <v>15352</v>
      </c>
      <c r="M2295" s="6" t="s">
        <v>15353</v>
      </c>
      <c r="N2295" s="6" t="s">
        <v>4615</v>
      </c>
      <c r="O2295" s="6" t="s">
        <v>3982</v>
      </c>
    </row>
    <row r="2296" spans="1:23" x14ac:dyDescent="0.25">
      <c r="A2296" s="6" t="s">
        <v>3768</v>
      </c>
      <c r="B2296" s="6" t="s">
        <v>3919</v>
      </c>
      <c r="C2296" s="6" t="s">
        <v>3866</v>
      </c>
      <c r="D2296" s="6" t="s">
        <v>15354</v>
      </c>
      <c r="E2296" s="6" t="s">
        <v>6438</v>
      </c>
      <c r="F2296" s="6" t="s">
        <v>7065</v>
      </c>
      <c r="G2296" s="6" t="s">
        <v>8848</v>
      </c>
      <c r="H2296" s="6" t="s">
        <v>6376</v>
      </c>
      <c r="I2296" s="43">
        <v>45236</v>
      </c>
      <c r="J2296" s="43">
        <v>45240</v>
      </c>
      <c r="K2296">
        <v>1699136</v>
      </c>
      <c r="L2296" s="6" t="s">
        <v>15355</v>
      </c>
      <c r="M2296" s="6" t="s">
        <v>15356</v>
      </c>
      <c r="N2296" s="6" t="s">
        <v>4922</v>
      </c>
      <c r="O2296" s="6" t="s">
        <v>3982</v>
      </c>
    </row>
    <row r="2297" spans="1:23" x14ac:dyDescent="0.25">
      <c r="A2297" s="6" t="s">
        <v>2649</v>
      </c>
      <c r="B2297" s="6" t="s">
        <v>3945</v>
      </c>
      <c r="C2297" s="6" t="s">
        <v>3826</v>
      </c>
      <c r="D2297" s="6" t="s">
        <v>15357</v>
      </c>
      <c r="E2297" s="6" t="s">
        <v>81</v>
      </c>
      <c r="F2297" s="6" t="s">
        <v>15358</v>
      </c>
      <c r="G2297" s="6" t="s">
        <v>15359</v>
      </c>
      <c r="H2297" s="6" t="s">
        <v>6542</v>
      </c>
      <c r="I2297" s="43">
        <v>45222</v>
      </c>
      <c r="J2297" s="43"/>
      <c r="K2297">
        <v>106640</v>
      </c>
      <c r="L2297" s="6" t="s">
        <v>15360</v>
      </c>
      <c r="M2297" s="6" t="s">
        <v>15361</v>
      </c>
      <c r="N2297" s="6" t="s">
        <v>4891</v>
      </c>
      <c r="O2297" s="6" t="s">
        <v>3982</v>
      </c>
    </row>
    <row r="2298" spans="1:23" x14ac:dyDescent="0.25">
      <c r="A2298" s="6" t="s">
        <v>3769</v>
      </c>
      <c r="B2298" s="6" t="s">
        <v>3841</v>
      </c>
      <c r="C2298" s="6" t="s">
        <v>3816</v>
      </c>
      <c r="D2298" s="6" t="s">
        <v>15362</v>
      </c>
      <c r="E2298" s="6" t="s">
        <v>81</v>
      </c>
      <c r="F2298" s="6" t="s">
        <v>15363</v>
      </c>
      <c r="G2298" s="6" t="s">
        <v>15364</v>
      </c>
      <c r="H2298" s="6" t="s">
        <v>81</v>
      </c>
      <c r="I2298" s="43"/>
      <c r="J2298" s="43"/>
      <c r="L2298" s="6" t="s">
        <v>15365</v>
      </c>
      <c r="M2298" s="6" t="s">
        <v>81</v>
      </c>
      <c r="N2298" s="6" t="s">
        <v>6108</v>
      </c>
      <c r="O2298" s="6" t="s">
        <v>3983</v>
      </c>
    </row>
    <row r="2299" spans="1:23" x14ac:dyDescent="0.25">
      <c r="A2299" s="6" t="s">
        <v>2651</v>
      </c>
      <c r="B2299" s="6" t="s">
        <v>3915</v>
      </c>
      <c r="C2299" s="6" t="s">
        <v>3826</v>
      </c>
      <c r="D2299" s="6" t="s">
        <v>15366</v>
      </c>
      <c r="E2299" s="6" t="s">
        <v>81</v>
      </c>
      <c r="F2299" s="6" t="s">
        <v>15367</v>
      </c>
      <c r="G2299" s="6" t="s">
        <v>15368</v>
      </c>
      <c r="H2299" s="6" t="s">
        <v>6376</v>
      </c>
      <c r="I2299" s="43">
        <v>45223</v>
      </c>
      <c r="J2299" s="43">
        <v>45229</v>
      </c>
      <c r="K2299">
        <v>1636222</v>
      </c>
      <c r="L2299" s="6" t="s">
        <v>15369</v>
      </c>
      <c r="M2299" s="6" t="s">
        <v>15370</v>
      </c>
      <c r="N2299" s="6" t="s">
        <v>6109</v>
      </c>
      <c r="O2299" s="6" t="s">
        <v>3982</v>
      </c>
    </row>
    <row r="2300" spans="1:23" x14ac:dyDescent="0.25">
      <c r="A2300" s="6" t="s">
        <v>3771</v>
      </c>
      <c r="B2300" s="6" t="s">
        <v>3829</v>
      </c>
      <c r="C2300" s="6" t="s">
        <v>3823</v>
      </c>
      <c r="D2300" s="6" t="s">
        <v>15371</v>
      </c>
      <c r="E2300" s="6" t="s">
        <v>81</v>
      </c>
      <c r="F2300" s="6" t="s">
        <v>10251</v>
      </c>
      <c r="G2300" s="6" t="s">
        <v>15372</v>
      </c>
      <c r="H2300" s="6" t="s">
        <v>6376</v>
      </c>
      <c r="I2300" s="43">
        <v>45222</v>
      </c>
      <c r="J2300" s="43">
        <v>45226</v>
      </c>
      <c r="K2300">
        <v>850460</v>
      </c>
      <c r="L2300" s="6" t="s">
        <v>15373</v>
      </c>
      <c r="M2300" s="6" t="s">
        <v>15374</v>
      </c>
      <c r="N2300" s="6" t="s">
        <v>4610</v>
      </c>
      <c r="O2300" s="6" t="s">
        <v>3984</v>
      </c>
    </row>
    <row r="2301" spans="1:23" x14ac:dyDescent="0.25">
      <c r="A2301" s="6" t="s">
        <v>2653</v>
      </c>
      <c r="B2301" s="6" t="s">
        <v>3849</v>
      </c>
      <c r="C2301" s="6" t="s">
        <v>3819</v>
      </c>
      <c r="D2301" s="6" t="s">
        <v>15375</v>
      </c>
      <c r="E2301" s="6" t="s">
        <v>15376</v>
      </c>
      <c r="F2301" s="6" t="s">
        <v>10983</v>
      </c>
      <c r="G2301" s="6" t="s">
        <v>15377</v>
      </c>
      <c r="H2301" s="6" t="s">
        <v>81</v>
      </c>
      <c r="I2301" s="43"/>
      <c r="J2301" s="43"/>
      <c r="K2301">
        <v>1123799</v>
      </c>
      <c r="L2301" s="6" t="s">
        <v>15378</v>
      </c>
      <c r="M2301" s="6" t="s">
        <v>15379</v>
      </c>
      <c r="N2301" s="6" t="s">
        <v>6110</v>
      </c>
      <c r="O2301" s="6" t="s">
        <v>3982</v>
      </c>
    </row>
    <row r="2302" spans="1:23" x14ac:dyDescent="0.25">
      <c r="A2302" s="6" t="s">
        <v>2655</v>
      </c>
      <c r="B2302" s="6" t="s">
        <v>3847</v>
      </c>
      <c r="C2302" s="6" t="s">
        <v>3819</v>
      </c>
      <c r="D2302" s="6" t="s">
        <v>15380</v>
      </c>
      <c r="E2302" s="6" t="s">
        <v>81</v>
      </c>
      <c r="F2302" s="6" t="s">
        <v>7779</v>
      </c>
      <c r="G2302" s="6" t="s">
        <v>15381</v>
      </c>
      <c r="H2302" s="6" t="s">
        <v>81</v>
      </c>
      <c r="I2302" s="43">
        <v>45238</v>
      </c>
      <c r="J2302" s="43">
        <v>45243</v>
      </c>
      <c r="K2302">
        <v>1576789</v>
      </c>
      <c r="L2302" s="6" t="s">
        <v>15382</v>
      </c>
      <c r="M2302" s="6" t="s">
        <v>15383</v>
      </c>
      <c r="N2302" s="6" t="s">
        <v>6111</v>
      </c>
      <c r="O2302" s="6" t="s">
        <v>3982</v>
      </c>
    </row>
    <row r="2303" spans="1:23" x14ac:dyDescent="0.25">
      <c r="A2303" s="6" t="s">
        <v>2657</v>
      </c>
      <c r="B2303" s="6" t="s">
        <v>3858</v>
      </c>
      <c r="C2303" s="6" t="s">
        <v>3819</v>
      </c>
      <c r="D2303" s="6" t="s">
        <v>15384</v>
      </c>
      <c r="E2303" s="6" t="s">
        <v>81</v>
      </c>
      <c r="F2303" s="6" t="s">
        <v>15385</v>
      </c>
      <c r="G2303" s="6" t="s">
        <v>15386</v>
      </c>
      <c r="H2303" s="6" t="s">
        <v>6623</v>
      </c>
      <c r="I2303" s="43">
        <v>45230</v>
      </c>
      <c r="J2303" s="43">
        <v>45236</v>
      </c>
      <c r="K2303">
        <v>1445305</v>
      </c>
      <c r="L2303" s="6" t="s">
        <v>15387</v>
      </c>
      <c r="M2303" s="6" t="s">
        <v>15388</v>
      </c>
      <c r="N2303" s="6" t="s">
        <v>6112</v>
      </c>
      <c r="O2303" s="6" t="s">
        <v>3982</v>
      </c>
    </row>
    <row r="2304" spans="1:23" x14ac:dyDescent="0.25">
      <c r="A2304" s="6" t="s">
        <v>2659</v>
      </c>
      <c r="B2304" s="6" t="s">
        <v>3873</v>
      </c>
      <c r="C2304" s="6" t="s">
        <v>114</v>
      </c>
      <c r="D2304" s="6" t="s">
        <v>15389</v>
      </c>
      <c r="E2304" s="6" t="s">
        <v>8291</v>
      </c>
      <c r="F2304" s="6" t="s">
        <v>7065</v>
      </c>
      <c r="G2304" s="6" t="s">
        <v>11841</v>
      </c>
      <c r="H2304" s="6" t="s">
        <v>6376</v>
      </c>
      <c r="I2304" s="43">
        <v>45231</v>
      </c>
      <c r="J2304" s="43">
        <v>45236</v>
      </c>
      <c r="K2304">
        <v>1262823</v>
      </c>
      <c r="L2304" s="6" t="s">
        <v>15390</v>
      </c>
      <c r="M2304" s="6" t="s">
        <v>15391</v>
      </c>
      <c r="N2304" s="6" t="s">
        <v>4006</v>
      </c>
      <c r="O2304" s="6" t="s">
        <v>3982</v>
      </c>
    </row>
    <row r="2305" spans="1:15" x14ac:dyDescent="0.25">
      <c r="A2305" s="6" t="s">
        <v>3772</v>
      </c>
      <c r="B2305" s="6" t="s">
        <v>3854</v>
      </c>
      <c r="C2305" s="6" t="s">
        <v>3835</v>
      </c>
      <c r="D2305" s="6" t="s">
        <v>15392</v>
      </c>
      <c r="E2305" s="6" t="s">
        <v>15393</v>
      </c>
      <c r="F2305" s="6" t="s">
        <v>9015</v>
      </c>
      <c r="G2305" s="6" t="s">
        <v>15394</v>
      </c>
      <c r="H2305" s="6" t="s">
        <v>81</v>
      </c>
      <c r="I2305" s="43"/>
      <c r="J2305" s="43"/>
      <c r="L2305" s="6" t="s">
        <v>81</v>
      </c>
      <c r="M2305" s="6" t="s">
        <v>81</v>
      </c>
      <c r="N2305" s="6" t="s">
        <v>6113</v>
      </c>
      <c r="O2305" s="6" t="s">
        <v>3983</v>
      </c>
    </row>
    <row r="2306" spans="1:15" x14ac:dyDescent="0.25">
      <c r="A2306" s="6" t="s">
        <v>3773</v>
      </c>
      <c r="B2306" s="6" t="s">
        <v>3941</v>
      </c>
      <c r="C2306" s="6" t="s">
        <v>3826</v>
      </c>
      <c r="D2306" s="6" t="s">
        <v>15395</v>
      </c>
      <c r="E2306" s="6" t="s">
        <v>15396</v>
      </c>
      <c r="F2306" s="6" t="s">
        <v>12539</v>
      </c>
      <c r="G2306" s="6" t="s">
        <v>8163</v>
      </c>
      <c r="H2306" s="6" t="s">
        <v>81</v>
      </c>
      <c r="I2306" s="43"/>
      <c r="J2306" s="43"/>
      <c r="L2306" s="6" t="s">
        <v>15397</v>
      </c>
      <c r="M2306" s="6" t="s">
        <v>15398</v>
      </c>
      <c r="N2306" s="6" t="s">
        <v>6114</v>
      </c>
      <c r="O2306" s="6" t="s">
        <v>3982</v>
      </c>
    </row>
    <row r="2307" spans="1:15" x14ac:dyDescent="0.25">
      <c r="A2307" s="6" t="s">
        <v>2662</v>
      </c>
      <c r="B2307" s="6" t="s">
        <v>2661</v>
      </c>
      <c r="C2307" s="6" t="s">
        <v>3823</v>
      </c>
      <c r="D2307" s="6" t="s">
        <v>15399</v>
      </c>
      <c r="E2307" s="6" t="s">
        <v>13059</v>
      </c>
      <c r="F2307" s="6" t="s">
        <v>7065</v>
      </c>
      <c r="G2307" s="6" t="s">
        <v>7970</v>
      </c>
      <c r="H2307" s="6" t="s">
        <v>6376</v>
      </c>
      <c r="I2307" s="43">
        <v>45223</v>
      </c>
      <c r="J2307" s="43">
        <v>45229</v>
      </c>
      <c r="K2307">
        <v>823768</v>
      </c>
      <c r="L2307" s="6" t="s">
        <v>15400</v>
      </c>
      <c r="M2307" s="6" t="s">
        <v>15401</v>
      </c>
      <c r="N2307" s="6" t="s">
        <v>4002</v>
      </c>
      <c r="O2307" s="6" t="s">
        <v>3982</v>
      </c>
    </row>
    <row r="2308" spans="1:15" x14ac:dyDescent="0.25">
      <c r="A2308" s="6" t="s">
        <v>2663</v>
      </c>
      <c r="B2308" s="6" t="s">
        <v>3884</v>
      </c>
      <c r="C2308" s="6" t="s">
        <v>3866</v>
      </c>
      <c r="D2308" s="6" t="s">
        <v>12073</v>
      </c>
      <c r="E2308" s="6" t="s">
        <v>13288</v>
      </c>
      <c r="F2308" s="6" t="s">
        <v>6380</v>
      </c>
      <c r="G2308" s="6" t="s">
        <v>7883</v>
      </c>
      <c r="H2308" s="6" t="s">
        <v>6382</v>
      </c>
      <c r="I2308" s="43">
        <v>45229</v>
      </c>
      <c r="J2308" s="43">
        <v>45233</v>
      </c>
      <c r="K2308">
        <v>107263</v>
      </c>
      <c r="L2308" s="6" t="s">
        <v>15402</v>
      </c>
      <c r="M2308" s="6" t="s">
        <v>15403</v>
      </c>
      <c r="N2308" s="6" t="s">
        <v>4235</v>
      </c>
      <c r="O2308" s="6" t="s">
        <v>3982</v>
      </c>
    </row>
    <row r="2309" spans="1:15" x14ac:dyDescent="0.25">
      <c r="A2309" s="6" t="s">
        <v>2665</v>
      </c>
      <c r="B2309" s="6" t="s">
        <v>3886</v>
      </c>
      <c r="C2309" s="6" t="s">
        <v>3887</v>
      </c>
      <c r="D2309" s="6" t="s">
        <v>11924</v>
      </c>
      <c r="E2309" s="6" t="s">
        <v>81</v>
      </c>
      <c r="F2309" s="6" t="s">
        <v>6445</v>
      </c>
      <c r="G2309" s="6" t="s">
        <v>7108</v>
      </c>
      <c r="H2309" s="6" t="s">
        <v>6447</v>
      </c>
      <c r="I2309" s="43">
        <v>45146</v>
      </c>
      <c r="J2309" s="43"/>
      <c r="K2309">
        <v>1319161</v>
      </c>
      <c r="L2309" s="6" t="s">
        <v>15404</v>
      </c>
      <c r="M2309" s="6" t="s">
        <v>15405</v>
      </c>
      <c r="N2309" s="6" t="s">
        <v>4077</v>
      </c>
      <c r="O2309" s="6" t="s">
        <v>3982</v>
      </c>
    </row>
    <row r="2310" spans="1:15" x14ac:dyDescent="0.25">
      <c r="A2310" s="6" t="s">
        <v>2667</v>
      </c>
      <c r="B2310" s="6" t="s">
        <v>3824</v>
      </c>
      <c r="C2310" s="6" t="s">
        <v>3823</v>
      </c>
      <c r="D2310" s="6" t="s">
        <v>15406</v>
      </c>
      <c r="E2310" s="6" t="s">
        <v>81</v>
      </c>
      <c r="F2310" s="6" t="s">
        <v>15407</v>
      </c>
      <c r="G2310" s="6" t="s">
        <v>15408</v>
      </c>
      <c r="H2310" s="6" t="s">
        <v>6638</v>
      </c>
      <c r="I2310" s="43">
        <v>45231</v>
      </c>
      <c r="J2310" s="43">
        <v>45236</v>
      </c>
      <c r="K2310">
        <v>1604028</v>
      </c>
      <c r="L2310" s="6" t="s">
        <v>15409</v>
      </c>
      <c r="M2310" s="6" t="s">
        <v>15410</v>
      </c>
      <c r="N2310" s="6" t="s">
        <v>4699</v>
      </c>
      <c r="O2310" s="6" t="s">
        <v>3982</v>
      </c>
    </row>
    <row r="2311" spans="1:15" x14ac:dyDescent="0.25">
      <c r="A2311" s="6" t="s">
        <v>2668</v>
      </c>
      <c r="B2311" s="6" t="s">
        <v>3917</v>
      </c>
      <c r="C2311" s="6" t="s">
        <v>3835</v>
      </c>
      <c r="D2311" s="6" t="s">
        <v>15411</v>
      </c>
      <c r="E2311" s="6" t="s">
        <v>81</v>
      </c>
      <c r="F2311" s="6" t="s">
        <v>15412</v>
      </c>
      <c r="G2311" s="6" t="s">
        <v>15413</v>
      </c>
      <c r="H2311" s="6" t="s">
        <v>251</v>
      </c>
      <c r="I2311" s="43">
        <v>45155</v>
      </c>
      <c r="J2311" s="43"/>
      <c r="K2311">
        <v>104169</v>
      </c>
      <c r="L2311" s="6" t="s">
        <v>15414</v>
      </c>
      <c r="M2311" s="6" t="s">
        <v>15415</v>
      </c>
      <c r="N2311" s="6" t="s">
        <v>6115</v>
      </c>
      <c r="O2311" s="6" t="s">
        <v>3983</v>
      </c>
    </row>
    <row r="2312" spans="1:15" x14ac:dyDescent="0.25">
      <c r="A2312" s="6" t="s">
        <v>3774</v>
      </c>
      <c r="B2312" s="6" t="s">
        <v>3846</v>
      </c>
      <c r="C2312" s="6" t="s">
        <v>3835</v>
      </c>
      <c r="D2312" s="6" t="s">
        <v>15416</v>
      </c>
      <c r="E2312" s="6" t="s">
        <v>7191</v>
      </c>
      <c r="F2312" s="6" t="s">
        <v>6627</v>
      </c>
      <c r="G2312" s="6" t="s">
        <v>15417</v>
      </c>
      <c r="H2312" s="6" t="s">
        <v>1885</v>
      </c>
      <c r="I2312" s="43">
        <v>44770</v>
      </c>
      <c r="J2312" s="43">
        <v>44774</v>
      </c>
      <c r="L2312" s="6" t="s">
        <v>81</v>
      </c>
      <c r="M2312" s="6" t="s">
        <v>81</v>
      </c>
      <c r="N2312" s="6" t="s">
        <v>6116</v>
      </c>
      <c r="O2312" s="6" t="s">
        <v>3983</v>
      </c>
    </row>
    <row r="2313" spans="1:15" x14ac:dyDescent="0.25">
      <c r="A2313" s="6" t="s">
        <v>2669</v>
      </c>
      <c r="B2313" s="6" t="s">
        <v>3849</v>
      </c>
      <c r="C2313" s="6" t="s">
        <v>3819</v>
      </c>
      <c r="D2313" s="6" t="s">
        <v>15418</v>
      </c>
      <c r="E2313" s="6" t="s">
        <v>15419</v>
      </c>
      <c r="F2313" s="6" t="s">
        <v>10406</v>
      </c>
      <c r="G2313" s="6" t="s">
        <v>15420</v>
      </c>
      <c r="H2313" s="6" t="s">
        <v>81</v>
      </c>
      <c r="I2313" s="43">
        <v>45217</v>
      </c>
      <c r="J2313" s="43">
        <v>45222</v>
      </c>
      <c r="K2313">
        <v>1356570</v>
      </c>
      <c r="L2313" s="6" t="s">
        <v>15421</v>
      </c>
      <c r="M2313" s="6" t="s">
        <v>15422</v>
      </c>
      <c r="N2313" s="6" t="s">
        <v>6117</v>
      </c>
      <c r="O2313" s="6" t="s">
        <v>3982</v>
      </c>
    </row>
    <row r="2314" spans="1:15" x14ac:dyDescent="0.25">
      <c r="A2314" s="6" t="s">
        <v>2671</v>
      </c>
      <c r="B2314" s="6" t="s">
        <v>3853</v>
      </c>
      <c r="C2314" s="6" t="s">
        <v>3819</v>
      </c>
      <c r="D2314" s="6" t="s">
        <v>15423</v>
      </c>
      <c r="E2314" s="6" t="s">
        <v>81</v>
      </c>
      <c r="F2314" s="6" t="s">
        <v>11064</v>
      </c>
      <c r="G2314" s="6" t="s">
        <v>11065</v>
      </c>
      <c r="H2314" s="6" t="s">
        <v>6388</v>
      </c>
      <c r="I2314" s="43">
        <v>45154</v>
      </c>
      <c r="J2314" s="43"/>
      <c r="K2314">
        <v>895419</v>
      </c>
      <c r="L2314" s="6" t="s">
        <v>15424</v>
      </c>
      <c r="M2314" s="6" t="s">
        <v>15425</v>
      </c>
      <c r="N2314" s="6" t="s">
        <v>6118</v>
      </c>
      <c r="O2314" s="6" t="s">
        <v>3982</v>
      </c>
    </row>
    <row r="2315" spans="1:15" x14ac:dyDescent="0.25">
      <c r="A2315" s="6" t="s">
        <v>3776</v>
      </c>
      <c r="B2315" s="6" t="s">
        <v>3825</v>
      </c>
      <c r="C2315" s="6" t="s">
        <v>3826</v>
      </c>
      <c r="D2315" s="6" t="s">
        <v>15426</v>
      </c>
      <c r="E2315" s="6" t="s">
        <v>81</v>
      </c>
      <c r="F2315" s="6" t="s">
        <v>6472</v>
      </c>
      <c r="G2315" s="6" t="s">
        <v>14554</v>
      </c>
      <c r="H2315" s="6" t="s">
        <v>6353</v>
      </c>
      <c r="I2315" s="43">
        <v>45162</v>
      </c>
      <c r="J2315" s="43"/>
      <c r="K2315">
        <v>1826470</v>
      </c>
      <c r="L2315" s="6" t="s">
        <v>15427</v>
      </c>
      <c r="M2315" s="6" t="s">
        <v>15428</v>
      </c>
      <c r="N2315" s="6" t="s">
        <v>6119</v>
      </c>
      <c r="O2315" s="6" t="s">
        <v>3982</v>
      </c>
    </row>
    <row r="2316" spans="1:15" x14ac:dyDescent="0.25">
      <c r="A2316" s="6" t="s">
        <v>3778</v>
      </c>
      <c r="B2316" s="6" t="s">
        <v>3902</v>
      </c>
      <c r="C2316" s="6" t="s">
        <v>3823</v>
      </c>
      <c r="D2316" s="6" t="s">
        <v>15429</v>
      </c>
      <c r="E2316" s="6" t="s">
        <v>81</v>
      </c>
      <c r="F2316" s="6" t="s">
        <v>6636</v>
      </c>
      <c r="G2316" s="6" t="s">
        <v>15430</v>
      </c>
      <c r="H2316" s="6" t="s">
        <v>6638</v>
      </c>
      <c r="I2316" s="43">
        <v>45196</v>
      </c>
      <c r="J2316" s="43">
        <v>45201</v>
      </c>
      <c r="K2316">
        <v>108516</v>
      </c>
      <c r="L2316" s="6" t="s">
        <v>15431</v>
      </c>
      <c r="M2316" s="6" t="s">
        <v>15432</v>
      </c>
      <c r="N2316" s="6" t="s">
        <v>4185</v>
      </c>
      <c r="O2316" s="6" t="s">
        <v>3982</v>
      </c>
    </row>
    <row r="2317" spans="1:15" x14ac:dyDescent="0.25">
      <c r="A2317" s="6" t="s">
        <v>2673</v>
      </c>
      <c r="B2317" s="6" t="s">
        <v>3921</v>
      </c>
      <c r="C2317" s="6" t="s">
        <v>3840</v>
      </c>
      <c r="D2317" s="6" t="s">
        <v>15433</v>
      </c>
      <c r="E2317" s="6" t="s">
        <v>15434</v>
      </c>
      <c r="F2317" s="6" t="s">
        <v>6445</v>
      </c>
      <c r="G2317" s="6" t="s">
        <v>15435</v>
      </c>
      <c r="H2317" s="6" t="s">
        <v>6447</v>
      </c>
      <c r="I2317" s="43">
        <v>45232</v>
      </c>
      <c r="J2317" s="43">
        <v>45236</v>
      </c>
      <c r="K2317">
        <v>1025378</v>
      </c>
      <c r="L2317" s="6" t="s">
        <v>15436</v>
      </c>
      <c r="M2317" s="6" t="s">
        <v>15437</v>
      </c>
      <c r="N2317" s="6" t="s">
        <v>6120</v>
      </c>
      <c r="O2317" s="6" t="s">
        <v>3982</v>
      </c>
    </row>
    <row r="2318" spans="1:15" x14ac:dyDescent="0.25">
      <c r="A2318" s="6" t="s">
        <v>2675</v>
      </c>
      <c r="B2318" s="6" t="s">
        <v>3861</v>
      </c>
      <c r="C2318" s="6" t="s">
        <v>114</v>
      </c>
      <c r="D2318" s="6" t="s">
        <v>12713</v>
      </c>
      <c r="E2318" s="6" t="s">
        <v>14421</v>
      </c>
      <c r="F2318" s="6" t="s">
        <v>6423</v>
      </c>
      <c r="G2318" s="6" t="s">
        <v>12715</v>
      </c>
      <c r="H2318" s="6" t="s">
        <v>374</v>
      </c>
      <c r="I2318" s="43">
        <v>45148</v>
      </c>
      <c r="J2318" s="43"/>
      <c r="K2318">
        <v>1323404</v>
      </c>
      <c r="L2318" s="6" t="s">
        <v>15438</v>
      </c>
      <c r="M2318" s="6" t="s">
        <v>15439</v>
      </c>
      <c r="N2318" s="6" t="s">
        <v>6121</v>
      </c>
      <c r="O2318" s="6" t="s">
        <v>3982</v>
      </c>
    </row>
    <row r="2319" spans="1:15" x14ac:dyDescent="0.25">
      <c r="A2319" s="6" t="s">
        <v>2676</v>
      </c>
      <c r="B2319" s="6" t="s">
        <v>3813</v>
      </c>
      <c r="C2319" s="6" t="s">
        <v>3887</v>
      </c>
      <c r="D2319" s="6" t="s">
        <v>15440</v>
      </c>
      <c r="E2319" s="6" t="s">
        <v>15441</v>
      </c>
      <c r="F2319" s="6" t="s">
        <v>7215</v>
      </c>
      <c r="G2319" s="6" t="s">
        <v>15442</v>
      </c>
      <c r="H2319" s="6" t="s">
        <v>81</v>
      </c>
      <c r="I2319" s="43"/>
      <c r="J2319" s="43"/>
      <c r="K2319">
        <v>806968</v>
      </c>
      <c r="L2319" s="6" t="s">
        <v>15443</v>
      </c>
      <c r="M2319" s="6" t="s">
        <v>15444</v>
      </c>
      <c r="N2319" s="6" t="s">
        <v>4289</v>
      </c>
      <c r="O2319" s="6" t="s">
        <v>3982</v>
      </c>
    </row>
    <row r="2320" spans="1:15" x14ac:dyDescent="0.25">
      <c r="A2320" s="6" t="s">
        <v>2677</v>
      </c>
      <c r="B2320" s="6" t="s">
        <v>3867</v>
      </c>
      <c r="C2320" s="6" t="s">
        <v>3821</v>
      </c>
      <c r="D2320" s="6" t="s">
        <v>15445</v>
      </c>
      <c r="E2320" s="6" t="s">
        <v>81</v>
      </c>
      <c r="F2320" s="6" t="s">
        <v>10444</v>
      </c>
      <c r="G2320" s="6" t="s">
        <v>10794</v>
      </c>
      <c r="H2320" s="6" t="s">
        <v>6703</v>
      </c>
      <c r="I2320" s="43">
        <v>45222</v>
      </c>
      <c r="J2320" s="43">
        <v>45226</v>
      </c>
      <c r="K2320">
        <v>11544</v>
      </c>
      <c r="L2320" s="6" t="s">
        <v>15446</v>
      </c>
      <c r="M2320" s="6" t="s">
        <v>15447</v>
      </c>
      <c r="N2320" s="6" t="s">
        <v>4698</v>
      </c>
      <c r="O2320" s="6" t="s">
        <v>3982</v>
      </c>
    </row>
    <row r="2321" spans="1:15" x14ac:dyDescent="0.25">
      <c r="A2321" s="6" t="s">
        <v>2678</v>
      </c>
      <c r="B2321" s="6" t="s">
        <v>3885</v>
      </c>
      <c r="C2321" s="6" t="s">
        <v>3826</v>
      </c>
      <c r="D2321" s="6" t="s">
        <v>15448</v>
      </c>
      <c r="E2321" s="6" t="s">
        <v>81</v>
      </c>
      <c r="F2321" s="6" t="s">
        <v>6418</v>
      </c>
      <c r="G2321" s="6" t="s">
        <v>9772</v>
      </c>
      <c r="H2321" s="6" t="s">
        <v>6420</v>
      </c>
      <c r="I2321" s="43">
        <v>45238</v>
      </c>
      <c r="J2321" s="43">
        <v>45243</v>
      </c>
      <c r="K2321">
        <v>1732845</v>
      </c>
      <c r="L2321" s="6" t="s">
        <v>15449</v>
      </c>
      <c r="M2321" s="6" t="s">
        <v>15450</v>
      </c>
      <c r="N2321" s="6" t="s">
        <v>4058</v>
      </c>
      <c r="O2321" s="6" t="s">
        <v>3983</v>
      </c>
    </row>
    <row r="2322" spans="1:15" x14ac:dyDescent="0.25">
      <c r="A2322" s="6" t="s">
        <v>2680</v>
      </c>
      <c r="B2322" s="6" t="s">
        <v>3863</v>
      </c>
      <c r="C2322" s="6" t="s">
        <v>3823</v>
      </c>
      <c r="D2322" s="6" t="s">
        <v>15451</v>
      </c>
      <c r="E2322" s="6" t="s">
        <v>6466</v>
      </c>
      <c r="F2322" s="6" t="s">
        <v>7390</v>
      </c>
      <c r="G2322" s="6" t="s">
        <v>15452</v>
      </c>
      <c r="H2322" s="6" t="s">
        <v>6829</v>
      </c>
      <c r="I2322" s="43">
        <v>45230</v>
      </c>
      <c r="J2322" s="43">
        <v>45236</v>
      </c>
      <c r="K2322">
        <v>1647088</v>
      </c>
      <c r="L2322" s="6" t="s">
        <v>15453</v>
      </c>
      <c r="M2322" s="6" t="s">
        <v>15454</v>
      </c>
      <c r="N2322" s="6" t="s">
        <v>6122</v>
      </c>
      <c r="O2322" s="6" t="s">
        <v>3982</v>
      </c>
    </row>
    <row r="2323" spans="1:15" x14ac:dyDescent="0.25">
      <c r="A2323" s="6" t="s">
        <v>3779</v>
      </c>
      <c r="B2323" s="6" t="s">
        <v>3832</v>
      </c>
      <c r="C2323" s="6" t="s">
        <v>3821</v>
      </c>
      <c r="D2323" s="6" t="s">
        <v>15455</v>
      </c>
      <c r="E2323" s="6" t="s">
        <v>81</v>
      </c>
      <c r="F2323" s="6" t="s">
        <v>6551</v>
      </c>
      <c r="G2323" s="6" t="s">
        <v>8199</v>
      </c>
      <c r="H2323" s="6" t="s">
        <v>808</v>
      </c>
      <c r="I2323" s="43">
        <v>45222</v>
      </c>
      <c r="J2323" s="43">
        <v>45226</v>
      </c>
      <c r="K2323">
        <v>828944</v>
      </c>
      <c r="L2323" s="6" t="s">
        <v>15456</v>
      </c>
      <c r="M2323" s="6" t="s">
        <v>15457</v>
      </c>
      <c r="N2323" s="6" t="s">
        <v>6123</v>
      </c>
      <c r="O2323" s="6" t="s">
        <v>3982</v>
      </c>
    </row>
    <row r="2324" spans="1:15" x14ac:dyDescent="0.25">
      <c r="A2324" s="6" t="s">
        <v>2682</v>
      </c>
      <c r="B2324" s="6" t="s">
        <v>3825</v>
      </c>
      <c r="C2324" s="6" t="s">
        <v>3826</v>
      </c>
      <c r="D2324" s="6" t="s">
        <v>15458</v>
      </c>
      <c r="E2324" s="6" t="s">
        <v>81</v>
      </c>
      <c r="F2324" s="6" t="s">
        <v>6451</v>
      </c>
      <c r="G2324" s="6" t="s">
        <v>15459</v>
      </c>
      <c r="H2324" s="6" t="s">
        <v>6353</v>
      </c>
      <c r="I2324" s="43">
        <v>45160</v>
      </c>
      <c r="J2324" s="43">
        <v>45166</v>
      </c>
      <c r="K2324">
        <v>719955</v>
      </c>
      <c r="L2324" s="6" t="s">
        <v>15460</v>
      </c>
      <c r="M2324" s="6" t="s">
        <v>15461</v>
      </c>
      <c r="N2324" s="6" t="s">
        <v>4528</v>
      </c>
      <c r="O2324" s="6" t="s">
        <v>3982</v>
      </c>
    </row>
    <row r="2325" spans="1:15" x14ac:dyDescent="0.25">
      <c r="A2325" s="6" t="s">
        <v>2684</v>
      </c>
      <c r="B2325" s="6" t="s">
        <v>3857</v>
      </c>
      <c r="C2325" s="6" t="s">
        <v>3823</v>
      </c>
      <c r="D2325" s="6" t="s">
        <v>15462</v>
      </c>
      <c r="E2325" s="6" t="s">
        <v>15463</v>
      </c>
      <c r="F2325" s="6" t="s">
        <v>8232</v>
      </c>
      <c r="G2325" s="6" t="s">
        <v>15464</v>
      </c>
      <c r="H2325" s="6" t="s">
        <v>3137</v>
      </c>
      <c r="I2325" s="43">
        <v>45217</v>
      </c>
      <c r="J2325" s="43">
        <v>45222</v>
      </c>
      <c r="K2325">
        <v>105016</v>
      </c>
      <c r="L2325" s="6" t="s">
        <v>15465</v>
      </c>
      <c r="M2325" s="6" t="s">
        <v>15466</v>
      </c>
      <c r="N2325" s="6" t="s">
        <v>4415</v>
      </c>
      <c r="O2325" s="6" t="s">
        <v>3982</v>
      </c>
    </row>
    <row r="2326" spans="1:15" x14ac:dyDescent="0.25">
      <c r="A2326" s="6" t="s">
        <v>2685</v>
      </c>
      <c r="B2326" s="6" t="s">
        <v>3857</v>
      </c>
      <c r="C2326" s="6" t="s">
        <v>3823</v>
      </c>
      <c r="D2326" s="6" t="s">
        <v>15462</v>
      </c>
      <c r="E2326" s="6" t="s">
        <v>15463</v>
      </c>
      <c r="F2326" s="6" t="s">
        <v>8232</v>
      </c>
      <c r="G2326" s="6" t="s">
        <v>15464</v>
      </c>
      <c r="H2326" s="6" t="s">
        <v>3137</v>
      </c>
      <c r="I2326" s="43"/>
      <c r="J2326" s="43"/>
      <c r="L2326" s="6" t="s">
        <v>81</v>
      </c>
      <c r="M2326" s="6" t="s">
        <v>81</v>
      </c>
      <c r="N2326" s="6" t="s">
        <v>4415</v>
      </c>
      <c r="O2326" s="6" t="s">
        <v>3982</v>
      </c>
    </row>
    <row r="2327" spans="1:15" x14ac:dyDescent="0.25">
      <c r="A2327" s="6" t="s">
        <v>2686</v>
      </c>
      <c r="B2327" s="6" t="s">
        <v>3879</v>
      </c>
      <c r="C2327" s="6" t="s">
        <v>3816</v>
      </c>
      <c r="D2327" s="6" t="s">
        <v>15467</v>
      </c>
      <c r="E2327" s="6" t="s">
        <v>81</v>
      </c>
      <c r="F2327" s="6" t="s">
        <v>7978</v>
      </c>
      <c r="G2327" s="6" t="s">
        <v>15468</v>
      </c>
      <c r="H2327" s="6" t="s">
        <v>6360</v>
      </c>
      <c r="I2327" s="43">
        <v>45224</v>
      </c>
      <c r="J2327" s="43">
        <v>45229</v>
      </c>
      <c r="K2327">
        <v>105770</v>
      </c>
      <c r="L2327" s="6" t="s">
        <v>15469</v>
      </c>
      <c r="M2327" s="6" t="s">
        <v>15470</v>
      </c>
      <c r="N2327" s="6" t="s">
        <v>4105</v>
      </c>
      <c r="O2327" s="6" t="s">
        <v>3983</v>
      </c>
    </row>
    <row r="2328" spans="1:15" x14ac:dyDescent="0.25">
      <c r="A2328" s="6" t="s">
        <v>2688</v>
      </c>
      <c r="B2328" s="6" t="s">
        <v>3832</v>
      </c>
      <c r="C2328" s="6" t="s">
        <v>3821</v>
      </c>
      <c r="D2328" s="6" t="s">
        <v>15471</v>
      </c>
      <c r="E2328" s="6" t="s">
        <v>6614</v>
      </c>
      <c r="F2328" s="6" t="s">
        <v>15043</v>
      </c>
      <c r="G2328" s="6" t="s">
        <v>15044</v>
      </c>
      <c r="H2328" s="6" t="s">
        <v>6408</v>
      </c>
      <c r="I2328" s="43">
        <v>45215</v>
      </c>
      <c r="J2328" s="43">
        <v>45219</v>
      </c>
      <c r="K2328">
        <v>1015328</v>
      </c>
      <c r="L2328" s="6" t="s">
        <v>15472</v>
      </c>
      <c r="M2328" s="6" t="s">
        <v>15473</v>
      </c>
      <c r="N2328" s="6" t="s">
        <v>6124</v>
      </c>
      <c r="O2328" s="6" t="s">
        <v>3982</v>
      </c>
    </row>
    <row r="2329" spans="1:15" x14ac:dyDescent="0.25">
      <c r="A2329" s="6" t="s">
        <v>3780</v>
      </c>
      <c r="B2329" s="6" t="s">
        <v>3837</v>
      </c>
      <c r="C2329" s="6" t="s">
        <v>3823</v>
      </c>
      <c r="D2329" s="6" t="s">
        <v>15474</v>
      </c>
      <c r="E2329" s="6" t="s">
        <v>15475</v>
      </c>
      <c r="F2329" s="6" t="s">
        <v>15476</v>
      </c>
      <c r="G2329" s="6" t="s">
        <v>15477</v>
      </c>
      <c r="H2329" s="6" t="s">
        <v>81</v>
      </c>
      <c r="I2329" s="43"/>
      <c r="J2329" s="43"/>
      <c r="L2329" s="6" t="s">
        <v>15478</v>
      </c>
      <c r="M2329" s="6" t="s">
        <v>81</v>
      </c>
      <c r="N2329" s="6" t="s">
        <v>4046</v>
      </c>
      <c r="O2329" s="6" t="s">
        <v>3982</v>
      </c>
    </row>
    <row r="2330" spans="1:15" x14ac:dyDescent="0.25">
      <c r="A2330" s="6" t="s">
        <v>2690</v>
      </c>
      <c r="B2330" s="6" t="s">
        <v>3867</v>
      </c>
      <c r="C2330" s="6" t="s">
        <v>3821</v>
      </c>
      <c r="D2330" s="6" t="s">
        <v>15479</v>
      </c>
      <c r="E2330" s="6" t="s">
        <v>15480</v>
      </c>
      <c r="F2330" s="6" t="s">
        <v>6698</v>
      </c>
      <c r="G2330" s="6" t="s">
        <v>10271</v>
      </c>
      <c r="H2330" s="6" t="s">
        <v>81</v>
      </c>
      <c r="I2330" s="43">
        <v>45236</v>
      </c>
      <c r="J2330" s="43">
        <v>45240</v>
      </c>
      <c r="K2330">
        <v>776867</v>
      </c>
      <c r="L2330" s="6" t="s">
        <v>15481</v>
      </c>
      <c r="M2330" s="6" t="s">
        <v>15482</v>
      </c>
      <c r="N2330" s="6" t="s">
        <v>6125</v>
      </c>
      <c r="O2330" s="6" t="s">
        <v>3982</v>
      </c>
    </row>
    <row r="2331" spans="1:15" x14ac:dyDescent="0.25">
      <c r="A2331" s="6" t="s">
        <v>2692</v>
      </c>
      <c r="B2331" s="6" t="s">
        <v>3909</v>
      </c>
      <c r="C2331" s="6" t="s">
        <v>102</v>
      </c>
      <c r="D2331" s="6" t="s">
        <v>15483</v>
      </c>
      <c r="E2331" s="6" t="s">
        <v>81</v>
      </c>
      <c r="F2331" s="6" t="s">
        <v>15484</v>
      </c>
      <c r="G2331" s="6" t="s">
        <v>15485</v>
      </c>
      <c r="H2331" s="6" t="s">
        <v>6360</v>
      </c>
      <c r="I2331" s="43">
        <v>45236</v>
      </c>
      <c r="J2331" s="43">
        <v>45240</v>
      </c>
      <c r="K2331">
        <v>78128</v>
      </c>
      <c r="L2331" s="6" t="s">
        <v>15486</v>
      </c>
      <c r="M2331" s="6" t="s">
        <v>15487</v>
      </c>
      <c r="N2331" s="6" t="s">
        <v>6126</v>
      </c>
      <c r="O2331" s="6" t="s">
        <v>3983</v>
      </c>
    </row>
    <row r="2332" spans="1:15" x14ac:dyDescent="0.25">
      <c r="A2332" s="6" t="s">
        <v>2694</v>
      </c>
      <c r="B2332" s="6" t="s">
        <v>3880</v>
      </c>
      <c r="C2332" s="6" t="s">
        <v>3823</v>
      </c>
      <c r="D2332" s="6" t="s">
        <v>15488</v>
      </c>
      <c r="E2332" s="6" t="s">
        <v>81</v>
      </c>
      <c r="F2332" s="6" t="s">
        <v>15489</v>
      </c>
      <c r="G2332" s="6" t="s">
        <v>15490</v>
      </c>
      <c r="H2332" s="6" t="s">
        <v>1601</v>
      </c>
      <c r="I2332" s="43">
        <v>45230</v>
      </c>
      <c r="J2332" s="43">
        <v>45236</v>
      </c>
      <c r="K2332">
        <v>795403</v>
      </c>
      <c r="L2332" s="6" t="s">
        <v>15491</v>
      </c>
      <c r="M2332" s="6" t="s">
        <v>15492</v>
      </c>
      <c r="N2332" s="6" t="s">
        <v>4312</v>
      </c>
      <c r="O2332" s="6" t="s">
        <v>3982</v>
      </c>
    </row>
    <row r="2333" spans="1:15" x14ac:dyDescent="0.25">
      <c r="A2333" s="6" t="s">
        <v>2695</v>
      </c>
      <c r="B2333" s="6" t="s">
        <v>3875</v>
      </c>
      <c r="C2333" s="6" t="s">
        <v>3821</v>
      </c>
      <c r="D2333" s="6" t="s">
        <v>15493</v>
      </c>
      <c r="E2333" s="6" t="s">
        <v>81</v>
      </c>
      <c r="F2333" s="6" t="s">
        <v>7215</v>
      </c>
      <c r="G2333" s="6" t="s">
        <v>15494</v>
      </c>
      <c r="H2333" s="6" t="s">
        <v>81</v>
      </c>
      <c r="I2333" s="43">
        <v>45225</v>
      </c>
      <c r="J2333" s="43">
        <v>45232</v>
      </c>
      <c r="K2333">
        <v>1140536</v>
      </c>
      <c r="L2333" s="6" t="s">
        <v>15495</v>
      </c>
      <c r="M2333" s="6" t="s">
        <v>15496</v>
      </c>
      <c r="N2333" s="6" t="s">
        <v>6127</v>
      </c>
      <c r="O2333" s="6" t="s">
        <v>3982</v>
      </c>
    </row>
    <row r="2334" spans="1:15" x14ac:dyDescent="0.25">
      <c r="A2334" s="6" t="s">
        <v>2697</v>
      </c>
      <c r="B2334" s="6" t="s">
        <v>3882</v>
      </c>
      <c r="C2334" s="6" t="s">
        <v>3821</v>
      </c>
      <c r="D2334" s="6" t="s">
        <v>15497</v>
      </c>
      <c r="E2334" s="6" t="s">
        <v>81</v>
      </c>
      <c r="F2334" s="6" t="s">
        <v>6615</v>
      </c>
      <c r="G2334" s="6" t="s">
        <v>11929</v>
      </c>
      <c r="H2334" s="6" t="s">
        <v>6617</v>
      </c>
      <c r="I2334" s="43">
        <v>45229</v>
      </c>
      <c r="J2334" s="43">
        <v>45233</v>
      </c>
      <c r="K2334">
        <v>1365135</v>
      </c>
      <c r="L2334" s="6" t="s">
        <v>15498</v>
      </c>
      <c r="M2334" s="6" t="s">
        <v>15499</v>
      </c>
      <c r="N2334" s="6" t="s">
        <v>4196</v>
      </c>
      <c r="O2334" s="6" t="s">
        <v>3982</v>
      </c>
    </row>
    <row r="2335" spans="1:15" x14ac:dyDescent="0.25">
      <c r="A2335" s="6" t="s">
        <v>2699</v>
      </c>
      <c r="B2335" s="6" t="s">
        <v>3877</v>
      </c>
      <c r="C2335" s="6" t="s">
        <v>3823</v>
      </c>
      <c r="D2335" s="6" t="s">
        <v>15500</v>
      </c>
      <c r="E2335" s="6" t="s">
        <v>81</v>
      </c>
      <c r="F2335" s="6" t="s">
        <v>15501</v>
      </c>
      <c r="G2335" s="6" t="s">
        <v>15502</v>
      </c>
      <c r="H2335" s="6" t="s">
        <v>6617</v>
      </c>
      <c r="I2335" s="43">
        <v>45138</v>
      </c>
      <c r="J2335" s="43"/>
      <c r="K2335">
        <v>108312</v>
      </c>
      <c r="L2335" s="6" t="s">
        <v>15503</v>
      </c>
      <c r="M2335" s="6" t="s">
        <v>15504</v>
      </c>
      <c r="N2335" s="6" t="s">
        <v>4892</v>
      </c>
      <c r="O2335" s="6" t="s">
        <v>3983</v>
      </c>
    </row>
    <row r="2336" spans="1:15" x14ac:dyDescent="0.25">
      <c r="A2336" s="6" t="s">
        <v>2701</v>
      </c>
      <c r="B2336" s="6" t="s">
        <v>3886</v>
      </c>
      <c r="C2336" s="6" t="s">
        <v>3887</v>
      </c>
      <c r="D2336" s="6" t="s">
        <v>15505</v>
      </c>
      <c r="E2336" s="6" t="s">
        <v>81</v>
      </c>
      <c r="F2336" s="6" t="s">
        <v>8409</v>
      </c>
      <c r="G2336" s="6" t="s">
        <v>8410</v>
      </c>
      <c r="H2336" s="6" t="s">
        <v>6703</v>
      </c>
      <c r="I2336" s="43">
        <v>45230</v>
      </c>
      <c r="J2336" s="43">
        <v>45236</v>
      </c>
      <c r="K2336">
        <v>1091907</v>
      </c>
      <c r="L2336" s="6" t="s">
        <v>15506</v>
      </c>
      <c r="M2336" s="6" t="s">
        <v>15507</v>
      </c>
      <c r="N2336" s="6" t="s">
        <v>6128</v>
      </c>
      <c r="O2336" s="6" t="s">
        <v>3982</v>
      </c>
    </row>
    <row r="2337" spans="1:15" x14ac:dyDescent="0.25">
      <c r="A2337" s="6" t="s">
        <v>3781</v>
      </c>
      <c r="B2337" s="6" t="s">
        <v>3876</v>
      </c>
      <c r="C2337" s="6" t="s">
        <v>3835</v>
      </c>
      <c r="D2337" s="6" t="s">
        <v>15508</v>
      </c>
      <c r="E2337" s="6" t="s">
        <v>15509</v>
      </c>
      <c r="F2337" s="6" t="s">
        <v>15510</v>
      </c>
      <c r="G2337" s="6" t="s">
        <v>81</v>
      </c>
      <c r="H2337" s="6" t="s">
        <v>81</v>
      </c>
      <c r="I2337" s="43"/>
      <c r="J2337" s="43"/>
      <c r="L2337" s="6" t="s">
        <v>81</v>
      </c>
      <c r="M2337" s="6" t="s">
        <v>81</v>
      </c>
      <c r="N2337" s="6" t="s">
        <v>6129</v>
      </c>
      <c r="O2337" s="6" t="s">
        <v>3983</v>
      </c>
    </row>
    <row r="2338" spans="1:15" x14ac:dyDescent="0.25">
      <c r="A2338" s="6" t="s">
        <v>2702</v>
      </c>
      <c r="B2338" s="6" t="s">
        <v>3890</v>
      </c>
      <c r="C2338" s="6" t="s">
        <v>3840</v>
      </c>
      <c r="D2338" s="6" t="s">
        <v>15511</v>
      </c>
      <c r="E2338" s="6" t="s">
        <v>81</v>
      </c>
      <c r="F2338" s="6" t="s">
        <v>6850</v>
      </c>
      <c r="G2338" s="6" t="s">
        <v>15512</v>
      </c>
      <c r="H2338" s="6" t="s">
        <v>6852</v>
      </c>
      <c r="I2338" s="43">
        <v>45224</v>
      </c>
      <c r="J2338" s="43">
        <v>45229</v>
      </c>
      <c r="K2338">
        <v>106535</v>
      </c>
      <c r="L2338" s="6" t="s">
        <v>15513</v>
      </c>
      <c r="M2338" s="6" t="s">
        <v>15514</v>
      </c>
      <c r="N2338" s="6" t="s">
        <v>4090</v>
      </c>
      <c r="O2338" s="6" t="s">
        <v>3982</v>
      </c>
    </row>
    <row r="2339" spans="1:15" x14ac:dyDescent="0.25">
      <c r="A2339" s="6" t="s">
        <v>3782</v>
      </c>
      <c r="B2339" s="6" t="s">
        <v>3919</v>
      </c>
      <c r="C2339" s="6" t="s">
        <v>3866</v>
      </c>
      <c r="D2339" s="6" t="s">
        <v>15515</v>
      </c>
      <c r="E2339" s="6" t="s">
        <v>15516</v>
      </c>
      <c r="F2339" s="6" t="s">
        <v>15517</v>
      </c>
      <c r="G2339" s="6" t="s">
        <v>15518</v>
      </c>
      <c r="H2339" s="6" t="s">
        <v>8046</v>
      </c>
      <c r="I2339" s="43"/>
      <c r="J2339" s="43"/>
      <c r="L2339" s="6" t="s">
        <v>15519</v>
      </c>
      <c r="M2339" s="6" t="s">
        <v>81</v>
      </c>
      <c r="N2339" s="6" t="s">
        <v>6130</v>
      </c>
      <c r="O2339" s="6" t="s">
        <v>3982</v>
      </c>
    </row>
    <row r="2340" spans="1:15" x14ac:dyDescent="0.25">
      <c r="A2340" s="6" t="s">
        <v>3783</v>
      </c>
      <c r="B2340" s="6" t="s">
        <v>3926</v>
      </c>
      <c r="C2340" s="6" t="s">
        <v>3826</v>
      </c>
      <c r="D2340" s="6" t="s">
        <v>15520</v>
      </c>
      <c r="E2340" s="6" t="s">
        <v>15521</v>
      </c>
      <c r="F2340" s="6" t="s">
        <v>15522</v>
      </c>
      <c r="G2340" s="6" t="s">
        <v>81</v>
      </c>
      <c r="H2340" s="6" t="s">
        <v>81</v>
      </c>
      <c r="I2340" s="43"/>
      <c r="J2340" s="43"/>
      <c r="L2340" s="6" t="s">
        <v>81</v>
      </c>
      <c r="M2340" s="6" t="s">
        <v>81</v>
      </c>
      <c r="N2340" s="6" t="s">
        <v>6131</v>
      </c>
      <c r="O2340" s="6" t="s">
        <v>3982</v>
      </c>
    </row>
    <row r="2341" spans="1:15" x14ac:dyDescent="0.25">
      <c r="A2341" s="6" t="s">
        <v>2703</v>
      </c>
      <c r="B2341" s="6" t="s">
        <v>3926</v>
      </c>
      <c r="C2341" s="6" t="s">
        <v>3826</v>
      </c>
      <c r="D2341" s="6" t="s">
        <v>15523</v>
      </c>
      <c r="E2341" s="6" t="s">
        <v>81</v>
      </c>
      <c r="F2341" s="6" t="s">
        <v>6833</v>
      </c>
      <c r="G2341" s="6" t="s">
        <v>11990</v>
      </c>
      <c r="H2341" s="6" t="s">
        <v>6835</v>
      </c>
      <c r="I2341" s="43">
        <v>45147</v>
      </c>
      <c r="J2341" s="43"/>
      <c r="K2341">
        <v>1174922</v>
      </c>
      <c r="L2341" s="6" t="s">
        <v>15524</v>
      </c>
      <c r="M2341" s="6" t="s">
        <v>15525</v>
      </c>
      <c r="N2341" s="6" t="s">
        <v>4123</v>
      </c>
      <c r="O2341" s="6" t="s">
        <v>3982</v>
      </c>
    </row>
    <row r="2342" spans="1:15" x14ac:dyDescent="0.25">
      <c r="A2342" s="6" t="s">
        <v>2705</v>
      </c>
      <c r="B2342" s="6" t="s">
        <v>3894</v>
      </c>
      <c r="C2342" s="6" t="s">
        <v>114</v>
      </c>
      <c r="D2342" s="6" t="s">
        <v>15526</v>
      </c>
      <c r="E2342" s="6" t="s">
        <v>81</v>
      </c>
      <c r="F2342" s="6" t="s">
        <v>6358</v>
      </c>
      <c r="G2342" s="6" t="s">
        <v>15527</v>
      </c>
      <c r="H2342" s="6" t="s">
        <v>6360</v>
      </c>
      <c r="I2342" s="43">
        <v>45224</v>
      </c>
      <c r="J2342" s="43">
        <v>45229</v>
      </c>
      <c r="K2342">
        <v>1163302</v>
      </c>
      <c r="L2342" s="6" t="s">
        <v>15528</v>
      </c>
      <c r="M2342" s="6" t="s">
        <v>15529</v>
      </c>
      <c r="N2342" s="6" t="s">
        <v>4887</v>
      </c>
      <c r="O2342" s="6" t="s">
        <v>3982</v>
      </c>
    </row>
    <row r="2343" spans="1:15" x14ac:dyDescent="0.25">
      <c r="A2343" s="6" t="s">
        <v>2706</v>
      </c>
      <c r="B2343" s="6" t="s">
        <v>81</v>
      </c>
      <c r="C2343" s="6" t="s">
        <v>81</v>
      </c>
      <c r="D2343" s="6" t="s">
        <v>81</v>
      </c>
      <c r="E2343" s="6" t="s">
        <v>81</v>
      </c>
      <c r="F2343" s="6" t="s">
        <v>81</v>
      </c>
      <c r="G2343" s="6" t="s">
        <v>81</v>
      </c>
      <c r="H2343" s="6" t="s">
        <v>81</v>
      </c>
      <c r="I2343" s="43"/>
      <c r="J2343" s="43"/>
      <c r="K2343">
        <v>1064642</v>
      </c>
      <c r="L2343" s="6" t="s">
        <v>15530</v>
      </c>
      <c r="M2343" s="6" t="s">
        <v>15531</v>
      </c>
      <c r="N2343" s="6" t="s">
        <v>81</v>
      </c>
      <c r="O2343" s="6" t="s">
        <v>81</v>
      </c>
    </row>
    <row r="2344" spans="1:15" x14ac:dyDescent="0.25">
      <c r="A2344" s="6" t="s">
        <v>2707</v>
      </c>
      <c r="B2344" s="6" t="s">
        <v>3860</v>
      </c>
      <c r="C2344" s="6" t="s">
        <v>102</v>
      </c>
      <c r="D2344" s="6" t="s">
        <v>15532</v>
      </c>
      <c r="E2344" s="6" t="s">
        <v>81</v>
      </c>
      <c r="F2344" s="6" t="s">
        <v>6992</v>
      </c>
      <c r="G2344" s="6" t="s">
        <v>11170</v>
      </c>
      <c r="H2344" s="6" t="s">
        <v>6709</v>
      </c>
      <c r="I2344" s="43">
        <v>45224</v>
      </c>
      <c r="J2344" s="43">
        <v>45229</v>
      </c>
      <c r="K2344">
        <v>72903</v>
      </c>
      <c r="L2344" s="6" t="s">
        <v>15533</v>
      </c>
      <c r="M2344" s="6" t="s">
        <v>15534</v>
      </c>
      <c r="N2344" s="6" t="s">
        <v>4432</v>
      </c>
      <c r="O2344" s="6" t="s">
        <v>3983</v>
      </c>
    </row>
    <row r="2345" spans="1:15" x14ac:dyDescent="0.25">
      <c r="A2345" s="6" t="s">
        <v>3785</v>
      </c>
      <c r="B2345" s="6" t="s">
        <v>3833</v>
      </c>
      <c r="C2345" s="6" t="s">
        <v>3816</v>
      </c>
      <c r="D2345" s="6" t="s">
        <v>15535</v>
      </c>
      <c r="E2345" s="6" t="s">
        <v>8126</v>
      </c>
      <c r="F2345" s="6" t="s">
        <v>15536</v>
      </c>
      <c r="G2345" s="6" t="s">
        <v>15537</v>
      </c>
      <c r="H2345" s="6" t="s">
        <v>374</v>
      </c>
      <c r="I2345" s="43">
        <v>45147</v>
      </c>
      <c r="J2345" s="43"/>
      <c r="K2345">
        <v>1582313</v>
      </c>
      <c r="L2345" s="6" t="s">
        <v>15538</v>
      </c>
      <c r="M2345" s="6" t="s">
        <v>15539</v>
      </c>
      <c r="N2345" s="6" t="s">
        <v>6132</v>
      </c>
      <c r="O2345" s="6" t="s">
        <v>3983</v>
      </c>
    </row>
    <row r="2346" spans="1:15" x14ac:dyDescent="0.25">
      <c r="A2346" s="6" t="s">
        <v>2708</v>
      </c>
      <c r="B2346" s="6" t="s">
        <v>81</v>
      </c>
      <c r="C2346" s="6" t="s">
        <v>81</v>
      </c>
      <c r="D2346" s="6" t="s">
        <v>81</v>
      </c>
      <c r="E2346" s="6" t="s">
        <v>81</v>
      </c>
      <c r="F2346" s="6" t="s">
        <v>81</v>
      </c>
      <c r="G2346" s="6" t="s">
        <v>81</v>
      </c>
      <c r="H2346" s="6" t="s">
        <v>81</v>
      </c>
      <c r="I2346" s="43"/>
      <c r="J2346" s="43"/>
      <c r="K2346">
        <v>1064641</v>
      </c>
      <c r="L2346" s="6" t="s">
        <v>15540</v>
      </c>
      <c r="M2346" s="6" t="s">
        <v>15541</v>
      </c>
      <c r="N2346" s="6" t="s">
        <v>81</v>
      </c>
      <c r="O2346" s="6" t="s">
        <v>81</v>
      </c>
    </row>
    <row r="2347" spans="1:15" x14ac:dyDescent="0.25">
      <c r="A2347" s="6" t="s">
        <v>2709</v>
      </c>
      <c r="B2347" s="6" t="s">
        <v>81</v>
      </c>
      <c r="C2347" s="6" t="s">
        <v>81</v>
      </c>
      <c r="D2347" s="6" t="s">
        <v>81</v>
      </c>
      <c r="E2347" s="6" t="s">
        <v>81</v>
      </c>
      <c r="F2347" s="6" t="s">
        <v>81</v>
      </c>
      <c r="G2347" s="6" t="s">
        <v>81</v>
      </c>
      <c r="H2347" s="6" t="s">
        <v>81</v>
      </c>
      <c r="I2347" s="43"/>
      <c r="J2347" s="43"/>
      <c r="K2347">
        <v>1064641</v>
      </c>
      <c r="L2347" s="6" t="s">
        <v>15542</v>
      </c>
      <c r="M2347" s="6" t="s">
        <v>15543</v>
      </c>
      <c r="N2347" s="6" t="s">
        <v>81</v>
      </c>
      <c r="O2347" s="6" t="s">
        <v>81</v>
      </c>
    </row>
    <row r="2348" spans="1:15" x14ac:dyDescent="0.25">
      <c r="A2348" s="6" t="s">
        <v>2710</v>
      </c>
      <c r="B2348" s="6" t="s">
        <v>81</v>
      </c>
      <c r="C2348" s="6" t="s">
        <v>81</v>
      </c>
      <c r="D2348" s="6" t="s">
        <v>81</v>
      </c>
      <c r="E2348" s="6" t="s">
        <v>81</v>
      </c>
      <c r="F2348" s="6" t="s">
        <v>81</v>
      </c>
      <c r="G2348" s="6" t="s">
        <v>81</v>
      </c>
      <c r="H2348" s="6" t="s">
        <v>81</v>
      </c>
      <c r="I2348" s="43"/>
      <c r="J2348" s="43"/>
      <c r="K2348">
        <v>1064641</v>
      </c>
      <c r="L2348" s="6" t="s">
        <v>15544</v>
      </c>
      <c r="M2348" s="6" t="s">
        <v>15545</v>
      </c>
      <c r="N2348" s="6" t="s">
        <v>81</v>
      </c>
      <c r="O2348" s="6" t="s">
        <v>81</v>
      </c>
    </row>
    <row r="2349" spans="1:15" x14ac:dyDescent="0.25">
      <c r="A2349" s="6" t="s">
        <v>2711</v>
      </c>
      <c r="B2349" s="6" t="s">
        <v>81</v>
      </c>
      <c r="C2349" s="6" t="s">
        <v>81</v>
      </c>
      <c r="D2349" s="6" t="s">
        <v>81</v>
      </c>
      <c r="E2349" s="6" t="s">
        <v>81</v>
      </c>
      <c r="F2349" s="6" t="s">
        <v>81</v>
      </c>
      <c r="G2349" s="6" t="s">
        <v>81</v>
      </c>
      <c r="H2349" s="6" t="s">
        <v>81</v>
      </c>
      <c r="I2349" s="43"/>
      <c r="J2349" s="43"/>
      <c r="K2349">
        <v>1064641</v>
      </c>
      <c r="L2349" s="6" t="s">
        <v>15546</v>
      </c>
      <c r="M2349" s="6" t="s">
        <v>15547</v>
      </c>
      <c r="N2349" s="6" t="s">
        <v>81</v>
      </c>
      <c r="O2349" s="6" t="s">
        <v>81</v>
      </c>
    </row>
    <row r="2350" spans="1:15" x14ac:dyDescent="0.25">
      <c r="A2350" s="6" t="s">
        <v>3786</v>
      </c>
      <c r="B2350" s="6" t="s">
        <v>3907</v>
      </c>
      <c r="C2350" s="6" t="s">
        <v>102</v>
      </c>
      <c r="D2350" s="6" t="s">
        <v>7616</v>
      </c>
      <c r="E2350" s="6" t="s">
        <v>15548</v>
      </c>
      <c r="F2350" s="6" t="s">
        <v>15549</v>
      </c>
      <c r="G2350" s="6" t="s">
        <v>15550</v>
      </c>
      <c r="H2350" s="6" t="s">
        <v>81</v>
      </c>
      <c r="I2350" s="43"/>
      <c r="J2350" s="43"/>
      <c r="L2350" s="6" t="s">
        <v>15551</v>
      </c>
      <c r="M2350" s="6" t="s">
        <v>81</v>
      </c>
      <c r="N2350" s="6" t="s">
        <v>6133</v>
      </c>
      <c r="O2350" s="6" t="s">
        <v>3983</v>
      </c>
    </row>
    <row r="2351" spans="1:15" x14ac:dyDescent="0.25">
      <c r="A2351" s="6" t="s">
        <v>2712</v>
      </c>
      <c r="B2351" s="6" t="s">
        <v>3923</v>
      </c>
      <c r="C2351" s="6" t="s">
        <v>3866</v>
      </c>
      <c r="D2351" s="6" t="s">
        <v>15552</v>
      </c>
      <c r="E2351" s="6" t="s">
        <v>81</v>
      </c>
      <c r="F2351" s="6" t="s">
        <v>8273</v>
      </c>
      <c r="G2351" s="6" t="s">
        <v>15553</v>
      </c>
      <c r="H2351" s="6" t="s">
        <v>6376</v>
      </c>
      <c r="I2351" s="43">
        <v>45225</v>
      </c>
      <c r="J2351" s="43">
        <v>45229</v>
      </c>
      <c r="K2351">
        <v>34088</v>
      </c>
      <c r="L2351" s="6" t="s">
        <v>15554</v>
      </c>
      <c r="M2351" s="6" t="s">
        <v>15555</v>
      </c>
      <c r="N2351" s="6" t="s">
        <v>6134</v>
      </c>
      <c r="O2351" s="6" t="s">
        <v>3982</v>
      </c>
    </row>
    <row r="2352" spans="1:15" x14ac:dyDescent="0.25">
      <c r="A2352" s="6" t="s">
        <v>2713</v>
      </c>
      <c r="B2352" s="6" t="s">
        <v>3944</v>
      </c>
      <c r="C2352" s="6" t="s">
        <v>3821</v>
      </c>
      <c r="D2352" s="6" t="s">
        <v>15556</v>
      </c>
      <c r="E2352" s="6" t="s">
        <v>9957</v>
      </c>
      <c r="F2352" s="6" t="s">
        <v>7707</v>
      </c>
      <c r="G2352" s="6" t="s">
        <v>15557</v>
      </c>
      <c r="H2352" s="6" t="s">
        <v>81</v>
      </c>
      <c r="I2352" s="43">
        <v>45152</v>
      </c>
      <c r="J2352" s="43"/>
      <c r="K2352">
        <v>1787425</v>
      </c>
      <c r="L2352" s="6" t="s">
        <v>15558</v>
      </c>
      <c r="M2352" s="6" t="s">
        <v>15559</v>
      </c>
      <c r="N2352" s="6" t="s">
        <v>6135</v>
      </c>
      <c r="O2352" s="6" t="s">
        <v>3982</v>
      </c>
    </row>
    <row r="2353" spans="1:15" x14ac:dyDescent="0.25">
      <c r="A2353" s="6" t="s">
        <v>6222</v>
      </c>
      <c r="B2353" s="6" t="s">
        <v>3855</v>
      </c>
      <c r="C2353" s="6" t="s">
        <v>3826</v>
      </c>
      <c r="D2353" s="6" t="s">
        <v>15560</v>
      </c>
      <c r="E2353" s="6" t="s">
        <v>15561</v>
      </c>
      <c r="F2353" s="6" t="s">
        <v>7712</v>
      </c>
      <c r="G2353" s="6" t="s">
        <v>15562</v>
      </c>
      <c r="H2353" s="6" t="s">
        <v>6376</v>
      </c>
      <c r="I2353" s="43">
        <v>45147</v>
      </c>
      <c r="J2353" s="43"/>
      <c r="K2353">
        <v>1767258</v>
      </c>
      <c r="L2353" s="6" t="s">
        <v>15563</v>
      </c>
      <c r="M2353" s="6" t="s">
        <v>15564</v>
      </c>
      <c r="N2353" s="6" t="s">
        <v>15565</v>
      </c>
      <c r="O2353" s="6" t="s">
        <v>3982</v>
      </c>
    </row>
    <row r="2354" spans="1:15" x14ac:dyDescent="0.25">
      <c r="A2354" s="6" t="s">
        <v>2715</v>
      </c>
      <c r="B2354" s="6" t="s">
        <v>3910</v>
      </c>
      <c r="C2354" s="6" t="s">
        <v>3826</v>
      </c>
      <c r="D2354" s="6" t="s">
        <v>15566</v>
      </c>
      <c r="E2354" s="6" t="s">
        <v>15567</v>
      </c>
      <c r="F2354" s="6" t="s">
        <v>12096</v>
      </c>
      <c r="G2354" s="6" t="s">
        <v>15568</v>
      </c>
      <c r="H2354" s="6" t="s">
        <v>81</v>
      </c>
      <c r="I2354" s="43">
        <v>45156</v>
      </c>
      <c r="J2354" s="43"/>
      <c r="K2354">
        <v>1810997</v>
      </c>
      <c r="L2354" s="6" t="s">
        <v>15569</v>
      </c>
      <c r="M2354" s="6" t="s">
        <v>15570</v>
      </c>
      <c r="N2354" s="6" t="s">
        <v>6136</v>
      </c>
      <c r="O2354" s="6" t="s">
        <v>3982</v>
      </c>
    </row>
    <row r="2355" spans="1:15" x14ac:dyDescent="0.25">
      <c r="A2355" s="6" t="s">
        <v>2717</v>
      </c>
      <c r="B2355" s="6" t="s">
        <v>3899</v>
      </c>
      <c r="C2355" s="6" t="s">
        <v>3823</v>
      </c>
      <c r="D2355" s="6" t="s">
        <v>15571</v>
      </c>
      <c r="E2355" s="6" t="s">
        <v>81</v>
      </c>
      <c r="F2355" s="6" t="s">
        <v>10444</v>
      </c>
      <c r="G2355" s="6" t="s">
        <v>10445</v>
      </c>
      <c r="H2355" s="6" t="s">
        <v>6703</v>
      </c>
      <c r="I2355" s="43">
        <v>45229</v>
      </c>
      <c r="J2355" s="43">
        <v>45233</v>
      </c>
      <c r="K2355">
        <v>1166003</v>
      </c>
      <c r="L2355" s="6" t="s">
        <v>15572</v>
      </c>
      <c r="M2355" s="6" t="s">
        <v>15573</v>
      </c>
      <c r="N2355" s="6" t="s">
        <v>4133</v>
      </c>
      <c r="O2355" s="6" t="s">
        <v>3982</v>
      </c>
    </row>
    <row r="2356" spans="1:15" x14ac:dyDescent="0.25">
      <c r="A2356" s="6" t="s">
        <v>15877</v>
      </c>
      <c r="B2356" s="6" t="s">
        <v>3919</v>
      </c>
      <c r="C2356" s="6" t="s">
        <v>3866</v>
      </c>
      <c r="D2356" s="6" t="s">
        <v>24746</v>
      </c>
      <c r="E2356" s="6" t="s">
        <v>6466</v>
      </c>
      <c r="F2356" s="6" t="s">
        <v>7065</v>
      </c>
      <c r="G2356" s="6" t="s">
        <v>24747</v>
      </c>
      <c r="H2356" s="6" t="s">
        <v>6376</v>
      </c>
      <c r="I2356" s="43">
        <v>45231</v>
      </c>
      <c r="J2356" s="43">
        <v>45236</v>
      </c>
      <c r="L2356" s="6" t="s">
        <v>81</v>
      </c>
      <c r="M2356" s="6" t="s">
        <v>81</v>
      </c>
      <c r="N2356" s="6" t="s">
        <v>24748</v>
      </c>
      <c r="O2356" s="6" t="s">
        <v>3982</v>
      </c>
    </row>
    <row r="2357" spans="1:15" x14ac:dyDescent="0.25">
      <c r="A2357" s="6" t="s">
        <v>2718</v>
      </c>
      <c r="B2357" s="6" t="s">
        <v>3879</v>
      </c>
      <c r="C2357" s="6" t="s">
        <v>3816</v>
      </c>
      <c r="D2357" s="6" t="s">
        <v>15574</v>
      </c>
      <c r="E2357" s="6" t="s">
        <v>81</v>
      </c>
      <c r="F2357" s="6" t="s">
        <v>6797</v>
      </c>
      <c r="G2357" s="6" t="s">
        <v>15575</v>
      </c>
      <c r="H2357" s="6" t="s">
        <v>6388</v>
      </c>
      <c r="I2357" s="43">
        <v>45141</v>
      </c>
      <c r="J2357" s="43"/>
      <c r="K2357">
        <v>818479</v>
      </c>
      <c r="L2357" s="6" t="s">
        <v>15576</v>
      </c>
      <c r="M2357" s="6" t="s">
        <v>15577</v>
      </c>
      <c r="N2357" s="6" t="s">
        <v>4422</v>
      </c>
      <c r="O2357" s="6" t="s">
        <v>3983</v>
      </c>
    </row>
    <row r="2358" spans="1:15" x14ac:dyDescent="0.25">
      <c r="A2358" s="6" t="s">
        <v>3788</v>
      </c>
      <c r="B2358" s="6" t="s">
        <v>3849</v>
      </c>
      <c r="C2358" s="6" t="s">
        <v>3819</v>
      </c>
      <c r="D2358" s="6" t="s">
        <v>15578</v>
      </c>
      <c r="E2358" s="6" t="s">
        <v>15579</v>
      </c>
      <c r="F2358" s="6" t="s">
        <v>7788</v>
      </c>
      <c r="G2358" s="6" t="s">
        <v>15580</v>
      </c>
      <c r="H2358" s="6" t="s">
        <v>6703</v>
      </c>
      <c r="I2358" s="43">
        <v>45222</v>
      </c>
      <c r="J2358" s="43">
        <v>45226</v>
      </c>
      <c r="K2358">
        <v>1770450</v>
      </c>
      <c r="L2358" s="6" t="s">
        <v>15581</v>
      </c>
      <c r="M2358" s="6" t="s">
        <v>15582</v>
      </c>
      <c r="N2358" s="6" t="s">
        <v>4540</v>
      </c>
      <c r="O2358" s="6" t="s">
        <v>3982</v>
      </c>
    </row>
    <row r="2359" spans="1:15" x14ac:dyDescent="0.25">
      <c r="A2359" s="6" t="s">
        <v>3789</v>
      </c>
      <c r="B2359" s="6" t="s">
        <v>3862</v>
      </c>
      <c r="C2359" s="6" t="s">
        <v>3826</v>
      </c>
      <c r="D2359" s="6" t="s">
        <v>15583</v>
      </c>
      <c r="E2359" s="6" t="s">
        <v>15584</v>
      </c>
      <c r="F2359" s="6" t="s">
        <v>11659</v>
      </c>
      <c r="G2359" s="6" t="s">
        <v>11660</v>
      </c>
      <c r="H2359" s="6" t="s">
        <v>81</v>
      </c>
      <c r="I2359" s="43"/>
      <c r="J2359" s="43"/>
      <c r="L2359" s="6" t="s">
        <v>81</v>
      </c>
      <c r="M2359" s="6" t="s">
        <v>81</v>
      </c>
      <c r="N2359" s="6" t="s">
        <v>6137</v>
      </c>
      <c r="O2359" s="6" t="s">
        <v>3982</v>
      </c>
    </row>
    <row r="2360" spans="1:15" x14ac:dyDescent="0.25">
      <c r="A2360" s="6" t="s">
        <v>3790</v>
      </c>
      <c r="B2360" s="6" t="s">
        <v>3870</v>
      </c>
      <c r="C2360" s="6" t="s">
        <v>114</v>
      </c>
      <c r="D2360" s="6" t="s">
        <v>15585</v>
      </c>
      <c r="E2360" s="6" t="s">
        <v>15586</v>
      </c>
      <c r="F2360" s="6" t="s">
        <v>15587</v>
      </c>
      <c r="G2360" s="6" t="s">
        <v>81</v>
      </c>
      <c r="H2360" s="6" t="s">
        <v>81</v>
      </c>
      <c r="I2360" s="43"/>
      <c r="J2360" s="43"/>
      <c r="L2360" s="6" t="s">
        <v>81</v>
      </c>
      <c r="M2360" s="6" t="s">
        <v>81</v>
      </c>
      <c r="N2360" s="6" t="s">
        <v>6138</v>
      </c>
      <c r="O2360" s="6" t="s">
        <v>3982</v>
      </c>
    </row>
    <row r="2361" spans="1:15" x14ac:dyDescent="0.25">
      <c r="A2361" s="6" t="s">
        <v>2719</v>
      </c>
      <c r="B2361" s="6" t="s">
        <v>3880</v>
      </c>
      <c r="C2361" s="6" t="s">
        <v>3823</v>
      </c>
      <c r="D2361" s="6" t="s">
        <v>15588</v>
      </c>
      <c r="E2361" s="6" t="s">
        <v>81</v>
      </c>
      <c r="F2361" s="6" t="s">
        <v>8237</v>
      </c>
      <c r="G2361" s="6" t="s">
        <v>15589</v>
      </c>
      <c r="H2361" s="6" t="s">
        <v>8239</v>
      </c>
      <c r="I2361" s="43">
        <v>45229</v>
      </c>
      <c r="J2361" s="43">
        <v>45233</v>
      </c>
      <c r="K2361">
        <v>1524472</v>
      </c>
      <c r="L2361" s="6" t="s">
        <v>15590</v>
      </c>
      <c r="M2361" s="6" t="s">
        <v>15591</v>
      </c>
      <c r="N2361" s="6" t="s">
        <v>6139</v>
      </c>
      <c r="O2361" s="6" t="s">
        <v>3982</v>
      </c>
    </row>
    <row r="2362" spans="1:15" x14ac:dyDescent="0.25">
      <c r="A2362" s="6" t="s">
        <v>3791</v>
      </c>
      <c r="B2362" s="6" t="s">
        <v>3892</v>
      </c>
      <c r="C2362" s="6" t="s">
        <v>3826</v>
      </c>
      <c r="D2362" s="6" t="s">
        <v>15592</v>
      </c>
      <c r="E2362" s="6" t="s">
        <v>15593</v>
      </c>
      <c r="F2362" s="6" t="s">
        <v>6722</v>
      </c>
      <c r="G2362" s="6" t="s">
        <v>15594</v>
      </c>
      <c r="H2362" s="6" t="s">
        <v>81</v>
      </c>
      <c r="I2362" s="43"/>
      <c r="J2362" s="43"/>
      <c r="L2362" s="6" t="s">
        <v>15595</v>
      </c>
      <c r="M2362" s="6" t="s">
        <v>81</v>
      </c>
      <c r="N2362" s="6" t="s">
        <v>6140</v>
      </c>
      <c r="O2362" s="6" t="s">
        <v>3982</v>
      </c>
    </row>
    <row r="2363" spans="1:15" x14ac:dyDescent="0.25">
      <c r="A2363" s="6" t="s">
        <v>3792</v>
      </c>
      <c r="B2363" s="6" t="s">
        <v>3930</v>
      </c>
      <c r="C2363" s="6" t="s">
        <v>114</v>
      </c>
      <c r="D2363" s="6" t="s">
        <v>15596</v>
      </c>
      <c r="E2363" s="6" t="s">
        <v>81</v>
      </c>
      <c r="F2363" s="6" t="s">
        <v>9176</v>
      </c>
      <c r="G2363" s="6" t="s">
        <v>12890</v>
      </c>
      <c r="H2363" s="6" t="s">
        <v>81</v>
      </c>
      <c r="I2363" s="43"/>
      <c r="J2363" s="43"/>
      <c r="L2363" s="6" t="s">
        <v>15597</v>
      </c>
      <c r="M2363" s="6" t="s">
        <v>81</v>
      </c>
      <c r="N2363" s="6" t="s">
        <v>6141</v>
      </c>
      <c r="O2363" s="6" t="s">
        <v>3982</v>
      </c>
    </row>
    <row r="2364" spans="1:15" x14ac:dyDescent="0.25">
      <c r="A2364" s="6" t="s">
        <v>3794</v>
      </c>
      <c r="B2364" s="6" t="s">
        <v>3906</v>
      </c>
      <c r="C2364" s="6" t="s">
        <v>3887</v>
      </c>
      <c r="D2364" s="6" t="s">
        <v>15598</v>
      </c>
      <c r="E2364" s="6" t="s">
        <v>6972</v>
      </c>
      <c r="F2364" s="6" t="s">
        <v>6451</v>
      </c>
      <c r="G2364" s="6" t="s">
        <v>6582</v>
      </c>
      <c r="H2364" s="6" t="s">
        <v>6353</v>
      </c>
      <c r="I2364" s="43">
        <v>45231</v>
      </c>
      <c r="J2364" s="43">
        <v>45236</v>
      </c>
      <c r="K2364">
        <v>1345016</v>
      </c>
      <c r="L2364" s="6" t="s">
        <v>15599</v>
      </c>
      <c r="M2364" s="6" t="s">
        <v>15600</v>
      </c>
      <c r="N2364" s="6" t="s">
        <v>4217</v>
      </c>
      <c r="O2364" s="6" t="s">
        <v>3982</v>
      </c>
    </row>
    <row r="2365" spans="1:15" x14ac:dyDescent="0.25">
      <c r="A2365" s="6" t="s">
        <v>2720</v>
      </c>
      <c r="B2365" s="6" t="s">
        <v>3895</v>
      </c>
      <c r="C2365" s="6" t="s">
        <v>3826</v>
      </c>
      <c r="D2365" s="6" t="s">
        <v>15601</v>
      </c>
      <c r="E2365" s="6" t="s">
        <v>81</v>
      </c>
      <c r="F2365" s="6" t="s">
        <v>6688</v>
      </c>
      <c r="G2365" s="6" t="s">
        <v>15602</v>
      </c>
      <c r="H2365" s="6" t="s">
        <v>6376</v>
      </c>
      <c r="I2365" s="43">
        <v>45148</v>
      </c>
      <c r="J2365" s="43"/>
      <c r="K2365">
        <v>1670592</v>
      </c>
      <c r="L2365" s="6" t="s">
        <v>15603</v>
      </c>
      <c r="M2365" s="6" t="s">
        <v>15604</v>
      </c>
      <c r="N2365" s="6" t="s">
        <v>4602</v>
      </c>
      <c r="O2365" s="6" t="s">
        <v>3982</v>
      </c>
    </row>
    <row r="2366" spans="1:15" x14ac:dyDescent="0.25">
      <c r="A2366" s="6" t="s">
        <v>2722</v>
      </c>
      <c r="B2366" s="6" t="s">
        <v>3858</v>
      </c>
      <c r="C2366" s="6" t="s">
        <v>3819</v>
      </c>
      <c r="D2366" s="6" t="s">
        <v>15605</v>
      </c>
      <c r="E2366" s="6" t="s">
        <v>15606</v>
      </c>
      <c r="F2366" s="6" t="s">
        <v>15607</v>
      </c>
      <c r="G2366" s="6" t="s">
        <v>15608</v>
      </c>
      <c r="H2366" s="6" t="s">
        <v>81</v>
      </c>
      <c r="I2366" s="43">
        <v>45161</v>
      </c>
      <c r="J2366" s="43"/>
      <c r="K2366">
        <v>1838413</v>
      </c>
      <c r="L2366" s="6" t="s">
        <v>15609</v>
      </c>
      <c r="M2366" s="6" t="s">
        <v>15610</v>
      </c>
      <c r="N2366" s="6" t="s">
        <v>6142</v>
      </c>
      <c r="O2366" s="6" t="s">
        <v>3982</v>
      </c>
    </row>
    <row r="2367" spans="1:15" x14ac:dyDescent="0.25">
      <c r="A2367" s="6" t="s">
        <v>2724</v>
      </c>
      <c r="B2367" s="6" t="s">
        <v>3906</v>
      </c>
      <c r="C2367" s="6" t="s">
        <v>3887</v>
      </c>
      <c r="D2367" s="6" t="s">
        <v>15611</v>
      </c>
      <c r="E2367" s="6" t="s">
        <v>81</v>
      </c>
      <c r="F2367" s="6" t="s">
        <v>15612</v>
      </c>
      <c r="G2367" s="6" t="s">
        <v>15613</v>
      </c>
      <c r="H2367" s="6" t="s">
        <v>81</v>
      </c>
      <c r="I2367" s="43">
        <v>45231</v>
      </c>
      <c r="J2367" s="43">
        <v>45236</v>
      </c>
      <c r="K2367">
        <v>1513845</v>
      </c>
      <c r="L2367" s="6" t="s">
        <v>15614</v>
      </c>
      <c r="M2367" s="6" t="s">
        <v>15615</v>
      </c>
      <c r="N2367" s="6" t="s">
        <v>6143</v>
      </c>
      <c r="O2367" s="6" t="s">
        <v>3982</v>
      </c>
    </row>
    <row r="2368" spans="1:15" x14ac:dyDescent="0.25">
      <c r="A2368" s="6" t="s">
        <v>2726</v>
      </c>
      <c r="B2368" s="6" t="s">
        <v>3858</v>
      </c>
      <c r="C2368" s="6" t="s">
        <v>3819</v>
      </c>
      <c r="D2368" s="6" t="s">
        <v>15616</v>
      </c>
      <c r="E2368" s="6" t="s">
        <v>7661</v>
      </c>
      <c r="F2368" s="6" t="s">
        <v>6445</v>
      </c>
      <c r="G2368" s="6" t="s">
        <v>10776</v>
      </c>
      <c r="H2368" s="6" t="s">
        <v>6447</v>
      </c>
      <c r="I2368" s="43">
        <v>45140</v>
      </c>
      <c r="J2368" s="43"/>
      <c r="K2368">
        <v>1856314</v>
      </c>
      <c r="L2368" s="6" t="s">
        <v>15617</v>
      </c>
      <c r="M2368" s="6" t="s">
        <v>15618</v>
      </c>
      <c r="N2368" s="6" t="s">
        <v>6144</v>
      </c>
      <c r="O2368" s="6" t="s">
        <v>3982</v>
      </c>
    </row>
    <row r="2369" spans="1:15" x14ac:dyDescent="0.25">
      <c r="A2369" s="6" t="s">
        <v>2728</v>
      </c>
      <c r="B2369" s="6" t="s">
        <v>3923</v>
      </c>
      <c r="C2369" s="6" t="s">
        <v>3866</v>
      </c>
      <c r="D2369" s="6" t="s">
        <v>15619</v>
      </c>
      <c r="E2369" s="6" t="s">
        <v>81</v>
      </c>
      <c r="F2369" s="6" t="s">
        <v>12978</v>
      </c>
      <c r="G2369" s="6" t="s">
        <v>15620</v>
      </c>
      <c r="H2369" s="6" t="s">
        <v>81</v>
      </c>
      <c r="I2369" s="43"/>
      <c r="J2369" s="43"/>
      <c r="K2369">
        <v>904851</v>
      </c>
      <c r="L2369" s="6" t="s">
        <v>15621</v>
      </c>
      <c r="M2369" s="6" t="s">
        <v>15622</v>
      </c>
      <c r="N2369" s="6" t="s">
        <v>6145</v>
      </c>
      <c r="O2369" s="6" t="s">
        <v>3982</v>
      </c>
    </row>
    <row r="2370" spans="1:15" x14ac:dyDescent="0.25">
      <c r="A2370" s="6" t="s">
        <v>3795</v>
      </c>
      <c r="B2370" s="6" t="s">
        <v>3852</v>
      </c>
      <c r="C2370" s="6" t="s">
        <v>3826</v>
      </c>
      <c r="D2370" s="6" t="s">
        <v>15623</v>
      </c>
      <c r="E2370" s="6" t="s">
        <v>15624</v>
      </c>
      <c r="F2370" s="6" t="s">
        <v>15587</v>
      </c>
      <c r="G2370" s="6" t="s">
        <v>81</v>
      </c>
      <c r="H2370" s="6" t="s">
        <v>81</v>
      </c>
      <c r="I2370" s="43"/>
      <c r="J2370" s="43"/>
      <c r="L2370" s="6" t="s">
        <v>81</v>
      </c>
      <c r="M2370" s="6" t="s">
        <v>81</v>
      </c>
      <c r="N2370" s="6" t="s">
        <v>6146</v>
      </c>
      <c r="O2370" s="6" t="s">
        <v>3982</v>
      </c>
    </row>
    <row r="2371" spans="1:15" x14ac:dyDescent="0.25">
      <c r="A2371" s="6" t="s">
        <v>2729</v>
      </c>
      <c r="B2371" s="6" t="s">
        <v>3915</v>
      </c>
      <c r="C2371" s="6" t="s">
        <v>3826</v>
      </c>
      <c r="D2371" s="6" t="s">
        <v>15625</v>
      </c>
      <c r="E2371" s="6" t="s">
        <v>81</v>
      </c>
      <c r="F2371" s="6" t="s">
        <v>7692</v>
      </c>
      <c r="G2371" s="6" t="s">
        <v>15626</v>
      </c>
      <c r="H2371" s="6" t="s">
        <v>7694</v>
      </c>
      <c r="I2371" s="43">
        <v>45230</v>
      </c>
      <c r="J2371" s="43">
        <v>45236</v>
      </c>
      <c r="K2371">
        <v>1041061</v>
      </c>
      <c r="L2371" s="6" t="s">
        <v>15627</v>
      </c>
      <c r="M2371" s="6" t="s">
        <v>15628</v>
      </c>
      <c r="N2371" s="6" t="s">
        <v>4379</v>
      </c>
      <c r="O2371" s="6" t="s">
        <v>3982</v>
      </c>
    </row>
    <row r="2372" spans="1:15" x14ac:dyDescent="0.25">
      <c r="A2372" s="6" t="s">
        <v>2731</v>
      </c>
      <c r="B2372" s="6" t="s">
        <v>3915</v>
      </c>
      <c r="C2372" s="6" t="s">
        <v>3826</v>
      </c>
      <c r="D2372" s="6" t="s">
        <v>15629</v>
      </c>
      <c r="E2372" s="6" t="s">
        <v>15630</v>
      </c>
      <c r="F2372" s="6" t="s">
        <v>7279</v>
      </c>
      <c r="G2372" s="6" t="s">
        <v>15631</v>
      </c>
      <c r="H2372" s="6" t="s">
        <v>81</v>
      </c>
      <c r="I2372" s="43">
        <v>45229</v>
      </c>
      <c r="J2372" s="43">
        <v>45233</v>
      </c>
      <c r="K2372">
        <v>1673358</v>
      </c>
      <c r="L2372" s="6" t="s">
        <v>15632</v>
      </c>
      <c r="M2372" s="6" t="s">
        <v>15633</v>
      </c>
      <c r="N2372" s="6" t="s">
        <v>6147</v>
      </c>
      <c r="O2372" s="6" t="s">
        <v>3982</v>
      </c>
    </row>
    <row r="2373" spans="1:15" x14ac:dyDescent="0.25">
      <c r="A2373" s="6" t="s">
        <v>3797</v>
      </c>
      <c r="B2373" s="6" t="s">
        <v>3906</v>
      </c>
      <c r="C2373" s="6" t="s">
        <v>3887</v>
      </c>
      <c r="D2373" s="6" t="s">
        <v>15634</v>
      </c>
      <c r="E2373" s="6" t="s">
        <v>15635</v>
      </c>
      <c r="F2373" s="6" t="s">
        <v>9015</v>
      </c>
      <c r="G2373" s="6" t="s">
        <v>15636</v>
      </c>
      <c r="H2373" s="6" t="s">
        <v>81</v>
      </c>
      <c r="I2373" s="43">
        <v>45166</v>
      </c>
      <c r="J2373" s="43">
        <v>45170</v>
      </c>
      <c r="K2373">
        <v>1530238</v>
      </c>
      <c r="L2373" s="6" t="s">
        <v>15637</v>
      </c>
      <c r="M2373" s="6" t="s">
        <v>15638</v>
      </c>
      <c r="N2373" s="6" t="s">
        <v>6148</v>
      </c>
      <c r="O2373" s="6" t="s">
        <v>3982</v>
      </c>
    </row>
    <row r="2374" spans="1:15" x14ac:dyDescent="0.25">
      <c r="A2374" s="6" t="s">
        <v>3798</v>
      </c>
      <c r="B2374" s="6" t="s">
        <v>3901</v>
      </c>
      <c r="C2374" s="6" t="s">
        <v>3866</v>
      </c>
      <c r="D2374" s="6" t="s">
        <v>15639</v>
      </c>
      <c r="E2374" s="6" t="s">
        <v>81</v>
      </c>
      <c r="F2374" s="6" t="s">
        <v>15640</v>
      </c>
      <c r="G2374" s="6" t="s">
        <v>15641</v>
      </c>
      <c r="H2374" s="6" t="s">
        <v>81</v>
      </c>
      <c r="I2374" s="43"/>
      <c r="J2374" s="43"/>
      <c r="L2374" s="6" t="s">
        <v>15642</v>
      </c>
      <c r="M2374" s="6" t="s">
        <v>15643</v>
      </c>
      <c r="N2374" s="6" t="s">
        <v>6149</v>
      </c>
      <c r="O2374" s="6" t="s">
        <v>3982</v>
      </c>
    </row>
    <row r="2375" spans="1:15" x14ac:dyDescent="0.25">
      <c r="A2375" s="6" t="s">
        <v>2733</v>
      </c>
      <c r="B2375" s="6" t="s">
        <v>81</v>
      </c>
      <c r="C2375" s="6" t="s">
        <v>81</v>
      </c>
      <c r="D2375" s="6" t="s">
        <v>81</v>
      </c>
      <c r="E2375" s="6" t="s">
        <v>81</v>
      </c>
      <c r="F2375" s="6" t="s">
        <v>81</v>
      </c>
      <c r="G2375" s="6" t="s">
        <v>81</v>
      </c>
      <c r="H2375" s="6" t="s">
        <v>81</v>
      </c>
      <c r="I2375" s="43"/>
      <c r="J2375" s="43"/>
      <c r="K2375">
        <v>1617640</v>
      </c>
      <c r="L2375" s="6" t="s">
        <v>15646</v>
      </c>
      <c r="M2375" s="6" t="s">
        <v>15647</v>
      </c>
      <c r="N2375" s="6" t="s">
        <v>81</v>
      </c>
      <c r="O2375" s="6" t="s">
        <v>81</v>
      </c>
    </row>
    <row r="2376" spans="1:15" x14ac:dyDescent="0.25">
      <c r="A2376" s="6" t="s">
        <v>2734</v>
      </c>
      <c r="B2376" s="6" t="s">
        <v>3841</v>
      </c>
      <c r="C2376" s="6" t="s">
        <v>3816</v>
      </c>
      <c r="D2376" s="6" t="s">
        <v>15648</v>
      </c>
      <c r="E2376" s="6" t="s">
        <v>81</v>
      </c>
      <c r="F2376" s="6" t="s">
        <v>15649</v>
      </c>
      <c r="G2376" s="6" t="s">
        <v>15650</v>
      </c>
      <c r="H2376" s="6" t="s">
        <v>6898</v>
      </c>
      <c r="I2376" s="43">
        <v>45230</v>
      </c>
      <c r="J2376" s="43">
        <v>45236</v>
      </c>
      <c r="K2376">
        <v>1136869</v>
      </c>
      <c r="L2376" s="6" t="s">
        <v>15651</v>
      </c>
      <c r="M2376" s="6" t="s">
        <v>15652</v>
      </c>
      <c r="N2376" s="6" t="s">
        <v>4131</v>
      </c>
      <c r="O2376" s="6" t="s">
        <v>3983</v>
      </c>
    </row>
    <row r="2377" spans="1:15" x14ac:dyDescent="0.25">
      <c r="A2377" s="6" t="s">
        <v>2735</v>
      </c>
      <c r="B2377" s="6" t="s">
        <v>3818</v>
      </c>
      <c r="C2377" s="6" t="s">
        <v>3819</v>
      </c>
      <c r="D2377" s="6" t="s">
        <v>15653</v>
      </c>
      <c r="E2377" s="6" t="s">
        <v>81</v>
      </c>
      <c r="F2377" s="6" t="s">
        <v>6840</v>
      </c>
      <c r="G2377" s="6" t="s">
        <v>6841</v>
      </c>
      <c r="H2377" s="6" t="s">
        <v>6408</v>
      </c>
      <c r="I2377" s="43">
        <v>45230</v>
      </c>
      <c r="J2377" s="43">
        <v>45234</v>
      </c>
      <c r="K2377">
        <v>877212</v>
      </c>
      <c r="L2377" s="6" t="s">
        <v>15654</v>
      </c>
      <c r="M2377" s="6" t="s">
        <v>15655</v>
      </c>
      <c r="N2377" s="6" t="s">
        <v>4893</v>
      </c>
      <c r="O2377" s="6" t="s">
        <v>3984</v>
      </c>
    </row>
    <row r="2378" spans="1:15" x14ac:dyDescent="0.25">
      <c r="A2378" s="6" t="s">
        <v>3800</v>
      </c>
      <c r="B2378" s="6" t="s">
        <v>3813</v>
      </c>
      <c r="C2378" s="6" t="s">
        <v>3887</v>
      </c>
      <c r="D2378" s="6" t="s">
        <v>15656</v>
      </c>
      <c r="E2378" s="6" t="s">
        <v>7644</v>
      </c>
      <c r="F2378" s="6" t="s">
        <v>6445</v>
      </c>
      <c r="G2378" s="6" t="s">
        <v>10776</v>
      </c>
      <c r="H2378" s="6" t="s">
        <v>6447</v>
      </c>
      <c r="I2378" s="43">
        <v>45236</v>
      </c>
      <c r="J2378" s="43">
        <v>45240</v>
      </c>
      <c r="K2378">
        <v>1084048</v>
      </c>
      <c r="L2378" s="6" t="s">
        <v>81</v>
      </c>
      <c r="M2378" s="6" t="s">
        <v>15657</v>
      </c>
      <c r="N2378" s="6" t="s">
        <v>4456</v>
      </c>
      <c r="O2378" s="6" t="s">
        <v>3982</v>
      </c>
    </row>
    <row r="2379" spans="1:15" x14ac:dyDescent="0.25">
      <c r="A2379" s="6" t="s">
        <v>2737</v>
      </c>
      <c r="B2379" s="6" t="s">
        <v>3906</v>
      </c>
      <c r="C2379" s="6" t="s">
        <v>3887</v>
      </c>
      <c r="D2379" s="6" t="s">
        <v>15644</v>
      </c>
      <c r="E2379" s="6" t="s">
        <v>15645</v>
      </c>
      <c r="F2379" s="6" t="s">
        <v>6850</v>
      </c>
      <c r="G2379" s="6" t="s">
        <v>8695</v>
      </c>
      <c r="H2379" s="6" t="s">
        <v>6852</v>
      </c>
      <c r="I2379" s="43">
        <v>45230</v>
      </c>
      <c r="J2379" s="43">
        <v>45236</v>
      </c>
      <c r="K2379">
        <v>1617640</v>
      </c>
      <c r="L2379" s="6" t="s">
        <v>15658</v>
      </c>
      <c r="M2379" s="6" t="s">
        <v>15659</v>
      </c>
      <c r="N2379" s="6" t="s">
        <v>4894</v>
      </c>
      <c r="O2379" s="6" t="s">
        <v>3982</v>
      </c>
    </row>
    <row r="2380" spans="1:15" x14ac:dyDescent="0.25">
      <c r="A2380" s="6" t="s">
        <v>3802</v>
      </c>
      <c r="B2380" s="6" t="s">
        <v>3922</v>
      </c>
      <c r="C2380" s="6" t="s">
        <v>3826</v>
      </c>
      <c r="D2380" s="6" t="s">
        <v>15660</v>
      </c>
      <c r="E2380" s="6" t="s">
        <v>15661</v>
      </c>
      <c r="F2380" s="6" t="s">
        <v>15662</v>
      </c>
      <c r="G2380" s="6" t="s">
        <v>15663</v>
      </c>
      <c r="H2380" s="6" t="s">
        <v>15664</v>
      </c>
      <c r="I2380" s="43"/>
      <c r="J2380" s="43"/>
      <c r="K2380">
        <v>1877787</v>
      </c>
      <c r="L2380" s="6" t="s">
        <v>81</v>
      </c>
      <c r="M2380" s="6" t="s">
        <v>15665</v>
      </c>
      <c r="N2380" s="6" t="s">
        <v>6150</v>
      </c>
      <c r="O2380" s="6" t="s">
        <v>3982</v>
      </c>
    </row>
    <row r="2381" spans="1:15" x14ac:dyDescent="0.25">
      <c r="A2381" s="6" t="s">
        <v>2739</v>
      </c>
      <c r="B2381" s="6" t="s">
        <v>3858</v>
      </c>
      <c r="C2381" s="6" t="s">
        <v>3819</v>
      </c>
      <c r="D2381" s="6" t="s">
        <v>15666</v>
      </c>
      <c r="E2381" s="6" t="s">
        <v>6456</v>
      </c>
      <c r="F2381" s="6" t="s">
        <v>6423</v>
      </c>
      <c r="G2381" s="6" t="s">
        <v>15667</v>
      </c>
      <c r="H2381" s="6" t="s">
        <v>6852</v>
      </c>
      <c r="I2381" s="43">
        <v>45229</v>
      </c>
      <c r="J2381" s="43">
        <v>45233</v>
      </c>
      <c r="K2381">
        <v>1794515</v>
      </c>
      <c r="L2381" s="6" t="s">
        <v>15668</v>
      </c>
      <c r="M2381" s="6" t="s">
        <v>15669</v>
      </c>
      <c r="N2381" s="6" t="s">
        <v>4724</v>
      </c>
      <c r="O2381" s="6" t="s">
        <v>3982</v>
      </c>
    </row>
    <row r="2382" spans="1:15" x14ac:dyDescent="0.25">
      <c r="A2382" s="6" t="s">
        <v>2740</v>
      </c>
      <c r="B2382" s="6" t="s">
        <v>3832</v>
      </c>
      <c r="C2382" s="6" t="s">
        <v>3821</v>
      </c>
      <c r="D2382" s="6" t="s">
        <v>15670</v>
      </c>
      <c r="E2382" s="6" t="s">
        <v>81</v>
      </c>
      <c r="F2382" s="6" t="s">
        <v>9755</v>
      </c>
      <c r="G2382" s="6" t="s">
        <v>15671</v>
      </c>
      <c r="H2382" s="6" t="s">
        <v>8740</v>
      </c>
      <c r="I2382" s="43">
        <v>45217</v>
      </c>
      <c r="J2382" s="43"/>
      <c r="K2382">
        <v>109380</v>
      </c>
      <c r="L2382" s="6" t="s">
        <v>15672</v>
      </c>
      <c r="M2382" s="6" t="s">
        <v>15673</v>
      </c>
      <c r="N2382" s="6" t="s">
        <v>6151</v>
      </c>
      <c r="O2382" s="6" t="s">
        <v>3982</v>
      </c>
    </row>
    <row r="2383" spans="1:15" x14ac:dyDescent="0.25">
      <c r="A2383" s="6" t="s">
        <v>2742</v>
      </c>
      <c r="B2383" s="6" t="s">
        <v>3833</v>
      </c>
      <c r="C2383" s="6" t="s">
        <v>3816</v>
      </c>
      <c r="D2383" s="6" t="s">
        <v>15674</v>
      </c>
      <c r="E2383" s="6" t="s">
        <v>15675</v>
      </c>
      <c r="F2383" s="6" t="s">
        <v>7279</v>
      </c>
      <c r="G2383" s="6" t="s">
        <v>15676</v>
      </c>
      <c r="H2383" s="6" t="s">
        <v>81</v>
      </c>
      <c r="I2383" s="43">
        <v>45237</v>
      </c>
      <c r="J2383" s="43">
        <v>45243</v>
      </c>
      <c r="K2383">
        <v>1704292</v>
      </c>
      <c r="L2383" s="6" t="s">
        <v>15677</v>
      </c>
      <c r="M2383" s="6" t="s">
        <v>15678</v>
      </c>
      <c r="N2383" s="6" t="s">
        <v>6152</v>
      </c>
      <c r="O2383" s="6" t="s">
        <v>3983</v>
      </c>
    </row>
    <row r="2384" spans="1:15" x14ac:dyDescent="0.25">
      <c r="A2384" s="6" t="s">
        <v>3803</v>
      </c>
      <c r="B2384" s="6" t="s">
        <v>3892</v>
      </c>
      <c r="C2384" s="6" t="s">
        <v>3826</v>
      </c>
      <c r="D2384" s="6" t="s">
        <v>15679</v>
      </c>
      <c r="E2384" s="6" t="s">
        <v>81</v>
      </c>
      <c r="F2384" s="6" t="s">
        <v>9319</v>
      </c>
      <c r="G2384" s="6" t="s">
        <v>15680</v>
      </c>
      <c r="H2384" s="6" t="s">
        <v>81</v>
      </c>
      <c r="I2384" s="43"/>
      <c r="J2384" s="43"/>
      <c r="L2384" s="6" t="s">
        <v>15681</v>
      </c>
      <c r="M2384" s="6" t="s">
        <v>81</v>
      </c>
      <c r="N2384" s="6" t="s">
        <v>6153</v>
      </c>
      <c r="O2384" s="6" t="s">
        <v>3982</v>
      </c>
    </row>
    <row r="2385" spans="1:15" x14ac:dyDescent="0.25">
      <c r="A2385" s="6" t="s">
        <v>2744</v>
      </c>
      <c r="B2385" s="6" t="s">
        <v>3858</v>
      </c>
      <c r="C2385" s="6" t="s">
        <v>3819</v>
      </c>
      <c r="D2385" s="6" t="s">
        <v>15682</v>
      </c>
      <c r="E2385" s="6" t="s">
        <v>10963</v>
      </c>
      <c r="F2385" s="6" t="s">
        <v>6537</v>
      </c>
      <c r="G2385" s="6" t="s">
        <v>15683</v>
      </c>
      <c r="H2385" s="6" t="s">
        <v>6353</v>
      </c>
      <c r="I2385" s="43">
        <v>45159</v>
      </c>
      <c r="J2385" s="43"/>
      <c r="K2385">
        <v>1585521</v>
      </c>
      <c r="L2385" s="6" t="s">
        <v>15684</v>
      </c>
      <c r="M2385" s="6" t="s">
        <v>15685</v>
      </c>
      <c r="N2385" s="6" t="s">
        <v>4334</v>
      </c>
      <c r="O2385" s="6" t="s">
        <v>3982</v>
      </c>
    </row>
    <row r="2386" spans="1:15" x14ac:dyDescent="0.25">
      <c r="A2386" s="6" t="s">
        <v>2746</v>
      </c>
      <c r="B2386" s="6" t="s">
        <v>3847</v>
      </c>
      <c r="C2386" s="6" t="s">
        <v>3819</v>
      </c>
      <c r="D2386" s="6" t="s">
        <v>15686</v>
      </c>
      <c r="E2386" s="6" t="s">
        <v>81</v>
      </c>
      <c r="F2386" s="6" t="s">
        <v>6537</v>
      </c>
      <c r="G2386" s="6" t="s">
        <v>7658</v>
      </c>
      <c r="H2386" s="6" t="s">
        <v>6353</v>
      </c>
      <c r="I2386" s="43">
        <v>45174</v>
      </c>
      <c r="J2386" s="43"/>
      <c r="K2386">
        <v>1713683</v>
      </c>
      <c r="L2386" s="6" t="s">
        <v>15687</v>
      </c>
      <c r="M2386" s="6" t="s">
        <v>15688</v>
      </c>
      <c r="N2386" s="6" t="s">
        <v>6154</v>
      </c>
      <c r="O2386" s="6" t="s">
        <v>3982</v>
      </c>
    </row>
    <row r="2387" spans="1:15" x14ac:dyDescent="0.25">
      <c r="A2387" s="6" t="s">
        <v>2748</v>
      </c>
      <c r="B2387" s="6" t="s">
        <v>3933</v>
      </c>
      <c r="C2387" s="6" t="s">
        <v>3823</v>
      </c>
      <c r="D2387" s="6" t="s">
        <v>15689</v>
      </c>
      <c r="E2387" s="6" t="s">
        <v>15690</v>
      </c>
      <c r="F2387" s="6" t="s">
        <v>7279</v>
      </c>
      <c r="G2387" s="6" t="s">
        <v>15691</v>
      </c>
      <c r="H2387" s="6" t="s">
        <v>81</v>
      </c>
      <c r="I2387" s="43">
        <v>45167</v>
      </c>
      <c r="J2387" s="43"/>
      <c r="K2387">
        <v>1677250</v>
      </c>
      <c r="L2387" s="6" t="s">
        <v>15692</v>
      </c>
      <c r="M2387" s="6" t="s">
        <v>15693</v>
      </c>
      <c r="N2387" s="6" t="s">
        <v>6155</v>
      </c>
      <c r="O2387" s="6" t="s">
        <v>3982</v>
      </c>
    </row>
    <row r="2388" spans="1:15" x14ac:dyDescent="0.25">
      <c r="A2388" s="6" t="s">
        <v>2749</v>
      </c>
      <c r="B2388" s="6" t="s">
        <v>3881</v>
      </c>
      <c r="C2388" s="6" t="s">
        <v>3816</v>
      </c>
      <c r="D2388" s="6" t="s">
        <v>15694</v>
      </c>
      <c r="E2388" s="6" t="s">
        <v>81</v>
      </c>
      <c r="F2388" s="6" t="s">
        <v>8135</v>
      </c>
      <c r="G2388" s="6" t="s">
        <v>8136</v>
      </c>
      <c r="H2388" s="6" t="s">
        <v>6569</v>
      </c>
      <c r="I2388" s="43">
        <v>45231</v>
      </c>
      <c r="J2388" s="43">
        <v>45236</v>
      </c>
      <c r="K2388">
        <v>1555280</v>
      </c>
      <c r="L2388" s="6" t="s">
        <v>15695</v>
      </c>
      <c r="M2388" s="6" t="s">
        <v>15696</v>
      </c>
      <c r="N2388" s="6" t="s">
        <v>6156</v>
      </c>
      <c r="O2388" s="6" t="s">
        <v>3983</v>
      </c>
    </row>
    <row r="2389" spans="1:15" x14ac:dyDescent="0.25">
      <c r="A2389" s="6" t="s">
        <v>3804</v>
      </c>
      <c r="B2389" s="6" t="s">
        <v>3844</v>
      </c>
      <c r="C2389" s="6" t="s">
        <v>3821</v>
      </c>
      <c r="D2389" s="6" t="s">
        <v>15697</v>
      </c>
      <c r="E2389" s="6" t="s">
        <v>81</v>
      </c>
      <c r="F2389" s="6" t="s">
        <v>6403</v>
      </c>
      <c r="G2389" s="6" t="s">
        <v>15698</v>
      </c>
      <c r="H2389" s="6" t="s">
        <v>81</v>
      </c>
      <c r="I2389" s="43"/>
      <c r="J2389" s="43"/>
      <c r="L2389" s="6" t="s">
        <v>15699</v>
      </c>
      <c r="M2389" s="6" t="s">
        <v>15700</v>
      </c>
      <c r="N2389" s="6" t="s">
        <v>6157</v>
      </c>
      <c r="O2389" s="6" t="s">
        <v>3982</v>
      </c>
    </row>
    <row r="2390" spans="1:15" x14ac:dyDescent="0.25">
      <c r="A2390" s="6" t="s">
        <v>2751</v>
      </c>
      <c r="B2390" s="6" t="s">
        <v>3950</v>
      </c>
      <c r="C2390" s="6" t="s">
        <v>3823</v>
      </c>
      <c r="D2390" s="6" t="s">
        <v>15701</v>
      </c>
      <c r="E2390" s="6" t="s">
        <v>81</v>
      </c>
      <c r="F2390" s="6" t="s">
        <v>7058</v>
      </c>
      <c r="G2390" s="6" t="s">
        <v>13641</v>
      </c>
      <c r="H2390" s="6" t="s">
        <v>7060</v>
      </c>
      <c r="I2390" s="43">
        <v>45222</v>
      </c>
      <c r="J2390" s="43">
        <v>45226</v>
      </c>
      <c r="K2390">
        <v>1439288</v>
      </c>
      <c r="L2390" s="6" t="s">
        <v>15702</v>
      </c>
      <c r="M2390" s="6" t="s">
        <v>15703</v>
      </c>
      <c r="N2390" s="6" t="s">
        <v>6158</v>
      </c>
      <c r="O2390" s="6" t="s">
        <v>3982</v>
      </c>
    </row>
  </sheetData>
  <mergeCells count="2">
    <mergeCell ref="A1:O1"/>
    <mergeCell ref="Q1:Z1"/>
  </mergeCells>
  <pageMargins left="0.7" right="0.7" top="0.75" bottom="0.75"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491D-8B74-41D7-8CAE-9C7926BBDD11}">
  <sheetPr>
    <tabColor rgb="FFFF0000"/>
  </sheetPr>
  <dimension ref="A1:AP36"/>
  <sheetViews>
    <sheetView workbookViewId="0">
      <selection activeCell="A2" sqref="A2"/>
    </sheetView>
  </sheetViews>
  <sheetFormatPr baseColWidth="10" defaultRowHeight="15" x14ac:dyDescent="0.25"/>
  <cols>
    <col min="1" max="1" width="27" bestFit="1" customWidth="1"/>
    <col min="2" max="41" width="12.7109375" bestFit="1" customWidth="1"/>
    <col min="42" max="43" width="14.42578125" bestFit="1" customWidth="1"/>
    <col min="44" max="44" width="8.7109375" bestFit="1" customWidth="1"/>
    <col min="45" max="47" width="9.7109375" bestFit="1" customWidth="1"/>
    <col min="48" max="48" width="10.7109375" bestFit="1" customWidth="1"/>
    <col min="49" max="49" width="8" bestFit="1" customWidth="1"/>
    <col min="50" max="51" width="8.7109375" bestFit="1" customWidth="1"/>
    <col min="52" max="52" width="9.7109375" bestFit="1" customWidth="1"/>
    <col min="53" max="53" width="8.7109375" bestFit="1" customWidth="1"/>
    <col min="54" max="54" width="12.85546875" bestFit="1" customWidth="1"/>
    <col min="55" max="59" width="12.7109375" bestFit="1" customWidth="1"/>
    <col min="60" max="94" width="12.7109375" customWidth="1"/>
    <col min="95" max="98" width="14.42578125" bestFit="1" customWidth="1"/>
    <col min="99" max="164" width="12.7109375" customWidth="1"/>
    <col min="165" max="165" width="14.42578125" bestFit="1" customWidth="1"/>
    <col min="166" max="170" width="12.7109375" bestFit="1" customWidth="1"/>
    <col min="171" max="200" width="12.7109375" customWidth="1"/>
    <col min="201" max="205" width="14.42578125" bestFit="1" customWidth="1"/>
    <col min="206" max="206" width="12.7109375" customWidth="1"/>
    <col min="207" max="209" width="14.42578125" bestFit="1" customWidth="1"/>
    <col min="210" max="213" width="12.7109375" bestFit="1" customWidth="1"/>
    <col min="214" max="239" width="12.7109375" customWidth="1"/>
    <col min="240" max="240" width="14.42578125" bestFit="1" customWidth="1"/>
    <col min="241" max="244" width="12.7109375" bestFit="1" customWidth="1"/>
    <col min="245" max="266" width="12.7109375" customWidth="1"/>
    <col min="267" max="268" width="14.42578125" bestFit="1" customWidth="1"/>
    <col min="269" max="269" width="12.7109375" customWidth="1"/>
    <col min="270" max="272" width="14.42578125" bestFit="1" customWidth="1"/>
  </cols>
  <sheetData>
    <row r="1" spans="1:42" x14ac:dyDescent="0.25">
      <c r="A1" t="s">
        <v>24752</v>
      </c>
      <c r="B1" t="s">
        <v>24749</v>
      </c>
      <c r="C1" t="s">
        <v>15707</v>
      </c>
      <c r="D1" t="s">
        <v>6317</v>
      </c>
      <c r="E1" t="s">
        <v>15708</v>
      </c>
      <c r="F1" t="s">
        <v>15709</v>
      </c>
      <c r="G1" t="s">
        <v>15710</v>
      </c>
      <c r="H1" t="s">
        <v>6318</v>
      </c>
      <c r="I1" t="s">
        <v>15711</v>
      </c>
      <c r="J1" t="s">
        <v>15712</v>
      </c>
      <c r="K1" t="s">
        <v>15713</v>
      </c>
      <c r="L1" t="s">
        <v>6319</v>
      </c>
      <c r="M1" t="s">
        <v>15714</v>
      </c>
      <c r="N1" t="s">
        <v>15715</v>
      </c>
      <c r="O1" t="s">
        <v>15716</v>
      </c>
      <c r="P1" t="s">
        <v>6320</v>
      </c>
      <c r="Q1" t="s">
        <v>15717</v>
      </c>
      <c r="R1" t="s">
        <v>6321</v>
      </c>
      <c r="S1" t="s">
        <v>6322</v>
      </c>
      <c r="T1" t="s">
        <v>6323</v>
      </c>
      <c r="U1" t="s">
        <v>6324</v>
      </c>
      <c r="V1" t="s">
        <v>15718</v>
      </c>
      <c r="W1" t="s">
        <v>15719</v>
      </c>
      <c r="X1" t="s">
        <v>6325</v>
      </c>
      <c r="Y1" t="s">
        <v>15721</v>
      </c>
      <c r="Z1" t="s">
        <v>15722</v>
      </c>
      <c r="AA1" t="s">
        <v>15723</v>
      </c>
      <c r="AB1" t="s">
        <v>6326</v>
      </c>
      <c r="AC1" t="s">
        <v>15724</v>
      </c>
      <c r="AD1" t="s">
        <v>15725</v>
      </c>
      <c r="AE1" t="s">
        <v>15726</v>
      </c>
      <c r="AF1" t="s">
        <v>6327</v>
      </c>
      <c r="AG1" t="s">
        <v>15727</v>
      </c>
      <c r="AH1" t="s">
        <v>15728</v>
      </c>
      <c r="AI1" t="s">
        <v>15729</v>
      </c>
      <c r="AJ1" t="s">
        <v>6328</v>
      </c>
      <c r="AK1" t="s">
        <v>15730</v>
      </c>
      <c r="AL1" t="s">
        <v>15731</v>
      </c>
      <c r="AM1" t="s">
        <v>15732</v>
      </c>
      <c r="AN1" t="s">
        <v>6329</v>
      </c>
      <c r="AO1" t="s">
        <v>15733</v>
      </c>
      <c r="AP1" t="s">
        <v>24757</v>
      </c>
    </row>
    <row r="2" spans="1:42" x14ac:dyDescent="0.25">
      <c r="A2" s="6" t="s">
        <v>6223</v>
      </c>
      <c r="B2">
        <v>3939</v>
      </c>
      <c r="C2">
        <v>3752</v>
      </c>
      <c r="D2">
        <v>3710</v>
      </c>
      <c r="E2">
        <v>3612</v>
      </c>
      <c r="F2">
        <v>3299</v>
      </c>
      <c r="G2">
        <v>3122</v>
      </c>
      <c r="H2">
        <v>3622</v>
      </c>
      <c r="I2">
        <v>3503</v>
      </c>
      <c r="J2">
        <v>3684</v>
      </c>
      <c r="K2">
        <v>3347</v>
      </c>
      <c r="L2">
        <v>4898</v>
      </c>
      <c r="M2">
        <v>3457</v>
      </c>
      <c r="N2">
        <v>3735</v>
      </c>
      <c r="O2">
        <v>3698</v>
      </c>
      <c r="P2">
        <v>2546</v>
      </c>
      <c r="Q2">
        <v>4629</v>
      </c>
      <c r="R2">
        <v>4146</v>
      </c>
      <c r="S2">
        <v>4134</v>
      </c>
      <c r="T2">
        <v>7583</v>
      </c>
      <c r="U2">
        <v>3842</v>
      </c>
      <c r="V2">
        <v>4884</v>
      </c>
      <c r="W2">
        <v>4824</v>
      </c>
      <c r="X2">
        <v>312.88</v>
      </c>
      <c r="Y2">
        <v>4942</v>
      </c>
      <c r="Z2">
        <v>4716</v>
      </c>
      <c r="AA2">
        <v>4836</v>
      </c>
      <c r="AB2">
        <v>4990</v>
      </c>
      <c r="AC2">
        <v>4767</v>
      </c>
      <c r="AD2">
        <v>4856</v>
      </c>
      <c r="AE2">
        <v>4424</v>
      </c>
      <c r="AF2">
        <v>4371</v>
      </c>
      <c r="AG2">
        <v>4385</v>
      </c>
      <c r="AH2">
        <v>4810</v>
      </c>
      <c r="AI2">
        <v>4549</v>
      </c>
      <c r="AJ2">
        <v>5455</v>
      </c>
      <c r="AK2">
        <v>5440</v>
      </c>
      <c r="AL2">
        <v>5252</v>
      </c>
      <c r="AM2">
        <v>5385</v>
      </c>
      <c r="AN2">
        <v>6291</v>
      </c>
      <c r="AO2">
        <v>6684</v>
      </c>
    </row>
    <row r="3" spans="1:42" x14ac:dyDescent="0.25">
      <c r="A3" s="6" t="s">
        <v>6224</v>
      </c>
      <c r="B3">
        <v>0.19400000000000001</v>
      </c>
      <c r="C3">
        <v>0.20180000000000001</v>
      </c>
      <c r="D3">
        <v>2.4299999999999999E-2</v>
      </c>
      <c r="E3">
        <v>3.1099999999999999E-2</v>
      </c>
      <c r="F3">
        <v>-0.1045</v>
      </c>
      <c r="G3">
        <v>-6.7199999999999996E-2</v>
      </c>
      <c r="H3">
        <v>-0.2606</v>
      </c>
      <c r="I3">
        <v>1.3299999999999999E-2</v>
      </c>
      <c r="J3">
        <v>-1.3599999999999999E-2</v>
      </c>
      <c r="K3">
        <v>-9.4799999999999995E-2</v>
      </c>
      <c r="L3">
        <v>0.92410000000000003</v>
      </c>
      <c r="M3">
        <v>-0.25309999999999999</v>
      </c>
      <c r="N3">
        <v>-9.9199999999999997E-2</v>
      </c>
      <c r="O3">
        <v>-0.1055</v>
      </c>
      <c r="P3">
        <v>-0.6643</v>
      </c>
      <c r="Q3">
        <v>0.20469999999999999</v>
      </c>
      <c r="R3">
        <v>-0.151</v>
      </c>
      <c r="S3">
        <v>-0.1431</v>
      </c>
      <c r="T3">
        <v>23.235199999999999</v>
      </c>
      <c r="U3">
        <v>-0.2225</v>
      </c>
      <c r="V3">
        <v>3.56E-2</v>
      </c>
      <c r="W3">
        <v>-2.5000000000000001E-3</v>
      </c>
      <c r="X3">
        <v>-0.93730000000000002</v>
      </c>
      <c r="Y3">
        <v>3.6700000000000003E-2</v>
      </c>
      <c r="Z3">
        <v>-2.8799999999999999E-2</v>
      </c>
      <c r="AA3">
        <v>9.3100000000000002E-2</v>
      </c>
      <c r="AB3">
        <v>0.1416</v>
      </c>
      <c r="AC3">
        <v>8.72E-2</v>
      </c>
      <c r="AD3">
        <v>9.5999999999999992E-3</v>
      </c>
      <c r="AE3">
        <v>-2.7400000000000001E-2</v>
      </c>
      <c r="AF3">
        <v>-0.1988</v>
      </c>
      <c r="AG3">
        <v>-0.19400000000000001</v>
      </c>
      <c r="AH3">
        <v>-8.4099999999999994E-2</v>
      </c>
      <c r="AI3">
        <v>-0.15529999999999999</v>
      </c>
      <c r="AJ3">
        <v>-0.13289999999999999</v>
      </c>
      <c r="AK3">
        <v>-0.18609999999999999</v>
      </c>
      <c r="AL3">
        <v>-0.26960000000000001</v>
      </c>
      <c r="AM3">
        <v>-0.25059999999999999</v>
      </c>
      <c r="AN3">
        <v>-0.1041</v>
      </c>
      <c r="AO3">
        <v>-6.3299999999999995E-2</v>
      </c>
    </row>
    <row r="4" spans="1:42" x14ac:dyDescent="0.25">
      <c r="A4" s="6" t="s">
        <v>6225</v>
      </c>
      <c r="B4">
        <v>3741</v>
      </c>
      <c r="C4">
        <v>3790</v>
      </c>
      <c r="D4">
        <v>3577</v>
      </c>
      <c r="E4">
        <v>3627</v>
      </c>
      <c r="F4">
        <v>3184</v>
      </c>
      <c r="G4">
        <v>2999</v>
      </c>
      <c r="H4">
        <v>3462</v>
      </c>
      <c r="I4">
        <v>3390</v>
      </c>
      <c r="J4">
        <v>3596</v>
      </c>
      <c r="K4">
        <v>3254</v>
      </c>
      <c r="L4">
        <v>4764</v>
      </c>
      <c r="M4">
        <v>3324</v>
      </c>
      <c r="N4">
        <v>3656</v>
      </c>
      <c r="O4">
        <v>3634</v>
      </c>
      <c r="P4">
        <v>2475</v>
      </c>
      <c r="Q4">
        <v>4537</v>
      </c>
      <c r="R4">
        <v>4578</v>
      </c>
      <c r="S4">
        <v>4071</v>
      </c>
      <c r="T4">
        <v>7322</v>
      </c>
      <c r="U4">
        <v>3655</v>
      </c>
      <c r="V4">
        <v>4674</v>
      </c>
      <c r="W4">
        <v>4766</v>
      </c>
      <c r="X4">
        <v>438.69</v>
      </c>
      <c r="Y4">
        <v>4720</v>
      </c>
      <c r="Z4">
        <v>4684</v>
      </c>
      <c r="AA4">
        <v>4686</v>
      </c>
      <c r="AB4">
        <v>4741</v>
      </c>
      <c r="AC4">
        <v>4730</v>
      </c>
      <c r="AD4">
        <v>4608</v>
      </c>
      <c r="AE4">
        <v>4168</v>
      </c>
      <c r="AF4">
        <v>4118</v>
      </c>
      <c r="AG4">
        <v>4134</v>
      </c>
      <c r="AH4">
        <v>4516</v>
      </c>
      <c r="AI4">
        <v>4251</v>
      </c>
      <c r="AJ4">
        <v>5094</v>
      </c>
      <c r="AK4">
        <v>5060</v>
      </c>
      <c r="AL4">
        <v>4906</v>
      </c>
      <c r="AM4">
        <v>5072</v>
      </c>
      <c r="AN4">
        <v>5955</v>
      </c>
      <c r="AO4">
        <v>6330</v>
      </c>
    </row>
    <row r="5" spans="1:42" x14ac:dyDescent="0.25">
      <c r="A5" s="6" t="s">
        <v>3979</v>
      </c>
      <c r="B5">
        <v>198</v>
      </c>
      <c r="C5">
        <v>-38</v>
      </c>
      <c r="D5">
        <v>133</v>
      </c>
      <c r="E5">
        <v>-15</v>
      </c>
      <c r="F5">
        <v>115</v>
      </c>
      <c r="G5">
        <v>123</v>
      </c>
      <c r="H5">
        <v>160</v>
      </c>
      <c r="I5">
        <v>113</v>
      </c>
      <c r="J5">
        <v>88</v>
      </c>
      <c r="K5">
        <v>93</v>
      </c>
      <c r="L5">
        <v>134.68</v>
      </c>
      <c r="M5">
        <v>132.58000000000001</v>
      </c>
      <c r="N5">
        <v>78.89</v>
      </c>
      <c r="O5">
        <v>63.85</v>
      </c>
      <c r="P5">
        <v>71.150000000000006</v>
      </c>
      <c r="Q5">
        <v>91.25</v>
      </c>
      <c r="R5">
        <v>-431.2</v>
      </c>
      <c r="S5">
        <v>62.75</v>
      </c>
      <c r="T5">
        <v>260.83</v>
      </c>
      <c r="U5">
        <v>187.28</v>
      </c>
      <c r="V5">
        <v>210.15</v>
      </c>
      <c r="W5">
        <v>57.8</v>
      </c>
      <c r="X5">
        <v>-125.81</v>
      </c>
      <c r="Y5">
        <v>221.56</v>
      </c>
      <c r="Z5">
        <v>31.98</v>
      </c>
      <c r="AA5">
        <v>150</v>
      </c>
      <c r="AB5">
        <v>249.02</v>
      </c>
      <c r="AC5">
        <v>37.229999999999997</v>
      </c>
      <c r="AD5">
        <v>248.25</v>
      </c>
      <c r="AE5">
        <v>255.82</v>
      </c>
      <c r="AF5">
        <v>252.46</v>
      </c>
      <c r="AG5">
        <v>250.79</v>
      </c>
      <c r="AH5">
        <v>293.98</v>
      </c>
      <c r="AI5">
        <v>297.45999999999998</v>
      </c>
      <c r="AJ5">
        <v>361.27</v>
      </c>
      <c r="AK5">
        <v>380.12</v>
      </c>
      <c r="AL5">
        <v>345.31</v>
      </c>
      <c r="AM5">
        <v>312.33</v>
      </c>
      <c r="AN5">
        <v>335.93</v>
      </c>
      <c r="AO5">
        <v>354.53</v>
      </c>
    </row>
    <row r="6" spans="1:42" x14ac:dyDescent="0.25">
      <c r="A6" s="6" t="s">
        <v>6226</v>
      </c>
      <c r="B6">
        <v>60</v>
      </c>
      <c r="C6">
        <v>62</v>
      </c>
      <c r="D6">
        <v>91</v>
      </c>
      <c r="E6">
        <v>30</v>
      </c>
      <c r="F6">
        <v>45</v>
      </c>
      <c r="G6">
        <v>71</v>
      </c>
      <c r="H6">
        <v>82</v>
      </c>
      <c r="I6">
        <v>44</v>
      </c>
      <c r="J6">
        <v>33</v>
      </c>
      <c r="K6">
        <v>67</v>
      </c>
      <c r="L6">
        <v>102.15</v>
      </c>
      <c r="M6">
        <v>36.700000000000003</v>
      </c>
      <c r="N6">
        <v>42.6</v>
      </c>
      <c r="O6">
        <v>33.56</v>
      </c>
      <c r="P6">
        <v>20.100000000000001</v>
      </c>
      <c r="Q6">
        <v>11.17</v>
      </c>
      <c r="R6">
        <v>49.93</v>
      </c>
      <c r="S6">
        <v>58.62</v>
      </c>
      <c r="T6">
        <v>-13.56</v>
      </c>
      <c r="U6">
        <v>61.06</v>
      </c>
      <c r="V6">
        <v>17.78</v>
      </c>
      <c r="W6">
        <v>57.27</v>
      </c>
      <c r="X6">
        <v>45.36</v>
      </c>
      <c r="Y6">
        <v>45.97</v>
      </c>
      <c r="Z6">
        <v>47.32</v>
      </c>
      <c r="AA6">
        <v>45.05</v>
      </c>
      <c r="AB6">
        <v>56.18</v>
      </c>
      <c r="AC6">
        <v>27.14</v>
      </c>
      <c r="AD6">
        <v>52.64</v>
      </c>
      <c r="AE6">
        <v>55.11</v>
      </c>
      <c r="AF6">
        <v>44.27</v>
      </c>
      <c r="AG6">
        <v>35.17</v>
      </c>
      <c r="AH6">
        <v>47.79</v>
      </c>
      <c r="AI6">
        <v>41.11</v>
      </c>
      <c r="AJ6">
        <v>53.1</v>
      </c>
      <c r="AK6">
        <v>35.130000000000003</v>
      </c>
      <c r="AL6">
        <v>56.71</v>
      </c>
      <c r="AM6">
        <v>37.770000000000003</v>
      </c>
      <c r="AN6">
        <v>64.56</v>
      </c>
      <c r="AO6">
        <v>46.07</v>
      </c>
    </row>
    <row r="7" spans="1:42" x14ac:dyDescent="0.25">
      <c r="A7" s="6" t="s">
        <v>15720</v>
      </c>
      <c r="B7">
        <v>0</v>
      </c>
      <c r="C7">
        <v>0</v>
      </c>
      <c r="D7">
        <v>-3</v>
      </c>
      <c r="E7">
        <v>0</v>
      </c>
      <c r="F7">
        <v>0</v>
      </c>
      <c r="G7">
        <v>-63</v>
      </c>
      <c r="H7">
        <v>335</v>
      </c>
      <c r="I7">
        <v>5</v>
      </c>
      <c r="J7">
        <v>101</v>
      </c>
      <c r="K7">
        <v>47</v>
      </c>
      <c r="L7">
        <v>273.81</v>
      </c>
      <c r="M7">
        <v>0</v>
      </c>
      <c r="N7">
        <v>3.82</v>
      </c>
      <c r="O7">
        <v>102.37</v>
      </c>
      <c r="P7">
        <v>68.31</v>
      </c>
      <c r="Q7">
        <v>333.99</v>
      </c>
      <c r="R7">
        <v>26.67</v>
      </c>
      <c r="S7">
        <v>27.37</v>
      </c>
      <c r="T7">
        <v>21.9</v>
      </c>
      <c r="U7">
        <v>0</v>
      </c>
      <c r="V7">
        <v>0</v>
      </c>
      <c r="W7">
        <v>0</v>
      </c>
      <c r="X7">
        <v>0.18</v>
      </c>
      <c r="Y7">
        <v>0</v>
      </c>
      <c r="Z7">
        <v>0</v>
      </c>
      <c r="AA7">
        <v>0</v>
      </c>
      <c r="AB7">
        <v>0</v>
      </c>
      <c r="AC7">
        <v>0</v>
      </c>
      <c r="AD7">
        <v>0</v>
      </c>
      <c r="AE7">
        <v>0</v>
      </c>
      <c r="AF7">
        <v>239.9</v>
      </c>
      <c r="AG7">
        <v>0</v>
      </c>
      <c r="AH7">
        <v>0</v>
      </c>
      <c r="AI7">
        <v>0</v>
      </c>
      <c r="AJ7">
        <v>0</v>
      </c>
      <c r="AK7">
        <v>0</v>
      </c>
      <c r="AL7">
        <v>0</v>
      </c>
      <c r="AM7">
        <v>0</v>
      </c>
      <c r="AN7">
        <v>0</v>
      </c>
      <c r="AO7">
        <v>0</v>
      </c>
    </row>
    <row r="8" spans="1:42" x14ac:dyDescent="0.25">
      <c r="A8" s="6" t="s">
        <v>6227</v>
      </c>
      <c r="B8">
        <v>60</v>
      </c>
      <c r="C8">
        <v>62</v>
      </c>
      <c r="D8">
        <v>88</v>
      </c>
      <c r="E8">
        <v>30</v>
      </c>
      <c r="F8">
        <v>45</v>
      </c>
      <c r="G8">
        <v>8</v>
      </c>
      <c r="H8">
        <v>417</v>
      </c>
      <c r="I8">
        <v>49</v>
      </c>
      <c r="J8">
        <v>134</v>
      </c>
      <c r="K8">
        <v>114</v>
      </c>
      <c r="L8">
        <v>375.96</v>
      </c>
      <c r="M8">
        <v>36.700000000000003</v>
      </c>
      <c r="N8">
        <v>46.42</v>
      </c>
      <c r="O8">
        <v>135.91999999999999</v>
      </c>
      <c r="P8">
        <v>88.41</v>
      </c>
      <c r="Q8">
        <v>345.16</v>
      </c>
      <c r="R8">
        <v>76.599999999999994</v>
      </c>
      <c r="S8">
        <v>85.99</v>
      </c>
      <c r="T8">
        <v>8.34</v>
      </c>
      <c r="U8">
        <v>61.06</v>
      </c>
      <c r="V8">
        <v>17.78</v>
      </c>
      <c r="W8">
        <v>57.27</v>
      </c>
      <c r="X8">
        <v>45.55</v>
      </c>
      <c r="Y8">
        <v>45.97</v>
      </c>
      <c r="Z8">
        <v>47.32</v>
      </c>
      <c r="AA8">
        <v>45.05</v>
      </c>
      <c r="AB8">
        <v>56.18</v>
      </c>
      <c r="AC8">
        <v>27.14</v>
      </c>
      <c r="AD8">
        <v>52.64</v>
      </c>
      <c r="AE8">
        <v>55.11</v>
      </c>
      <c r="AF8">
        <v>284.17</v>
      </c>
      <c r="AG8">
        <v>35.17</v>
      </c>
      <c r="AH8">
        <v>47.79</v>
      </c>
      <c r="AI8">
        <v>41.11</v>
      </c>
      <c r="AJ8">
        <v>53.1</v>
      </c>
      <c r="AK8">
        <v>35.130000000000003</v>
      </c>
      <c r="AL8">
        <v>56.71</v>
      </c>
      <c r="AM8">
        <v>37.770000000000003</v>
      </c>
      <c r="AN8">
        <v>64.56</v>
      </c>
      <c r="AO8">
        <v>46.07</v>
      </c>
    </row>
    <row r="9" spans="1:42" x14ac:dyDescent="0.25">
      <c r="A9" s="6" t="s">
        <v>6228</v>
      </c>
      <c r="B9">
        <v>138</v>
      </c>
      <c r="C9">
        <v>-100</v>
      </c>
      <c r="D9">
        <v>45</v>
      </c>
      <c r="E9">
        <v>-45</v>
      </c>
      <c r="F9">
        <v>70</v>
      </c>
      <c r="G9">
        <v>115</v>
      </c>
      <c r="H9">
        <v>-257</v>
      </c>
      <c r="I9">
        <v>64</v>
      </c>
      <c r="J9">
        <v>-46</v>
      </c>
      <c r="K9">
        <v>-21</v>
      </c>
      <c r="L9">
        <v>-241.27</v>
      </c>
      <c r="M9">
        <v>95.88</v>
      </c>
      <c r="N9">
        <v>32.47</v>
      </c>
      <c r="O9">
        <v>-72.08</v>
      </c>
      <c r="P9">
        <v>-17.260000000000002</v>
      </c>
      <c r="Q9">
        <v>-253.9</v>
      </c>
      <c r="R9">
        <v>-507.81</v>
      </c>
      <c r="S9">
        <v>-23.24</v>
      </c>
      <c r="T9">
        <v>252.49</v>
      </c>
      <c r="U9">
        <v>126.22</v>
      </c>
      <c r="V9">
        <v>192.38</v>
      </c>
      <c r="W9">
        <v>0.52</v>
      </c>
      <c r="X9">
        <v>-171.36</v>
      </c>
      <c r="Y9">
        <v>175.59</v>
      </c>
      <c r="Z9">
        <v>-15.34</v>
      </c>
      <c r="AA9">
        <v>104.95</v>
      </c>
      <c r="AB9">
        <v>192.84</v>
      </c>
      <c r="AC9">
        <v>10.08</v>
      </c>
      <c r="AD9">
        <v>195.61</v>
      </c>
      <c r="AE9">
        <v>200.71</v>
      </c>
      <c r="AF9">
        <v>-31.7</v>
      </c>
      <c r="AG9">
        <v>215.63</v>
      </c>
      <c r="AH9">
        <v>246.2</v>
      </c>
      <c r="AI9">
        <v>256.35000000000002</v>
      </c>
      <c r="AJ9">
        <v>308.17</v>
      </c>
      <c r="AK9">
        <v>344.99</v>
      </c>
      <c r="AL9">
        <v>288.60000000000002</v>
      </c>
      <c r="AM9">
        <v>274.56</v>
      </c>
      <c r="AN9">
        <v>271.37</v>
      </c>
      <c r="AO9">
        <v>308.45999999999998</v>
      </c>
    </row>
    <row r="10" spans="1:42" x14ac:dyDescent="0.25">
      <c r="A10" s="6" t="s">
        <v>6229</v>
      </c>
      <c r="B10">
        <v>16</v>
      </c>
      <c r="C10">
        <v>16</v>
      </c>
      <c r="D10">
        <v>16</v>
      </c>
      <c r="E10">
        <v>14</v>
      </c>
      <c r="F10">
        <v>13</v>
      </c>
      <c r="G10">
        <v>16</v>
      </c>
      <c r="H10">
        <v>14</v>
      </c>
      <c r="I10">
        <v>37</v>
      </c>
      <c r="J10">
        <v>17</v>
      </c>
      <c r="K10">
        <v>22</v>
      </c>
      <c r="L10">
        <v>24.09</v>
      </c>
      <c r="M10">
        <v>15.65</v>
      </c>
      <c r="N10">
        <v>15.71</v>
      </c>
      <c r="O10">
        <v>16.55</v>
      </c>
      <c r="P10">
        <v>8.4</v>
      </c>
      <c r="Q10">
        <v>18.98</v>
      </c>
      <c r="R10">
        <v>18.88</v>
      </c>
      <c r="S10">
        <v>18.63</v>
      </c>
      <c r="T10">
        <v>19.010000000000002</v>
      </c>
      <c r="U10">
        <v>24.24</v>
      </c>
      <c r="V10">
        <v>16.78</v>
      </c>
      <c r="W10">
        <v>17.11</v>
      </c>
      <c r="X10">
        <v>16.47</v>
      </c>
      <c r="Y10">
        <v>16.96</v>
      </c>
      <c r="Z10">
        <v>16.47</v>
      </c>
      <c r="AA10">
        <v>17.559999999999999</v>
      </c>
      <c r="AB10">
        <v>18.95</v>
      </c>
      <c r="AC10">
        <v>17.38</v>
      </c>
      <c r="AD10">
        <v>18.72</v>
      </c>
      <c r="AE10">
        <v>14.65</v>
      </c>
      <c r="AF10">
        <v>11.03</v>
      </c>
      <c r="AG10">
        <v>10.17</v>
      </c>
      <c r="AH10">
        <v>11.4</v>
      </c>
      <c r="AI10">
        <v>12.17</v>
      </c>
      <c r="AJ10">
        <v>9.36</v>
      </c>
      <c r="AK10">
        <v>5.98</v>
      </c>
      <c r="AL10">
        <v>7.45</v>
      </c>
      <c r="AM10">
        <v>6.9</v>
      </c>
      <c r="AN10">
        <v>7.05</v>
      </c>
      <c r="AO10">
        <v>6.44</v>
      </c>
    </row>
    <row r="11" spans="1:42" x14ac:dyDescent="0.25">
      <c r="A11" s="6" t="s">
        <v>6301</v>
      </c>
      <c r="B11">
        <v>-2</v>
      </c>
      <c r="C11">
        <v>-39</v>
      </c>
      <c r="D11">
        <v>-62</v>
      </c>
      <c r="E11">
        <v>-108</v>
      </c>
      <c r="F11">
        <v>-41</v>
      </c>
      <c r="G11">
        <v>20</v>
      </c>
      <c r="H11">
        <v>23</v>
      </c>
      <c r="I11">
        <v>-43</v>
      </c>
      <c r="J11">
        <v>50</v>
      </c>
      <c r="K11">
        <v>41</v>
      </c>
      <c r="L11">
        <v>-127.38</v>
      </c>
      <c r="M11">
        <v>32.369999999999997</v>
      </c>
      <c r="N11">
        <v>10.4</v>
      </c>
      <c r="O11">
        <v>239.61</v>
      </c>
      <c r="P11">
        <v>223.32</v>
      </c>
      <c r="Q11">
        <v>-25.1</v>
      </c>
      <c r="R11">
        <v>-36.9</v>
      </c>
      <c r="S11">
        <v>11.78</v>
      </c>
      <c r="T11">
        <v>100.53</v>
      </c>
      <c r="U11">
        <v>-4.07</v>
      </c>
      <c r="V11">
        <v>8.2899999999999991</v>
      </c>
      <c r="W11">
        <v>-2</v>
      </c>
      <c r="X11">
        <v>-175.55</v>
      </c>
      <c r="Y11">
        <v>11.68</v>
      </c>
      <c r="Z11">
        <v>9.5299999999999994</v>
      </c>
      <c r="AA11">
        <v>10.71</v>
      </c>
      <c r="AB11">
        <v>-4.22</v>
      </c>
      <c r="AC11">
        <v>7.96</v>
      </c>
      <c r="AD11">
        <v>13.73</v>
      </c>
      <c r="AE11">
        <v>11.53</v>
      </c>
      <c r="AF11">
        <v>15.53</v>
      </c>
      <c r="AG11">
        <v>-57.24</v>
      </c>
      <c r="AH11">
        <v>8.18</v>
      </c>
      <c r="AI11">
        <v>16.829999999999998</v>
      </c>
      <c r="AJ11">
        <v>14.37</v>
      </c>
      <c r="AK11">
        <v>154.87</v>
      </c>
      <c r="AL11">
        <v>113.24</v>
      </c>
      <c r="AM11">
        <v>40.43</v>
      </c>
      <c r="AN11">
        <v>14.79</v>
      </c>
      <c r="AO11">
        <v>41.59</v>
      </c>
    </row>
    <row r="12" spans="1:42" x14ac:dyDescent="0.25">
      <c r="A12" s="6" t="s">
        <v>3980</v>
      </c>
      <c r="B12">
        <v>124</v>
      </c>
      <c r="C12">
        <v>-77</v>
      </c>
      <c r="D12">
        <v>91</v>
      </c>
      <c r="E12">
        <v>49</v>
      </c>
      <c r="F12">
        <v>98</v>
      </c>
      <c r="G12">
        <v>79</v>
      </c>
      <c r="H12">
        <v>-294</v>
      </c>
      <c r="I12">
        <v>70</v>
      </c>
      <c r="J12">
        <v>-113</v>
      </c>
      <c r="K12">
        <v>-84</v>
      </c>
      <c r="L12">
        <v>-137.99</v>
      </c>
      <c r="M12">
        <v>47.86</v>
      </c>
      <c r="N12">
        <v>6.37</v>
      </c>
      <c r="O12">
        <v>-328.24</v>
      </c>
      <c r="P12">
        <v>-248.98</v>
      </c>
      <c r="Q12">
        <v>-247.79</v>
      </c>
      <c r="R12">
        <v>-489.78</v>
      </c>
      <c r="S12">
        <v>-53.65</v>
      </c>
      <c r="T12">
        <v>132.94999999999999</v>
      </c>
      <c r="U12">
        <v>106.06</v>
      </c>
      <c r="V12">
        <v>167.3</v>
      </c>
      <c r="W12">
        <v>-14.58</v>
      </c>
      <c r="X12">
        <v>-12.27</v>
      </c>
      <c r="Y12">
        <v>146.96</v>
      </c>
      <c r="Z12">
        <v>-41.34</v>
      </c>
      <c r="AA12">
        <v>76.680000000000007</v>
      </c>
      <c r="AB12">
        <v>178.11</v>
      </c>
      <c r="AC12">
        <v>-15.25</v>
      </c>
      <c r="AD12">
        <v>163.16</v>
      </c>
      <c r="AE12">
        <v>174.53</v>
      </c>
      <c r="AF12">
        <v>-58.27</v>
      </c>
      <c r="AG12">
        <v>262.7</v>
      </c>
      <c r="AH12">
        <v>226.61</v>
      </c>
      <c r="AI12">
        <v>227.35</v>
      </c>
      <c r="AJ12">
        <v>284.44</v>
      </c>
      <c r="AK12">
        <v>184.14</v>
      </c>
      <c r="AL12">
        <v>167.92</v>
      </c>
      <c r="AM12">
        <v>227.23</v>
      </c>
      <c r="AN12">
        <v>249.53</v>
      </c>
      <c r="AO12">
        <v>260.44</v>
      </c>
    </row>
    <row r="13" spans="1:42" x14ac:dyDescent="0.25">
      <c r="A13" s="6" t="s">
        <v>6230</v>
      </c>
      <c r="B13">
        <v>63</v>
      </c>
      <c r="C13">
        <v>30</v>
      </c>
      <c r="D13">
        <v>82</v>
      </c>
      <c r="E13">
        <v>27</v>
      </c>
      <c r="F13">
        <v>32</v>
      </c>
      <c r="G13">
        <v>31</v>
      </c>
      <c r="H13">
        <v>-15</v>
      </c>
      <c r="I13">
        <v>29</v>
      </c>
      <c r="J13">
        <v>2</v>
      </c>
      <c r="K13">
        <v>3</v>
      </c>
      <c r="L13">
        <v>25.41</v>
      </c>
      <c r="M13">
        <v>28.52</v>
      </c>
      <c r="N13">
        <v>31.36</v>
      </c>
      <c r="O13">
        <v>-62.28</v>
      </c>
      <c r="P13">
        <v>47.16</v>
      </c>
      <c r="Q13">
        <v>495.31</v>
      </c>
      <c r="R13">
        <v>-75.760000000000005</v>
      </c>
      <c r="S13">
        <v>15.26</v>
      </c>
      <c r="T13">
        <v>134.07</v>
      </c>
      <c r="U13">
        <v>28.71</v>
      </c>
      <c r="V13">
        <v>52.47</v>
      </c>
      <c r="W13">
        <v>3.01</v>
      </c>
      <c r="X13">
        <v>-34.89</v>
      </c>
      <c r="Y13">
        <v>52.5</v>
      </c>
      <c r="Z13">
        <v>-17.32</v>
      </c>
      <c r="AA13">
        <v>16.07</v>
      </c>
      <c r="AB13">
        <v>107.65</v>
      </c>
      <c r="AC13">
        <v>-20.059999999999999</v>
      </c>
      <c r="AD13">
        <v>61.35</v>
      </c>
      <c r="AE13">
        <v>70.209999999999994</v>
      </c>
      <c r="AF13">
        <v>-6.91</v>
      </c>
      <c r="AG13">
        <v>91.42</v>
      </c>
      <c r="AH13">
        <v>78.11</v>
      </c>
      <c r="AI13">
        <v>83.27</v>
      </c>
      <c r="AJ13">
        <v>69.900000000000006</v>
      </c>
      <c r="AK13">
        <v>114.64</v>
      </c>
      <c r="AL13">
        <v>90.13</v>
      </c>
      <c r="AM13">
        <v>78.16</v>
      </c>
      <c r="AN13">
        <v>82.74</v>
      </c>
      <c r="AO13">
        <v>87.39</v>
      </c>
    </row>
    <row r="14" spans="1:42" x14ac:dyDescent="0.25">
      <c r="A14" s="6" t="s">
        <v>6231</v>
      </c>
      <c r="B14">
        <v>61</v>
      </c>
      <c r="C14">
        <v>-107</v>
      </c>
      <c r="D14">
        <v>9</v>
      </c>
      <c r="E14">
        <v>22</v>
      </c>
      <c r="F14">
        <v>66</v>
      </c>
      <c r="G14">
        <v>48</v>
      </c>
      <c r="H14">
        <v>-279</v>
      </c>
      <c r="I14">
        <v>41</v>
      </c>
      <c r="J14">
        <v>-115</v>
      </c>
      <c r="K14">
        <v>-87</v>
      </c>
      <c r="L14">
        <v>-163.38999999999999</v>
      </c>
      <c r="M14">
        <v>19.34</v>
      </c>
      <c r="N14">
        <v>-24.99</v>
      </c>
      <c r="O14">
        <v>-265.95999999999998</v>
      </c>
      <c r="P14">
        <v>-296.14</v>
      </c>
      <c r="Q14">
        <v>-743.1</v>
      </c>
      <c r="R14">
        <v>-414.02</v>
      </c>
      <c r="S14">
        <v>-68.900000000000006</v>
      </c>
      <c r="T14">
        <v>-1.1200000000000001</v>
      </c>
      <c r="U14">
        <v>77.349999999999994</v>
      </c>
      <c r="V14">
        <v>114.83</v>
      </c>
      <c r="W14">
        <v>-17.59</v>
      </c>
      <c r="X14">
        <v>22.62</v>
      </c>
      <c r="Y14">
        <v>94.46</v>
      </c>
      <c r="Z14">
        <v>-24.03</v>
      </c>
      <c r="AA14">
        <v>60.61</v>
      </c>
      <c r="AB14">
        <v>70.459999999999994</v>
      </c>
      <c r="AC14">
        <v>4.8</v>
      </c>
      <c r="AD14">
        <v>101.81</v>
      </c>
      <c r="AE14">
        <v>104.32</v>
      </c>
      <c r="AF14">
        <v>-51.36</v>
      </c>
      <c r="AG14">
        <v>171.28</v>
      </c>
      <c r="AH14">
        <v>148.51</v>
      </c>
      <c r="AI14">
        <v>144.08000000000001</v>
      </c>
      <c r="AJ14">
        <v>214.54</v>
      </c>
      <c r="AK14">
        <v>69.5</v>
      </c>
      <c r="AL14">
        <v>77.790000000000006</v>
      </c>
      <c r="AM14">
        <v>149.07</v>
      </c>
      <c r="AN14">
        <v>166.8</v>
      </c>
      <c r="AO14">
        <v>173.05</v>
      </c>
    </row>
    <row r="15" spans="1:42" x14ac:dyDescent="0.25">
      <c r="A15" s="6" t="s">
        <v>24759</v>
      </c>
      <c r="B15">
        <v>10</v>
      </c>
      <c r="C15">
        <v>10</v>
      </c>
      <c r="D15">
        <v>10</v>
      </c>
      <c r="E15">
        <v>10</v>
      </c>
      <c r="F15">
        <v>10</v>
      </c>
      <c r="G15">
        <v>10</v>
      </c>
      <c r="H15">
        <v>9</v>
      </c>
      <c r="I15">
        <v>10</v>
      </c>
      <c r="J15">
        <v>5</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row>
    <row r="16" spans="1:42" x14ac:dyDescent="0.25">
      <c r="A16" s="6" t="s">
        <v>24760</v>
      </c>
      <c r="B16">
        <v>51</v>
      </c>
      <c r="C16">
        <v>-117</v>
      </c>
      <c r="D16">
        <v>-1</v>
      </c>
      <c r="E16">
        <v>12</v>
      </c>
      <c r="F16">
        <v>56</v>
      </c>
      <c r="G16">
        <v>38</v>
      </c>
      <c r="H16">
        <v>-288</v>
      </c>
      <c r="I16">
        <v>31</v>
      </c>
      <c r="J16">
        <v>-120</v>
      </c>
      <c r="K16">
        <v>-87</v>
      </c>
      <c r="L16">
        <v>-163.38999999999999</v>
      </c>
      <c r="M16">
        <v>19.34</v>
      </c>
      <c r="N16">
        <v>-24.99</v>
      </c>
      <c r="O16">
        <v>-265.95999999999998</v>
      </c>
      <c r="P16">
        <v>-296.14</v>
      </c>
      <c r="Q16">
        <v>-743.1</v>
      </c>
      <c r="R16">
        <v>-414.02</v>
      </c>
      <c r="S16">
        <v>-68.900000000000006</v>
      </c>
      <c r="T16">
        <v>-1.1200000000000001</v>
      </c>
      <c r="U16">
        <v>77.349999999999994</v>
      </c>
      <c r="V16">
        <v>114.83</v>
      </c>
      <c r="W16">
        <v>-17.59</v>
      </c>
      <c r="X16">
        <v>22.62</v>
      </c>
      <c r="Y16">
        <v>94.46</v>
      </c>
      <c r="Z16">
        <v>-24.03</v>
      </c>
      <c r="AA16">
        <v>60.61</v>
      </c>
      <c r="AB16">
        <v>70.459999999999994</v>
      </c>
      <c r="AC16">
        <v>4.8</v>
      </c>
      <c r="AD16">
        <v>101.81</v>
      </c>
      <c r="AE16">
        <v>104.32</v>
      </c>
      <c r="AF16">
        <v>-51.36</v>
      </c>
      <c r="AG16">
        <v>171.28</v>
      </c>
      <c r="AH16">
        <v>148.51</v>
      </c>
      <c r="AI16">
        <v>144.08000000000001</v>
      </c>
      <c r="AJ16">
        <v>214.54</v>
      </c>
      <c r="AK16">
        <v>69.5</v>
      </c>
      <c r="AL16">
        <v>77.790000000000006</v>
      </c>
      <c r="AM16">
        <v>149.07</v>
      </c>
      <c r="AN16">
        <v>166.8</v>
      </c>
      <c r="AO16">
        <v>173.05</v>
      </c>
    </row>
    <row r="17" spans="1:41" x14ac:dyDescent="0.25">
      <c r="A17" s="6" t="s">
        <v>6302</v>
      </c>
      <c r="B17">
        <v>-8.9300000000000004E-2</v>
      </c>
      <c r="E17">
        <v>-0.6129</v>
      </c>
      <c r="I17">
        <v>0.6028</v>
      </c>
      <c r="U17">
        <v>-0.1812</v>
      </c>
      <c r="X17">
        <v>-0.67889999999999995</v>
      </c>
      <c r="Y17">
        <v>18.663399999999999</v>
      </c>
      <c r="AA17">
        <v>-0.41899999999999998</v>
      </c>
      <c r="AC17">
        <v>-0.97199999999999998</v>
      </c>
      <c r="AD17">
        <v>-0.31440000000000001</v>
      </c>
      <c r="AE17">
        <v>-0.27589999999999998</v>
      </c>
      <c r="AG17">
        <v>1.4643999999999999</v>
      </c>
      <c r="AH17">
        <v>0.90910000000000002</v>
      </c>
      <c r="AI17">
        <v>-3.3500000000000002E-2</v>
      </c>
      <c r="AJ17">
        <v>0.2863</v>
      </c>
      <c r="AK17">
        <v>-0.59840000000000004</v>
      </c>
      <c r="AL17">
        <v>-0.5181</v>
      </c>
      <c r="AM17">
        <v>-0.10440000000000001</v>
      </c>
      <c r="AO17">
        <v>0.19689999999999999</v>
      </c>
    </row>
    <row r="18" spans="1:41" x14ac:dyDescent="0.25">
      <c r="A18" s="6" t="s">
        <v>6232</v>
      </c>
      <c r="B18">
        <v>143</v>
      </c>
      <c r="C18">
        <v>142</v>
      </c>
      <c r="D18">
        <v>142</v>
      </c>
      <c r="E18">
        <v>142</v>
      </c>
      <c r="F18">
        <v>142</v>
      </c>
      <c r="G18">
        <v>141</v>
      </c>
      <c r="H18">
        <v>141</v>
      </c>
      <c r="I18">
        <v>141</v>
      </c>
      <c r="J18">
        <v>141</v>
      </c>
      <c r="K18">
        <v>141</v>
      </c>
      <c r="L18">
        <v>141</v>
      </c>
      <c r="M18">
        <v>141</v>
      </c>
      <c r="N18">
        <v>140</v>
      </c>
      <c r="O18">
        <v>140</v>
      </c>
      <c r="P18">
        <v>140</v>
      </c>
      <c r="Q18">
        <v>140</v>
      </c>
      <c r="R18">
        <v>140</v>
      </c>
      <c r="S18">
        <v>140</v>
      </c>
      <c r="T18">
        <v>140</v>
      </c>
      <c r="U18">
        <v>141</v>
      </c>
      <c r="V18">
        <v>141</v>
      </c>
      <c r="W18">
        <v>140</v>
      </c>
      <c r="X18">
        <v>140</v>
      </c>
      <c r="Y18">
        <v>140</v>
      </c>
      <c r="Z18">
        <v>140</v>
      </c>
      <c r="AA18">
        <v>139</v>
      </c>
      <c r="AB18">
        <v>139</v>
      </c>
      <c r="AC18">
        <v>139</v>
      </c>
      <c r="AD18">
        <v>139</v>
      </c>
      <c r="AE18">
        <v>139</v>
      </c>
      <c r="AF18">
        <v>141</v>
      </c>
      <c r="AG18">
        <v>144</v>
      </c>
      <c r="AH18">
        <v>146</v>
      </c>
      <c r="AI18">
        <v>148</v>
      </c>
      <c r="AJ18">
        <v>154</v>
      </c>
      <c r="AK18">
        <v>157</v>
      </c>
      <c r="AL18">
        <v>158</v>
      </c>
      <c r="AM18">
        <v>160</v>
      </c>
      <c r="AN18">
        <v>162</v>
      </c>
      <c r="AO18">
        <v>163</v>
      </c>
    </row>
    <row r="19" spans="1:41" x14ac:dyDescent="0.25">
      <c r="A19" s="6" t="s">
        <v>6233</v>
      </c>
      <c r="Q19">
        <v>140</v>
      </c>
      <c r="R19">
        <v>140</v>
      </c>
      <c r="S19">
        <v>140</v>
      </c>
      <c r="T19">
        <v>141</v>
      </c>
      <c r="U19">
        <v>142</v>
      </c>
      <c r="V19">
        <v>141</v>
      </c>
      <c r="W19">
        <v>140</v>
      </c>
      <c r="X19">
        <v>141</v>
      </c>
      <c r="Y19">
        <v>141</v>
      </c>
      <c r="Z19">
        <v>140</v>
      </c>
      <c r="AA19">
        <v>141</v>
      </c>
      <c r="AB19">
        <v>141</v>
      </c>
      <c r="AC19">
        <v>141</v>
      </c>
      <c r="AD19">
        <v>141</v>
      </c>
      <c r="AE19">
        <v>141</v>
      </c>
      <c r="AF19">
        <v>143</v>
      </c>
      <c r="AG19">
        <v>146</v>
      </c>
      <c r="AH19">
        <v>148</v>
      </c>
      <c r="AI19">
        <v>150</v>
      </c>
      <c r="AJ19">
        <v>156</v>
      </c>
      <c r="AK19">
        <v>159</v>
      </c>
      <c r="AL19">
        <v>160</v>
      </c>
      <c r="AM19">
        <v>162</v>
      </c>
      <c r="AN19">
        <v>164</v>
      </c>
      <c r="AO19">
        <v>165</v>
      </c>
    </row>
    <row r="20" spans="1:41" x14ac:dyDescent="0.25">
      <c r="A20" s="6" t="s">
        <v>6234</v>
      </c>
      <c r="B20">
        <v>8.6999999999999994E-3</v>
      </c>
      <c r="C20">
        <v>6.3E-3</v>
      </c>
      <c r="D20">
        <v>4.7999999999999996E-3</v>
      </c>
      <c r="E20">
        <v>4.7000000000000002E-3</v>
      </c>
      <c r="F20">
        <v>4.7000000000000002E-3</v>
      </c>
      <c r="G20">
        <v>4.7999999999999996E-3</v>
      </c>
      <c r="H20">
        <v>5.0000000000000001E-3</v>
      </c>
      <c r="I20">
        <v>6.1000000000000004E-3</v>
      </c>
      <c r="J20">
        <v>8.3000000000000001E-3</v>
      </c>
      <c r="K20">
        <v>4.1999999999999997E-3</v>
      </c>
      <c r="L20">
        <v>3.8999999999999998E-3</v>
      </c>
      <c r="M20">
        <v>2.8999999999999998E-3</v>
      </c>
      <c r="N20">
        <v>2.0000000000000001E-4</v>
      </c>
      <c r="O20">
        <v>2.8999999999999998E-3</v>
      </c>
      <c r="P20">
        <v>-5.7999999999999996E-3</v>
      </c>
      <c r="Q20">
        <v>-9.7999999999999997E-3</v>
      </c>
      <c r="R20">
        <v>-8.2000000000000007E-3</v>
      </c>
      <c r="S20">
        <v>-2.3E-3</v>
      </c>
      <c r="T20">
        <v>-2.9999999999999997E-4</v>
      </c>
      <c r="U20">
        <v>5.1000000000000004E-3</v>
      </c>
      <c r="V20">
        <v>1.06E-2</v>
      </c>
      <c r="W20">
        <v>-6.1000000000000004E-3</v>
      </c>
      <c r="X20">
        <v>-2.0000000000000001E-4</v>
      </c>
      <c r="Y20">
        <v>-6.9999999999999999E-4</v>
      </c>
      <c r="Z20">
        <v>-7.0000000000000001E-3</v>
      </c>
      <c r="AA20">
        <v>6.9999999999999999E-4</v>
      </c>
      <c r="AB20">
        <v>-1.3299999999999999E-2</v>
      </c>
      <c r="AC20">
        <v>-3.5299999999999998E-2</v>
      </c>
      <c r="AD20">
        <v>-4.8099999999999997E-2</v>
      </c>
      <c r="AE20">
        <v>-6.0400000000000002E-2</v>
      </c>
      <c r="AF20">
        <v>-8.4699999999999998E-2</v>
      </c>
      <c r="AG20">
        <v>-8.3900000000000002E-2</v>
      </c>
      <c r="AH20">
        <v>-7.8100000000000003E-2</v>
      </c>
      <c r="AI20">
        <v>-7.6700000000000004E-2</v>
      </c>
      <c r="AJ20">
        <v>-5.0200000000000002E-2</v>
      </c>
      <c r="AK20">
        <v>-3.27E-2</v>
      </c>
      <c r="AL20">
        <v>-2.24E-2</v>
      </c>
      <c r="AM20">
        <v>-9.9000000000000008E-3</v>
      </c>
      <c r="AN20">
        <v>-1.03E-2</v>
      </c>
      <c r="AO20">
        <v>-1.8599999999999998E-2</v>
      </c>
    </row>
    <row r="21" spans="1:41" x14ac:dyDescent="0.25">
      <c r="A21" s="6" t="s">
        <v>6235</v>
      </c>
      <c r="B21">
        <v>0.36</v>
      </c>
      <c r="C21">
        <v>-0.82</v>
      </c>
      <c r="E21">
        <v>0.08</v>
      </c>
      <c r="F21">
        <v>0.4</v>
      </c>
      <c r="G21">
        <v>0.27</v>
      </c>
      <c r="H21">
        <v>-2.0499999999999998</v>
      </c>
      <c r="I21">
        <v>0.22</v>
      </c>
      <c r="J21">
        <v>-0.84</v>
      </c>
      <c r="K21">
        <v>-0.62</v>
      </c>
      <c r="L21">
        <v>-1.17</v>
      </c>
      <c r="M21">
        <v>0.14000000000000001</v>
      </c>
      <c r="N21">
        <v>-0.18</v>
      </c>
      <c r="O21">
        <v>-1.9</v>
      </c>
      <c r="P21">
        <v>-2.11</v>
      </c>
      <c r="Q21">
        <v>-5.3</v>
      </c>
      <c r="R21">
        <v>-2.95</v>
      </c>
      <c r="S21">
        <v>-0.49</v>
      </c>
      <c r="U21">
        <v>0.55000000000000004</v>
      </c>
      <c r="V21">
        <v>0.82</v>
      </c>
      <c r="W21">
        <v>-0.13</v>
      </c>
      <c r="X21">
        <v>0.16</v>
      </c>
      <c r="Y21">
        <v>0.68</v>
      </c>
      <c r="Z21">
        <v>-0.17</v>
      </c>
      <c r="AA21">
        <v>0.43</v>
      </c>
      <c r="AB21">
        <v>0.5</v>
      </c>
      <c r="AC21">
        <v>0.03</v>
      </c>
      <c r="AD21">
        <v>0.73</v>
      </c>
      <c r="AE21">
        <v>0.75</v>
      </c>
      <c r="AF21">
        <v>-0.33</v>
      </c>
      <c r="AG21">
        <v>1.19</v>
      </c>
      <c r="AH21">
        <v>1.02</v>
      </c>
      <c r="AI21">
        <v>0.98</v>
      </c>
      <c r="AJ21">
        <v>1.37</v>
      </c>
      <c r="AK21">
        <v>0.44</v>
      </c>
      <c r="AL21">
        <v>0.49</v>
      </c>
      <c r="AM21">
        <v>0.93</v>
      </c>
      <c r="AN21">
        <v>1.03</v>
      </c>
      <c r="AO21">
        <v>1.06</v>
      </c>
    </row>
    <row r="22" spans="1:41" x14ac:dyDescent="0.25">
      <c r="A22" s="6" t="s">
        <v>6236</v>
      </c>
      <c r="B22">
        <v>0.35</v>
      </c>
      <c r="C22">
        <v>-0.82</v>
      </c>
      <c r="D22">
        <v>-0.01</v>
      </c>
      <c r="E22">
        <v>0.08</v>
      </c>
      <c r="F22">
        <v>0.38</v>
      </c>
      <c r="G22">
        <v>0.27</v>
      </c>
      <c r="H22">
        <v>-2.0499999999999998</v>
      </c>
      <c r="I22">
        <v>0.21</v>
      </c>
      <c r="J22">
        <v>-0.84</v>
      </c>
      <c r="K22">
        <v>-0.62</v>
      </c>
      <c r="L22">
        <v>-1.17</v>
      </c>
      <c r="M22">
        <v>0.14000000000000001</v>
      </c>
      <c r="N22">
        <v>-0.18</v>
      </c>
      <c r="O22">
        <v>-1.9</v>
      </c>
      <c r="P22">
        <v>-2.11</v>
      </c>
      <c r="Q22">
        <v>-5.3</v>
      </c>
      <c r="R22">
        <v>-2.95</v>
      </c>
      <c r="S22">
        <v>-0.49</v>
      </c>
      <c r="U22">
        <v>0.55000000000000004</v>
      </c>
      <c r="V22">
        <v>0.81</v>
      </c>
      <c r="W22">
        <v>-0.13</v>
      </c>
      <c r="X22">
        <v>0.16</v>
      </c>
      <c r="Y22">
        <v>0.67</v>
      </c>
      <c r="Z22">
        <v>-0.17</v>
      </c>
      <c r="AA22">
        <v>0.43</v>
      </c>
      <c r="AB22">
        <v>0.5</v>
      </c>
      <c r="AC22">
        <v>0.03</v>
      </c>
      <c r="AD22">
        <v>0.72</v>
      </c>
      <c r="AE22">
        <v>0.74</v>
      </c>
      <c r="AF22">
        <v>-0.32</v>
      </c>
      <c r="AG22">
        <v>1.17</v>
      </c>
      <c r="AH22">
        <v>1</v>
      </c>
      <c r="AI22">
        <v>0.96</v>
      </c>
      <c r="AJ22">
        <v>1.36</v>
      </c>
      <c r="AK22">
        <v>0.44</v>
      </c>
      <c r="AL22">
        <v>0.48</v>
      </c>
      <c r="AM22">
        <v>0.92</v>
      </c>
      <c r="AN22">
        <v>1.01</v>
      </c>
      <c r="AO22">
        <v>1.05</v>
      </c>
    </row>
    <row r="23" spans="1:41" x14ac:dyDescent="0.25">
      <c r="A23" s="6" t="s">
        <v>6303</v>
      </c>
      <c r="B23">
        <v>-7.8899999999999998E-2</v>
      </c>
      <c r="E23">
        <v>-0.61899999999999999</v>
      </c>
      <c r="I23">
        <v>0.5</v>
      </c>
      <c r="U23">
        <v>-0.17910000000000001</v>
      </c>
      <c r="X23">
        <v>-0.68</v>
      </c>
      <c r="Y23">
        <v>21.333300000000001</v>
      </c>
      <c r="AA23">
        <v>-0.41889999999999999</v>
      </c>
      <c r="AC23">
        <v>-0.97440000000000004</v>
      </c>
      <c r="AD23">
        <v>-0.28000000000000003</v>
      </c>
      <c r="AE23">
        <v>-0.22919999999999999</v>
      </c>
      <c r="AG23">
        <v>1.6591</v>
      </c>
      <c r="AH23">
        <v>1.0832999999999999</v>
      </c>
      <c r="AI23">
        <v>4.3499999999999997E-2</v>
      </c>
      <c r="AJ23">
        <v>0.34649999999999997</v>
      </c>
      <c r="AK23">
        <v>-0.58099999999999996</v>
      </c>
      <c r="AL23">
        <v>-0.51019999999999999</v>
      </c>
      <c r="AM23">
        <v>-9.8000000000000004E-2</v>
      </c>
      <c r="AO23">
        <v>0.22090000000000001</v>
      </c>
    </row>
    <row r="24" spans="1:41" x14ac:dyDescent="0.25">
      <c r="A24" s="6" t="s">
        <v>6237</v>
      </c>
      <c r="B24">
        <v>0.28000000000000003</v>
      </c>
      <c r="C24">
        <v>-1.27</v>
      </c>
      <c r="D24">
        <v>-0.14000000000000001</v>
      </c>
      <c r="E24">
        <v>0.01</v>
      </c>
      <c r="F24">
        <v>0.3</v>
      </c>
      <c r="G24">
        <v>-1.4</v>
      </c>
      <c r="H24">
        <v>0.71</v>
      </c>
      <c r="I24">
        <v>0.05</v>
      </c>
      <c r="J24">
        <v>0.67</v>
      </c>
      <c r="K24">
        <v>-1.79</v>
      </c>
      <c r="L24">
        <v>7.0000000000000007E-2</v>
      </c>
      <c r="M24">
        <v>0.24</v>
      </c>
      <c r="N24">
        <v>0.78</v>
      </c>
      <c r="O24">
        <v>-0.56999999999999995</v>
      </c>
      <c r="P24">
        <v>0.39</v>
      </c>
      <c r="Q24">
        <v>-0.23</v>
      </c>
      <c r="R24">
        <v>0.51</v>
      </c>
      <c r="S24">
        <v>-0.39</v>
      </c>
      <c r="T24">
        <v>0.94</v>
      </c>
      <c r="U24">
        <v>0.74</v>
      </c>
      <c r="V24">
        <v>-0.13</v>
      </c>
      <c r="W24">
        <v>-1.32</v>
      </c>
      <c r="X24">
        <v>0.18</v>
      </c>
      <c r="Y24">
        <v>0.54</v>
      </c>
      <c r="Z24">
        <v>0.69</v>
      </c>
      <c r="AA24">
        <v>1.56</v>
      </c>
      <c r="AB24">
        <v>1.46</v>
      </c>
      <c r="AC24">
        <v>2.34</v>
      </c>
      <c r="AD24">
        <v>-0.5</v>
      </c>
      <c r="AE24">
        <v>0.66</v>
      </c>
      <c r="AF24">
        <v>2.31</v>
      </c>
      <c r="AG24">
        <v>2.3199999999999998</v>
      </c>
      <c r="AH24">
        <v>0.89</v>
      </c>
      <c r="AI24">
        <v>-0.03</v>
      </c>
      <c r="AJ24">
        <v>1.08</v>
      </c>
      <c r="AK24">
        <v>-0.42</v>
      </c>
      <c r="AL24">
        <v>1.1299999999999999</v>
      </c>
      <c r="AM24">
        <v>0.9</v>
      </c>
      <c r="AN24">
        <v>0.06</v>
      </c>
      <c r="AO24">
        <v>2.57</v>
      </c>
    </row>
    <row r="25" spans="1:41" x14ac:dyDescent="0.25">
      <c r="A25" s="6" t="s">
        <v>6304</v>
      </c>
      <c r="O25">
        <v>0.1</v>
      </c>
      <c r="P25">
        <v>0.1</v>
      </c>
      <c r="Q25">
        <v>0.21</v>
      </c>
      <c r="R25">
        <v>0.21</v>
      </c>
      <c r="S25">
        <v>0.21</v>
      </c>
      <c r="T25">
        <v>0.21</v>
      </c>
      <c r="U25">
        <v>0.21</v>
      </c>
      <c r="V25">
        <v>0.21</v>
      </c>
      <c r="W25">
        <v>0.21</v>
      </c>
      <c r="X25">
        <v>0.21</v>
      </c>
      <c r="Y25">
        <v>0.21</v>
      </c>
      <c r="Z25">
        <v>0.21</v>
      </c>
      <c r="AA25">
        <v>0.21</v>
      </c>
      <c r="AB25">
        <v>0.21</v>
      </c>
      <c r="AC25">
        <v>0.21</v>
      </c>
      <c r="AD25">
        <v>0.21</v>
      </c>
      <c r="AE25">
        <v>0.21</v>
      </c>
      <c r="AF25">
        <v>0.21</v>
      </c>
      <c r="AG25">
        <v>0.21</v>
      </c>
      <c r="AH25">
        <v>0.21</v>
      </c>
      <c r="AI25">
        <v>0.21</v>
      </c>
      <c r="AJ25">
        <v>0.21</v>
      </c>
      <c r="AK25">
        <v>0.21</v>
      </c>
      <c r="AL25">
        <v>0.21</v>
      </c>
      <c r="AM25">
        <v>0.21</v>
      </c>
      <c r="AN25">
        <v>0.16</v>
      </c>
      <c r="AO25">
        <v>0.16</v>
      </c>
    </row>
    <row r="26" spans="1:41" x14ac:dyDescent="0.25">
      <c r="A26" s="6" t="s">
        <v>6305</v>
      </c>
      <c r="O26">
        <v>-0.52380000000000004</v>
      </c>
      <c r="P26">
        <v>-0.52380000000000004</v>
      </c>
      <c r="Q26">
        <v>0</v>
      </c>
      <c r="R26">
        <v>0</v>
      </c>
      <c r="S26">
        <v>0</v>
      </c>
      <c r="T26">
        <v>0</v>
      </c>
      <c r="U26">
        <v>0</v>
      </c>
      <c r="V26">
        <v>0</v>
      </c>
      <c r="W26">
        <v>0</v>
      </c>
      <c r="X26">
        <v>0</v>
      </c>
      <c r="Y26">
        <v>0</v>
      </c>
      <c r="Z26">
        <v>0</v>
      </c>
      <c r="AA26">
        <v>0</v>
      </c>
      <c r="AB26">
        <v>0</v>
      </c>
      <c r="AC26">
        <v>0</v>
      </c>
      <c r="AD26">
        <v>0</v>
      </c>
      <c r="AE26">
        <v>0</v>
      </c>
      <c r="AF26">
        <v>0</v>
      </c>
      <c r="AG26">
        <v>0</v>
      </c>
      <c r="AH26">
        <v>0</v>
      </c>
      <c r="AI26">
        <v>0</v>
      </c>
      <c r="AJ26">
        <v>0.3125</v>
      </c>
      <c r="AK26">
        <v>0.3125</v>
      </c>
      <c r="AL26">
        <v>0.3125</v>
      </c>
      <c r="AM26">
        <v>0.3125</v>
      </c>
      <c r="AN26">
        <v>0</v>
      </c>
      <c r="AO26">
        <v>0</v>
      </c>
    </row>
    <row r="27" spans="1:41" x14ac:dyDescent="0.25">
      <c r="A27" s="6" t="s">
        <v>6238</v>
      </c>
      <c r="B27">
        <v>5.0299999999999997E-2</v>
      </c>
      <c r="C27">
        <v>-1.01E-2</v>
      </c>
      <c r="D27">
        <v>3.5799999999999998E-2</v>
      </c>
      <c r="E27">
        <v>-4.1999999999999997E-3</v>
      </c>
      <c r="F27">
        <v>3.49E-2</v>
      </c>
      <c r="G27">
        <v>3.9399999999999998E-2</v>
      </c>
      <c r="H27">
        <v>4.4200000000000003E-2</v>
      </c>
      <c r="I27">
        <v>3.2300000000000002E-2</v>
      </c>
      <c r="J27">
        <v>2.3900000000000001E-2</v>
      </c>
      <c r="K27">
        <v>2.7799999999999998E-2</v>
      </c>
      <c r="L27">
        <v>2.75E-2</v>
      </c>
      <c r="M27">
        <v>3.8399999999999997E-2</v>
      </c>
      <c r="N27">
        <v>2.1100000000000001E-2</v>
      </c>
      <c r="O27">
        <v>1.7299999999999999E-2</v>
      </c>
      <c r="P27">
        <v>2.7900000000000001E-2</v>
      </c>
      <c r="Q27">
        <v>1.9699999999999999E-2</v>
      </c>
      <c r="R27">
        <v>-0.104</v>
      </c>
      <c r="S27">
        <v>1.52E-2</v>
      </c>
      <c r="T27">
        <v>3.44E-2</v>
      </c>
      <c r="U27">
        <v>4.87E-2</v>
      </c>
      <c r="V27">
        <v>4.2999999999999997E-2</v>
      </c>
      <c r="W27">
        <v>1.2E-2</v>
      </c>
      <c r="X27">
        <v>-0.40210000000000001</v>
      </c>
      <c r="Y27">
        <v>4.48E-2</v>
      </c>
      <c r="Z27">
        <v>6.7999999999999996E-3</v>
      </c>
      <c r="AA27">
        <v>3.1E-2</v>
      </c>
      <c r="AB27">
        <v>4.99E-2</v>
      </c>
      <c r="AC27">
        <v>7.7999999999999996E-3</v>
      </c>
      <c r="AD27">
        <v>5.11E-2</v>
      </c>
      <c r="AE27">
        <v>5.7799999999999997E-2</v>
      </c>
      <c r="AF27">
        <v>5.7799999999999997E-2</v>
      </c>
      <c r="AG27">
        <v>5.7200000000000001E-2</v>
      </c>
      <c r="AH27">
        <v>6.1100000000000002E-2</v>
      </c>
      <c r="AI27">
        <v>6.54E-2</v>
      </c>
      <c r="AJ27">
        <v>6.6199999999999995E-2</v>
      </c>
      <c r="AK27">
        <v>6.9900000000000004E-2</v>
      </c>
      <c r="AL27">
        <v>6.5799999999999997E-2</v>
      </c>
      <c r="AM27">
        <v>5.8000000000000003E-2</v>
      </c>
      <c r="AN27">
        <v>5.3400000000000003E-2</v>
      </c>
      <c r="AO27">
        <v>5.2999999999999999E-2</v>
      </c>
    </row>
    <row r="28" spans="1:41" x14ac:dyDescent="0.25">
      <c r="A28" s="6" t="s">
        <v>6239</v>
      </c>
      <c r="B28">
        <v>3.5000000000000003E-2</v>
      </c>
      <c r="C28">
        <v>-2.6700000000000002E-2</v>
      </c>
      <c r="D28">
        <v>1.21E-2</v>
      </c>
      <c r="E28">
        <v>-1.2500000000000001E-2</v>
      </c>
      <c r="F28">
        <v>2.12E-2</v>
      </c>
      <c r="G28">
        <v>3.6799999999999999E-2</v>
      </c>
      <c r="H28">
        <v>-7.0999999999999994E-2</v>
      </c>
      <c r="I28">
        <v>1.83E-2</v>
      </c>
      <c r="J28">
        <v>-1.2500000000000001E-2</v>
      </c>
      <c r="K28">
        <v>-6.3E-3</v>
      </c>
      <c r="L28">
        <v>-4.9299999999999997E-2</v>
      </c>
      <c r="M28">
        <v>2.7699999999999999E-2</v>
      </c>
      <c r="N28">
        <v>8.6999999999999994E-3</v>
      </c>
      <c r="O28">
        <v>-1.95E-2</v>
      </c>
      <c r="P28">
        <v>-6.7999999999999996E-3</v>
      </c>
      <c r="Q28">
        <v>-5.4899999999999997E-2</v>
      </c>
      <c r="R28">
        <v>-0.1225</v>
      </c>
      <c r="S28">
        <v>-5.5999999999999999E-3</v>
      </c>
      <c r="T28">
        <v>3.3300000000000003E-2</v>
      </c>
      <c r="U28">
        <v>3.2899999999999999E-2</v>
      </c>
      <c r="V28">
        <v>3.9399999999999998E-2</v>
      </c>
      <c r="W28">
        <v>1E-4</v>
      </c>
      <c r="X28">
        <v>-0.54769999999999996</v>
      </c>
      <c r="Y28">
        <v>3.5499999999999997E-2</v>
      </c>
      <c r="Z28">
        <v>-3.3E-3</v>
      </c>
      <c r="AA28">
        <v>2.1700000000000001E-2</v>
      </c>
      <c r="AB28">
        <v>3.8600000000000002E-2</v>
      </c>
      <c r="AC28">
        <v>2.0999999999999999E-3</v>
      </c>
      <c r="AD28">
        <v>4.0300000000000002E-2</v>
      </c>
      <c r="AE28">
        <v>4.5400000000000003E-2</v>
      </c>
      <c r="AF28">
        <v>-7.3000000000000001E-3</v>
      </c>
      <c r="AG28">
        <v>4.9200000000000001E-2</v>
      </c>
      <c r="AH28">
        <v>5.1200000000000002E-2</v>
      </c>
      <c r="AI28">
        <v>5.6399999999999999E-2</v>
      </c>
      <c r="AJ28">
        <v>5.6500000000000002E-2</v>
      </c>
      <c r="AK28">
        <v>6.3399999999999998E-2</v>
      </c>
      <c r="AL28">
        <v>5.5E-2</v>
      </c>
      <c r="AM28">
        <v>5.0999999999999997E-2</v>
      </c>
      <c r="AN28">
        <v>4.3099999999999999E-2</v>
      </c>
      <c r="AO28">
        <v>4.6100000000000002E-2</v>
      </c>
    </row>
    <row r="29" spans="1:41" x14ac:dyDescent="0.25">
      <c r="A29" s="6" t="s">
        <v>6240</v>
      </c>
      <c r="B29">
        <v>1.29E-2</v>
      </c>
      <c r="C29">
        <v>-3.1199999999999999E-2</v>
      </c>
      <c r="D29">
        <v>-2.9999999999999997E-4</v>
      </c>
      <c r="E29">
        <v>3.3E-3</v>
      </c>
      <c r="F29">
        <v>1.7000000000000001E-2</v>
      </c>
      <c r="G29">
        <v>1.2200000000000001E-2</v>
      </c>
      <c r="H29">
        <v>-7.9500000000000001E-2</v>
      </c>
      <c r="I29">
        <v>8.8000000000000005E-3</v>
      </c>
      <c r="J29">
        <v>-3.2599999999999997E-2</v>
      </c>
      <c r="K29">
        <v>-2.5999999999999999E-2</v>
      </c>
      <c r="L29">
        <v>-3.3399999999999999E-2</v>
      </c>
      <c r="M29">
        <v>5.5999999999999999E-3</v>
      </c>
      <c r="N29">
        <v>-6.7000000000000002E-3</v>
      </c>
      <c r="O29">
        <v>-7.1900000000000006E-2</v>
      </c>
      <c r="P29">
        <v>-0.1163</v>
      </c>
      <c r="Q29">
        <v>-0.1605</v>
      </c>
      <c r="R29">
        <v>-9.9900000000000003E-2</v>
      </c>
      <c r="S29">
        <v>-1.67E-2</v>
      </c>
      <c r="T29">
        <v>-1E-4</v>
      </c>
      <c r="U29">
        <v>2.01E-2</v>
      </c>
      <c r="V29">
        <v>2.35E-2</v>
      </c>
      <c r="W29">
        <v>-3.5999999999999999E-3</v>
      </c>
      <c r="X29">
        <v>7.2300000000000003E-2</v>
      </c>
      <c r="Y29">
        <v>1.9099999999999999E-2</v>
      </c>
      <c r="Z29">
        <v>-5.1000000000000004E-3</v>
      </c>
      <c r="AA29">
        <v>1.2500000000000001E-2</v>
      </c>
      <c r="AB29">
        <v>1.41E-2</v>
      </c>
      <c r="AC29">
        <v>1E-3</v>
      </c>
      <c r="AD29">
        <v>2.1000000000000001E-2</v>
      </c>
      <c r="AE29">
        <v>2.3599999999999999E-2</v>
      </c>
      <c r="AF29">
        <v>-1.18E-2</v>
      </c>
      <c r="AG29">
        <v>3.9100000000000003E-2</v>
      </c>
      <c r="AH29">
        <v>3.09E-2</v>
      </c>
      <c r="AI29">
        <v>3.1699999999999999E-2</v>
      </c>
      <c r="AJ29">
        <v>3.9300000000000002E-2</v>
      </c>
      <c r="AK29">
        <v>1.2800000000000001E-2</v>
      </c>
      <c r="AL29">
        <v>1.4800000000000001E-2</v>
      </c>
      <c r="AM29">
        <v>2.7699999999999999E-2</v>
      </c>
      <c r="AN29">
        <v>2.6499999999999999E-2</v>
      </c>
      <c r="AO29">
        <v>2.5899999999999999E-2</v>
      </c>
    </row>
    <row r="30" spans="1:41" x14ac:dyDescent="0.25">
      <c r="A30" s="6" t="s">
        <v>6241</v>
      </c>
      <c r="B30">
        <v>1.0200000000000001E-2</v>
      </c>
      <c r="C30">
        <v>-4.82E-2</v>
      </c>
      <c r="D30">
        <v>-5.4000000000000003E-3</v>
      </c>
      <c r="E30">
        <v>2.9999999999999997E-4</v>
      </c>
      <c r="F30">
        <v>1.2699999999999999E-2</v>
      </c>
      <c r="G30">
        <v>-6.3399999999999998E-2</v>
      </c>
      <c r="H30">
        <v>2.76E-2</v>
      </c>
      <c r="I30">
        <v>2E-3</v>
      </c>
      <c r="J30">
        <v>2.58E-2</v>
      </c>
      <c r="K30">
        <v>-7.5300000000000006E-2</v>
      </c>
      <c r="L30">
        <v>1.9E-3</v>
      </c>
      <c r="M30">
        <v>9.7999999999999997E-3</v>
      </c>
      <c r="N30">
        <v>2.9399999999999999E-2</v>
      </c>
      <c r="O30">
        <v>-2.1700000000000001E-2</v>
      </c>
      <c r="P30">
        <v>2.1600000000000001E-2</v>
      </c>
      <c r="Q30">
        <v>-7.0000000000000001E-3</v>
      </c>
      <c r="R30">
        <v>1.7100000000000001E-2</v>
      </c>
      <c r="S30">
        <v>-1.3299999999999999E-2</v>
      </c>
      <c r="T30">
        <v>1.7299999999999999E-2</v>
      </c>
      <c r="U30">
        <v>2.7E-2</v>
      </c>
      <c r="V30">
        <v>-3.8E-3</v>
      </c>
      <c r="W30">
        <v>-3.8300000000000001E-2</v>
      </c>
      <c r="X30">
        <v>7.9299999999999995E-2</v>
      </c>
      <c r="Y30">
        <v>1.54E-2</v>
      </c>
      <c r="Z30">
        <v>2.0400000000000001E-2</v>
      </c>
      <c r="AA30">
        <v>4.5100000000000001E-2</v>
      </c>
      <c r="AB30">
        <v>4.0800000000000003E-2</v>
      </c>
      <c r="AC30">
        <v>6.83E-2</v>
      </c>
      <c r="AD30">
        <v>-1.44E-2</v>
      </c>
      <c r="AE30">
        <v>2.0799999999999999E-2</v>
      </c>
      <c r="AF30">
        <v>7.4499999999999997E-2</v>
      </c>
      <c r="AG30">
        <v>7.6200000000000004E-2</v>
      </c>
      <c r="AH30">
        <v>2.7099999999999999E-2</v>
      </c>
      <c r="AI30">
        <v>-1E-3</v>
      </c>
      <c r="AJ30">
        <v>3.0499999999999999E-2</v>
      </c>
      <c r="AK30">
        <v>-1.23E-2</v>
      </c>
      <c r="AL30">
        <v>3.4099999999999998E-2</v>
      </c>
      <c r="AM30">
        <v>2.69E-2</v>
      </c>
      <c r="AN30">
        <v>1.5E-3</v>
      </c>
      <c r="AO30">
        <v>6.2700000000000006E-2</v>
      </c>
    </row>
    <row r="31" spans="1:41" x14ac:dyDescent="0.25">
      <c r="A31" s="6" t="s">
        <v>6242</v>
      </c>
      <c r="B31">
        <v>0.5081</v>
      </c>
      <c r="D31">
        <v>0.90110000000000001</v>
      </c>
      <c r="E31">
        <v>0.55100000000000005</v>
      </c>
      <c r="F31">
        <v>0.32650000000000001</v>
      </c>
      <c r="G31">
        <v>0.39240000000000003</v>
      </c>
      <c r="I31">
        <v>0.4143</v>
      </c>
      <c r="M31">
        <v>0.59589999999999999</v>
      </c>
      <c r="N31">
        <v>4.9237000000000002</v>
      </c>
      <c r="T31">
        <v>1.0084</v>
      </c>
      <c r="U31">
        <v>0.2707</v>
      </c>
      <c r="V31">
        <v>0.31359999999999999</v>
      </c>
      <c r="Y31">
        <v>0.35720000000000002</v>
      </c>
      <c r="AA31">
        <v>0.20960000000000001</v>
      </c>
      <c r="AB31">
        <v>0.60440000000000005</v>
      </c>
      <c r="AD31">
        <v>0.376</v>
      </c>
      <c r="AE31">
        <v>0.40229999999999999</v>
      </c>
      <c r="AG31">
        <v>0.34799999999999998</v>
      </c>
      <c r="AH31">
        <v>0.34470000000000001</v>
      </c>
      <c r="AI31">
        <v>0.36630000000000001</v>
      </c>
      <c r="AJ31">
        <v>0.2457</v>
      </c>
      <c r="AK31">
        <v>0.62260000000000004</v>
      </c>
      <c r="AL31">
        <v>0.53669999999999995</v>
      </c>
      <c r="AM31">
        <v>0.34399999999999997</v>
      </c>
      <c r="AN31">
        <v>0.33160000000000001</v>
      </c>
      <c r="AO31">
        <v>0.33560000000000001</v>
      </c>
    </row>
    <row r="32" spans="1:41" x14ac:dyDescent="0.25">
      <c r="A32" s="6" t="s">
        <v>6243</v>
      </c>
      <c r="B32">
        <v>159</v>
      </c>
      <c r="C32">
        <v>-43</v>
      </c>
      <c r="D32">
        <v>125</v>
      </c>
      <c r="E32">
        <v>83</v>
      </c>
      <c r="F32">
        <v>131</v>
      </c>
      <c r="G32">
        <v>110</v>
      </c>
      <c r="H32">
        <v>-266</v>
      </c>
      <c r="I32">
        <v>124</v>
      </c>
      <c r="J32">
        <v>-77</v>
      </c>
      <c r="K32">
        <v>-38</v>
      </c>
      <c r="L32">
        <v>-88.19</v>
      </c>
      <c r="M32">
        <v>85.88</v>
      </c>
      <c r="N32">
        <v>50.28</v>
      </c>
      <c r="O32">
        <v>-282.97000000000003</v>
      </c>
      <c r="P32">
        <v>-212.15</v>
      </c>
      <c r="Q32">
        <v>-183.68</v>
      </c>
      <c r="R32">
        <v>-423.82</v>
      </c>
      <c r="S32">
        <v>14.81</v>
      </c>
      <c r="T32">
        <v>203.7</v>
      </c>
      <c r="U32">
        <v>183.31</v>
      </c>
      <c r="V32">
        <v>239.34</v>
      </c>
      <c r="W32">
        <v>59.18</v>
      </c>
      <c r="X32">
        <v>61.51</v>
      </c>
      <c r="Y32">
        <v>220.43</v>
      </c>
      <c r="Z32">
        <v>30.8</v>
      </c>
      <c r="AA32">
        <v>150.02000000000001</v>
      </c>
      <c r="AB32">
        <v>255.43</v>
      </c>
      <c r="AC32">
        <v>61.08</v>
      </c>
      <c r="AD32">
        <v>243.09</v>
      </c>
      <c r="AE32">
        <v>236.55</v>
      </c>
      <c r="AF32">
        <v>0.88</v>
      </c>
      <c r="AG32">
        <v>319.36</v>
      </c>
      <c r="AH32">
        <v>285.13</v>
      </c>
      <c r="AI32">
        <v>287.55</v>
      </c>
      <c r="AJ32">
        <v>341.9</v>
      </c>
      <c r="AK32">
        <v>239.3</v>
      </c>
      <c r="AL32">
        <v>221.96</v>
      </c>
      <c r="AM32">
        <v>282.83999999999997</v>
      </c>
      <c r="AN32">
        <v>300.83999999999997</v>
      </c>
      <c r="AO32">
        <v>320.49</v>
      </c>
    </row>
    <row r="33" spans="1:41" x14ac:dyDescent="0.25">
      <c r="A33" s="6" t="s">
        <v>6244</v>
      </c>
      <c r="B33">
        <v>4.0399999999999998E-2</v>
      </c>
      <c r="C33">
        <v>-1.15E-2</v>
      </c>
      <c r="D33">
        <v>3.3700000000000001E-2</v>
      </c>
      <c r="E33">
        <v>2.3E-2</v>
      </c>
      <c r="F33">
        <v>3.9699999999999999E-2</v>
      </c>
      <c r="G33">
        <v>3.5200000000000002E-2</v>
      </c>
      <c r="H33">
        <v>-7.3400000000000007E-2</v>
      </c>
      <c r="I33">
        <v>3.5400000000000001E-2</v>
      </c>
      <c r="J33">
        <v>-2.0899999999999998E-2</v>
      </c>
      <c r="K33">
        <v>-1.14E-2</v>
      </c>
      <c r="L33">
        <v>-1.7999999999999999E-2</v>
      </c>
      <c r="M33">
        <v>2.4799999999999999E-2</v>
      </c>
      <c r="N33">
        <v>1.35E-2</v>
      </c>
      <c r="O33">
        <v>-7.6499999999999999E-2</v>
      </c>
      <c r="P33">
        <v>-8.3299999999999999E-2</v>
      </c>
      <c r="Q33">
        <v>-3.9699999999999999E-2</v>
      </c>
      <c r="R33">
        <v>-0.1022</v>
      </c>
      <c r="S33">
        <v>3.5999999999999999E-3</v>
      </c>
      <c r="T33">
        <v>2.69E-2</v>
      </c>
      <c r="U33">
        <v>4.7699999999999999E-2</v>
      </c>
      <c r="V33">
        <v>4.9000000000000002E-2</v>
      </c>
      <c r="W33">
        <v>1.23E-2</v>
      </c>
      <c r="X33">
        <v>0.1966</v>
      </c>
      <c r="Y33">
        <v>4.4600000000000001E-2</v>
      </c>
      <c r="Z33">
        <v>6.4999999999999997E-3</v>
      </c>
      <c r="AA33">
        <v>3.1E-2</v>
      </c>
      <c r="AB33">
        <v>5.1200000000000002E-2</v>
      </c>
      <c r="AC33">
        <v>1.2800000000000001E-2</v>
      </c>
      <c r="AD33">
        <v>5.0099999999999999E-2</v>
      </c>
      <c r="AE33">
        <v>5.3499999999999999E-2</v>
      </c>
      <c r="AF33">
        <v>2.0000000000000001E-4</v>
      </c>
      <c r="AG33">
        <v>7.2800000000000004E-2</v>
      </c>
      <c r="AH33">
        <v>5.9299999999999999E-2</v>
      </c>
      <c r="AI33">
        <v>6.3200000000000006E-2</v>
      </c>
      <c r="AJ33">
        <v>6.2700000000000006E-2</v>
      </c>
      <c r="AK33">
        <v>4.3999999999999997E-2</v>
      </c>
      <c r="AL33">
        <v>4.2299999999999997E-2</v>
      </c>
      <c r="AM33">
        <v>5.2499999999999998E-2</v>
      </c>
      <c r="AN33">
        <v>4.7800000000000002E-2</v>
      </c>
      <c r="AO33">
        <v>4.7899999999999998E-2</v>
      </c>
    </row>
    <row r="34" spans="1:41" x14ac:dyDescent="0.25">
      <c r="A34" s="6" t="s">
        <v>6245</v>
      </c>
      <c r="B34">
        <v>19</v>
      </c>
      <c r="C34">
        <v>18</v>
      </c>
      <c r="D34">
        <v>18</v>
      </c>
      <c r="E34">
        <v>20</v>
      </c>
      <c r="F34">
        <v>20</v>
      </c>
      <c r="G34">
        <v>15</v>
      </c>
      <c r="H34">
        <v>14</v>
      </c>
      <c r="I34">
        <v>17</v>
      </c>
      <c r="J34">
        <v>19</v>
      </c>
      <c r="K34">
        <v>24</v>
      </c>
      <c r="L34">
        <v>25.71</v>
      </c>
      <c r="M34">
        <v>22.37</v>
      </c>
      <c r="N34">
        <v>28.2</v>
      </c>
      <c r="O34">
        <v>28.72</v>
      </c>
      <c r="P34">
        <v>28.44</v>
      </c>
      <c r="Q34">
        <v>45.13</v>
      </c>
      <c r="R34">
        <v>47.08</v>
      </c>
      <c r="S34">
        <v>49.83</v>
      </c>
      <c r="T34">
        <v>51.74</v>
      </c>
      <c r="U34">
        <v>53.01</v>
      </c>
      <c r="V34">
        <v>55.25</v>
      </c>
      <c r="W34">
        <v>56.65</v>
      </c>
      <c r="X34">
        <v>57.31</v>
      </c>
      <c r="Y34">
        <v>56.51</v>
      </c>
      <c r="Z34">
        <v>55.66</v>
      </c>
      <c r="AA34">
        <v>55.78</v>
      </c>
      <c r="AB34">
        <v>58.37</v>
      </c>
      <c r="AC34">
        <v>58.96</v>
      </c>
      <c r="AD34">
        <v>61.21</v>
      </c>
      <c r="AE34">
        <v>47.37</v>
      </c>
      <c r="AF34">
        <v>48.11</v>
      </c>
      <c r="AG34">
        <v>46.49</v>
      </c>
      <c r="AH34">
        <v>47.11</v>
      </c>
      <c r="AI34">
        <v>48.03</v>
      </c>
      <c r="AJ34">
        <v>48.1</v>
      </c>
      <c r="AK34">
        <v>49.19</v>
      </c>
      <c r="AL34">
        <v>46.59</v>
      </c>
      <c r="AM34">
        <v>48.72</v>
      </c>
      <c r="AN34">
        <v>44.26</v>
      </c>
      <c r="AO34">
        <v>53.61</v>
      </c>
    </row>
    <row r="35" spans="1:41" x14ac:dyDescent="0.25">
      <c r="A35" s="6" t="s">
        <v>6246</v>
      </c>
      <c r="B35">
        <v>140</v>
      </c>
      <c r="C35">
        <v>-61</v>
      </c>
      <c r="D35">
        <v>107</v>
      </c>
      <c r="E35">
        <v>63</v>
      </c>
      <c r="F35">
        <v>111</v>
      </c>
      <c r="G35">
        <v>95</v>
      </c>
      <c r="H35">
        <v>-280</v>
      </c>
      <c r="I35">
        <v>107</v>
      </c>
      <c r="J35">
        <v>-96</v>
      </c>
      <c r="K35">
        <v>-62</v>
      </c>
      <c r="L35">
        <v>-113.89</v>
      </c>
      <c r="M35">
        <v>63.51</v>
      </c>
      <c r="N35">
        <v>22.08</v>
      </c>
      <c r="O35">
        <v>-311.69</v>
      </c>
      <c r="P35">
        <v>-240.59</v>
      </c>
      <c r="Q35">
        <v>-228.81</v>
      </c>
      <c r="R35">
        <v>-470.9</v>
      </c>
      <c r="S35">
        <v>-35.020000000000003</v>
      </c>
      <c r="T35">
        <v>151.97</v>
      </c>
      <c r="U35">
        <v>130.29</v>
      </c>
      <c r="V35">
        <v>184.09</v>
      </c>
      <c r="W35">
        <v>2.5299999999999998</v>
      </c>
      <c r="X35">
        <v>4.2</v>
      </c>
      <c r="Y35">
        <v>163.91</v>
      </c>
      <c r="Z35">
        <v>-24.87</v>
      </c>
      <c r="AA35">
        <v>94.25</v>
      </c>
      <c r="AB35">
        <v>197.06</v>
      </c>
      <c r="AC35">
        <v>2.12</v>
      </c>
      <c r="AD35">
        <v>181.88</v>
      </c>
      <c r="AE35">
        <v>189.18</v>
      </c>
      <c r="AF35">
        <v>-47.23</v>
      </c>
      <c r="AG35">
        <v>272.87</v>
      </c>
      <c r="AH35">
        <v>238.01</v>
      </c>
      <c r="AI35">
        <v>239.52</v>
      </c>
      <c r="AJ35">
        <v>293.8</v>
      </c>
      <c r="AK35">
        <v>190.12</v>
      </c>
      <c r="AL35">
        <v>175.36</v>
      </c>
      <c r="AM35">
        <v>234.13</v>
      </c>
      <c r="AN35">
        <v>256.58</v>
      </c>
      <c r="AO35">
        <v>266.87</v>
      </c>
    </row>
    <row r="36" spans="1:41" x14ac:dyDescent="0.25">
      <c r="A36" s="6" t="s">
        <v>6247</v>
      </c>
      <c r="B36">
        <v>3.5499999999999997E-2</v>
      </c>
      <c r="C36">
        <v>-1.6299999999999999E-2</v>
      </c>
      <c r="D36">
        <v>2.8799999999999999E-2</v>
      </c>
      <c r="E36">
        <v>1.7399999999999999E-2</v>
      </c>
      <c r="F36">
        <v>3.3599999999999998E-2</v>
      </c>
      <c r="G36">
        <v>3.04E-2</v>
      </c>
      <c r="H36">
        <v>-7.7299999999999994E-2</v>
      </c>
      <c r="I36">
        <v>3.0499999999999999E-2</v>
      </c>
      <c r="J36">
        <v>-2.6100000000000002E-2</v>
      </c>
      <c r="K36">
        <v>-1.8499999999999999E-2</v>
      </c>
      <c r="L36">
        <v>-2.3300000000000001E-2</v>
      </c>
      <c r="M36">
        <v>1.84E-2</v>
      </c>
      <c r="N36">
        <v>5.8999999999999999E-3</v>
      </c>
      <c r="O36">
        <v>-8.43E-2</v>
      </c>
      <c r="P36">
        <v>-9.4500000000000001E-2</v>
      </c>
      <c r="Q36">
        <v>-4.9399999999999999E-2</v>
      </c>
      <c r="R36">
        <v>-0.11360000000000001</v>
      </c>
      <c r="S36">
        <v>-8.5000000000000006E-3</v>
      </c>
      <c r="T36">
        <v>0.02</v>
      </c>
      <c r="U36">
        <v>3.39E-2</v>
      </c>
      <c r="V36">
        <v>3.7699999999999997E-2</v>
      </c>
      <c r="W36">
        <v>5.0000000000000001E-4</v>
      </c>
      <c r="X36">
        <v>1.34E-2</v>
      </c>
      <c r="Y36">
        <v>3.32E-2</v>
      </c>
      <c r="Z36">
        <v>-5.3E-3</v>
      </c>
      <c r="AA36">
        <v>1.95E-2</v>
      </c>
      <c r="AB36">
        <v>3.95E-2</v>
      </c>
      <c r="AC36">
        <v>4.0000000000000002E-4</v>
      </c>
      <c r="AD36">
        <v>3.7499999999999999E-2</v>
      </c>
      <c r="AE36">
        <v>4.2799999999999998E-2</v>
      </c>
      <c r="AF36">
        <v>-1.0800000000000001E-2</v>
      </c>
      <c r="AG36">
        <v>6.2199999999999998E-2</v>
      </c>
      <c r="AH36">
        <v>4.9500000000000002E-2</v>
      </c>
      <c r="AI36">
        <v>5.2699999999999997E-2</v>
      </c>
      <c r="AJ36">
        <v>5.3900000000000003E-2</v>
      </c>
      <c r="AK36">
        <v>3.49E-2</v>
      </c>
      <c r="AL36">
        <v>3.3399999999999999E-2</v>
      </c>
      <c r="AM36">
        <v>4.3499999999999997E-2</v>
      </c>
      <c r="AN36">
        <v>4.0800000000000003E-2</v>
      </c>
      <c r="AO36">
        <v>3.9899999999999998E-2</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9FFD-37F0-492A-B84E-076DDE3F9F3C}">
  <sheetPr>
    <tabColor rgb="FFFF0000"/>
  </sheetPr>
  <dimension ref="A1:AP34"/>
  <sheetViews>
    <sheetView workbookViewId="0">
      <selection activeCell="AI2" sqref="AI2"/>
    </sheetView>
  </sheetViews>
  <sheetFormatPr baseColWidth="10" defaultRowHeight="15" x14ac:dyDescent="0.25"/>
  <cols>
    <col min="1" max="1" width="26.7109375" bestFit="1" customWidth="1"/>
    <col min="2" max="41" width="12.7109375" bestFit="1" customWidth="1"/>
    <col min="42" max="43" width="14.42578125" bestFit="1" customWidth="1"/>
    <col min="44" max="45" width="10.7109375" bestFit="1" customWidth="1"/>
    <col min="46" max="46" width="9.7109375" bestFit="1" customWidth="1"/>
    <col min="47" max="47" width="10.7109375" bestFit="1" customWidth="1"/>
    <col min="48" max="48" width="8" bestFit="1" customWidth="1"/>
    <col min="49" max="49" width="9.7109375" bestFit="1" customWidth="1"/>
    <col min="50" max="53" width="8" bestFit="1" customWidth="1"/>
    <col min="54" max="54" width="12.85546875" bestFit="1" customWidth="1"/>
    <col min="55" max="57" width="12.7109375" bestFit="1" customWidth="1"/>
    <col min="58" max="94" width="12.7109375" customWidth="1"/>
    <col min="95" max="98" width="14.42578125" bestFit="1" customWidth="1"/>
    <col min="99" max="101" width="12.7109375" customWidth="1"/>
    <col min="102" max="103" width="12.7109375" bestFit="1" customWidth="1"/>
    <col min="104" max="166" width="12.7109375" customWidth="1"/>
    <col min="167" max="167" width="14.42578125" bestFit="1" customWidth="1"/>
    <col min="168" max="172" width="12.7109375" bestFit="1" customWidth="1"/>
    <col min="173" max="202" width="12.7109375" customWidth="1"/>
    <col min="203" max="207" width="14.42578125" bestFit="1" customWidth="1"/>
    <col min="208" max="209" width="12.7109375" customWidth="1"/>
    <col min="210" max="212" width="14.42578125" bestFit="1" customWidth="1"/>
    <col min="213" max="216" width="12.7109375" bestFit="1" customWidth="1"/>
    <col min="217" max="242" width="12.7109375" customWidth="1"/>
    <col min="243" max="243" width="14.42578125" bestFit="1" customWidth="1"/>
    <col min="244" max="267" width="12.7109375" bestFit="1" customWidth="1"/>
    <col min="268" max="269" width="12.7109375" customWidth="1"/>
    <col min="270" max="272" width="14.42578125" bestFit="1" customWidth="1"/>
    <col min="273" max="274" width="12.7109375" bestFit="1" customWidth="1"/>
    <col min="275" max="278" width="14.42578125" bestFit="1" customWidth="1"/>
  </cols>
  <sheetData>
    <row r="1" spans="1:42" x14ac:dyDescent="0.25">
      <c r="A1" t="s">
        <v>24752</v>
      </c>
      <c r="B1" t="s">
        <v>24749</v>
      </c>
      <c r="C1" t="s">
        <v>15707</v>
      </c>
      <c r="D1" t="s">
        <v>6317</v>
      </c>
      <c r="E1" t="s">
        <v>15708</v>
      </c>
      <c r="F1" t="s">
        <v>15709</v>
      </c>
      <c r="G1" t="s">
        <v>15710</v>
      </c>
      <c r="H1" t="s">
        <v>6318</v>
      </c>
      <c r="I1" t="s">
        <v>15711</v>
      </c>
      <c r="J1" t="s">
        <v>15712</v>
      </c>
      <c r="K1" t="s">
        <v>15713</v>
      </c>
      <c r="L1" t="s">
        <v>6319</v>
      </c>
      <c r="M1" t="s">
        <v>15714</v>
      </c>
      <c r="N1" t="s">
        <v>15715</v>
      </c>
      <c r="O1" t="s">
        <v>15716</v>
      </c>
      <c r="P1" t="s">
        <v>6320</v>
      </c>
      <c r="Q1" t="s">
        <v>15717</v>
      </c>
      <c r="R1" t="s">
        <v>6321</v>
      </c>
      <c r="S1" t="s">
        <v>6322</v>
      </c>
      <c r="T1" t="s">
        <v>6323</v>
      </c>
      <c r="U1" t="s">
        <v>6324</v>
      </c>
      <c r="V1" t="s">
        <v>15718</v>
      </c>
      <c r="W1" t="s">
        <v>15719</v>
      </c>
      <c r="X1" t="s">
        <v>6325</v>
      </c>
      <c r="Y1" t="s">
        <v>15721</v>
      </c>
      <c r="Z1" t="s">
        <v>15722</v>
      </c>
      <c r="AA1" t="s">
        <v>15723</v>
      </c>
      <c r="AB1" t="s">
        <v>6326</v>
      </c>
      <c r="AC1" t="s">
        <v>15724</v>
      </c>
      <c r="AD1" t="s">
        <v>15725</v>
      </c>
      <c r="AE1" t="s">
        <v>15726</v>
      </c>
      <c r="AF1" t="s">
        <v>6327</v>
      </c>
      <c r="AG1" t="s">
        <v>15727</v>
      </c>
      <c r="AH1" t="s">
        <v>15728</v>
      </c>
      <c r="AI1" t="s">
        <v>15729</v>
      </c>
      <c r="AJ1" t="s">
        <v>6328</v>
      </c>
      <c r="AK1" t="s">
        <v>15730</v>
      </c>
      <c r="AL1" t="s">
        <v>15731</v>
      </c>
      <c r="AM1" t="s">
        <v>15732</v>
      </c>
      <c r="AN1" t="s">
        <v>6329</v>
      </c>
      <c r="AO1" t="s">
        <v>15733</v>
      </c>
      <c r="AP1" t="s">
        <v>24757</v>
      </c>
    </row>
    <row r="2" spans="1:42" x14ac:dyDescent="0.25">
      <c r="A2" s="6" t="s">
        <v>3967</v>
      </c>
      <c r="B2">
        <v>2262</v>
      </c>
      <c r="C2">
        <v>2137</v>
      </c>
      <c r="D2">
        <v>2439</v>
      </c>
      <c r="E2">
        <v>2436</v>
      </c>
      <c r="F2">
        <v>2074</v>
      </c>
      <c r="G2">
        <v>1913</v>
      </c>
      <c r="H2">
        <v>2209</v>
      </c>
      <c r="I2">
        <v>2126</v>
      </c>
      <c r="J2">
        <v>2711</v>
      </c>
      <c r="K2">
        <v>1938</v>
      </c>
      <c r="L2">
        <v>2199</v>
      </c>
      <c r="M2">
        <v>2094</v>
      </c>
      <c r="N2">
        <v>1970</v>
      </c>
      <c r="O2">
        <v>1871</v>
      </c>
      <c r="P2">
        <v>1997</v>
      </c>
      <c r="Q2">
        <v>1805</v>
      </c>
      <c r="R2">
        <v>1857</v>
      </c>
      <c r="S2">
        <v>1806</v>
      </c>
      <c r="T2">
        <v>1765</v>
      </c>
      <c r="U2">
        <v>1680</v>
      </c>
      <c r="V2">
        <v>1682</v>
      </c>
      <c r="W2">
        <v>1686</v>
      </c>
      <c r="X2">
        <v>1804</v>
      </c>
      <c r="Y2">
        <v>1827</v>
      </c>
      <c r="Z2">
        <v>1820</v>
      </c>
      <c r="AA2">
        <v>1968</v>
      </c>
      <c r="AB2">
        <v>1850</v>
      </c>
      <c r="AC2">
        <v>1780</v>
      </c>
      <c r="AD2">
        <v>1627</v>
      </c>
      <c r="AE2">
        <v>1697</v>
      </c>
      <c r="AF2">
        <v>1950</v>
      </c>
      <c r="AG2">
        <v>1781</v>
      </c>
      <c r="AH2">
        <v>1724</v>
      </c>
      <c r="AI2">
        <v>1811</v>
      </c>
      <c r="AJ2">
        <v>1993</v>
      </c>
      <c r="AK2">
        <v>1900</v>
      </c>
      <c r="AL2">
        <v>2183</v>
      </c>
      <c r="AM2">
        <v>2142</v>
      </c>
      <c r="AN2">
        <v>2284</v>
      </c>
      <c r="AO2">
        <v>2538</v>
      </c>
    </row>
    <row r="3" spans="1:42" x14ac:dyDescent="0.25">
      <c r="A3" s="6" t="s">
        <v>6248</v>
      </c>
      <c r="B3">
        <v>60</v>
      </c>
      <c r="C3">
        <v>174</v>
      </c>
      <c r="D3">
        <v>185</v>
      </c>
      <c r="E3">
        <v>155</v>
      </c>
      <c r="F3">
        <v>120</v>
      </c>
      <c r="G3">
        <v>203</v>
      </c>
      <c r="H3">
        <v>127</v>
      </c>
      <c r="I3">
        <v>67.16</v>
      </c>
      <c r="J3">
        <v>31.65</v>
      </c>
      <c r="K3">
        <v>18.7</v>
      </c>
      <c r="L3">
        <v>23.35</v>
      </c>
      <c r="M3">
        <v>17.510000000000002</v>
      </c>
      <c r="N3">
        <v>12.71</v>
      </c>
      <c r="O3">
        <v>6.48</v>
      </c>
      <c r="P3">
        <v>7.26</v>
      </c>
      <c r="Q3">
        <v>47.87</v>
      </c>
      <c r="R3">
        <v>73.099999999999994</v>
      </c>
      <c r="S3">
        <v>98.73</v>
      </c>
      <c r="T3">
        <v>214.83</v>
      </c>
      <c r="U3">
        <v>243.05</v>
      </c>
      <c r="V3">
        <v>101.12</v>
      </c>
      <c r="W3">
        <v>142.5</v>
      </c>
      <c r="X3">
        <v>161.13</v>
      </c>
      <c r="Y3">
        <v>178.06</v>
      </c>
      <c r="Z3">
        <v>193.93</v>
      </c>
      <c r="AA3">
        <v>74.94</v>
      </c>
      <c r="AB3">
        <v>111.04</v>
      </c>
      <c r="AC3">
        <v>130.82</v>
      </c>
      <c r="AD3">
        <v>125.09</v>
      </c>
      <c r="AE3">
        <v>167.13</v>
      </c>
      <c r="AF3">
        <v>197.09</v>
      </c>
      <c r="AG3">
        <v>245.75</v>
      </c>
      <c r="AH3">
        <v>166.08</v>
      </c>
      <c r="AI3">
        <v>145.57</v>
      </c>
      <c r="AJ3">
        <v>105.13</v>
      </c>
      <c r="AK3">
        <v>167.32</v>
      </c>
      <c r="AL3">
        <v>159.69999999999999</v>
      </c>
      <c r="AM3">
        <v>183.51</v>
      </c>
      <c r="AN3">
        <v>186.02</v>
      </c>
      <c r="AO3">
        <v>157.91</v>
      </c>
    </row>
    <row r="4" spans="1:42" x14ac:dyDescent="0.25">
      <c r="A4" s="6" t="s">
        <v>6249</v>
      </c>
      <c r="B4">
        <v>2322</v>
      </c>
      <c r="C4">
        <v>2311</v>
      </c>
      <c r="D4">
        <v>2624</v>
      </c>
      <c r="E4">
        <v>2591</v>
      </c>
      <c r="F4">
        <v>2194</v>
      </c>
      <c r="G4">
        <v>2116</v>
      </c>
      <c r="H4">
        <v>2336</v>
      </c>
      <c r="I4">
        <v>2193</v>
      </c>
      <c r="J4">
        <v>2743</v>
      </c>
      <c r="K4">
        <v>1956</v>
      </c>
      <c r="L4">
        <v>2222</v>
      </c>
      <c r="M4">
        <v>2111</v>
      </c>
      <c r="N4">
        <v>1982</v>
      </c>
      <c r="O4">
        <v>1877</v>
      </c>
      <c r="P4">
        <v>2004</v>
      </c>
      <c r="Q4">
        <v>1853</v>
      </c>
      <c r="R4">
        <v>1930</v>
      </c>
      <c r="S4">
        <v>1905</v>
      </c>
      <c r="T4">
        <v>1980</v>
      </c>
      <c r="U4">
        <v>1923</v>
      </c>
      <c r="V4">
        <v>1783</v>
      </c>
      <c r="W4">
        <v>1828</v>
      </c>
      <c r="X4">
        <v>1965</v>
      </c>
      <c r="Y4">
        <v>2005</v>
      </c>
      <c r="Z4">
        <v>2014</v>
      </c>
      <c r="AA4">
        <v>2043</v>
      </c>
      <c r="AB4">
        <v>1961</v>
      </c>
      <c r="AC4">
        <v>1911</v>
      </c>
      <c r="AD4">
        <v>1752</v>
      </c>
      <c r="AE4">
        <v>1865</v>
      </c>
      <c r="AF4">
        <v>2147</v>
      </c>
      <c r="AG4">
        <v>2027</v>
      </c>
      <c r="AH4">
        <v>1890</v>
      </c>
      <c r="AI4">
        <v>1957</v>
      </c>
      <c r="AJ4">
        <v>2098</v>
      </c>
      <c r="AK4">
        <v>2068</v>
      </c>
      <c r="AL4">
        <v>2343</v>
      </c>
      <c r="AM4">
        <v>2326</v>
      </c>
      <c r="AN4">
        <v>2470</v>
      </c>
      <c r="AO4">
        <v>2695</v>
      </c>
    </row>
    <row r="5" spans="1:42" x14ac:dyDescent="0.25">
      <c r="A5" s="6" t="s">
        <v>6250</v>
      </c>
      <c r="B5">
        <v>5.8299999999999998E-2</v>
      </c>
      <c r="C5">
        <v>9.2200000000000004E-2</v>
      </c>
      <c r="D5">
        <v>0.12330000000000001</v>
      </c>
      <c r="E5">
        <v>0.1817</v>
      </c>
      <c r="F5">
        <v>-0.2001</v>
      </c>
      <c r="G5">
        <v>8.1500000000000003E-2</v>
      </c>
      <c r="H5">
        <v>5.1200000000000002E-2</v>
      </c>
      <c r="I5">
        <v>3.85E-2</v>
      </c>
      <c r="J5">
        <v>0.3836</v>
      </c>
      <c r="K5">
        <v>4.2200000000000001E-2</v>
      </c>
      <c r="L5">
        <v>0.1086</v>
      </c>
      <c r="M5">
        <v>0.1394</v>
      </c>
      <c r="N5">
        <v>2.69E-2</v>
      </c>
      <c r="O5">
        <v>-1.43E-2</v>
      </c>
      <c r="P5">
        <v>1.26E-2</v>
      </c>
      <c r="Q5">
        <v>-3.6299999999999999E-2</v>
      </c>
      <c r="R5">
        <v>8.2600000000000007E-2</v>
      </c>
      <c r="S5">
        <v>4.1599999999999998E-2</v>
      </c>
      <c r="T5">
        <v>7.3000000000000001E-3</v>
      </c>
      <c r="U5">
        <v>-4.1000000000000002E-2</v>
      </c>
      <c r="V5">
        <v>-0.1145</v>
      </c>
      <c r="W5">
        <v>-0.1048</v>
      </c>
      <c r="X5">
        <v>1.9E-3</v>
      </c>
      <c r="Y5">
        <v>4.9099999999999998E-2</v>
      </c>
      <c r="Z5">
        <v>0.14929999999999999</v>
      </c>
      <c r="AA5">
        <v>9.5399999999999999E-2</v>
      </c>
      <c r="AB5">
        <v>-8.6400000000000005E-2</v>
      </c>
      <c r="AC5">
        <v>-5.7200000000000001E-2</v>
      </c>
      <c r="AD5">
        <v>-7.2900000000000006E-2</v>
      </c>
      <c r="AE5">
        <v>-4.7100000000000003E-2</v>
      </c>
      <c r="AF5">
        <v>2.3199999999999998E-2</v>
      </c>
      <c r="AG5">
        <v>-1.95E-2</v>
      </c>
      <c r="AH5">
        <v>-0.19320000000000001</v>
      </c>
      <c r="AI5">
        <v>-0.1585</v>
      </c>
      <c r="AJ5">
        <v>-0.15040000000000001</v>
      </c>
      <c r="AK5">
        <v>-0.23300000000000001</v>
      </c>
      <c r="AL5">
        <v>1.9699999999999999E-2</v>
      </c>
      <c r="AM5">
        <v>6.9099999999999995E-2</v>
      </c>
      <c r="AN5">
        <v>7.7600000000000002E-2</v>
      </c>
      <c r="AO5">
        <v>6.5699999999999995E-2</v>
      </c>
    </row>
    <row r="6" spans="1:42" x14ac:dyDescent="0.25">
      <c r="A6" s="6" t="s">
        <v>3968</v>
      </c>
      <c r="B6">
        <v>1163</v>
      </c>
      <c r="C6">
        <v>1088</v>
      </c>
      <c r="D6">
        <v>1109</v>
      </c>
      <c r="E6">
        <v>1007</v>
      </c>
      <c r="F6">
        <v>993</v>
      </c>
      <c r="G6">
        <v>998</v>
      </c>
      <c r="H6">
        <v>1171</v>
      </c>
      <c r="I6">
        <v>838.43</v>
      </c>
      <c r="J6">
        <v>892.26</v>
      </c>
      <c r="K6">
        <v>862.31</v>
      </c>
      <c r="L6">
        <v>935.68</v>
      </c>
      <c r="M6">
        <v>1083</v>
      </c>
      <c r="N6">
        <v>1147</v>
      </c>
      <c r="O6">
        <v>1098</v>
      </c>
      <c r="P6">
        <v>1217</v>
      </c>
      <c r="Q6">
        <v>1046</v>
      </c>
      <c r="R6">
        <v>1491</v>
      </c>
      <c r="S6">
        <v>1380</v>
      </c>
      <c r="T6">
        <v>1237</v>
      </c>
      <c r="U6">
        <v>1724</v>
      </c>
      <c r="V6">
        <v>1557</v>
      </c>
      <c r="W6">
        <v>1727</v>
      </c>
      <c r="X6">
        <v>1603</v>
      </c>
      <c r="Y6">
        <v>2860</v>
      </c>
      <c r="Z6">
        <v>2910</v>
      </c>
      <c r="AA6">
        <v>3036</v>
      </c>
      <c r="AB6">
        <v>3238</v>
      </c>
      <c r="AC6">
        <v>3294</v>
      </c>
      <c r="AD6">
        <v>3473</v>
      </c>
      <c r="AE6">
        <v>3103</v>
      </c>
      <c r="AF6">
        <v>2579</v>
      </c>
      <c r="AG6">
        <v>2707</v>
      </c>
      <c r="AH6">
        <v>2774</v>
      </c>
      <c r="AI6">
        <v>2743</v>
      </c>
      <c r="AJ6">
        <v>3059</v>
      </c>
      <c r="AK6">
        <v>2894</v>
      </c>
      <c r="AL6">
        <v>3048</v>
      </c>
      <c r="AM6">
        <v>2770</v>
      </c>
      <c r="AN6">
        <v>3015</v>
      </c>
      <c r="AO6">
        <v>3259</v>
      </c>
    </row>
    <row r="7" spans="1:42" x14ac:dyDescent="0.25">
      <c r="A7" s="6" t="s">
        <v>3969</v>
      </c>
      <c r="B7">
        <v>1393</v>
      </c>
      <c r="C7">
        <v>1438</v>
      </c>
      <c r="D7">
        <v>1311</v>
      </c>
      <c r="E7">
        <v>1393</v>
      </c>
      <c r="F7">
        <v>1455</v>
      </c>
      <c r="G7">
        <v>1443</v>
      </c>
      <c r="H7">
        <v>1674</v>
      </c>
      <c r="I7">
        <v>2250</v>
      </c>
      <c r="J7">
        <v>2291</v>
      </c>
      <c r="K7">
        <v>2351</v>
      </c>
      <c r="L7">
        <v>1876</v>
      </c>
      <c r="M7">
        <v>1816</v>
      </c>
      <c r="N7">
        <v>1898</v>
      </c>
      <c r="O7">
        <v>2154</v>
      </c>
      <c r="P7">
        <v>2145</v>
      </c>
      <c r="Q7">
        <v>2424</v>
      </c>
      <c r="R7">
        <v>1736</v>
      </c>
      <c r="S7">
        <v>1958</v>
      </c>
      <c r="T7">
        <v>2154</v>
      </c>
      <c r="U7">
        <v>1937</v>
      </c>
      <c r="V7">
        <v>2116</v>
      </c>
      <c r="W7">
        <v>2139</v>
      </c>
      <c r="X7">
        <v>2033</v>
      </c>
      <c r="Y7">
        <v>650.05999999999995</v>
      </c>
      <c r="Z7">
        <v>689.99</v>
      </c>
      <c r="AA7">
        <v>482.12</v>
      </c>
      <c r="AB7">
        <v>411.28</v>
      </c>
      <c r="AC7">
        <v>536.26</v>
      </c>
      <c r="AD7">
        <v>426.39</v>
      </c>
      <c r="AE7">
        <v>435.22</v>
      </c>
      <c r="AF7">
        <v>378.93</v>
      </c>
      <c r="AG7">
        <v>495.7</v>
      </c>
      <c r="AH7">
        <v>539.12</v>
      </c>
      <c r="AI7">
        <v>679.16</v>
      </c>
      <c r="AJ7">
        <v>600.80999999999995</v>
      </c>
      <c r="AK7">
        <v>697.98</v>
      </c>
      <c r="AL7">
        <v>614.36</v>
      </c>
      <c r="AM7">
        <v>519.37</v>
      </c>
      <c r="AN7">
        <v>519.23</v>
      </c>
      <c r="AO7">
        <v>486.77</v>
      </c>
    </row>
    <row r="8" spans="1:42" x14ac:dyDescent="0.25">
      <c r="A8" s="6" t="s">
        <v>3970</v>
      </c>
      <c r="B8">
        <v>4878</v>
      </c>
      <c r="C8">
        <v>4837</v>
      </c>
      <c r="D8">
        <v>5044</v>
      </c>
      <c r="E8">
        <v>4991</v>
      </c>
      <c r="F8">
        <v>4642</v>
      </c>
      <c r="G8">
        <v>4557</v>
      </c>
      <c r="H8">
        <v>5181</v>
      </c>
      <c r="I8">
        <v>5281</v>
      </c>
      <c r="J8">
        <v>5926</v>
      </c>
      <c r="K8">
        <v>5170</v>
      </c>
      <c r="L8">
        <v>5034</v>
      </c>
      <c r="M8">
        <v>5010</v>
      </c>
      <c r="N8">
        <v>5027</v>
      </c>
      <c r="O8">
        <v>5129</v>
      </c>
      <c r="P8">
        <v>5367</v>
      </c>
      <c r="Q8">
        <v>5323</v>
      </c>
      <c r="R8">
        <v>5158</v>
      </c>
      <c r="S8">
        <v>5243</v>
      </c>
      <c r="T8">
        <v>5371</v>
      </c>
      <c r="U8">
        <v>5584</v>
      </c>
      <c r="V8">
        <v>5456</v>
      </c>
      <c r="W8">
        <v>5695</v>
      </c>
      <c r="X8">
        <v>5601</v>
      </c>
      <c r="Y8">
        <v>5515</v>
      </c>
      <c r="Z8">
        <v>5614</v>
      </c>
      <c r="AA8">
        <v>5560</v>
      </c>
      <c r="AB8">
        <v>5610</v>
      </c>
      <c r="AC8">
        <v>5742</v>
      </c>
      <c r="AD8">
        <v>5651</v>
      </c>
      <c r="AE8">
        <v>5403</v>
      </c>
      <c r="AF8">
        <v>5105</v>
      </c>
      <c r="AG8">
        <v>5230</v>
      </c>
      <c r="AH8">
        <v>5203</v>
      </c>
      <c r="AI8">
        <v>5379</v>
      </c>
      <c r="AJ8">
        <v>5758</v>
      </c>
      <c r="AK8">
        <v>5659</v>
      </c>
      <c r="AL8">
        <v>6005</v>
      </c>
      <c r="AM8">
        <v>5615</v>
      </c>
      <c r="AN8">
        <v>6004</v>
      </c>
      <c r="AO8">
        <v>6441</v>
      </c>
    </row>
    <row r="9" spans="1:42" x14ac:dyDescent="0.25">
      <c r="A9" s="6" t="s">
        <v>6251</v>
      </c>
      <c r="B9">
        <v>439</v>
      </c>
      <c r="C9">
        <v>434</v>
      </c>
      <c r="D9">
        <v>447</v>
      </c>
      <c r="E9">
        <v>460</v>
      </c>
      <c r="F9">
        <v>478</v>
      </c>
      <c r="G9">
        <v>501</v>
      </c>
      <c r="H9">
        <v>456</v>
      </c>
      <c r="I9">
        <v>425.63</v>
      </c>
      <c r="J9">
        <v>448.44</v>
      </c>
      <c r="K9">
        <v>456.73</v>
      </c>
      <c r="L9">
        <v>463.83</v>
      </c>
      <c r="M9">
        <v>563.62</v>
      </c>
      <c r="N9">
        <v>568.61</v>
      </c>
      <c r="O9">
        <v>567.15</v>
      </c>
      <c r="P9">
        <v>594.83000000000004</v>
      </c>
      <c r="Q9">
        <v>571.21</v>
      </c>
      <c r="R9">
        <v>895</v>
      </c>
      <c r="S9">
        <v>985.75</v>
      </c>
      <c r="T9">
        <v>745.94</v>
      </c>
      <c r="U9">
        <v>1029</v>
      </c>
      <c r="V9">
        <v>1054</v>
      </c>
      <c r="W9">
        <v>1098</v>
      </c>
      <c r="X9">
        <v>1094</v>
      </c>
      <c r="Y9">
        <v>1080</v>
      </c>
      <c r="Z9">
        <v>1068</v>
      </c>
      <c r="AA9">
        <v>1037</v>
      </c>
      <c r="AB9">
        <v>1017</v>
      </c>
      <c r="AC9">
        <v>1042</v>
      </c>
      <c r="AD9">
        <v>1056</v>
      </c>
      <c r="AE9">
        <v>1065</v>
      </c>
      <c r="AF9">
        <v>892.34</v>
      </c>
      <c r="AG9">
        <v>929.89</v>
      </c>
      <c r="AH9">
        <v>964.41</v>
      </c>
      <c r="AI9">
        <v>965.94</v>
      </c>
      <c r="AJ9">
        <v>980.26</v>
      </c>
      <c r="AK9">
        <v>970.61</v>
      </c>
      <c r="AL9">
        <v>984.58</v>
      </c>
      <c r="AM9">
        <v>960.06</v>
      </c>
      <c r="AN9">
        <v>966.95</v>
      </c>
      <c r="AO9">
        <v>937.07</v>
      </c>
    </row>
    <row r="10" spans="1:42" x14ac:dyDescent="0.25">
      <c r="A10" s="6" t="s">
        <v>24754</v>
      </c>
      <c r="B10">
        <v>667</v>
      </c>
      <c r="C10">
        <v>612</v>
      </c>
      <c r="D10">
        <v>584</v>
      </c>
      <c r="E10">
        <v>612</v>
      </c>
      <c r="F10">
        <v>560</v>
      </c>
      <c r="G10">
        <v>543</v>
      </c>
      <c r="H10">
        <v>517</v>
      </c>
      <c r="I10">
        <v>718.56</v>
      </c>
      <c r="J10">
        <v>597.57000000000005</v>
      </c>
      <c r="K10">
        <v>521</v>
      </c>
      <c r="L10">
        <v>527.41999999999996</v>
      </c>
      <c r="M10">
        <v>558.69000000000005</v>
      </c>
      <c r="N10">
        <v>528.25</v>
      </c>
      <c r="O10">
        <v>523.76</v>
      </c>
      <c r="P10">
        <v>600.80999999999995</v>
      </c>
      <c r="Q10">
        <v>626.04</v>
      </c>
      <c r="R10">
        <v>893.97</v>
      </c>
      <c r="S10">
        <v>937.46</v>
      </c>
      <c r="T10">
        <v>903.14</v>
      </c>
      <c r="U10">
        <v>859.22</v>
      </c>
      <c r="V10">
        <v>905.05</v>
      </c>
      <c r="W10">
        <v>898.72</v>
      </c>
      <c r="X10">
        <v>992.49</v>
      </c>
      <c r="Y10">
        <v>977.69</v>
      </c>
      <c r="Z10">
        <v>910.66</v>
      </c>
      <c r="AA10">
        <v>911.33</v>
      </c>
      <c r="AB10">
        <v>883.94</v>
      </c>
      <c r="AC10">
        <v>896.1</v>
      </c>
      <c r="AD10">
        <v>912.17</v>
      </c>
      <c r="AE10">
        <v>1635</v>
      </c>
      <c r="AF10">
        <v>558.55999999999995</v>
      </c>
      <c r="AG10">
        <v>655.37</v>
      </c>
      <c r="AH10">
        <v>595.30999999999995</v>
      </c>
      <c r="AI10">
        <v>590.75</v>
      </c>
      <c r="AJ10">
        <v>533.45000000000005</v>
      </c>
      <c r="AK10">
        <v>638.35</v>
      </c>
      <c r="AL10">
        <v>639.71</v>
      </c>
      <c r="AM10">
        <v>658.02</v>
      </c>
      <c r="AN10">
        <v>473.59</v>
      </c>
      <c r="AO10">
        <v>624.14</v>
      </c>
    </row>
    <row r="11" spans="1:42" x14ac:dyDescent="0.25">
      <c r="A11" s="6" t="s">
        <v>6336</v>
      </c>
      <c r="B11">
        <v>206</v>
      </c>
      <c r="C11">
        <v>206</v>
      </c>
      <c r="D11">
        <v>206</v>
      </c>
      <c r="E11">
        <v>244</v>
      </c>
      <c r="F11">
        <v>248</v>
      </c>
      <c r="G11">
        <v>251</v>
      </c>
      <c r="H11">
        <v>249</v>
      </c>
      <c r="I11">
        <v>206.66</v>
      </c>
      <c r="J11">
        <v>206.99</v>
      </c>
      <c r="K11">
        <v>206.96</v>
      </c>
      <c r="L11">
        <v>207.37</v>
      </c>
      <c r="M11">
        <v>326.89</v>
      </c>
      <c r="N11">
        <v>322.64999999999998</v>
      </c>
      <c r="O11">
        <v>306.48</v>
      </c>
      <c r="P11">
        <v>508.42</v>
      </c>
      <c r="Q11">
        <v>439.58</v>
      </c>
      <c r="R11">
        <v>534.4</v>
      </c>
      <c r="S11">
        <v>535.04999999999995</v>
      </c>
      <c r="T11">
        <v>466.45</v>
      </c>
      <c r="U11">
        <v>553.29</v>
      </c>
      <c r="V11">
        <v>558.30999999999995</v>
      </c>
      <c r="W11">
        <v>581.29999999999995</v>
      </c>
      <c r="X11">
        <v>564.67999999999995</v>
      </c>
      <c r="Y11">
        <v>563.44000000000005</v>
      </c>
      <c r="Z11">
        <v>548.85</v>
      </c>
      <c r="AA11">
        <v>545.4</v>
      </c>
      <c r="AB11">
        <v>532.24</v>
      </c>
      <c r="AC11">
        <v>593.16</v>
      </c>
      <c r="AD11">
        <v>567.26</v>
      </c>
      <c r="AE11">
        <v>0</v>
      </c>
      <c r="AF11">
        <v>111.65</v>
      </c>
      <c r="AG11">
        <v>0</v>
      </c>
      <c r="AH11">
        <v>0</v>
      </c>
      <c r="AI11">
        <v>0</v>
      </c>
      <c r="AJ11">
        <v>112.95</v>
      </c>
      <c r="AK11">
        <v>0</v>
      </c>
      <c r="AL11">
        <v>0</v>
      </c>
      <c r="AM11">
        <v>0</v>
      </c>
      <c r="AN11">
        <v>114.11</v>
      </c>
      <c r="AO11">
        <v>0</v>
      </c>
    </row>
    <row r="12" spans="1:42" x14ac:dyDescent="0.25">
      <c r="A12" s="6" t="s">
        <v>6252</v>
      </c>
      <c r="B12">
        <v>566</v>
      </c>
      <c r="C12">
        <v>541</v>
      </c>
      <c r="D12">
        <v>546</v>
      </c>
      <c r="E12">
        <v>563</v>
      </c>
      <c r="F12">
        <v>597</v>
      </c>
      <c r="G12">
        <v>640</v>
      </c>
      <c r="H12">
        <v>686</v>
      </c>
      <c r="I12">
        <v>625.85</v>
      </c>
      <c r="J12">
        <v>677.32</v>
      </c>
      <c r="K12">
        <v>666.69</v>
      </c>
      <c r="L12">
        <v>1077</v>
      </c>
      <c r="M12">
        <v>812.05</v>
      </c>
      <c r="N12">
        <v>793.88</v>
      </c>
      <c r="O12">
        <v>765.59</v>
      </c>
      <c r="P12">
        <v>895.84</v>
      </c>
      <c r="Q12">
        <v>923.99</v>
      </c>
      <c r="R12">
        <v>1493</v>
      </c>
      <c r="S12">
        <v>1341</v>
      </c>
      <c r="T12">
        <v>1396</v>
      </c>
      <c r="U12">
        <v>1122</v>
      </c>
      <c r="V12">
        <v>1146</v>
      </c>
      <c r="W12">
        <v>1153</v>
      </c>
      <c r="X12">
        <v>1076</v>
      </c>
      <c r="Y12">
        <v>1057</v>
      </c>
      <c r="Z12">
        <v>1081</v>
      </c>
      <c r="AA12">
        <v>1106</v>
      </c>
      <c r="AB12">
        <v>1173</v>
      </c>
      <c r="AC12">
        <v>1043</v>
      </c>
      <c r="AD12">
        <v>1055</v>
      </c>
      <c r="AE12">
        <v>898.24</v>
      </c>
      <c r="AF12">
        <v>957.46</v>
      </c>
      <c r="AG12">
        <v>784.35</v>
      </c>
      <c r="AH12">
        <v>797.94</v>
      </c>
      <c r="AI12">
        <v>683.26</v>
      </c>
      <c r="AJ12">
        <v>809.72</v>
      </c>
      <c r="AK12">
        <v>780.27</v>
      </c>
      <c r="AL12">
        <v>769.82</v>
      </c>
      <c r="AM12">
        <v>759.11</v>
      </c>
      <c r="AN12">
        <v>765.52</v>
      </c>
      <c r="AO12">
        <v>724.61</v>
      </c>
    </row>
    <row r="13" spans="1:42" x14ac:dyDescent="0.25">
      <c r="A13" s="6" t="s">
        <v>6253</v>
      </c>
      <c r="B13">
        <v>1878</v>
      </c>
      <c r="C13">
        <v>1793</v>
      </c>
      <c r="D13">
        <v>1783</v>
      </c>
      <c r="E13">
        <v>1879</v>
      </c>
      <c r="F13">
        <v>1883</v>
      </c>
      <c r="G13">
        <v>1935</v>
      </c>
      <c r="H13">
        <v>1908</v>
      </c>
      <c r="I13">
        <v>1977</v>
      </c>
      <c r="J13">
        <v>1930</v>
      </c>
      <c r="K13">
        <v>1851</v>
      </c>
      <c r="L13">
        <v>2276</v>
      </c>
      <c r="M13">
        <v>2261</v>
      </c>
      <c r="N13">
        <v>2213</v>
      </c>
      <c r="O13">
        <v>2163</v>
      </c>
      <c r="P13">
        <v>2600</v>
      </c>
      <c r="Q13">
        <v>2561</v>
      </c>
      <c r="R13">
        <v>3816</v>
      </c>
      <c r="S13">
        <v>3799</v>
      </c>
      <c r="T13">
        <v>3512</v>
      </c>
      <c r="U13">
        <v>3564</v>
      </c>
      <c r="V13">
        <v>3663</v>
      </c>
      <c r="W13">
        <v>3730</v>
      </c>
      <c r="X13">
        <v>3726</v>
      </c>
      <c r="Y13">
        <v>3679</v>
      </c>
      <c r="Z13">
        <v>3608</v>
      </c>
      <c r="AA13">
        <v>3600</v>
      </c>
      <c r="AB13">
        <v>3606</v>
      </c>
      <c r="AC13">
        <v>3575</v>
      </c>
      <c r="AD13">
        <v>3590</v>
      </c>
      <c r="AE13">
        <v>3599</v>
      </c>
      <c r="AF13">
        <v>2520</v>
      </c>
      <c r="AG13">
        <v>2370</v>
      </c>
      <c r="AH13">
        <v>2358</v>
      </c>
      <c r="AI13">
        <v>2240</v>
      </c>
      <c r="AJ13">
        <v>2436</v>
      </c>
      <c r="AK13">
        <v>2389</v>
      </c>
      <c r="AL13">
        <v>2394</v>
      </c>
      <c r="AM13">
        <v>2377</v>
      </c>
      <c r="AN13">
        <v>2320</v>
      </c>
      <c r="AO13">
        <v>2286</v>
      </c>
    </row>
    <row r="14" spans="1:42" x14ac:dyDescent="0.25">
      <c r="A14" s="6" t="s">
        <v>3971</v>
      </c>
      <c r="B14">
        <v>6756</v>
      </c>
      <c r="C14">
        <v>6630</v>
      </c>
      <c r="D14">
        <v>6827</v>
      </c>
      <c r="E14">
        <v>6870</v>
      </c>
      <c r="F14">
        <v>6525</v>
      </c>
      <c r="G14">
        <v>6492</v>
      </c>
      <c r="H14">
        <v>7089</v>
      </c>
      <c r="I14">
        <v>7258</v>
      </c>
      <c r="J14">
        <v>7856</v>
      </c>
      <c r="K14">
        <v>7021</v>
      </c>
      <c r="L14">
        <v>7310</v>
      </c>
      <c r="M14">
        <v>7272</v>
      </c>
      <c r="N14">
        <v>7241</v>
      </c>
      <c r="O14">
        <v>7292</v>
      </c>
      <c r="P14">
        <v>7967</v>
      </c>
      <c r="Q14">
        <v>7884</v>
      </c>
      <c r="R14">
        <v>8974</v>
      </c>
      <c r="S14">
        <v>9042</v>
      </c>
      <c r="T14">
        <v>8883</v>
      </c>
      <c r="U14">
        <v>9148</v>
      </c>
      <c r="V14">
        <v>9119</v>
      </c>
      <c r="W14">
        <v>9425</v>
      </c>
      <c r="X14">
        <v>9328</v>
      </c>
      <c r="Y14">
        <v>9194</v>
      </c>
      <c r="Z14">
        <v>9222</v>
      </c>
      <c r="AA14">
        <v>9160</v>
      </c>
      <c r="AB14">
        <v>9216</v>
      </c>
      <c r="AC14">
        <v>9317</v>
      </c>
      <c r="AD14">
        <v>9241</v>
      </c>
      <c r="AE14">
        <v>9002</v>
      </c>
      <c r="AF14">
        <v>7625</v>
      </c>
      <c r="AG14">
        <v>7599</v>
      </c>
      <c r="AH14">
        <v>7560</v>
      </c>
      <c r="AI14">
        <v>7619</v>
      </c>
      <c r="AJ14">
        <v>8194</v>
      </c>
      <c r="AK14">
        <v>8049</v>
      </c>
      <c r="AL14">
        <v>8399</v>
      </c>
      <c r="AM14">
        <v>7992</v>
      </c>
      <c r="AN14">
        <v>8324</v>
      </c>
      <c r="AO14">
        <v>8727</v>
      </c>
    </row>
    <row r="15" spans="1:42" x14ac:dyDescent="0.25">
      <c r="A15" s="6" t="s">
        <v>3972</v>
      </c>
      <c r="B15">
        <v>1155</v>
      </c>
      <c r="C15">
        <v>1068</v>
      </c>
      <c r="D15">
        <v>1017</v>
      </c>
      <c r="E15">
        <v>1071</v>
      </c>
      <c r="F15">
        <v>1020</v>
      </c>
      <c r="G15">
        <v>1002</v>
      </c>
      <c r="H15">
        <v>1220</v>
      </c>
      <c r="I15">
        <v>1117</v>
      </c>
      <c r="J15">
        <v>1087</v>
      </c>
      <c r="K15">
        <v>1102</v>
      </c>
      <c r="L15">
        <v>1116</v>
      </c>
      <c r="M15">
        <v>1338</v>
      </c>
      <c r="N15">
        <v>1429</v>
      </c>
      <c r="O15">
        <v>1443</v>
      </c>
      <c r="P15">
        <v>1547</v>
      </c>
      <c r="Q15">
        <v>1296</v>
      </c>
      <c r="R15">
        <v>1546</v>
      </c>
      <c r="S15">
        <v>1543</v>
      </c>
      <c r="T15">
        <v>1401</v>
      </c>
      <c r="U15">
        <v>1619</v>
      </c>
      <c r="V15">
        <v>1693</v>
      </c>
      <c r="W15">
        <v>1721</v>
      </c>
      <c r="X15">
        <v>1513</v>
      </c>
      <c r="Y15">
        <v>1398</v>
      </c>
      <c r="Z15">
        <v>1528</v>
      </c>
      <c r="AA15">
        <v>1644</v>
      </c>
      <c r="AB15">
        <v>1591</v>
      </c>
      <c r="AC15">
        <v>1643</v>
      </c>
      <c r="AD15">
        <v>1714</v>
      </c>
      <c r="AE15">
        <v>1578</v>
      </c>
      <c r="AF15">
        <v>1267</v>
      </c>
      <c r="AG15">
        <v>1247</v>
      </c>
      <c r="AH15">
        <v>1213</v>
      </c>
      <c r="AI15">
        <v>1252</v>
      </c>
      <c r="AJ15">
        <v>1422</v>
      </c>
      <c r="AK15">
        <v>1458</v>
      </c>
      <c r="AL15">
        <v>1646</v>
      </c>
      <c r="AM15">
        <v>1524</v>
      </c>
      <c r="AN15">
        <v>1641</v>
      </c>
      <c r="AO15">
        <v>1975</v>
      </c>
    </row>
    <row r="16" spans="1:42" x14ac:dyDescent="0.25">
      <c r="A16" s="6" t="s">
        <v>24750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970.34</v>
      </c>
      <c r="Z16">
        <v>1084</v>
      </c>
      <c r="AA16">
        <v>752.78</v>
      </c>
      <c r="AB16">
        <v>763.77</v>
      </c>
      <c r="AC16">
        <v>716.59</v>
      </c>
      <c r="AD16">
        <v>737.66</v>
      </c>
      <c r="AE16">
        <v>745.08</v>
      </c>
      <c r="AF16">
        <v>754.04</v>
      </c>
      <c r="AG16">
        <v>652.38</v>
      </c>
      <c r="AH16">
        <v>577.38</v>
      </c>
      <c r="AI16">
        <v>586.02</v>
      </c>
      <c r="AJ16">
        <v>569.41999999999996</v>
      </c>
      <c r="AK16">
        <v>565.14</v>
      </c>
      <c r="AL16">
        <v>776.7</v>
      </c>
      <c r="AM16">
        <v>660.78</v>
      </c>
      <c r="AN16">
        <v>743.52</v>
      </c>
      <c r="AO16">
        <v>796.6</v>
      </c>
    </row>
    <row r="17" spans="1:41" x14ac:dyDescent="0.25">
      <c r="A17" s="6" t="s">
        <v>6254</v>
      </c>
      <c r="B17">
        <v>17</v>
      </c>
      <c r="C17">
        <v>16</v>
      </c>
      <c r="D17">
        <v>152</v>
      </c>
      <c r="E17">
        <v>167</v>
      </c>
      <c r="F17">
        <v>181</v>
      </c>
      <c r="G17">
        <v>214</v>
      </c>
      <c r="H17">
        <v>18</v>
      </c>
      <c r="I17">
        <v>4.6399999999999997</v>
      </c>
      <c r="J17">
        <v>4.74</v>
      </c>
      <c r="K17">
        <v>4.7</v>
      </c>
      <c r="L17">
        <v>4.8899999999999997</v>
      </c>
      <c r="M17">
        <v>42.45</v>
      </c>
      <c r="N17">
        <v>53.1</v>
      </c>
      <c r="O17">
        <v>51.2</v>
      </c>
      <c r="P17">
        <v>38.729999999999997</v>
      </c>
      <c r="Q17">
        <v>45.24</v>
      </c>
      <c r="R17">
        <v>41.58</v>
      </c>
      <c r="S17">
        <v>35.92</v>
      </c>
      <c r="T17">
        <v>26.89</v>
      </c>
      <c r="U17">
        <v>56.95</v>
      </c>
      <c r="V17">
        <v>80.56</v>
      </c>
      <c r="W17">
        <v>28.81</v>
      </c>
      <c r="X17">
        <v>27.36</v>
      </c>
      <c r="Y17">
        <v>36.729999999999997</v>
      </c>
      <c r="Z17">
        <v>36.39</v>
      </c>
      <c r="AA17">
        <v>40.86</v>
      </c>
      <c r="AB17">
        <v>82.24</v>
      </c>
      <c r="AC17">
        <v>133.69</v>
      </c>
      <c r="AD17">
        <v>166.08</v>
      </c>
      <c r="AE17">
        <v>118.93</v>
      </c>
      <c r="AF17">
        <v>0</v>
      </c>
      <c r="AG17">
        <v>0</v>
      </c>
      <c r="AH17">
        <v>0</v>
      </c>
      <c r="AI17">
        <v>27.74</v>
      </c>
      <c r="AJ17">
        <v>28.74</v>
      </c>
      <c r="AK17">
        <v>29.82</v>
      </c>
      <c r="AL17">
        <v>29.22</v>
      </c>
      <c r="AM17">
        <v>29.39</v>
      </c>
      <c r="AN17">
        <v>29.84</v>
      </c>
      <c r="AO17">
        <v>25.43</v>
      </c>
    </row>
    <row r="18" spans="1:41" x14ac:dyDescent="0.25">
      <c r="A18" s="6" t="s">
        <v>3973</v>
      </c>
      <c r="B18">
        <v>2018</v>
      </c>
      <c r="C18">
        <v>2082</v>
      </c>
      <c r="D18">
        <v>2047</v>
      </c>
      <c r="E18">
        <v>1973</v>
      </c>
      <c r="F18">
        <v>1925</v>
      </c>
      <c r="G18">
        <v>1979</v>
      </c>
      <c r="H18">
        <v>2376</v>
      </c>
      <c r="I18">
        <v>2503</v>
      </c>
      <c r="J18">
        <v>2643</v>
      </c>
      <c r="K18">
        <v>2334</v>
      </c>
      <c r="L18">
        <v>2452</v>
      </c>
      <c r="M18">
        <v>2164</v>
      </c>
      <c r="N18">
        <v>2123</v>
      </c>
      <c r="O18">
        <v>2216</v>
      </c>
      <c r="P18">
        <v>2320</v>
      </c>
      <c r="Q18">
        <v>2509</v>
      </c>
      <c r="R18">
        <v>2470</v>
      </c>
      <c r="S18">
        <v>1948</v>
      </c>
      <c r="T18">
        <v>2232</v>
      </c>
      <c r="U18">
        <v>1986</v>
      </c>
      <c r="V18">
        <v>1978</v>
      </c>
      <c r="W18">
        <v>2329</v>
      </c>
      <c r="X18">
        <v>2034</v>
      </c>
      <c r="Y18">
        <v>1138</v>
      </c>
      <c r="Z18">
        <v>1085</v>
      </c>
      <c r="AA18">
        <v>1239</v>
      </c>
      <c r="AB18">
        <v>1380</v>
      </c>
      <c r="AC18">
        <v>1383</v>
      </c>
      <c r="AD18">
        <v>1162</v>
      </c>
      <c r="AE18">
        <v>1148</v>
      </c>
      <c r="AF18">
        <v>914.81</v>
      </c>
      <c r="AG18">
        <v>962.17</v>
      </c>
      <c r="AH18">
        <v>952.36</v>
      </c>
      <c r="AI18">
        <v>953.99</v>
      </c>
      <c r="AJ18">
        <v>1311</v>
      </c>
      <c r="AK18">
        <v>1251</v>
      </c>
      <c r="AL18">
        <v>1119</v>
      </c>
      <c r="AM18">
        <v>930.86</v>
      </c>
      <c r="AN18">
        <v>992.69</v>
      </c>
      <c r="AO18">
        <v>1015</v>
      </c>
    </row>
    <row r="19" spans="1:41" x14ac:dyDescent="0.25">
      <c r="A19" s="6" t="s">
        <v>3974</v>
      </c>
      <c r="B19">
        <v>3190</v>
      </c>
      <c r="C19">
        <v>3166</v>
      </c>
      <c r="D19">
        <v>3216</v>
      </c>
      <c r="E19">
        <v>3211</v>
      </c>
      <c r="F19">
        <v>3126</v>
      </c>
      <c r="G19">
        <v>3195</v>
      </c>
      <c r="H19">
        <v>3614</v>
      </c>
      <c r="I19">
        <v>3625</v>
      </c>
      <c r="J19">
        <v>3735</v>
      </c>
      <c r="K19">
        <v>3441</v>
      </c>
      <c r="L19">
        <v>3572</v>
      </c>
      <c r="M19">
        <v>3545</v>
      </c>
      <c r="N19">
        <v>3605</v>
      </c>
      <c r="O19">
        <v>3711</v>
      </c>
      <c r="P19">
        <v>3905</v>
      </c>
      <c r="Q19">
        <v>3850</v>
      </c>
      <c r="R19">
        <v>4058</v>
      </c>
      <c r="S19">
        <v>3528</v>
      </c>
      <c r="T19">
        <v>3659</v>
      </c>
      <c r="U19">
        <v>3662</v>
      </c>
      <c r="V19">
        <v>3752</v>
      </c>
      <c r="W19">
        <v>4078</v>
      </c>
      <c r="X19">
        <v>3574</v>
      </c>
      <c r="Y19">
        <v>3544</v>
      </c>
      <c r="Z19">
        <v>3733</v>
      </c>
      <c r="AA19">
        <v>3676</v>
      </c>
      <c r="AB19">
        <v>3816</v>
      </c>
      <c r="AC19">
        <v>3876</v>
      </c>
      <c r="AD19">
        <v>3780</v>
      </c>
      <c r="AE19">
        <v>3590</v>
      </c>
      <c r="AF19">
        <v>2935</v>
      </c>
      <c r="AG19">
        <v>2862</v>
      </c>
      <c r="AH19">
        <v>2743</v>
      </c>
      <c r="AI19">
        <v>2820</v>
      </c>
      <c r="AJ19">
        <v>3331</v>
      </c>
      <c r="AK19">
        <v>3303</v>
      </c>
      <c r="AL19">
        <v>3571</v>
      </c>
      <c r="AM19">
        <v>3145</v>
      </c>
      <c r="AN19">
        <v>3407</v>
      </c>
      <c r="AO19">
        <v>3812</v>
      </c>
    </row>
    <row r="20" spans="1:41" x14ac:dyDescent="0.25">
      <c r="A20" s="6" t="s">
        <v>3975</v>
      </c>
      <c r="B20">
        <v>979</v>
      </c>
      <c r="C20">
        <v>978</v>
      </c>
      <c r="D20">
        <v>978</v>
      </c>
      <c r="E20">
        <v>980</v>
      </c>
      <c r="F20">
        <v>980</v>
      </c>
      <c r="G20">
        <v>982</v>
      </c>
      <c r="H20">
        <v>1174</v>
      </c>
      <c r="I20">
        <v>1171</v>
      </c>
      <c r="J20">
        <v>1679</v>
      </c>
      <c r="K20">
        <v>1678</v>
      </c>
      <c r="L20">
        <v>1701</v>
      </c>
      <c r="M20">
        <v>1677</v>
      </c>
      <c r="N20">
        <v>1655</v>
      </c>
      <c r="O20">
        <v>1647</v>
      </c>
      <c r="P20">
        <v>1652</v>
      </c>
      <c r="Q20">
        <v>1637</v>
      </c>
      <c r="R20">
        <v>1657</v>
      </c>
      <c r="S20">
        <v>1651</v>
      </c>
      <c r="T20">
        <v>1662</v>
      </c>
      <c r="U20">
        <v>1667</v>
      </c>
      <c r="V20">
        <v>1575</v>
      </c>
      <c r="W20">
        <v>1608</v>
      </c>
      <c r="X20">
        <v>1592</v>
      </c>
      <c r="Y20">
        <v>1581</v>
      </c>
      <c r="Z20">
        <v>1560</v>
      </c>
      <c r="AA20">
        <v>1526</v>
      </c>
      <c r="AB20">
        <v>1518</v>
      </c>
      <c r="AC20">
        <v>1556</v>
      </c>
      <c r="AD20">
        <v>1547</v>
      </c>
      <c r="AE20">
        <v>1572</v>
      </c>
      <c r="AF20">
        <v>986.56</v>
      </c>
      <c r="AG20">
        <v>992.69</v>
      </c>
      <c r="AH20">
        <v>992.46</v>
      </c>
      <c r="AI20">
        <v>992.23</v>
      </c>
      <c r="AJ20">
        <v>991.69</v>
      </c>
      <c r="AK20">
        <v>496.94</v>
      </c>
      <c r="AL20">
        <v>496.83</v>
      </c>
      <c r="AM20">
        <v>496.72</v>
      </c>
      <c r="AN20">
        <v>496.6</v>
      </c>
      <c r="AO20">
        <v>496.49</v>
      </c>
    </row>
    <row r="21" spans="1:41" x14ac:dyDescent="0.25">
      <c r="A21" s="6" t="s">
        <v>6255</v>
      </c>
      <c r="B21">
        <v>617</v>
      </c>
      <c r="C21">
        <v>579</v>
      </c>
      <c r="D21">
        <v>637</v>
      </c>
      <c r="E21">
        <v>756</v>
      </c>
      <c r="F21">
        <v>725</v>
      </c>
      <c r="G21">
        <v>670</v>
      </c>
      <c r="H21">
        <v>734</v>
      </c>
      <c r="I21">
        <v>618.99</v>
      </c>
      <c r="J21">
        <v>671.31</v>
      </c>
      <c r="K21">
        <v>656.42</v>
      </c>
      <c r="L21">
        <v>773.45</v>
      </c>
      <c r="M21">
        <v>743.19</v>
      </c>
      <c r="N21">
        <v>749.97</v>
      </c>
      <c r="O21">
        <v>724.59</v>
      </c>
      <c r="P21">
        <v>825.71</v>
      </c>
      <c r="Q21">
        <v>712.5</v>
      </c>
      <c r="R21">
        <v>761.44</v>
      </c>
      <c r="S21">
        <v>746.97</v>
      </c>
      <c r="T21">
        <v>581.51</v>
      </c>
      <c r="U21">
        <v>618.59</v>
      </c>
      <c r="V21">
        <v>607.36</v>
      </c>
      <c r="W21">
        <v>609.96</v>
      </c>
      <c r="X21">
        <v>669.53</v>
      </c>
      <c r="Y21">
        <v>635.09</v>
      </c>
      <c r="Z21">
        <v>616.92999999999995</v>
      </c>
      <c r="AA21">
        <v>611.89</v>
      </c>
      <c r="AB21">
        <v>639.61</v>
      </c>
      <c r="AC21">
        <v>630.28</v>
      </c>
      <c r="AD21">
        <v>630.34</v>
      </c>
      <c r="AE21">
        <v>618.96</v>
      </c>
      <c r="AF21">
        <v>589.99</v>
      </c>
      <c r="AG21">
        <v>568.92999999999995</v>
      </c>
      <c r="AH21">
        <v>603.76</v>
      </c>
      <c r="AI21">
        <v>606.01</v>
      </c>
      <c r="AJ21">
        <v>648.05999999999995</v>
      </c>
      <c r="AK21">
        <v>538.82000000000005</v>
      </c>
      <c r="AL21">
        <v>542.32000000000005</v>
      </c>
      <c r="AM21">
        <v>516.03</v>
      </c>
      <c r="AN21">
        <v>539.26</v>
      </c>
      <c r="AO21">
        <v>474.31</v>
      </c>
    </row>
    <row r="22" spans="1:41" x14ac:dyDescent="0.25">
      <c r="A22" s="6" t="s">
        <v>6256</v>
      </c>
      <c r="B22">
        <v>1596</v>
      </c>
      <c r="C22">
        <v>1557</v>
      </c>
      <c r="D22">
        <v>1615</v>
      </c>
      <c r="E22">
        <v>1736</v>
      </c>
      <c r="F22">
        <v>1705</v>
      </c>
      <c r="G22">
        <v>1652</v>
      </c>
      <c r="H22">
        <v>1908</v>
      </c>
      <c r="I22">
        <v>1790</v>
      </c>
      <c r="J22">
        <v>2350</v>
      </c>
      <c r="K22">
        <v>2335</v>
      </c>
      <c r="L22">
        <v>2475</v>
      </c>
      <c r="M22">
        <v>2420</v>
      </c>
      <c r="N22">
        <v>2405</v>
      </c>
      <c r="O22">
        <v>2372</v>
      </c>
      <c r="P22">
        <v>2477</v>
      </c>
      <c r="Q22">
        <v>2349</v>
      </c>
      <c r="R22">
        <v>2419</v>
      </c>
      <c r="S22">
        <v>2398</v>
      </c>
      <c r="T22">
        <v>2243</v>
      </c>
      <c r="U22">
        <v>2286</v>
      </c>
      <c r="V22">
        <v>2183</v>
      </c>
      <c r="W22">
        <v>2218</v>
      </c>
      <c r="X22">
        <v>2261</v>
      </c>
      <c r="Y22">
        <v>2216</v>
      </c>
      <c r="Z22">
        <v>2177</v>
      </c>
      <c r="AA22">
        <v>2138</v>
      </c>
      <c r="AB22">
        <v>2158</v>
      </c>
      <c r="AC22">
        <v>2186</v>
      </c>
      <c r="AD22">
        <v>2178</v>
      </c>
      <c r="AE22">
        <v>2191</v>
      </c>
      <c r="AF22">
        <v>1577</v>
      </c>
      <c r="AG22">
        <v>1562</v>
      </c>
      <c r="AH22">
        <v>1596</v>
      </c>
      <c r="AI22">
        <v>1598</v>
      </c>
      <c r="AJ22">
        <v>1640</v>
      </c>
      <c r="AK22">
        <v>1036</v>
      </c>
      <c r="AL22">
        <v>1039</v>
      </c>
      <c r="AM22">
        <v>1013</v>
      </c>
      <c r="AN22">
        <v>1036</v>
      </c>
      <c r="AO22">
        <v>970.8</v>
      </c>
    </row>
    <row r="23" spans="1:41" x14ac:dyDescent="0.25">
      <c r="A23" s="6" t="s">
        <v>3976</v>
      </c>
      <c r="B23">
        <v>4786</v>
      </c>
      <c r="C23">
        <v>4723</v>
      </c>
      <c r="D23">
        <v>4831</v>
      </c>
      <c r="E23">
        <v>4947</v>
      </c>
      <c r="F23">
        <v>4831</v>
      </c>
      <c r="G23">
        <v>4847</v>
      </c>
      <c r="H23">
        <v>5522</v>
      </c>
      <c r="I23">
        <v>5414</v>
      </c>
      <c r="J23">
        <v>6085</v>
      </c>
      <c r="K23">
        <v>5776</v>
      </c>
      <c r="L23">
        <v>6047</v>
      </c>
      <c r="M23">
        <v>5965</v>
      </c>
      <c r="N23">
        <v>6010</v>
      </c>
      <c r="O23">
        <v>6082</v>
      </c>
      <c r="P23">
        <v>6383</v>
      </c>
      <c r="Q23">
        <v>6200</v>
      </c>
      <c r="R23">
        <v>6476</v>
      </c>
      <c r="S23">
        <v>5926</v>
      </c>
      <c r="T23">
        <v>5902</v>
      </c>
      <c r="U23">
        <v>5948</v>
      </c>
      <c r="V23">
        <v>5934</v>
      </c>
      <c r="W23">
        <v>6296</v>
      </c>
      <c r="X23">
        <v>5835</v>
      </c>
      <c r="Y23">
        <v>5760</v>
      </c>
      <c r="Z23">
        <v>5911</v>
      </c>
      <c r="AA23">
        <v>5814</v>
      </c>
      <c r="AB23">
        <v>5974</v>
      </c>
      <c r="AC23">
        <v>6062</v>
      </c>
      <c r="AD23">
        <v>5958</v>
      </c>
      <c r="AE23">
        <v>5781</v>
      </c>
      <c r="AF23">
        <v>4512</v>
      </c>
      <c r="AG23">
        <v>4423</v>
      </c>
      <c r="AH23">
        <v>4339</v>
      </c>
      <c r="AI23">
        <v>4418</v>
      </c>
      <c r="AJ23">
        <v>4971</v>
      </c>
      <c r="AK23">
        <v>4339</v>
      </c>
      <c r="AL23">
        <v>4610</v>
      </c>
      <c r="AM23">
        <v>4158</v>
      </c>
      <c r="AN23">
        <v>4443</v>
      </c>
      <c r="AO23">
        <v>4783</v>
      </c>
    </row>
    <row r="24" spans="1:41" x14ac:dyDescent="0.25">
      <c r="A24" s="6" t="s">
        <v>6257</v>
      </c>
      <c r="B24">
        <v>996</v>
      </c>
      <c r="C24">
        <v>994</v>
      </c>
      <c r="D24">
        <v>1130</v>
      </c>
      <c r="E24">
        <v>1147</v>
      </c>
      <c r="F24">
        <v>1161</v>
      </c>
      <c r="G24">
        <v>1196</v>
      </c>
      <c r="H24">
        <v>1192</v>
      </c>
      <c r="I24">
        <v>1175</v>
      </c>
      <c r="J24">
        <v>1683</v>
      </c>
      <c r="K24">
        <v>1683</v>
      </c>
      <c r="L24">
        <v>1706</v>
      </c>
      <c r="M24">
        <v>1720</v>
      </c>
      <c r="N24">
        <v>1708</v>
      </c>
      <c r="O24">
        <v>1698</v>
      </c>
      <c r="P24">
        <v>1690</v>
      </c>
      <c r="Q24">
        <v>1682</v>
      </c>
      <c r="R24">
        <v>1699</v>
      </c>
      <c r="S24">
        <v>1687</v>
      </c>
      <c r="T24">
        <v>1688</v>
      </c>
      <c r="U24">
        <v>1724</v>
      </c>
      <c r="V24">
        <v>1656</v>
      </c>
      <c r="W24">
        <v>1636</v>
      </c>
      <c r="X24">
        <v>1619</v>
      </c>
      <c r="Y24">
        <v>1618</v>
      </c>
      <c r="Z24">
        <v>1597</v>
      </c>
      <c r="AA24">
        <v>1567</v>
      </c>
      <c r="AB24">
        <v>1600</v>
      </c>
      <c r="AC24">
        <v>1689</v>
      </c>
      <c r="AD24">
        <v>1714</v>
      </c>
      <c r="AE24">
        <v>1691</v>
      </c>
      <c r="AF24">
        <v>986.56</v>
      </c>
      <c r="AG24">
        <v>992.69</v>
      </c>
      <c r="AH24">
        <v>992.46</v>
      </c>
      <c r="AI24">
        <v>1020</v>
      </c>
      <c r="AJ24">
        <v>1020</v>
      </c>
      <c r="AK24">
        <v>526.76</v>
      </c>
      <c r="AL24">
        <v>526.04</v>
      </c>
      <c r="AM24">
        <v>526.11</v>
      </c>
      <c r="AN24">
        <v>526.44000000000005</v>
      </c>
      <c r="AO24">
        <v>521.92999999999995</v>
      </c>
    </row>
    <row r="25" spans="1:41" x14ac:dyDescent="0.25">
      <c r="A25" s="6" t="s">
        <v>6258</v>
      </c>
      <c r="B25">
        <v>-0.1421</v>
      </c>
      <c r="C25">
        <v>-0.16889999999999999</v>
      </c>
      <c r="D25">
        <v>-5.1999999999999998E-2</v>
      </c>
      <c r="E25">
        <v>-2.4E-2</v>
      </c>
      <c r="F25">
        <v>-0.31040000000000001</v>
      </c>
      <c r="G25">
        <v>-0.28939999999999999</v>
      </c>
      <c r="H25">
        <v>-0.30130000000000001</v>
      </c>
      <c r="I25">
        <v>-0.31659999999999999</v>
      </c>
      <c r="J25">
        <v>-1.43E-2</v>
      </c>
      <c r="K25">
        <v>-8.8999999999999999E-3</v>
      </c>
      <c r="L25">
        <v>9.1999999999999998E-3</v>
      </c>
      <c r="M25">
        <v>2.23E-2</v>
      </c>
      <c r="N25">
        <v>5.4000000000000003E-3</v>
      </c>
      <c r="O25">
        <v>6.7999999999999996E-3</v>
      </c>
      <c r="P25">
        <v>1.1999999999999999E-3</v>
      </c>
      <c r="Q25">
        <v>-2.4400000000000002E-2</v>
      </c>
      <c r="R25">
        <v>2.5899999999999999E-2</v>
      </c>
      <c r="S25">
        <v>3.0800000000000001E-2</v>
      </c>
      <c r="T25">
        <v>4.2900000000000001E-2</v>
      </c>
      <c r="U25">
        <v>6.59E-2</v>
      </c>
      <c r="V25">
        <v>3.6999999999999998E-2</v>
      </c>
      <c r="W25">
        <v>4.4400000000000002E-2</v>
      </c>
      <c r="X25">
        <v>1.17E-2</v>
      </c>
      <c r="Y25">
        <v>-4.2299999999999997E-2</v>
      </c>
      <c r="Z25">
        <v>-6.8099999999999994E-2</v>
      </c>
      <c r="AA25">
        <v>-7.3400000000000007E-2</v>
      </c>
      <c r="AB25">
        <v>0.622</v>
      </c>
      <c r="AC25">
        <v>0.70169999999999999</v>
      </c>
      <c r="AD25">
        <v>0.72660000000000002</v>
      </c>
      <c r="AE25">
        <v>0.65780000000000005</v>
      </c>
      <c r="AF25">
        <v>-3.32E-2</v>
      </c>
      <c r="AG25">
        <v>0.88449999999999995</v>
      </c>
      <c r="AH25">
        <v>0.88670000000000004</v>
      </c>
      <c r="AI25">
        <v>0.93869999999999998</v>
      </c>
      <c r="AJ25">
        <v>0.93830000000000002</v>
      </c>
      <c r="AK25">
        <v>9.2999999999999992E-3</v>
      </c>
      <c r="AL25">
        <v>2.1700000000000001E-2</v>
      </c>
      <c r="AM25">
        <v>2.2100000000000002E-2</v>
      </c>
      <c r="AN25">
        <v>-2.69E-2</v>
      </c>
      <c r="AO25">
        <v>-4.87E-2</v>
      </c>
    </row>
    <row r="26" spans="1:41" x14ac:dyDescent="0.25">
      <c r="A26" s="6" t="s">
        <v>6259</v>
      </c>
      <c r="B26">
        <v>1268</v>
      </c>
      <c r="C26">
        <v>1258</v>
      </c>
      <c r="D26">
        <v>1255</v>
      </c>
      <c r="E26">
        <v>1130</v>
      </c>
      <c r="F26">
        <v>984</v>
      </c>
      <c r="G26">
        <v>977</v>
      </c>
      <c r="H26">
        <v>968</v>
      </c>
      <c r="I26">
        <v>959.94</v>
      </c>
      <c r="J26">
        <v>883.87</v>
      </c>
      <c r="K26">
        <v>238.33</v>
      </c>
      <c r="L26">
        <v>197.34</v>
      </c>
      <c r="M26">
        <v>179.02</v>
      </c>
      <c r="N26">
        <v>176.49</v>
      </c>
      <c r="O26">
        <v>172.15</v>
      </c>
      <c r="P26">
        <v>166.71</v>
      </c>
      <c r="Q26">
        <v>113.26</v>
      </c>
      <c r="R26">
        <v>114.44</v>
      </c>
      <c r="S26">
        <v>95.86</v>
      </c>
      <c r="T26">
        <v>83.5</v>
      </c>
      <c r="U26">
        <v>123.67</v>
      </c>
      <c r="V26">
        <v>112.77</v>
      </c>
      <c r="W26">
        <v>100.43</v>
      </c>
      <c r="X26">
        <v>89.62</v>
      </c>
      <c r="Y26">
        <v>78.849999999999994</v>
      </c>
      <c r="Z26">
        <v>69.3</v>
      </c>
      <c r="AA26">
        <v>59.77</v>
      </c>
      <c r="AB26">
        <v>39.71</v>
      </c>
      <c r="AC26">
        <v>31.38</v>
      </c>
      <c r="AD26">
        <v>22.83</v>
      </c>
      <c r="AE26">
        <v>12.21</v>
      </c>
      <c r="AF26">
        <v>1.39</v>
      </c>
      <c r="AG26">
        <v>1.42</v>
      </c>
      <c r="AH26">
        <v>1.45</v>
      </c>
      <c r="AI26">
        <v>1.47</v>
      </c>
      <c r="AJ26">
        <v>1.49</v>
      </c>
      <c r="AK26">
        <v>1.57</v>
      </c>
      <c r="AL26">
        <v>1.58</v>
      </c>
      <c r="AM26">
        <v>1.59</v>
      </c>
      <c r="AN26">
        <v>14.52</v>
      </c>
      <c r="AO26">
        <v>50.18</v>
      </c>
    </row>
    <row r="27" spans="1:41" x14ac:dyDescent="0.25">
      <c r="A27" s="6" t="s">
        <v>3977</v>
      </c>
      <c r="B27">
        <v>831</v>
      </c>
      <c r="C27">
        <v>780</v>
      </c>
      <c r="D27">
        <v>896</v>
      </c>
      <c r="E27">
        <v>898</v>
      </c>
      <c r="F27">
        <v>885</v>
      </c>
      <c r="G27">
        <v>829</v>
      </c>
      <c r="H27">
        <v>791</v>
      </c>
      <c r="I27">
        <v>1079</v>
      </c>
      <c r="J27">
        <v>1048</v>
      </c>
      <c r="K27">
        <v>1163</v>
      </c>
      <c r="L27">
        <v>1250</v>
      </c>
      <c r="M27">
        <v>1413</v>
      </c>
      <c r="N27">
        <v>1394</v>
      </c>
      <c r="O27">
        <v>1419</v>
      </c>
      <c r="P27">
        <v>1701</v>
      </c>
      <c r="Q27">
        <v>1998</v>
      </c>
      <c r="R27">
        <v>2770</v>
      </c>
      <c r="S27">
        <v>3354</v>
      </c>
      <c r="T27">
        <v>3294</v>
      </c>
      <c r="U27">
        <v>3402</v>
      </c>
      <c r="V27">
        <v>3353</v>
      </c>
      <c r="W27">
        <v>3269</v>
      </c>
      <c r="X27">
        <v>3655</v>
      </c>
      <c r="Y27">
        <v>3625</v>
      </c>
      <c r="Z27">
        <v>3560</v>
      </c>
      <c r="AA27">
        <v>3613</v>
      </c>
      <c r="AB27">
        <v>3582</v>
      </c>
      <c r="AC27">
        <v>3541</v>
      </c>
      <c r="AD27">
        <v>3566</v>
      </c>
      <c r="AE27">
        <v>3494</v>
      </c>
      <c r="AF27">
        <v>3429</v>
      </c>
      <c r="AG27">
        <v>3640</v>
      </c>
      <c r="AH27">
        <v>3631</v>
      </c>
      <c r="AI27">
        <v>3601</v>
      </c>
      <c r="AJ27">
        <v>3594</v>
      </c>
      <c r="AK27">
        <v>3894</v>
      </c>
      <c r="AL27">
        <v>3924</v>
      </c>
      <c r="AM27">
        <v>3997</v>
      </c>
      <c r="AN27">
        <v>4041</v>
      </c>
      <c r="AO27">
        <v>4020</v>
      </c>
    </row>
    <row r="28" spans="1:41" x14ac:dyDescent="0.25">
      <c r="A28" s="6" t="s">
        <v>6260</v>
      </c>
      <c r="B28">
        <v>-302</v>
      </c>
      <c r="C28">
        <v>-319</v>
      </c>
      <c r="D28">
        <v>-365</v>
      </c>
      <c r="E28">
        <v>-378</v>
      </c>
      <c r="F28">
        <v>-355</v>
      </c>
      <c r="G28">
        <v>-337</v>
      </c>
      <c r="H28">
        <v>-366</v>
      </c>
      <c r="I28">
        <v>-441.82</v>
      </c>
      <c r="J28">
        <v>-416.66</v>
      </c>
      <c r="K28">
        <v>-417.47</v>
      </c>
      <c r="L28">
        <v>-416.91</v>
      </c>
      <c r="M28">
        <v>-463.32</v>
      </c>
      <c r="N28">
        <v>-478.64</v>
      </c>
      <c r="O28">
        <v>-499.35</v>
      </c>
      <c r="P28">
        <v>-379.87</v>
      </c>
      <c r="Q28">
        <v>-551.9</v>
      </c>
      <c r="R28">
        <v>-510.01</v>
      </c>
      <c r="S28">
        <v>-497.89</v>
      </c>
      <c r="T28">
        <v>-543.53</v>
      </c>
      <c r="U28">
        <v>-482.18</v>
      </c>
      <c r="V28">
        <v>-422.6</v>
      </c>
      <c r="W28">
        <v>-372.96</v>
      </c>
      <c r="X28">
        <v>-402.24</v>
      </c>
      <c r="Y28">
        <v>-420.09</v>
      </c>
      <c r="Z28">
        <v>-451.26</v>
      </c>
      <c r="AA28">
        <v>-452.18</v>
      </c>
      <c r="AB28">
        <v>-496.67</v>
      </c>
      <c r="AC28">
        <v>-466.35</v>
      </c>
      <c r="AD28">
        <v>-449.43</v>
      </c>
      <c r="AE28">
        <v>-417.39</v>
      </c>
      <c r="AF28">
        <v>-432.78</v>
      </c>
      <c r="AG28">
        <v>-579.14</v>
      </c>
      <c r="AH28">
        <v>-515.73</v>
      </c>
      <c r="AI28">
        <v>-533.82000000000005</v>
      </c>
      <c r="AJ28">
        <v>-484.21</v>
      </c>
      <c r="AK28">
        <v>-337.09</v>
      </c>
      <c r="AL28">
        <v>-279.3</v>
      </c>
      <c r="AM28">
        <v>-307.39</v>
      </c>
      <c r="AN28">
        <v>-298.2</v>
      </c>
      <c r="AO28">
        <v>-276.48</v>
      </c>
    </row>
    <row r="29" spans="1:41" x14ac:dyDescent="0.25">
      <c r="A29" s="6" t="s">
        <v>6261</v>
      </c>
      <c r="B29">
        <v>1797</v>
      </c>
      <c r="C29">
        <v>1719</v>
      </c>
      <c r="D29">
        <v>1786</v>
      </c>
      <c r="E29">
        <v>1650</v>
      </c>
      <c r="F29">
        <v>1514</v>
      </c>
      <c r="G29">
        <v>1469</v>
      </c>
      <c r="H29">
        <v>1393</v>
      </c>
      <c r="I29">
        <v>1598</v>
      </c>
      <c r="J29">
        <v>1516</v>
      </c>
      <c r="K29">
        <v>983.65</v>
      </c>
      <c r="L29">
        <v>1030</v>
      </c>
      <c r="M29">
        <v>1129</v>
      </c>
      <c r="N29">
        <v>1092</v>
      </c>
      <c r="O29">
        <v>1092</v>
      </c>
      <c r="P29">
        <v>1488</v>
      </c>
      <c r="Q29">
        <v>1559</v>
      </c>
      <c r="R29">
        <v>2374</v>
      </c>
      <c r="S29">
        <v>2952</v>
      </c>
      <c r="T29">
        <v>2834</v>
      </c>
      <c r="U29">
        <v>3043</v>
      </c>
      <c r="V29">
        <v>3043</v>
      </c>
      <c r="W29">
        <v>2996</v>
      </c>
      <c r="X29">
        <v>3342</v>
      </c>
      <c r="Y29">
        <v>3283</v>
      </c>
      <c r="Z29">
        <v>3178</v>
      </c>
      <c r="AA29">
        <v>3221</v>
      </c>
      <c r="AB29">
        <v>3125</v>
      </c>
      <c r="AC29">
        <v>3106</v>
      </c>
      <c r="AD29">
        <v>3140</v>
      </c>
      <c r="AE29">
        <v>3089</v>
      </c>
      <c r="AF29">
        <v>2997</v>
      </c>
      <c r="AG29">
        <v>3062</v>
      </c>
      <c r="AH29">
        <v>3117</v>
      </c>
      <c r="AI29">
        <v>3069</v>
      </c>
      <c r="AJ29">
        <v>3111</v>
      </c>
      <c r="AK29">
        <v>3559</v>
      </c>
      <c r="AL29">
        <v>3647</v>
      </c>
      <c r="AM29">
        <v>3691</v>
      </c>
      <c r="AN29">
        <v>3757</v>
      </c>
      <c r="AO29">
        <v>3794</v>
      </c>
    </row>
    <row r="30" spans="1:41" x14ac:dyDescent="0.25">
      <c r="A30" s="6" t="s">
        <v>6262</v>
      </c>
      <c r="B30">
        <v>1326</v>
      </c>
      <c r="C30">
        <v>1317</v>
      </c>
      <c r="D30">
        <v>1494</v>
      </c>
      <c r="E30">
        <v>1444</v>
      </c>
      <c r="F30">
        <v>1033</v>
      </c>
      <c r="G30">
        <v>920</v>
      </c>
      <c r="H30">
        <v>1144</v>
      </c>
      <c r="I30">
        <v>1017</v>
      </c>
      <c r="J30">
        <v>1059</v>
      </c>
      <c r="K30">
        <v>273.3</v>
      </c>
      <c r="L30">
        <v>516.14</v>
      </c>
      <c r="M30">
        <v>391.68</v>
      </c>
      <c r="N30">
        <v>274.37</v>
      </c>
      <c r="O30">
        <v>178.97</v>
      </c>
      <c r="P30">
        <v>313.99</v>
      </c>
      <c r="Q30">
        <v>170.83</v>
      </c>
      <c r="R30">
        <v>231.56</v>
      </c>
      <c r="S30">
        <v>217.66</v>
      </c>
      <c r="T30">
        <v>291.12</v>
      </c>
      <c r="U30">
        <v>198.54</v>
      </c>
      <c r="V30">
        <v>127.15</v>
      </c>
      <c r="W30">
        <v>192</v>
      </c>
      <c r="X30">
        <v>346.25</v>
      </c>
      <c r="Y30">
        <v>387.39</v>
      </c>
      <c r="Z30">
        <v>416.87</v>
      </c>
      <c r="AA30">
        <v>475.64</v>
      </c>
      <c r="AB30">
        <v>361.28</v>
      </c>
      <c r="AC30">
        <v>221.98</v>
      </c>
      <c r="AD30">
        <v>38.6</v>
      </c>
      <c r="AE30">
        <v>173.69</v>
      </c>
      <c r="AF30">
        <v>1160</v>
      </c>
      <c r="AG30">
        <v>1034</v>
      </c>
      <c r="AH30">
        <v>897.38</v>
      </c>
      <c r="AI30">
        <v>936.89</v>
      </c>
      <c r="AJ30">
        <v>1078</v>
      </c>
      <c r="AK30">
        <v>1541</v>
      </c>
      <c r="AL30">
        <v>1816</v>
      </c>
      <c r="AM30">
        <v>1799</v>
      </c>
      <c r="AN30">
        <v>1943</v>
      </c>
      <c r="AO30">
        <v>2174</v>
      </c>
    </row>
    <row r="31" spans="1:41" x14ac:dyDescent="0.25">
      <c r="A31" s="6" t="s">
        <v>24492</v>
      </c>
      <c r="B31">
        <v>0.28360000000000002</v>
      </c>
      <c r="C31">
        <v>0.43149999999999999</v>
      </c>
      <c r="D31">
        <v>0.30590000000000001</v>
      </c>
      <c r="E31">
        <v>0.41920000000000002</v>
      </c>
      <c r="F31">
        <v>-2.4799999999999999E-2</v>
      </c>
      <c r="G31">
        <v>2.3662999999999998</v>
      </c>
      <c r="H31">
        <v>1.2164999999999999</v>
      </c>
      <c r="I31">
        <v>1.5976999999999999</v>
      </c>
      <c r="J31">
        <v>2.8607999999999998</v>
      </c>
      <c r="K31">
        <v>0.52700000000000002</v>
      </c>
      <c r="L31">
        <v>0.64380000000000004</v>
      </c>
      <c r="M31">
        <v>1.2927999999999999</v>
      </c>
      <c r="N31">
        <v>0.18490000000000001</v>
      </c>
      <c r="O31">
        <v>-0.1777</v>
      </c>
      <c r="P31">
        <v>7.8600000000000003E-2</v>
      </c>
      <c r="Q31">
        <v>-0.1396</v>
      </c>
      <c r="R31">
        <v>0.82110000000000005</v>
      </c>
      <c r="S31">
        <v>0.13370000000000001</v>
      </c>
      <c r="T31">
        <v>-0.15920000000000001</v>
      </c>
      <c r="U31">
        <v>-0.48749999999999999</v>
      </c>
      <c r="V31">
        <v>-0.69499999999999995</v>
      </c>
      <c r="W31">
        <v>-0.59630000000000005</v>
      </c>
      <c r="X31">
        <v>-4.1599999999999998E-2</v>
      </c>
      <c r="Y31">
        <v>0.74509999999999998</v>
      </c>
      <c r="Z31">
        <v>9.7995999999999999</v>
      </c>
      <c r="AA31">
        <v>1.7383999999999999</v>
      </c>
      <c r="AB31">
        <v>-0.68869999999999998</v>
      </c>
      <c r="AC31">
        <v>-0.78539999999999999</v>
      </c>
      <c r="AD31">
        <v>-0.95699999999999996</v>
      </c>
      <c r="AE31">
        <v>-0.81459999999999999</v>
      </c>
      <c r="AF31">
        <v>7.6600000000000001E-2</v>
      </c>
      <c r="AG31">
        <v>-0.3286</v>
      </c>
      <c r="AH31">
        <v>-0.50600000000000001</v>
      </c>
      <c r="AI31">
        <v>-0.4793</v>
      </c>
      <c r="AJ31">
        <v>-0.44529999999999997</v>
      </c>
      <c r="AK31">
        <v>-0.29110000000000003</v>
      </c>
      <c r="AL31">
        <v>1.9099999999999999E-2</v>
      </c>
      <c r="AM31">
        <v>8.3699999999999997E-2</v>
      </c>
      <c r="AN31">
        <v>0.11</v>
      </c>
      <c r="AO31">
        <v>9.74E-2</v>
      </c>
    </row>
    <row r="32" spans="1:41" x14ac:dyDescent="0.25">
      <c r="A32" s="6" t="s">
        <v>6263</v>
      </c>
      <c r="Q32">
        <v>1.22</v>
      </c>
      <c r="R32">
        <v>1.65</v>
      </c>
      <c r="S32">
        <v>1.56</v>
      </c>
      <c r="T32">
        <v>2.06</v>
      </c>
      <c r="U32">
        <v>1.4</v>
      </c>
      <c r="V32">
        <v>0.9</v>
      </c>
      <c r="W32">
        <v>1.37</v>
      </c>
      <c r="X32">
        <v>2.46</v>
      </c>
      <c r="Y32">
        <v>2.75</v>
      </c>
      <c r="Z32">
        <v>2.98</v>
      </c>
      <c r="AA32">
        <v>3.37</v>
      </c>
      <c r="AB32">
        <v>2.56</v>
      </c>
      <c r="AC32">
        <v>1.58</v>
      </c>
      <c r="AD32">
        <v>0.27</v>
      </c>
      <c r="AE32">
        <v>1.23</v>
      </c>
      <c r="AF32">
        <v>8.1199999999999992</v>
      </c>
      <c r="AG32">
        <v>7.08</v>
      </c>
      <c r="AH32">
        <v>6.07</v>
      </c>
      <c r="AI32">
        <v>6.25</v>
      </c>
      <c r="AJ32">
        <v>6.9</v>
      </c>
      <c r="AK32">
        <v>9.66</v>
      </c>
      <c r="AL32">
        <v>11.32</v>
      </c>
      <c r="AM32">
        <v>11.08</v>
      </c>
      <c r="AN32">
        <v>11.82</v>
      </c>
      <c r="AO32">
        <v>13.19</v>
      </c>
    </row>
    <row r="33" spans="1:41" x14ac:dyDescent="0.25">
      <c r="A33" s="6" t="s">
        <v>6264</v>
      </c>
      <c r="B33">
        <v>1688</v>
      </c>
      <c r="C33">
        <v>1671</v>
      </c>
      <c r="D33">
        <v>1828</v>
      </c>
      <c r="E33">
        <v>1780</v>
      </c>
      <c r="F33">
        <v>1516</v>
      </c>
      <c r="G33">
        <v>1362</v>
      </c>
      <c r="H33">
        <v>1567</v>
      </c>
      <c r="I33">
        <v>1656</v>
      </c>
      <c r="J33">
        <v>2191</v>
      </c>
      <c r="K33">
        <v>1728</v>
      </c>
      <c r="L33">
        <v>1462</v>
      </c>
      <c r="M33">
        <v>1466</v>
      </c>
      <c r="N33">
        <v>1422</v>
      </c>
      <c r="O33">
        <v>1419</v>
      </c>
      <c r="P33">
        <v>1462</v>
      </c>
      <c r="Q33">
        <v>1473</v>
      </c>
      <c r="R33">
        <v>1100</v>
      </c>
      <c r="S33">
        <v>1715</v>
      </c>
      <c r="T33">
        <v>1711</v>
      </c>
      <c r="U33">
        <v>1922</v>
      </c>
      <c r="V33">
        <v>1704</v>
      </c>
      <c r="W33">
        <v>1616</v>
      </c>
      <c r="X33">
        <v>2027</v>
      </c>
      <c r="Y33">
        <v>1971</v>
      </c>
      <c r="Z33">
        <v>1881</v>
      </c>
      <c r="AA33">
        <v>1884</v>
      </c>
      <c r="AB33">
        <v>1794</v>
      </c>
      <c r="AC33">
        <v>1865</v>
      </c>
      <c r="AD33">
        <v>1871</v>
      </c>
      <c r="AE33">
        <v>1813</v>
      </c>
      <c r="AF33">
        <v>2170</v>
      </c>
      <c r="AG33">
        <v>2368</v>
      </c>
      <c r="AH33">
        <v>2460</v>
      </c>
      <c r="AI33">
        <v>2560</v>
      </c>
      <c r="AJ33">
        <v>2427</v>
      </c>
      <c r="AK33">
        <v>2356</v>
      </c>
      <c r="AL33">
        <v>2434</v>
      </c>
      <c r="AM33">
        <v>2470</v>
      </c>
      <c r="AN33">
        <v>2597</v>
      </c>
      <c r="AO33">
        <v>2629</v>
      </c>
    </row>
    <row r="34" spans="1:41" x14ac:dyDescent="0.25">
      <c r="A34" s="6" t="s">
        <v>3978</v>
      </c>
      <c r="B34">
        <v>12.55</v>
      </c>
      <c r="C34">
        <v>12.08</v>
      </c>
      <c r="D34">
        <v>12.57</v>
      </c>
      <c r="E34">
        <v>11.61</v>
      </c>
      <c r="F34">
        <v>10.66</v>
      </c>
      <c r="G34">
        <v>10.39</v>
      </c>
      <c r="H34">
        <v>9.85</v>
      </c>
      <c r="I34">
        <v>11.3</v>
      </c>
      <c r="J34">
        <v>10.72</v>
      </c>
      <c r="K34">
        <v>6.99</v>
      </c>
      <c r="L34">
        <v>7.32</v>
      </c>
      <c r="M34">
        <v>8.0299999999999994</v>
      </c>
      <c r="N34">
        <v>7.79</v>
      </c>
      <c r="O34">
        <v>7.79</v>
      </c>
      <c r="P34">
        <v>10.61</v>
      </c>
      <c r="Q34">
        <v>11.13</v>
      </c>
      <c r="R34">
        <v>16.940000000000001</v>
      </c>
      <c r="S34">
        <v>21.12</v>
      </c>
      <c r="T34">
        <v>20.22</v>
      </c>
      <c r="U34">
        <v>21.63</v>
      </c>
      <c r="V34">
        <v>21.64</v>
      </c>
      <c r="W34">
        <v>21.39</v>
      </c>
      <c r="X34">
        <v>23.89</v>
      </c>
      <c r="Y34">
        <v>23.47</v>
      </c>
      <c r="Z34">
        <v>22.73</v>
      </c>
      <c r="AA34">
        <v>23.1</v>
      </c>
      <c r="AB34">
        <v>22.44</v>
      </c>
      <c r="AC34">
        <v>22.31</v>
      </c>
      <c r="AD34">
        <v>22.55</v>
      </c>
      <c r="AE34">
        <v>22.23</v>
      </c>
      <c r="AF34">
        <v>21.27</v>
      </c>
      <c r="AG34">
        <v>21.22</v>
      </c>
      <c r="AH34">
        <v>21.31</v>
      </c>
      <c r="AI34">
        <v>20.77</v>
      </c>
      <c r="AJ34">
        <v>20.21</v>
      </c>
      <c r="AK34">
        <v>22.62</v>
      </c>
      <c r="AL34">
        <v>23.01</v>
      </c>
      <c r="AM34">
        <v>23.04</v>
      </c>
      <c r="AN34">
        <v>23.17</v>
      </c>
      <c r="AO34">
        <v>23.28</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b 8 2 6 c 6 - c d 0 8 - 4 0 1 e - 9 c 4 8 - 1 e 3 e 4 f 9 2 4 f 1 8 "   x m l n s = " h t t p : / / s c h e m a s . m i c r o s o f t . c o m / D a t a M a s h u p " > A A A A A D 0 M A A B Q S w M E F A A C A A g A O U c X 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5 R x d 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U c X V 2 R B L f U 1 C Q A A g y c A A B M A H A B G b 3 J t d W x h c y 9 T Z W N 0 a W 9 u M S 5 t I K I Y A C i g F A A A A A A A A A A A A A A A A A A A A A A A A A A A A O 1 a / 2 7 b O B L + u w H y D o Q K F N L C s a 2 0 S W 6 7 5 y 1 S J 7 n N b e p 2 7 d w u 2 i D Y U y Q m 5 l o i X Z K K 6 z X 8 Q H u v 0 R e 7 I S n J s n 7 E d p L N A o c T g t Y i R z P D m Y / D j 5 Q E 9 i V h F A 3 M / + 5 3 2 1 v b W 2 L o c R y g 5 9 a n w + 6 P A z T w O c Y U c w t 1 U I j l F o J r w G L u Y 2 j o i t v m E f P j C F N p / 4 K v m l 1 G J f w W t j W U c i x e t 1 r c m z R v i B z G V 7 H A 3 D f 9 T Z 9 F r R 7 2 R y I W r X P u B Y T e H H n S a 0 U e o S 3 9 6 5 M H v a 3 U e t M X t 5 b T u D j C I Y m I x L x j N a w G 6 r I w j q j o u C 8 b 6 J j 6 T O n p 7 O + 1 2 2 4 D / R Q z i Q d y G u L O 4 m e z x y i + d B p 6 G M 8 t e J 5 R i g U S 8 X j M S f T 1 D y z U Q M + 9 K 5 D t 4 4 j d 4 s S G b Q b d m F m m Y c + a O 4 1 n i Z 5 j u i O / / k e C o j F n U Z z T 8 Q H u w f g P 2 A s w F 3 a N y Q a 6 S A Q P w 3 D g e 6 H H R U f y O O f q + X S M U Q Q j v C Z f / 1 j o h + B R c c 1 4 Z L x S U s p K y a H G T D k e j T 0 6 R T 0 v w m B S K o 0 S f 5 H z B p p Z 5 8 Q f Q Z a L z e 8 8 P s I S d b 0 x s i M S O q k A j a M r z L X I 8 R d / 6 N G b s s p 3 k O w h Y t f o h A g Y E / r I I U k B i J 1 S u f + q q X z V c g p + r G z 6 l A a x k H x a 6 j j z B H g U M o E r v N G d f T x m X A K K F 5 a R P Y U r i p y y f f 3 I R / 5 v g Y 4 / D J B 9 0 n b Q W w w x x a j X P 6 0 w c e I C 8 K j A F N C L j o V s V s n s 3 i 0 z z x J 7 R m 4 U H K 5 J K P k y / g Y 4 h M j 0 2 U R l d D n / D Y Q 9 f 4 j s i z T 4 l + j v 3 y P r / X n X c s r o H m M e x b I I b s Y B k i m 6 K / x o l B C z A E k + 6 Y v 8 5 V N W h Z x 6 R K y V t u X E r 0 x b Z Z 4 q E j M v B 4 x j y q J S N a A Q h U W 8 q q K r Z t m y k x 8 4 8 b G 1 F s w s a G 5 b t Q h T 3 a 5 V C y 7 V v W v N K w a z 8 M + 9 I / 1 V Y 3 8 o A h 6 W 7 S o A m X C m s U q D k o 3 + r k y 6 G 6 X S X e R y L V R m f S t S s L t Z C p Q b u Z h X h a S Y o Q f n Z T G U d Q K + X V P G 3 J o 6 V h m T r J z l B 2 N K G t S z L U J r j e Q p S + / w t D v 4 d Q D r p i 9 j j g 1 h 2 X 4 y x q L N t w p O V B C X Z z n i s r s h b 9 n e l H A k r O U O f r H 9 m A Q j q C I W M l x u n T v b k N J q u / l 8 / g P L j 9 6 Q M R V d 8 M e W e h 4 0 l H A c w p h G e O q g z v d b J V r 6 T 8 H o q i x / j j G f u s 1 r Q j 3 q 4 + Z U G d J J v n X b r a Q V h F Q C 4 i j y + L R l o R f I u A A / r D f G C 9 F R z e Z 3 u v L m n w J v j F s X + d Z L I 8 i x i E M J I v m + C 9 O 6 J O K C j P k 1 a 8 9 N h z H Z Z 0 w 9 3 8 c + 1 J L m C c F h Y C e P p H F K n A J U / + y F M S 5 K L / S Y g F 6 A 4 G U 6 4 9 K H C l n R 3 H w g m T 8 6 w t I j o Q C l r R Y S Z h u h 5 i 5 6 j b a g B a 4 d d A V w g 2 D u i C G G R J l W d X 2 D p E I Y 2 g P h Q y G g r t k / x R 5 U W h 5 O n Q q 5 f Z A 7 I 9 4 V C Y k k A L w X a K A 8 G r J Q I R 0 d f 4 6 J n K 7 Q c Q A 6 1 n t q B x G Y m B G 4 L T 2 J F Z C g 4 9 m y 1 6 d a Q h S e f r b s 8 r H H K U z v o p S x 4 X t i u H M d s s n C j G j o 0 O W 0 7 I K W L g i i E x D c 2 s r m Q S 7 e D S N a P R 3 U B P j g 3 e C a m T C Z T J q / q 4 x q + A u V V g P 8 A u L 1 b c 5 m C v c e S 4 p N V j O O c L k E z b S D 8 w s 1 m d N d z W B E x i e E C 7 U 2 L F Y L a L Q z n Q 3 k J s L 9 d L L c U Z f y C k 1 B U n 1 u q S a Z 9 t 0 K 3 m 5 6 X t b 2 v K r t 2 a v t 2 S 9 x / 3 R + m T E V Z p e K b d B X S 3 g 6 Y W 2 u 7 k y e C Q 3 w F 5 V n p D X A a o / D Z j f m w B n k L 4 y P r h g b 2 c 7 s Q k l 3 s u c u 5 x d J 4 i 9 n W o O 6 1 7 G 5 z F v X 5 R Z c U A w h n O q 1 f 1 F 4 N b j I d X q r V m c a h 6 G D 5 B C b 4 a T I U x f g m U t I t l L Q 0 + N u 9 l l M g y M 2 o f Z R z D 0 F o + Y 5 k 1 4 I L I X R Q N h K u n k Y B B 8 x L E / 6 7 p x E u H n G Y M H q s Y n t N N D O n g O z 5 n k A f R L 6 b P f b g z Z A R P + 1 z Z + T 4 n L N d f 8 c Q A F 3 0 R W h 2 J 6 t s T 4 c Z M t D A G M J m R e 0 V I K T S W m 9 A W J D W O D q h S E Z + T l T V u w s J o 6 a T y + M 4 G 7 n p b u 3 d 7 D f h u s F A a f 4 r R d 2 3 I i 9 w L f K w c 6 Q w J z k U + j z w z j A h 8 F v w O R w o L c Y e h E H G l Z / N H J w n 5 O R R y c Z O a 2 P w D N U C N M 5 p a C g 5 x r E Z f l Q I O E a e d u b n P e U t t w z 6 / 0 Y U 8 V 9 f y A 3 Q 0 2 X 2 U Q z 8 H S z 9 7 N 6 F F v L N h P O K j k p 7 O 5 h U 1 F 7 H r Q Y 5 H u 1 R 4 C K K n x M V R L n l d p X n R 4 U n M j 4 d h Y 0 Q 7 b V f L a c + n S 5 K / N V c Y p Q k Z q 0 E E L M M N 3 5 1 8 B y t M W k K l Y a 3 s K h w K U q g 6 O x n G q H M s d O A C d p D s E 2 7 J j V P x o i J q Q 5 d + Y l u w u F h a q s 6 c 4 h 9 c K p I H f z H c u C O 0 M e R N b Y q m J B 0 F x B A B a d u k j C r W q 5 5 h h K E v W n 6 H U m 4 F E a e 2 F 2 + z n l F 1 m L 5 M D O A D R 1 p C F T e i / i o K m C l 4 R k Q R 5 E k T e Y c k m 8 U B Q Y h O 5 9 M 9 a V c u F K A r 9 3 s L F K M 5 t Q i H Z C H 4 x A k m S o r S k U Q f I M i q W h E A Y N R k g Z E 3 a m 0 T G s Q m s B U q Z j 1 m P y 8 B a i l V g s K w f r 0 G 6 Z b f Y y I 0 m v D E W w S l b q z V b K 9 M p j O b 0 g e S d e G F 4 B J U O S J U k G + q 9 O I d A E N K h E a 9 2 I A v v 3 U u 0 l R X 9 J H i 3 j 7 1 I V S a + V K c 1 f D 0 5 v U W G m B w f L F a N Q y n K a G s Z g J m C X n U p K 6 e z X R r r Y q w K k l v t 5 V Q j M 0 V P B g e X z q K K f U E H L g y 0 K O W p j i K x 3 G E q 8 L 9 Q h 1 J J p Q u / 0 Z F H + 0 i J 7 F 0 D / n 5 k n z E z t T m G Q n 7 W K M o d T s x + t e l F X X M D s 8 j 7 D t p J d h B a 0 F J M G t x W t S W d 0 6 o v R u s K X t 2 a 9 G 6 j l 7 l E 9 W l 5 J 7 + 2 f 2 l C r / f Q g X X Y f 1 8 m K d f 3 e r v Y V D R C P 6 5 + m F u I e L m W H G H 8 S 2 D I S s 7 l H T w i 5 B 3 j 5 1 w D v A Q 7 / u f B b y z F z D J y d N T 7 l d w j a 9 E m y 4 U 8 / R 0 h c W f V V w t 7 / 1 O l + z R c C t a / p a 1 7 r H w Y B x 0 K U D + W S j t 1 S R 5 f I s v Z P Z F y 2 K H M H A 1 l r c g C r N n + Z 0 e z U I N e 5 W + r s k l H 5 a 4 F T Q W j Z x V h U + A N I H J A K j w a Y C q L P s Z f H N c + 9 6 q p / L X L U e 7 s 0 F Z 7 u D R d Y T r Y G q 5 D f v i f y N 4 F p + k H O 2 s e 8 h f a X N e 2 v a t r 3 a t r 3 a 9 o P a t r / V t P + b U 2 7 2 y 6 e a G 1 c J 8 q f j 2 x Y M V Y f / G x S M i o / Q A K o i q r J A q C r / c I I + m p N A N m u q U C 6 r 7 Z s / Y j V w T f s c 8 f A i k o G 9 c Q 7 I 3 R U 0 S V 8 T s Z q T 7 z u 2 0 7 X + u 6 / U E s B A i 0 A F A A C A A g A O U c X V 4 U q Y V m m A A A A + Q A A A B I A A A A A A A A A A A A A A A A A A A A A A E N v b m Z p Z y 9 Q Y W N r Y W d l L n h t b F B L A Q I t A B Q A A g A I A D l H F 1 c P y u m r p A A A A O k A A A A T A A A A A A A A A A A A A A A A A P I A A A B b Q 2 9 u d G V u d F 9 U e X B l c 1 0 u e G 1 s U E s B A i 0 A F A A C A A g A O U c X V 2 R B L f U 1 C Q A A g y c A A B M A A A A A A A A A A A A A A A A A 4 w E A A E Z v c m 1 1 b G F z L 1 N l Y 3 R p b 2 4 x L m 1 Q S w U G A A A A A A M A A w D C A A A A Z Q s 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t w V A Q A A A A A A u h U 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p B Q 0 t T J T I w U 2 N y Z W V u 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R m V 1 a W w x I i A v P j x F b n R y e S B U e X B l P S J S Z W N v d m V y e V R h c m d l d E N v b H V t b i I g V m F s d W U 9 I m w x I i A v P j x F b n R y e S B U e X B l P S J S Z W N v d m V y e V R h c m d l d F J v d y I g V m F s d W U 9 I m w 0 I i A v P j x F b n R y e S B U e X B l P S J G a W x s V G F y Z 2 V 0 I i B W Y W x 1 Z T 0 i c 1 p B Q 0 t T X 1 N j c m V l b m V y I i A v P j x F b n R y e S B U e X B l P S J G a W x s Z W R D b 2 1 w b G V 0 Z V J l c 3 V s d F R v V 2 9 y a 3 N o Z W V 0 I i B W Y W x 1 Z T 0 i b D E i I C 8 + P E V u d H J 5 I F R 5 c G U 9 I l F 1 Z X J 5 S U Q i I F Z h b H V l P S J z Z T V k Z D Z h M T U t O W R k Y y 0 0 M W N k L T k 5 Y m M t M W J k O G R h O D g w M T F i I i A v P j x F b n R y e S B U e X B l P S J G a W x s T G F z d F V w Z G F 0 Z W Q i I F Z h b H V l P S J k M j A y M y 0 w O C 0 y M 1 Q w N j o 1 N z o 0 N i 4 4 N j Y 1 M j Q 0 W i I g L z 4 8 R W 5 0 c n k g V H l w Z T 0 i R m l s b E N v b H V t b l R 5 c G V z I i B W Y W x 1 Z T 0 i c 0 J n V U d C Z 1 l H Q X d N R k J R V U Y i I C 8 + P E V u d H J 5 I F R 5 c G U 9 I k Z p b G x D b 2 x 1 b W 5 O Y W 1 l c y I g V m F s d W U 9 I n N b J n F 1 b 3 Q 7 V G l j a 2 V y J n F 1 b 3 Q 7 L C Z x d W 9 0 O 0 1 h c m t l d C B D Y X A g K G 1 p b C k m c X V v d D s s J n F 1 b 3 Q 7 Q 2 9 t c G F u e S B O Y W 1 l J n F 1 b 3 Q 7 L C Z x d W 9 0 O 0 V 4 Y 2 h h b m d l J n F 1 b 3 Q 7 L C Z x d W 9 0 O 1 N l Y 3 R v c i Z x d W 9 0 O y w m c X V v d D t J b m R 1 c 3 R y e S Z x d W 9 0 O y w m c X V v d D t N b 2 5 0 a C B v Z i B G a X N j Y W w g W X I g R W 5 k J n F 1 b 3 Q 7 L C Z x d W 9 0 O 0 x h c 3 Q g R m l z Y 2 F s I F l y J n F 1 b 3 Q 7 L C Z x d W 9 0 O 1 B y a W N l J n F 1 b 3 Q 7 L C Z x d W 9 0 O 0 V Q U z A m c X V v d D s s J n F 1 b 3 Q 7 R V B T M S Z x d W 9 0 O y w m c X V v d D t F U F M y J n F 1 b 3 Q 7 X S I g L z 4 8 R W 5 0 c n k g V H l w Z T 0 i R m l s b F N 0 Y X R 1 c y I g V m F s d W U 9 I n N D b 2 1 w b G V 0 Z S I g L z 4 8 R W 5 0 c n k g V H l w Z T 0 i R m l s b E V y c m 9 y Q 2 9 1 b n Q i I F Z h b H V l P S J s M C I g L z 4 8 R W 5 0 c n k g V H l w Z T 0 i U m V s Y X R p b 2 5 z a G l w S W 5 m b 0 N v b n R h a W 5 l c i I g V m F s d W U 9 I n N 7 J n F 1 b 3 Q 7 Y 2 9 s d W 1 u Q 2 9 1 b n Q m c X V v d D s 6 M T I s J n F 1 b 3 Q 7 a 2 V 5 Q 2 9 s d W 1 u T m F t Z X M m c X V v d D s 6 W 1 0 s J n F 1 b 3 Q 7 c X V l c n l S Z W x h d G l v b n N o a X B z J n F 1 b 3 Q 7 O l t d L C Z x d W 9 0 O 2 N v b H V t b k l k Z W 5 0 a X R p Z X M m c X V v d D s 6 W y Z x d W 9 0 O 1 N l Y 3 R p b 2 4 x L 1 p B Q 0 t T I F N j c m V l b m V y L 1 R 5 c G U g b W 9 k a W Z p w 6 k u e 1 R p Y 2 t l c i w x f S Z x d W 9 0 O y w m c X V v d D t T Z W N 0 a W 9 u M S 9 a Q U N L U y B T Y 3 J l Z W 5 l c i 9 U e X B l I G 1 v Z G l m a c O p L n t N Y X J r Z X Q g Q 2 F w I C h t a W w p L D J 9 J n F 1 b 3 Q 7 L C Z x d W 9 0 O 1 N l Y 3 R p b 2 4 x L 1 p B Q 0 t T I F N j c m V l b m V y L 1 R 5 c G U g b W 9 k a W Z p w 6 k u e 0 N v b X B h b n k g T m F t Z S w w f S Z x d W 9 0 O y w m c X V v d D t T Z W N 0 a W 9 u M S 9 a Q U N L U y B T Y 3 J l Z W 5 l c i 9 U e X B l I G 1 v Z G l m a c O p L n t F e G N o Y W 5 n Z S w z f S Z x d W 9 0 O y w m c X V v d D t T Z W N 0 a W 9 u M S 9 a Q U N L U y B T Y 3 J l Z W 5 l c i 9 U e X B l I G 1 v Z G l m a c O p L n t T Z W N 0 b 3 I s N X 0 m c X V v d D s s J n F 1 b 3 Q 7 U 2 V j d G l v b j E v W k F D S 1 M g U 2 N y Z W V u Z X I v V H l w Z S B t b 2 R p Z m n D q S 5 7 S W 5 k d X N 0 c n k s N n 0 m c X V v d D s s J n F 1 b 3 Q 7 U 2 V j d G l v b j E v W k F D S 1 M g U 2 N y Z W V u Z X I v V H l w Z S B t b 2 R p Z m n D q S 5 7 T W 9 u d G g g b 2 Y g R m l z Y 2 F s I F l y I E V u Z C w 0 f S Z x d W 9 0 O y w m c X V v d D t T Z W N 0 a W 9 u M S 9 a Q U N L U y B T Y 3 J l Z W 5 l c i 9 U e X B l I G 1 v Z G l m a c O p L n t M Y X N 0 I F J l c G 9 y d G V k I E Z p c 2 N h b C B Z c i A g K H l 5 e X l t b S k s O H 0 m c X V v d D s s J n F 1 b 3 Q 7 U 2 V j d G l v b j E v W k F D S 1 M g U 2 N y Z W V u Z X I v V H l w Z S B t b 2 R p Z m n D q S 5 7 T G F z d C B D b G 9 z Z S w 3 f S Z x d W 9 0 O y w m c X V v d D t T Z W N 0 a W 9 u M S 9 a Q U N L U y B T Y 3 J l Z W 5 l c i 9 U e X B l I G 1 v Z G l m a c O p L n t M Y X N 0 I F l y Y H M g R V B T I C h G M C k g Q m V m b 3 J l I E 5 S S S w 5 f S Z x d W 9 0 O y w m c X V v d D t T Z W N 0 a W 9 u M S 9 a Q U N L U y B T Y 3 J l Z W 5 l c i 9 U e X B l I G 1 v Z G l m a c O p L n t G M S B D b 2 5 z Z W 5 z d X M g R X N 0 L i w x M H 0 m c X V v d D s s J n F 1 b 3 Q 7 U 2 V j d G l v b j E v W k F D S 1 M g U 2 N y Z W V u Z X I v V H l w Z S B t b 2 R p Z m n D q S 5 7 R j I g Q 2 9 u c 2 V u c 3 V z I E V z d C 4 s M T F 9 J n F 1 b 3 Q 7 X S w m c X V v d D t D b 2 x 1 b W 5 D b 3 V u d C Z x d W 9 0 O z o x M i w m c X V v d D t L Z X l D b 2 x 1 b W 5 O Y W 1 l c y Z x d W 9 0 O z p b X S w m c X V v d D t D b 2 x 1 b W 5 J Z G V u d G l 0 a W V z J n F 1 b 3 Q 7 O l s m c X V v d D t T Z W N 0 a W 9 u M S 9 a Q U N L U y B T Y 3 J l Z W 5 l c i 9 U e X B l I G 1 v Z G l m a c O p L n t U a W N r Z X I s M X 0 m c X V v d D s s J n F 1 b 3 Q 7 U 2 V j d G l v b j E v W k F D S 1 M g U 2 N y Z W V u Z X I v V H l w Z S B t b 2 R p Z m n D q S 5 7 T W F y a 2 V 0 I E N h c C A o b W l s K S w y f S Z x d W 9 0 O y w m c X V v d D t T Z W N 0 a W 9 u M S 9 a Q U N L U y B T Y 3 J l Z W 5 l c i 9 U e X B l I G 1 v Z G l m a c O p L n t D b 2 1 w Y W 5 5 I E 5 h b W U s M H 0 m c X V v d D s s J n F 1 b 3 Q 7 U 2 V j d G l v b j E v W k F D S 1 M g U 2 N y Z W V u Z X I v V H l w Z S B t b 2 R p Z m n D q S 5 7 R X h j a G F u Z 2 U s M 3 0 m c X V v d D s s J n F 1 b 3 Q 7 U 2 V j d G l v b j E v W k F D S 1 M g U 2 N y Z W V u Z X I v V H l w Z S B t b 2 R p Z m n D q S 5 7 U 2 V j d G 9 y L D V 9 J n F 1 b 3 Q 7 L C Z x d W 9 0 O 1 N l Y 3 R p b 2 4 x L 1 p B Q 0 t T I F N j c m V l b m V y L 1 R 5 c G U g b W 9 k a W Z p w 6 k u e 0 l u Z H V z d H J 5 L D Z 9 J n F 1 b 3 Q 7 L C Z x d W 9 0 O 1 N l Y 3 R p b 2 4 x L 1 p B Q 0 t T I F N j c m V l b m V y L 1 R 5 c G U g b W 9 k a W Z p w 6 k u e 0 1 v b n R o I G 9 m I E Z p c 2 N h b C B Z c i B F b m Q s N H 0 m c X V v d D s s J n F 1 b 3 Q 7 U 2 V j d G l v b j E v W k F D S 1 M g U 2 N y Z W V u Z X I v V H l w Z S B t b 2 R p Z m n D q S 5 7 T G F z d C B S Z X B v c n R l Z C B G a X N j Y W w g W X I g I C h 5 e X l 5 b W 0 p L D h 9 J n F 1 b 3 Q 7 L C Z x d W 9 0 O 1 N l Y 3 R p b 2 4 x L 1 p B Q 0 t T I F N j c m V l b m V y L 1 R 5 c G U g b W 9 k a W Z p w 6 k u e 0 x h c 3 Q g Q 2 x v c 2 U s N 3 0 m c X V v d D s s J n F 1 b 3 Q 7 U 2 V j d G l v b j E v W k F D S 1 M g U 2 N y Z W V u Z X I v V H l w Z S B t b 2 R p Z m n D q S 5 7 T G F z d C B Z c m B z I E V Q U y A o R j A p I E J l Z m 9 y Z S B O U k k s O X 0 m c X V v d D s s J n F 1 b 3 Q 7 U 2 V j d G l v b j E v W k F D S 1 M g U 2 N y Z W V u Z X I v V H l w Z S B t b 2 R p Z m n D q S 5 7 R j E g Q 2 9 u c 2 V u c 3 V z I E V z d C 4 s M T B 9 J n F 1 b 3 Q 7 L C Z x d W 9 0 O 1 N l Y 3 R p b 2 4 x L 1 p B Q 0 t T I F N j c m V l b m V y L 1 R 5 c G U g b W 9 k a W Z p w 6 k u e 0 Y y I E N v b n N l b n N 1 c y B F c 3 Q u L D E x f S Z x d W 9 0 O 1 0 s J n F 1 b 3 Q 7 U m V s Y X R p b 2 5 z a G l w S W 5 m b y Z x d W 9 0 O z p b X X 0 i I C 8 + P E V u d H J 5 I F R 5 c G U 9 I k Z p b G x F c n J v c k N v Z G U i I F Z h b H V l P S J z V W 5 r b m 9 3 b i I g L z 4 8 R W 5 0 c n k g V H l w Z T 0 i R m l s b E N v d W 5 0 I i B W Y W x 1 Z T 0 i b D E z O D A i I C 8 + P E V u d H J 5 I F R 5 c G U 9 I k F k Z G V k V G 9 E Y X R h T W 9 k Z W w i I F Z h b H V l P S J s M C I g L z 4 8 L 1 N 0 Y W J s Z U V u d H J p Z X M + P C 9 J d G V t P j x J d G V t P j x J d G V t T G 9 j Y X R p b 2 4 + P E l 0 Z W 1 U e X B l P k Z v c m 1 1 b G E 8 L 0 l 0 Z W 1 U e X B l P j x J d G V t U G F 0 a D 5 T Z W N 0 a W 9 u M S 9 a Q U N L U y U y M F N j c m V l b m V y L 1 N v d X J j Z T w v S X R l b V B h d G g + P C 9 J d G V t T G 9 j Y X R p b 2 4 + P F N 0 Y W J s Z U V u d H J p Z X M g L z 4 8 L 0 l 0 Z W 0 + P E l 0 Z W 0 + P E l 0 Z W 1 M b 2 N h d G l v b j 4 8 S X R l b V R 5 c G U + R m 9 y b X V s Y T w v S X R l b V R 5 c G U + P E l 0 Z W 1 Q Y X R o P l N l Y 3 R p b 2 4 x L 1 p B Q 0 t T J T I w U 2 N y Z W V u Z X I v R W 4 t d C V D M y V B Q X R l c y U y M H B y b 2 1 1 c z w v S X R l b V B h d G g + P C 9 J d G V t T G 9 j Y X R p b 2 4 + P F N 0 Y W J s Z U V u d H J p Z X M g L z 4 8 L 0 l 0 Z W 0 + P E l 0 Z W 0 + P E l 0 Z W 1 M b 2 N h d G l v b j 4 8 S X R l b V R 5 c G U + R m 9 y b X V s Y T w v S X R l b V R 5 c G U + P E l 0 Z W 1 Q Y X R o P l N l Y 3 R p b 2 4 x L 1 p B Q 0 t T J T I w U 2 N y Z W V u Z X I v V H l w Z S U y M G 1 v Z G l m a S V D M y V B O T w v S X R l b V B h d G g + P C 9 J d G V t T G 9 j Y X R p b 2 4 + P F N 0 Y W J s Z U V u d H J p Z X M g L z 4 8 L 0 l 0 Z W 0 + P E l 0 Z W 0 + P E l 0 Z W 1 M b 2 N h d G l v b j 4 8 S X R l b V R 5 c G U + R m 9 y b X V s Y T w v S X R l b V R 5 c G U + P E l 0 Z W 1 Q Y X R o P l N l Y 3 R p b 2 4 x L 1 p B Q 0 t T J T I w U 2 N y Z W V u Z X I v T G l n b m V z J T I w Z m l s d H I l Q z M l Q T l l c z w v S X R l b V B h d G g + P C 9 J d G V t T G 9 j Y X R p b 2 4 + P F N 0 Y W J s Z U V u d H J p Z X M g L z 4 8 L 0 l 0 Z W 0 + P E l 0 Z W 0 + P E l 0 Z W 1 M b 2 N h d G l v b j 4 8 S X R l b V R 5 c G U + R m 9 y b X V s Y T w v S X R l b V R 5 c G U + P E l 0 Z W 1 Q Y X R o P l N l Y 3 R p b 2 4 x L 1 p B Q 0 t T J T I w U 2 N y Z W V u Z X I v Q 2 9 s b 2 5 u Z X M l M j B w Z X J t d X Q l Q z M l Q T l l c z w v S X R l b V B h d G g + P C 9 J d G V t T G 9 j Y X R p b 2 4 + P F N 0 Y W J s Z U V u d H J p Z X M g L z 4 8 L 0 l 0 Z W 0 + P E l 0 Z W 0 + P E l 0 Z W 1 M b 2 N h d G l v b j 4 8 S X R l b V R 5 c G U + R m 9 y b X V s Y T w v S X R l b V R 5 c G U + P E l 0 Z W 1 Q Y X R o P l N l Y 3 R p b 2 4 x L 1 p B Q 0 t T J T I w U 2 N y Z W V u Z X I v Q 2 9 s b 2 5 u Z X M l M j B y Z W 5 v b W 0 l Q z M l Q T l l c z w v S X R l b V B h d G g + P C 9 J d G V t T G 9 j Y X R p b 2 4 + P F N 0 Y W J s Z U V u d H J p Z X M g L z 4 8 L 0 l 0 Z W 0 + P E l 0 Z W 0 + P E l 0 Z W 1 M b 2 N h d G l v b j 4 8 S X R l b V R 5 c G U + R m 9 y b X V s Y T w v S X R l b V R 5 c G U + P E l 0 Z W 1 Q Y X R o P l N l Y 3 R p b 2 4 x L 1 p B Q 0 t T J T I w U 2 N y Z W V u Z X I v Q 2 9 s b 2 5 u Z X M l M j B w Z X J t d X Q l Q z M l Q T l l c z E 8 L 0 l 0 Z W 1 Q Y X R o P j w v S X R l b U x v Y 2 F 0 a W 9 u P j x T d G F i b G V F b n R y a W V z I C 8 + P C 9 J d G V t P j x J d G V t P j x J d G V t T G 9 j Y X R p b 2 4 + P E l 0 Z W 1 U e X B l P k Z v c m 1 1 b G E 8 L 0 l 0 Z W 1 U e X B l P j x J d G V t U G F 0 a D 5 T Z W N 0 a W 9 u M S 9 a Q U N L U y U y M F N j c m V l b m V y L 0 N v b G 9 u b m V z J T I w c m V u b 2 1 t J U M z J U E 5 Z X M x P C 9 J d G V t U G F 0 a D 4 8 L 0 l 0 Z W 1 M b 2 N h d G l v b j 4 8 U 3 R h Y m x l R W 5 0 c m l l c y A v P j w v S X R l b T 4 8 S X R l b T 4 8 S X R l b U x v Y 2 F 0 a W 9 u P j x J d G V t V H l w Z T 5 G b 3 J t d W x h P C 9 J d G V t V H l w Z T 4 8 S X R l b V B h d G g + U 2 V j d G l v b j E v W k F D S 1 M l M j B T Y 3 J l Z W 5 l c i 9 D b 2 x v b m 5 l c y U y M H B l c m 1 1 d C V D M y V B O W V z M j w v S X R l b V B h d G g + P C 9 J d G V t T G 9 j Y X R p b 2 4 + P F N 0 Y W J s Z U V u d H J p Z X M g L z 4 8 L 0 l 0 Z W 0 + P E l 0 Z W 0 + P E l 0 Z W 1 M b 2 N h d G l v b j 4 8 S X R l b V R 5 c G U + R m 9 y b X V s Y T w v S X R l b V R 5 c G U + P E l 0 Z W 1 Q Y X R o P l N l Y 3 R p b 2 4 x L 0 5 B S U N T X 1 N 0 c n V j d H V y 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S b 3 c i I F Z h b H V l P S J s M i I g L z 4 8 R W 5 0 c n k g V H l w Z T 0 i U m V j b 3 Z l c n l U Y X J n Z X R D b 2 x 1 b W 4 i I F Z h b H V l P S J s M j k i I C 8 + P E V u d H J 5 I F R 5 c G U 9 I l J l Y 2 9 2 Z X J 5 V G F y Z 2 V 0 U 2 h l Z X Q i I F Z h b H V l P S J z R G F 0 Y S I g L z 4 8 R W 5 0 c n k g V H l w Z T 0 i R m l s b G V k Q 2 9 t c G x l d G V S Z X N 1 b H R U b 1 d v c m t z a G V l d C I g V m F s d W U 9 I m w x I i A v P j x F b n R y e S B U e X B l P S J R d W V y e U l E I i B W Y W x 1 Z T 0 i c 2 U 0 N D B l Y m M 0 L W V j M T U t N D B l Z S 0 5 Y W J l L W Q x M W I 0 N D g 1 N 2 V i N y I g L z 4 8 R W 5 0 c n k g V H l w Z T 0 i R m l s b E x h c 3 R V c G R h d G V k I i B W Y W x 1 Z T 0 i Z D I w M j M t M D Y t M j d U M D c 6 M j M 6 M D A u M T A 1 N j Q 5 M F o i I C 8 + P E V u d H J 5 I F R 5 c G U 9 I k Z p b G x D b 2 x 1 b W 5 U e X B l c y I g V m F s d W U 9 I n N C Z 1 k 9 I i A v P j x F b n R y e S B U e X B l P S J G a W x s Q 2 9 s d W 1 u T m F t Z X M i I F Z h b H V l P S J z W y Z x d W 9 0 O 0 N v Z G U m c X V v d D s s J n F 1 b 3 Q 7 V G l 0 b G U m c X V v d D t d I i A v P j x F b n R y e S B U e X B l P S J G a W x s U 3 R h d H V z I i B W Y W x 1 Z T 0 i c 0 N v b X B s Z X R l I i A v P j x F b n R y e S B U e X B l P S J G a W x s R X J y b 3 J D b 3 V u d C I g V m F s d W U 9 I m w w I i A v P j x F b n R y e S B U e X B l P S J G a W x s R X J y b 3 J D b 2 R l I i B W Y W x 1 Z T 0 i c 1 V u a 2 5 v d 2 4 i I C 8 + P E V u d H J 5 I F R 5 c G U 9 I k Z p b G x D b 3 V u d C I g V m F s d W U 9 I m w y M T Q 0 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5 B S U N T X 1 N 0 c n V j d H V y Z S 9 U e X B l I G 1 v Z G l m a c O p L n t D b 2 R l L D B 9 J n F 1 b 3 Q 7 L C Z x d W 9 0 O 1 N l Y 3 R p b 2 4 x L 0 5 B S U N T X 1 N 0 c n V j d H V y Z S 9 U e X B l I G 1 v Z G l m a c O p L n t U a X R s Z S w x f S Z x d W 9 0 O 1 0 s J n F 1 b 3 Q 7 Q 2 9 s d W 1 u Q 2 9 1 b n Q m c X V v d D s 6 M i w m c X V v d D t L Z X l D b 2 x 1 b W 5 O Y W 1 l c y Z x d W 9 0 O z p b X S w m c X V v d D t D b 2 x 1 b W 5 J Z G V u d G l 0 a W V z J n F 1 b 3 Q 7 O l s m c X V v d D t T Z W N 0 a W 9 u M S 9 O Q U l D U 1 9 T d H J 1 Y 3 R 1 c m U v V H l w Z S B t b 2 R p Z m n D q S 5 7 Q 2 9 k Z S w w f S Z x d W 9 0 O y w m c X V v d D t T Z W N 0 a W 9 u M S 9 O Q U l D U 1 9 T d H J 1 Y 3 R 1 c m U v V H l w Z S B t b 2 R p Z m n D q S 5 7 V G l 0 b G U s M X 0 m c X V v d D t d L C Z x d W 9 0 O 1 J l b G F 0 a W 9 u c 2 h p c E l u Z m 8 m c X V v d D s 6 W 1 1 9 I i A v P j w v U 3 R h Y m x l R W 5 0 c m l l c z 4 8 L 0 l 0 Z W 0 + P E l 0 Z W 0 + P E l 0 Z W 1 M b 2 N h d G l v b j 4 8 S X R l b V R 5 c G U + R m 9 y b X V s Y T w v S X R l b V R 5 c G U + P E l 0 Z W 1 Q Y X R o P l N l Y 3 R p b 2 4 x L 0 5 B S U N T X 1 N 0 c n V j d H V y Z S 9 T b 3 V y Y 2 U 8 L 0 l 0 Z W 1 Q Y X R o P j w v S X R l b U x v Y 2 F 0 a W 9 u P j x T d G F i b G V F b n R y a W V z I C 8 + P C 9 J d G V t P j x J d G V t P j x J d G V t T G 9 j Y X R p b 2 4 + P E l 0 Z W 1 U e X B l P k Z v c m 1 1 b G E 8 L 0 l 0 Z W 1 U e X B l P j x J d G V t U G F 0 a D 5 T Z W N 0 a W 9 u M S 9 O Q U l D U 1 9 T d H J 1 Y 3 R 1 c m U v R W 4 t d C V D M y V B Q X R l c y U y M H B y b 2 1 1 c z w v S X R l b V B h d G g + P C 9 J d G V t T G 9 j Y X R p b 2 4 + P F N 0 Y W J s Z U V u d H J p Z X M g L z 4 8 L 0 l 0 Z W 0 + P E l 0 Z W 0 + P E l 0 Z W 1 M b 2 N h d G l v b j 4 8 S X R l b V R 5 c G U + R m 9 y b X V s Y T w v S X R l b V R 5 c G U + P E l 0 Z W 1 Q Y X R o P l N l Y 3 R p b 2 4 x L 0 5 B S U N T X 1 N 0 c n V j d H V y Z S 9 U e X B l J T I w b W 9 k a W Z p J U M z J U E 5 P C 9 J d G V t U G F 0 a D 4 8 L 0 l 0 Z W 1 M b 2 N h d G l v b j 4 8 U 3 R h Y m x l R W 5 0 c m l l c y A v P j w v S X R l b T 4 8 S X R l b T 4 8 S X R l b U x v Y 2 F 0 a W 9 u P j x J d G V t V H l w Z T 5 G b 3 J t d W x h P C 9 J d G V t V H l w Z T 4 8 S X R l b V B h d G g + U 2 V j d G l v b j E v R 2 V 0 W W F o b 2 9 E Y X R h 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0 Z 1 b m N 0 a W 9 u I i A v P j x F b n R y e S B U e X B l P S J C d W Z m Z X J O Z X h 0 U m V m c m V z a C I g V m F s d W U 9 I m w x I i A v P j x F b n R y e S B U e X B l P S J G a W x s T G F z d F V w Z G F 0 Z W Q i I F Z h b H V l P S J k M j A y M y 0 w N i 0 w O F Q x N D o x M j o y N C 4 y M T I 1 N T U 0 W i I g L z 4 8 R W 5 0 c n k g V H l w Z T 0 i R m l s b G V k Q 2 9 t c G x l d G V S Z X N 1 b H R U b 1 d v c m t z a G V l d C I g V m F s d W U 9 I m w w I i A v P j x F b n R y e S B U e X B l P S J G a W x s Q 2 9 s d W 1 u T m F t Z X M i I F Z h b H V l P S J z W y Z x d W 9 0 O 0 d l d F l h a G 9 v R G F 0 Y S Z x d W 9 0 O 1 0 i I C 8 + P E V u d H J 5 I F R 5 c G U 9 I k Z p b G x D b 2 x 1 b W 5 U e X B l c y I g V m F s d W U 9 I n N C U T 0 9 I i A v P j x F b n R y e S B U e X B l P S J S Z W x h d G l v b n N o a X B J b m Z v Q 2 9 u d G F p b m V y I i B W Y W x 1 Z T 0 i c 3 s m c X V v d D t j b 2 x 1 b W 5 D b 3 V u d C Z x d W 9 0 O z o x L C Z x d W 9 0 O 2 t l e U N v b H V t b k 5 h b W V z J n F 1 b 3 Q 7 O l t d L C Z x d W 9 0 O 3 F 1 Z X J 5 U m V s Y X R p b 2 5 z a G l w c y Z x d W 9 0 O z p b X S w m c X V v d D t j b 2 x 1 b W 5 J Z G V u d G l 0 a W V z J n F 1 b 3 Q 7 O l s m c X V v d D t T Z W N 0 a W 9 u M S 9 H Z X R Z Y W h v b 0 R h d G E v Q X V 0 b 1 J l b W 9 2 Z W R D b 2 x 1 b W 5 z M S 5 7 R 2 V 0 W W F o b 2 9 E Y X R h L D B 9 J n F 1 b 3 Q 7 X S w m c X V v d D t D b 2 x 1 b W 5 D b 3 V u d C Z x d W 9 0 O z o x L C Z x d W 9 0 O 0 t l e U N v b H V t b k 5 h b W V z J n F 1 b 3 Q 7 O l t d L C Z x d W 9 0 O 0 N v b H V t b k l k Z W 5 0 a X R p Z X M m c X V v d D s 6 W y Z x d W 9 0 O 1 N l Y 3 R p b 2 4 x L 0 d l d F l h a G 9 v R G F 0 Y S 9 B d X R v U m V t b 3 Z l Z E N v b H V t b n M x L n t H Z X R Z Y W h v b 0 R h d G E s M H 0 m c X V v d D t d L C Z x d W 9 0 O 1 J l b G F 0 a W 9 u c 2 h p c E l u Z m 8 m c X V v d D s 6 W 1 1 9 I i A v P j x F b n R y e S B U e X B l P S J G a W x s U 3 R h d H V z I i B W Y W x 1 Z T 0 i c 0 N v b X B s Z X R l I i A v P j x F b n R y e S B U e X B l P S J G a W x s V G 9 E Y X R h T W 9 k Z W x F b m F i b G V k I i B W Y W x 1 Z T 0 i b D A i I C 8 + P E V u d H J 5 I F R 5 c G U 9 I k Z p b G x P Y m p l Y 3 R U e X B l I i B W Y W x 1 Z T 0 i c 0 N v b m 5 l Y 3 R p b 2 5 P b m x 5 I i A v P j x F b n R y e S B U e X B l P S J G a W x s R X J y b 3 J D b 2 R l I i B W Y W x 1 Z T 0 i c 1 V u a 2 5 v d 2 4 i I C 8 + P E V u d H J 5 I F R 5 c G U 9 I k F k Z G V k V G 9 E Y X R h T W 9 k Z W w i I F Z h b H V l P S J s M C I g L z 4 8 L 1 N 0 Y W J s Z U V u d H J p Z X M + P C 9 J d G V t P j x J d G V t P j x J d G V t T G 9 j Y X R p b 2 4 + P E l 0 Z W 1 U e X B l P k Z v c m 1 1 b G E 8 L 0 l 0 Z W 1 U e X B l P j x J d G V t U G F 0 a D 5 T Z W N 0 a W 9 u M S 9 H Z X R a Y W N r c 1 N 0 b 2 N r R G V 0 Y W l 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Y t M T Z U M T E 6 N D E 6 M T U u M z Q 3 M j k 3 M 1 o i I C 8 + P E V u d H J 5 I F R 5 c G U 9 I k Z p b G x T d G F 0 d X M i I F Z h b H V l P S J z Q 2 9 t c G x l d G U i I C 8 + P C 9 T d G F i b G V F b n R y a W V z P j w v S X R l b T 4 8 S X R l b T 4 8 S X R l b U x v Y 2 F 0 a W 9 u P j x J d G V t V H l w Z T 5 G b 3 J t d W x h P C 9 J d G V t V H l w Z T 4 8 S X R l b V B h d G g + U 2 V j d G l v b j E v R 2 V 0 T m F t Z W R S Y W 5 n Z V Z h b H 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i 0 x M V Q x M z o 0 M D o 0 M i 4 2 M D U x N T U w W i I g L z 4 8 R W 5 0 c n k g V H l w Z T 0 i R m l s b F N 0 Y X R 1 c y I g V m F s d W U 9 I n N D b 2 1 w b G V 0 Z S I g L z 4 8 L 1 N 0 Y W J s Z U V u d H J p Z X M + P C 9 J d G V t P j x J d G V t P j x J d G V t T G 9 j Y X R p b 2 4 + P E l 0 Z W 1 U e X B l P k Z v c m 1 1 b G E 8 L 0 l 0 Z W 1 U e X B l P j x J d G V t U G F 0 a D 5 T Z W N 0 a W 9 u M S 9 Z Y W h v b 0 d l d E 1 v b n R s e V B y a W 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N i 0 y M l Q x M j o 1 O T o z N S 4 4 M T c 3 N j g w W i I g L z 4 8 R W 5 0 c n k g V H l w Z T 0 i R m l s b F N 0 Y X R 1 c y I g V m F s d W U 9 I n N D b 2 1 w b G V 0 Z S I g L z 4 8 L 1 N 0 Y W J s Z U V u d H J p Z X M + P C 9 J d G V t P j x J d G V t P j x J d G V t T G 9 j Y X R p b 2 4 + P E l 0 Z W 1 U e X B l P k Z v c m 1 1 b G E 8 L 0 l 0 Z W 1 U e X B l P j x J d G V t U G F 0 a D 5 T Z W N 0 a W 9 u M S 9 H Z X R T d G 9 j a 0 F u Y W x 5 c 2 l z P C 9 J d G V t U G F 0 a D 4 8 L 0 l 0 Z W 1 M b 2 N h d G l v b j 4 8 U 3 R h Y m x l R W 5 0 c m l l c z 4 8 R W 5 0 c n k g V H l w Z T 0 i S X N Q c m l 2 Y X R l I i B W Y W x 1 Z T 0 i b D A i I C 8 + P E V u d H J 5 I F R 5 c G U 9 I k Z p b G x F b m F i b G V k I i B W Y W x 1 Z T 0 i b D A i I C 8 + P E V u d H J 5 I F R 5 c G U 9 I k J 1 Z m Z l c k 5 l e H R S Z W Z y Z X N o I i B W Y W x 1 Z T 0 i b D E 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Z p b G x P Y m p l Y 3 R U e X B l I i B W Y W x 1 Z T 0 i c 0 N v b m 5 l Y 3 R p b 2 5 P b m x 5 I i A v P j x F b n R y e S B U e X B l P S J M b 2 F k Z W R U b 0 F u Y W x 5 c 2 l z U 2 V y d m l j Z X M i I F Z h b H V l P S J s M C I g L z 4 8 R W 5 0 c n k g V H l w Z T 0 i R m l s b F R v R G F 0 Y U 1 v Z G V s R W 5 h Y m x l Z C I g V m F s d W U 9 I m w w I i A v P j x F b n R y e S B U e X B l P S J G a W x s R X J y b 3 J D b 2 R l I i B W Y W x 1 Z T 0 i c 1 V u a 2 5 v d 2 4 i I C 8 + P E V u d H J 5 I F R 5 c G U 9 I k F k Z G V k V G 9 E Y X R h T W 9 k Z W w i I F Z h b H V l P S J s M C I g L z 4 8 R W 5 0 c n k g V H l w Z T 0 i R m l s b E x h c 3 R V c G R h d G V k I i B W Y W x 1 Z T 0 i Z D I w M j M t M D g t M j N U M D Y 6 N T I 6 N D U u N T I 5 M T Q 0 N l o i I C 8 + P E V u d H J 5 I F R 5 c G U 9 I k Z p b G x T d G F 0 d X M i I F Z h b H V l P S J z Q 2 9 t c G x l d G U i I C 8 + P C 9 T d G F i b G V F b n R y a W V z P j w v S X R l b T 4 8 S X R l b T 4 8 S X R l b U x v Y 2 F 0 a W 9 u P j x J d G V t V H l w Z T 5 G b 3 J t d W x h P C 9 J d G V t V H l w Z T 4 8 S X R l b V B h d G g + U 2 V j d G l v b j E v U 3 R v Y 2 t h b m F s e X N p c 1 l l Y X J s e U l u Y 2 9 t Z T w v S X R l b V B h d G g + P C 9 J d G V t T G 9 j Y X R p b 2 4 + P F N 0 Y W J s Z U V u d H J p Z X M + P E V u d H J 5 I F R 5 c G U 9 I k l z U H J p d m F 0 Z S I g V m F s d W U 9 I m w w 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T d G 9 j a 0 F u Y W x 5 c 2 l z I i A v P j x F b n R y e S B U e X B l P S J G a W x s V G F y Z 2 V 0 I i B W Y W x 1 Z T 0 i c 1 N 0 b 2 N r Y W 5 h b H l z a X N Z Z W F y b H l J b m N v b W U i I C 8 + P E V u d H J 5 I F R 5 c G U 9 I k Z p b G x l Z E N v b X B s Z X R l U m V z d W x 0 V G 9 X b 3 J r c 2 h l Z X Q i I F Z h b H V l P S J s M S I g L z 4 8 R W 5 0 c n k g V H l w Z T 0 i U m V j b 3 Z l c n l U Y X J n Z X R S b 3 c i I F Z h b H V l P S J s M S I g L z 4 8 R W 5 0 c n k g V H l w Z T 0 i U m V j b 3 Z l c n l U Y X J n Z X R D b 2 x 1 b W 4 i I F Z h b H V l P S J s M S I g L z 4 8 R W 5 0 c n k g V H l w Z T 0 i R m l s b F R v R G F 0 Y U 1 v Z G V s R W 5 h Y m x l Z C I g V m F s d W U 9 I m w w I i A v P j x F b n R y e S B U e X B l P S J G a W x s Q 2 9 s d W 1 u V H l w Z X M i I F Z h b H V l P S J z Q m d V R k J R V U Z C U V V G Q l F V R i I g L z 4 8 R W 5 0 c n k g V H l w Z T 0 i R m l s b E N v b H V t b k 5 h b W V z I i B W Y W x 1 Z T 0 i c 1 s m c X V v d D t N Z X R y a W N z J n F 1 b 3 Q 7 L C Z x d W 9 0 O z I w M j I m c X V v d D s s J n F 1 b 3 Q 7 M j A y M S Z x d W 9 0 O y w m c X V v d D s y M D I w J n F 1 b 3 Q 7 L C Z x d W 9 0 O z I w M T k m c X V v d D s s J n F 1 b 3 Q 7 M j A x O C Z x d W 9 0 O y w m c X V v d D s y M D E 3 J n F 1 b 3 Q 7 L C Z x d W 9 0 O z I w M T Y m c X V v d D s s J n F 1 b 3 Q 7 M j A x N S Z x d W 9 0 O y w m c X V v d D s y M D E 0 J n F 1 b 3 Q 7 L C Z x d W 9 0 O z I w M T M m c X V v d D s s J n F 1 b 3 Q 7 M j A x M i A t I D E 5 O T c m c X V v d D t d I i A v P j x F b n R y e S B U e X B l P S J R d W V y e U l E I i B W Y W x 1 Z T 0 i c 2 I 0 N m V h M z N l L T k z O T M t N G Q z M y 0 5 M T E 0 L T l l Z T c 5 M 2 V m N 2 R i M S I g L z 4 8 R W 5 0 c n k g V H l w Z T 0 i R m l s b E x h c 3 R V c G R h d G V k I i B W Y W x 1 Z T 0 i Z D I w M j M t M D g t M j N U M D Y 6 N T c 6 N T E u M j M 3 N j I x N V o i I C 8 + P E V u d H J 5 I F R 5 c G U 9 I k Z p b G x P Y m p l Y 3 R U e X B l I i B W Y W x 1 Z T 0 i c 1 R h Y m x l I i A v P j x F b n R y e S B U e X B l P S J G a W x s R X J y b 3 J D b 3 V u d C I g V m F s d W U 9 I m w z N S I g L z 4 8 R W 5 0 c n k g V H l w Z T 0 i R m l s b F N 0 Y X R 1 c y I g V m F s d W U 9 I n N D b 2 1 w b G V 0 Z S I g L z 4 8 R W 5 0 c n k g V H l w Z T 0 i R m l s b E V y c m 9 y Q 2 9 k Z S I g V m F s d W U 9 I n N V b m t u b 3 d u I i A v P j x F b n R y e S B U e X B l P S J S Z W x h d G l v b n N o a X B J b m Z v Q 2 9 u d G F p b m V y I i B W Y W x 1 Z T 0 i c 3 s m c X V v d D t j b 2 x 1 b W 5 D b 3 V u d C Z x d W 9 0 O z o x M i w m c X V v d D t r Z X l D b 2 x 1 b W 5 O Y W 1 l c y Z x d W 9 0 O z p b X S w m c X V v d D t x d W V y e V J l b G F 0 a W 9 u c 2 h p c H M m c X V v d D s 6 W 1 0 s J n F 1 b 3 Q 7 Y 2 9 s d W 1 u S W R l b n R p d G l l c y Z x d W 9 0 O z p b J n F 1 b 3 Q 7 U 2 V j d G l v b j E v U 3 R v Y 2 t h b m F s e X N p c 1 l l Y X J s e U l u Y 2 9 t Z S 9 T b 3 V y Y 2 U u e 0 1 l d H J p Y 3 M s M H 0 m c X V v d D s s J n F 1 b 3 Q 7 U 2 V j d G l v b j E v U 3 R v Y 2 t h b m F s e X N p c 1 l l Y X J s e U l u Y 2 9 t Z S 9 T b 3 V y Y 2 U u e z I w M j I s M X 0 m c X V v d D s s J n F 1 b 3 Q 7 U 2 V j d G l v b j E v U 3 R v Y 2 t h b m F s e X N p c 1 l l Y X J s e U l u Y 2 9 t Z S 9 T b 3 V y Y 2 U u e z I w M j E s M n 0 m c X V v d D s s J n F 1 b 3 Q 7 U 2 V j d G l v b j E v U 3 R v Y 2 t h b m F s e X N p c 1 l l Y X J s e U l u Y 2 9 t Z S 9 T b 3 V y Y 2 U u e z I w M j A s M 3 0 m c X V v d D s s J n F 1 b 3 Q 7 U 2 V j d G l v b j E v U 3 R v Y 2 t h b m F s e X N p c 1 l l Y X J s e U l u Y 2 9 t Z S 9 T b 3 V y Y 2 U u e z I w M T k s N H 0 m c X V v d D s s J n F 1 b 3 Q 7 U 2 V j d G l v b j E v U 3 R v Y 2 t h b m F s e X N p c 1 l l Y X J s e U l u Y 2 9 t Z S 9 T b 3 V y Y 2 U u e z I w M T g s N X 0 m c X V v d D s s J n F 1 b 3 Q 7 U 2 V j d G l v b j E v U 3 R v Y 2 t h b m F s e X N p c 1 l l Y X J s e U l u Y 2 9 t Z S 9 T b 3 V y Y 2 U u e z I w M T c s N n 0 m c X V v d D s s J n F 1 b 3 Q 7 U 2 V j d G l v b j E v U 3 R v Y 2 t h b m F s e X N p c 1 l l Y X J s e U l u Y 2 9 t Z S 9 T b 3 V y Y 2 U u e z I w M T Y s N 3 0 m c X V v d D s s J n F 1 b 3 Q 7 U 2 V j d G l v b j E v U 3 R v Y 2 t h b m F s e X N p c 1 l l Y X J s e U l u Y 2 9 t Z S 9 T b 3 V y Y 2 U u e z I w M T U s O H 0 m c X V v d D s s J n F 1 b 3 Q 7 U 2 V j d G l v b j E v U 3 R v Y 2 t h b m F s e X N p c 1 l l Y X J s e U l u Y 2 9 t Z S 9 T b 3 V y Y 2 U u e z I w M T Q s O X 0 m c X V v d D s s J n F 1 b 3 Q 7 U 2 V j d G l v b j E v U 3 R v Y 2 t h b m F s e X N p c 1 l l Y X J s e U l u Y 2 9 t Z S 9 T b 3 V y Y 2 U u e z I w M T M s M T B 9 J n F 1 b 3 Q 7 L C Z x d W 9 0 O 1 N l Y 3 R p b 2 4 x L 1 N 0 b 2 N r Y W 5 h b H l z a X N Z Z W F y b H l J b m N v b W U v U 2 9 1 c m N l L n s y M D E y I C 0 g M T k 5 N y w x M X 0 m c X V v d D t d L C Z x d W 9 0 O 0 N v b H V t b k N v d W 5 0 J n F 1 b 3 Q 7 O j E y L C Z x d W 9 0 O 0 t l e U N v b H V t b k 5 h b W V z J n F 1 b 3 Q 7 O l t d L C Z x d W 9 0 O 0 N v b H V t b k l k Z W 5 0 a X R p Z X M m c X V v d D s 6 W y Z x d W 9 0 O 1 N l Y 3 R p b 2 4 x L 1 N 0 b 2 N r Y W 5 h b H l z a X N Z Z W F y b H l J b m N v b W U v U 2 9 1 c m N l L n t N Z X R y a W N z L D B 9 J n F 1 b 3 Q 7 L C Z x d W 9 0 O 1 N l Y 3 R p b 2 4 x L 1 N 0 b 2 N r Y W 5 h b H l z a X N Z Z W F y b H l J b m N v b W U v U 2 9 1 c m N l L n s y M D I y L D F 9 J n F 1 b 3 Q 7 L C Z x d W 9 0 O 1 N l Y 3 R p b 2 4 x L 1 N 0 b 2 N r Y W 5 h b H l z a X N Z Z W F y b H l J b m N v b W U v U 2 9 1 c m N l L n s y M D I x L D J 9 J n F 1 b 3 Q 7 L C Z x d W 9 0 O 1 N l Y 3 R p b 2 4 x L 1 N 0 b 2 N r Y W 5 h b H l z a X N Z Z W F y b H l J b m N v b W U v U 2 9 1 c m N l L n s y M D I w L D N 9 J n F 1 b 3 Q 7 L C Z x d W 9 0 O 1 N l Y 3 R p b 2 4 x L 1 N 0 b 2 N r Y W 5 h b H l z a X N Z Z W F y b H l J b m N v b W U v U 2 9 1 c m N l L n s y M D E 5 L D R 9 J n F 1 b 3 Q 7 L C Z x d W 9 0 O 1 N l Y 3 R p b 2 4 x L 1 N 0 b 2 N r Y W 5 h b H l z a X N Z Z W F y b H l J b m N v b W U v U 2 9 1 c m N l L n s y M D E 4 L D V 9 J n F 1 b 3 Q 7 L C Z x d W 9 0 O 1 N l Y 3 R p b 2 4 x L 1 N 0 b 2 N r Y W 5 h b H l z a X N Z Z W F y b H l J b m N v b W U v U 2 9 1 c m N l L n s y M D E 3 L D Z 9 J n F 1 b 3 Q 7 L C Z x d W 9 0 O 1 N l Y 3 R p b 2 4 x L 1 N 0 b 2 N r Y W 5 h b H l z a X N Z Z W F y b H l J b m N v b W U v U 2 9 1 c m N l L n s y M D E 2 L D d 9 J n F 1 b 3 Q 7 L C Z x d W 9 0 O 1 N l Y 3 R p b 2 4 x L 1 N 0 b 2 N r Y W 5 h b H l z a X N Z Z W F y b H l J b m N v b W U v U 2 9 1 c m N l L n s y M D E 1 L D h 9 J n F 1 b 3 Q 7 L C Z x d W 9 0 O 1 N l Y 3 R p b 2 4 x L 1 N 0 b 2 N r Y W 5 h b H l z a X N Z Z W F y b H l J b m N v b W U v U 2 9 1 c m N l L n s y M D E 0 L D l 9 J n F 1 b 3 Q 7 L C Z x d W 9 0 O 1 N l Y 3 R p b 2 4 x L 1 N 0 b 2 N r Y W 5 h b H l z a X N Z Z W F y b H l J b m N v b W U v U 2 9 1 c m N l L n s y M D E z L D E w f S Z x d W 9 0 O y w m c X V v d D t T Z W N 0 a W 9 u M S 9 T d G 9 j a 2 F u Y W x 5 c 2 l z W W V h c m x 5 S W 5 j b 2 1 l L 1 N v d X J j Z S 5 7 M j A x M i A t I D E 5 O T c s M T F 9 J n F 1 b 3 Q 7 X S w m c X V v d D t S Z W x h d G l v b n N o a X B J b m Z v J n F 1 b 3 Q 7 O l t d f S I g L z 4 8 R W 5 0 c n k g V H l w Z T 0 i R m l s b E N v d W 5 0 I i B W Y W x 1 Z T 0 i b D M 1 I i A v P j x F b n R y e S B U e X B l P S J B Z G R l Z F R v R G F 0 Y U 1 v Z G V s I i B W Y W x 1 Z T 0 i b D A i I C 8 + P C 9 T d G F i b G V F b n R y a W V z P j w v S X R l b T 4 8 S X R l b T 4 8 S X R l b U x v Y 2 F 0 a W 9 u P j x J d G V t V H l w Z T 5 G b 3 J t d W x h P C 9 J d G V t V H l w Z T 4 8 S X R l b V B h d G g + U 2 V j d G l v b j E v U 3 R v Y 2 t h b m F s e X N p c 1 l l Y X J s e U J h b G F u Y 2 V T a G V 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T d G 9 j a 0 F u Y W x 5 c 2 l z I i A v P j x F b n R y e S B U e X B l P S J S Z W N v d m V y e V R h c m d l d E N v b H V t b i I g V m F s d W U 9 I m w 4 I i A v P j x F b n R y e S B U e X B l P S J S Z W N v d m V y e V R h c m d l d F J v d y I g V m F s d W U 9 I m w x I i A v P j x F b n R y e S B U e X B l P S J G a W x s V G F y Z 2 V 0 I i B W Y W x 1 Z T 0 i c 1 N 0 b 2 N r Y W 5 h b H l z a X N Z Z W F y b H l C Y W x h b m N l U 2 h l Z X Q i I C 8 + P E V u d H J 5 I F R 5 c G U 9 I k Z p b G x l Z E N v b X B s Z X R l U m V z d W x 0 V G 9 X b 3 J r c 2 h l Z X Q i I F Z h b H V l P S J s M S I g L z 4 8 R W 5 0 c n k g V H l w Z T 0 i R m l s b E N v b H V t b k 5 h b W V z I i B W Y W x 1 Z T 0 i c 1 s m c X V v d D t N Z X R y a W N z J n F 1 b 3 Q 7 L C Z x d W 9 0 O z I w M j I m c X V v d D s s J n F 1 b 3 Q 7 M j A y M S Z x d W 9 0 O y w m c X V v d D s y M D I w J n F 1 b 3 Q 7 L C Z x d W 9 0 O z I w M T k m c X V v d D s s J n F 1 b 3 Q 7 M j A x O C Z x d W 9 0 O y w m c X V v d D s y M D E 3 J n F 1 b 3 Q 7 L C Z x d W 9 0 O z I w M T Y m c X V v d D s s J n F 1 b 3 Q 7 M j A x N S Z x d W 9 0 O y w m c X V v d D s y M D E 0 J n F 1 b 3 Q 7 L C Z x d W 9 0 O z I w M T M m c X V v d D s s J n F 1 b 3 Q 7 M j A x M i A t I D E 5 O T g m c X V v d D t d I i A v P j x F b n R y e S B U e X B l P S J G a W x s T G F z d F V w Z G F 0 Z W Q i I F Z h b H V l P S J k M j A y M y 0 w O C 0 y M 1 Q w N j o 1 N z o 0 N C 4 2 M j I w N D k w W i I g L z 4 8 R W 5 0 c n k g V H l w Z T 0 i R m l s b E N v b H V t b l R 5 c G V z I i B W Y W x 1 Z T 0 i c 0 J n V U Z C U V V G Q l F V R k J R V U Y i I C 8 + P E V u d H J 5 I F R 5 c G U 9 I k x v Y W R l Z F R v Q W 5 h b H l z a X N T Z X J 2 a W N l c y I g V m F s d W U 9 I m w w I i A v P j x F b n R y e S B U e X B l P S J R d W V y e U l E I i B W Y W x 1 Z T 0 i c z I y M j c 0 Y z B k L T Q 5 Y m U t N G N h O C 0 5 N z I 5 L T Z l Y T V j Z m Y x M G V j Y S I g L z 4 8 R W 5 0 c n k g V H l w Z T 0 i R m l s b E V y c m 9 y Q 2 9 1 b n Q i I F Z h b H V l P S J s M z M i I C 8 + P E V u d H J 5 I F R 5 c G U 9 I k Z p b G x T d G F 0 d X M i I F Z h b H V l P S J z Q 2 9 t c G x l d G U i I C 8 + P E V u d H J 5 I F R 5 c G U 9 I k Z p b G x F c n J v c k N v Z G U i I F Z h b H V l P S J z V W 5 r b m 9 3 b i I g L z 4 8 R W 5 0 c n k g V H l w Z T 0 i U m V s Y X R p b 2 5 z a G l w S W 5 m b 0 N v b n R h a W 5 l c i I g V m F s d W U 9 I n N 7 J n F 1 b 3 Q 7 Y 2 9 s d W 1 u Q 2 9 1 b n Q m c X V v d D s 6 M T I s J n F 1 b 3 Q 7 a 2 V 5 Q 2 9 s d W 1 u T m F t Z X M m c X V v d D s 6 W 1 0 s J n F 1 b 3 Q 7 c X V l c n l S Z W x h d G l v b n N o a X B z J n F 1 b 3 Q 7 O l t d L C Z x d W 9 0 O 2 N v b H V t b k l k Z W 5 0 a X R p Z X M m c X V v d D s 6 W y Z x d W 9 0 O 1 N l Y 3 R p b 2 4 x L 1 N 0 b 2 N r Y W 5 h b H l z a X N Z Z W F y b H l C Y W x h b m N l U 2 h l Z X Q v U 2 9 1 c m N l L n t N Z X R y a W N z L D B 9 J n F 1 b 3 Q 7 L C Z x d W 9 0 O 1 N l Y 3 R p b 2 4 x L 1 N 0 b 2 N r Y W 5 h b H l z a X N Z Z W F y b H l C Y W x h b m N l U 2 h l Z X Q v U 2 9 1 c m N l L n s y M D I y L D F 9 J n F 1 b 3 Q 7 L C Z x d W 9 0 O 1 N l Y 3 R p b 2 4 x L 1 N 0 b 2 N r Y W 5 h b H l z a X N Z Z W F y b H l C Y W x h b m N l U 2 h l Z X Q v U 2 9 1 c m N l L n s y M D I x L D J 9 J n F 1 b 3 Q 7 L C Z x d W 9 0 O 1 N l Y 3 R p b 2 4 x L 1 N 0 b 2 N r Y W 5 h b H l z a X N Z Z W F y b H l C Y W x h b m N l U 2 h l Z X Q v U 2 9 1 c m N l L n s y M D I w L D N 9 J n F 1 b 3 Q 7 L C Z x d W 9 0 O 1 N l Y 3 R p b 2 4 x L 1 N 0 b 2 N r Y W 5 h b H l z a X N Z Z W F y b H l C Y W x h b m N l U 2 h l Z X Q v U 2 9 1 c m N l L n s y M D E 5 L D R 9 J n F 1 b 3 Q 7 L C Z x d W 9 0 O 1 N l Y 3 R p b 2 4 x L 1 N 0 b 2 N r Y W 5 h b H l z a X N Z Z W F y b H l C Y W x h b m N l U 2 h l Z X Q v U 2 9 1 c m N l L n s y M D E 4 L D V 9 J n F 1 b 3 Q 7 L C Z x d W 9 0 O 1 N l Y 3 R p b 2 4 x L 1 N 0 b 2 N r Y W 5 h b H l z a X N Z Z W F y b H l C Y W x h b m N l U 2 h l Z X Q v U 2 9 1 c m N l L n s y M D E 3 L D Z 9 J n F 1 b 3 Q 7 L C Z x d W 9 0 O 1 N l Y 3 R p b 2 4 x L 1 N 0 b 2 N r Y W 5 h b H l z a X N Z Z W F y b H l C Y W x h b m N l U 2 h l Z X Q v U 2 9 1 c m N l L n s y M D E 2 L D d 9 J n F 1 b 3 Q 7 L C Z x d W 9 0 O 1 N l Y 3 R p b 2 4 x L 1 N 0 b 2 N r Y W 5 h b H l z a X N Z Z W F y b H l C Y W x h b m N l U 2 h l Z X Q v U 2 9 1 c m N l L n s y M D E 1 L D h 9 J n F 1 b 3 Q 7 L C Z x d W 9 0 O 1 N l Y 3 R p b 2 4 x L 1 N 0 b 2 N r Y W 5 h b H l z a X N Z Z W F y b H l C Y W x h b m N l U 2 h l Z X Q v U 2 9 1 c m N l L n s y M D E 0 L D l 9 J n F 1 b 3 Q 7 L C Z x d W 9 0 O 1 N l Y 3 R p b 2 4 x L 1 N 0 b 2 N r Y W 5 h b H l z a X N Z Z W F y b H l C Y W x h b m N l U 2 h l Z X Q v U 2 9 1 c m N l L n s y M D E z L D E w f S Z x d W 9 0 O y w m c X V v d D t T Z W N 0 a W 9 u M S 9 T d G 9 j a 2 F u Y W x 5 c 2 l z W W V h c m x 5 Q m F s Y W 5 j Z V N o Z W V 0 L 1 N v d X J j Z S 5 7 M j A x M i A t I D E 5 O T g s M T F 9 J n F 1 b 3 Q 7 X S w m c X V v d D t D b 2 x 1 b W 5 D b 3 V u d C Z x d W 9 0 O z o x M i w m c X V v d D t L Z X l D b 2 x 1 b W 5 O Y W 1 l c y Z x d W 9 0 O z p b X S w m c X V v d D t D b 2 x 1 b W 5 J Z G V u d G l 0 a W V z J n F 1 b 3 Q 7 O l s m c X V v d D t T Z W N 0 a W 9 u M S 9 T d G 9 j a 2 F u Y W x 5 c 2 l z W W V h c m x 5 Q m F s Y W 5 j Z V N o Z W V 0 L 1 N v d X J j Z S 5 7 T W V 0 c m l j c y w w f S Z x d W 9 0 O y w m c X V v d D t T Z W N 0 a W 9 u M S 9 T d G 9 j a 2 F u Y W x 5 c 2 l z W W V h c m x 5 Q m F s Y W 5 j Z V N o Z W V 0 L 1 N v d X J j Z S 5 7 M j A y M i w x f S Z x d W 9 0 O y w m c X V v d D t T Z W N 0 a W 9 u M S 9 T d G 9 j a 2 F u Y W x 5 c 2 l z W W V h c m x 5 Q m F s Y W 5 j Z V N o Z W V 0 L 1 N v d X J j Z S 5 7 M j A y M S w y f S Z x d W 9 0 O y w m c X V v d D t T Z W N 0 a W 9 u M S 9 T d G 9 j a 2 F u Y W x 5 c 2 l z W W V h c m x 5 Q m F s Y W 5 j Z V N o Z W V 0 L 1 N v d X J j Z S 5 7 M j A y M C w z f S Z x d W 9 0 O y w m c X V v d D t T Z W N 0 a W 9 u M S 9 T d G 9 j a 2 F u Y W x 5 c 2 l z W W V h c m x 5 Q m F s Y W 5 j Z V N o Z W V 0 L 1 N v d X J j Z S 5 7 M j A x O S w 0 f S Z x d W 9 0 O y w m c X V v d D t T Z W N 0 a W 9 u M S 9 T d G 9 j a 2 F u Y W x 5 c 2 l z W W V h c m x 5 Q m F s Y W 5 j Z V N o Z W V 0 L 1 N v d X J j Z S 5 7 M j A x O C w 1 f S Z x d W 9 0 O y w m c X V v d D t T Z W N 0 a W 9 u M S 9 T d G 9 j a 2 F u Y W x 5 c 2 l z W W V h c m x 5 Q m F s Y W 5 j Z V N o Z W V 0 L 1 N v d X J j Z S 5 7 M j A x N y w 2 f S Z x d W 9 0 O y w m c X V v d D t T Z W N 0 a W 9 u M S 9 T d G 9 j a 2 F u Y W x 5 c 2 l z W W V h c m x 5 Q m F s Y W 5 j Z V N o Z W V 0 L 1 N v d X J j Z S 5 7 M j A x N i w 3 f S Z x d W 9 0 O y w m c X V v d D t T Z W N 0 a W 9 u M S 9 T d G 9 j a 2 F u Y W x 5 c 2 l z W W V h c m x 5 Q m F s Y W 5 j Z V N o Z W V 0 L 1 N v d X J j Z S 5 7 M j A x N S w 4 f S Z x d W 9 0 O y w m c X V v d D t T Z W N 0 a W 9 u M S 9 T d G 9 j a 2 F u Y W x 5 c 2 l z W W V h c m x 5 Q m F s Y W 5 j Z V N o Z W V 0 L 1 N v d X J j Z S 5 7 M j A x N C w 5 f S Z x d W 9 0 O y w m c X V v d D t T Z W N 0 a W 9 u M S 9 T d G 9 j a 2 F u Y W x 5 c 2 l z W W V h c m x 5 Q m F s Y W 5 j Z V N o Z W V 0 L 1 N v d X J j Z S 5 7 M j A x M y w x M H 0 m c X V v d D s s J n F 1 b 3 Q 7 U 2 V j d G l v b j E v U 3 R v Y 2 t h b m F s e X N p c 1 l l Y X J s e U J h b G F u Y 2 V T a G V l d C 9 T b 3 V y Y 2 U u e z I w M T I g L S A x O T k 4 L D E x f S Z x d W 9 0 O 1 0 s J n F 1 b 3 Q 7 U m V s Y X R p b 2 5 z a G l w S W 5 m b y Z x d W 9 0 O z p b X X 0 i I C 8 + P E V u d H J 5 I F R 5 c G U 9 I k Z p b G x D b 3 V u d C I g V m F s d W U 9 I m w z M y I g L z 4 8 R W 5 0 c n k g V H l w Z T 0 i Q W R k Z W R U b 0 R h d G F N b 2 R l b C I g V m F s d W U 9 I m w x I i A v P j w v U 3 R h Y m x l R W 5 0 c m l l c z 4 8 L 0 l 0 Z W 0 + P E l 0 Z W 0 + P E l 0 Z W 1 M b 2 N h d G l v b j 4 8 S X R l b V R 5 c G U + R m 9 y b X V s Y T w v S X R l b V R 5 c G U + P E l 0 Z W 1 Q Y X R o P l N l Y 3 R p b 2 4 x L 1 N 0 b 2 N r Y W 5 h b H l z a X N Z Z W F y b H l C Y W x h b m N l U 2 h l Z X Q v U 2 9 1 c m N l P C 9 J d G V t U G F 0 a D 4 8 L 0 l 0 Z W 1 M b 2 N h d G l v b j 4 8 U 3 R h Y m x l R W 5 0 c m l l c y A v P j w v S X R l b T 4 8 S X R l b T 4 8 S X R l b U x v Y 2 F 0 a W 9 u P j x J d G V t V H l w Z T 5 G b 3 J t d W x h P C 9 J d G V t V H l w Z T 4 8 S X R l b V B h d G g + U 2 V j d G l v b j E v U 3 R v Y 2 t h b m F s e X N p c 1 l l Y X J s e U N h c 2 h G b G 9 3 U 3 R h d G V t Z W 5 0 P C 9 J d G V t U G F 0 a D 4 8 L 0 l 0 Z W 1 M b 2 N h d G l v b j 4 8 U 3 R h Y m x l R W 5 0 c m l l c z 4 8 R W 5 0 c n k g V H l w Z T 0 i S X N Q c m l 2 Y X R l I i B W Y W x 1 Z T 0 i b D A i I C 8 + P E V u d H J 5 I F R 5 c G U 9 I k Z p b G x F b m F i b G V k I i B W Y W x 1 Z T 0 i b D E i I C 8 + P E V u d H J 5 I F R 5 c G U 9 I k Z p b G x F c n J v c k N v d W 5 0 I i B W Y W x 1 Z T 0 i b D I 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9 j a 2 F u Y W x 5 c 2 l z W W V h c m x 5 Q 2 F z a E Z s b 3 d T d G F 0 Z W 1 l b n Q i I C 8 + P E V u d H J 5 I F R 5 c G U 9 I k Z p b G x l Z E N v b X B s Z X R l U m V z d W x 0 V G 9 X b 3 J r c 2 h l Z X Q i I F Z h b H V l P S J s M S I g L z 4 8 R W 5 0 c n k g V H l w Z T 0 i U m V j b 3 Z l c n l U Y X J n Z X R T a G V l d C I g V m F s d W U 9 I n N T d G 9 j a 0 F u Y W x 5 c 2 l z I i A v P j x F b n R y e S B U e X B l P S J S Z W N v d m V y e V R h c m d l d E N v b H V t b i I g V m F s d W U 9 I m w x N S I g L z 4 8 R W 5 0 c n k g V H l w Z T 0 i U m V j b 3 Z l c n l U Y X J n Z X R S b 3 c i I F Z h b H V l P S J s M S I g L z 4 8 R W 5 0 c n k g V H l w Z T 0 i R m l s b F R v R G F 0 Y U 1 v Z G V s R W 5 h Y m x l Z C I g V m F s d W U 9 I m w w I i A v P j x F b n R y e S B U e X B l P S J G a W x s Q 2 9 s d W 1 u V H l w Z X M i I F Z h b H V l P S J z Q m d V R k J R V U Z C U V V G Q l F V R i I g L z 4 8 R W 5 0 c n k g V H l w Z T 0 i R m l s b E x h c 3 R V c G R h d G V k I i B W Y W x 1 Z T 0 i Z D I w M j M t M D g t M j N U M D Y 6 N T c 6 N T E u M T c 1 M T E w M V o i I C 8 + P E V u d H J 5 I F R 5 c G U 9 I k Z p b G x P Y m p l Y 3 R U e X B l I i B W Y W x 1 Z T 0 i c 1 R h Y m x l I i A v P j x F b n R y e S B U e X B l P S J M b 2 F k Z W R U b 0 F u Y W x 5 c 2 l z U 2 V y d m l j Z X M i I F Z h b H V l P S J s M C I g L z 4 8 R W 5 0 c n k g V H l w Z T 0 i U X V l c n l J R C I g V m F s d W U 9 I n M 2 Y T Z j Y m N m M C 0 y Y 2 M 4 L T R h N D c t Y W Q 5 M S 0 z N W R j Y W F k N T F k Y W I i I C 8 + P E V u d H J 5 I F R 5 c G U 9 I k Z p b G x D b 2 x 1 b W 5 O Y W 1 l c y I g V m F s d W U 9 I n N b J n F 1 b 3 Q 7 T W V 0 c m l j c y Z x d W 9 0 O y w m c X V v d D s y M D I y J n F 1 b 3 Q 7 L C Z x d W 9 0 O z I w M j E m c X V v d D s s J n F 1 b 3 Q 7 M j A y M C Z x d W 9 0 O y w m c X V v d D s y M D E 5 J n F 1 b 3 Q 7 L C Z x d W 9 0 O z I w M T g m c X V v d D s s J n F 1 b 3 Q 7 M j A x N y Z x d W 9 0 O y w m c X V v d D s y M D E 2 J n F 1 b 3 Q 7 L C Z x d W 9 0 O z I w M T U m c X V v d D s s J n F 1 b 3 Q 7 M j A x N C Z x d W 9 0 O y w m c X V v d D s y M D E z J n F 1 b 3 Q 7 L C Z x d W 9 0 O z I w M T I g L S A x O T k 3 J n F 1 b 3 Q 7 X S I g L z 4 8 R W 5 0 c n k g V H l w Z T 0 i R m l s b F N 0 Y X R 1 c y I g V m F s d W U 9 I n N D b 2 1 w b G V 0 Z S I g L z 4 8 R W 5 0 c n k g V H l w Z T 0 i R m l s b E V y c m 9 y Q 2 9 k Z S I g V m F s d W U 9 I n N V b m t u b 3 d u I i A v P j x F b n R y e S B U e X B l P S J S Z W x h d G l v b n N o a X B J b m Z v Q 2 9 u d G F p b m V y I i B W Y W x 1 Z T 0 i c 3 s m c X V v d D t j b 2 x 1 b W 5 D b 3 V u d C Z x d W 9 0 O z o x M i w m c X V v d D t r Z X l D b 2 x 1 b W 5 O Y W 1 l c y Z x d W 9 0 O z p b X S w m c X V v d D t x d W V y e V J l b G F 0 a W 9 u c 2 h p c H M m c X V v d D s 6 W 1 0 s J n F 1 b 3 Q 7 Y 2 9 s d W 1 u S W R l b n R p d G l l c y Z x d W 9 0 O z p b J n F 1 b 3 Q 7 U 2 V j d G l v b j E v U 3 R v Y 2 t h b m F s e X N p c 1 l l Y X J s e U N h c 2 h G b G 9 3 U 3 R h d G V t Z W 5 0 L 1 N v d X J j Z S 5 7 T W V 0 c m l j c y w w f S Z x d W 9 0 O y w m c X V v d D t T Z W N 0 a W 9 u M S 9 T d G 9 j a 2 F u Y W x 5 c 2 l z W W V h c m x 5 Q 2 F z a E Z s b 3 d T d G F 0 Z W 1 l b n Q v U 2 9 1 c m N l L n s y M D I y L D F 9 J n F 1 b 3 Q 7 L C Z x d W 9 0 O 1 N l Y 3 R p b 2 4 x L 1 N 0 b 2 N r Y W 5 h b H l z a X N Z Z W F y b H l D Y X N o R m x v d 1 N 0 Y X R l b W V u d C 9 T b 3 V y Y 2 U u e z I w M j E s M n 0 m c X V v d D s s J n F 1 b 3 Q 7 U 2 V j d G l v b j E v U 3 R v Y 2 t h b m F s e X N p c 1 l l Y X J s e U N h c 2 h G b G 9 3 U 3 R h d G V t Z W 5 0 L 1 N v d X J j Z S 5 7 M j A y M C w z f S Z x d W 9 0 O y w m c X V v d D t T Z W N 0 a W 9 u M S 9 T d G 9 j a 2 F u Y W x 5 c 2 l z W W V h c m x 5 Q 2 F z a E Z s b 3 d T d G F 0 Z W 1 l b n Q v U 2 9 1 c m N l L n s y M D E 5 L D R 9 J n F 1 b 3 Q 7 L C Z x d W 9 0 O 1 N l Y 3 R p b 2 4 x L 1 N 0 b 2 N r Y W 5 h b H l z a X N Z Z W F y b H l D Y X N o R m x v d 1 N 0 Y X R l b W V u d C 9 T b 3 V y Y 2 U u e z I w M T g s N X 0 m c X V v d D s s J n F 1 b 3 Q 7 U 2 V j d G l v b j E v U 3 R v Y 2 t h b m F s e X N p c 1 l l Y X J s e U N h c 2 h G b G 9 3 U 3 R h d G V t Z W 5 0 L 1 N v d X J j Z S 5 7 M j A x N y w 2 f S Z x d W 9 0 O y w m c X V v d D t T Z W N 0 a W 9 u M S 9 T d G 9 j a 2 F u Y W x 5 c 2 l z W W V h c m x 5 Q 2 F z a E Z s b 3 d T d G F 0 Z W 1 l b n Q v U 2 9 1 c m N l L n s y M D E 2 L D d 9 J n F 1 b 3 Q 7 L C Z x d W 9 0 O 1 N l Y 3 R p b 2 4 x L 1 N 0 b 2 N r Y W 5 h b H l z a X N Z Z W F y b H l D Y X N o R m x v d 1 N 0 Y X R l b W V u d C 9 T b 3 V y Y 2 U u e z I w M T U s O H 0 m c X V v d D s s J n F 1 b 3 Q 7 U 2 V j d G l v b j E v U 3 R v Y 2 t h b m F s e X N p c 1 l l Y X J s e U N h c 2 h G b G 9 3 U 3 R h d G V t Z W 5 0 L 1 N v d X J j Z S 5 7 M j A x N C w 5 f S Z x d W 9 0 O y w m c X V v d D t T Z W N 0 a W 9 u M S 9 T d G 9 j a 2 F u Y W x 5 c 2 l z W W V h c m x 5 Q 2 F z a E Z s b 3 d T d G F 0 Z W 1 l b n Q v U 2 9 1 c m N l L n s y M D E z L D E w f S Z x d W 9 0 O y w m c X V v d D t T Z W N 0 a W 9 u M S 9 T d G 9 j a 2 F u Y W x 5 c 2 l z W W V h c m x 5 Q 2 F z a E Z s b 3 d T d G F 0 Z W 1 l b n Q v U 2 9 1 c m N l L n s y M D E y I C 0 g M T k 5 N y w x M X 0 m c X V v d D t d L C Z x d W 9 0 O 0 N v b H V t b k N v d W 5 0 J n F 1 b 3 Q 7 O j E y L C Z x d W 9 0 O 0 t l e U N v b H V t b k 5 h b W V z J n F 1 b 3 Q 7 O l t d L C Z x d W 9 0 O 0 N v b H V t b k l k Z W 5 0 a X R p Z X M m c X V v d D s 6 W y Z x d W 9 0 O 1 N l Y 3 R p b 2 4 x L 1 N 0 b 2 N r Y W 5 h b H l z a X N Z Z W F y b H l D Y X N o R m x v d 1 N 0 Y X R l b W V u d C 9 T b 3 V y Y 2 U u e 0 1 l d H J p Y 3 M s M H 0 m c X V v d D s s J n F 1 b 3 Q 7 U 2 V j d G l v b j E v U 3 R v Y 2 t h b m F s e X N p c 1 l l Y X J s e U N h c 2 h G b G 9 3 U 3 R h d G V t Z W 5 0 L 1 N v d X J j Z S 5 7 M j A y M i w x f S Z x d W 9 0 O y w m c X V v d D t T Z W N 0 a W 9 u M S 9 T d G 9 j a 2 F u Y W x 5 c 2 l z W W V h c m x 5 Q 2 F z a E Z s b 3 d T d G F 0 Z W 1 l b n Q v U 2 9 1 c m N l L n s y M D I x L D J 9 J n F 1 b 3 Q 7 L C Z x d W 9 0 O 1 N l Y 3 R p b 2 4 x L 1 N 0 b 2 N r Y W 5 h b H l z a X N Z Z W F y b H l D Y X N o R m x v d 1 N 0 Y X R l b W V u d C 9 T b 3 V y Y 2 U u e z I w M j A s M 3 0 m c X V v d D s s J n F 1 b 3 Q 7 U 2 V j d G l v b j E v U 3 R v Y 2 t h b m F s e X N p c 1 l l Y X J s e U N h c 2 h G b G 9 3 U 3 R h d G V t Z W 5 0 L 1 N v d X J j Z S 5 7 M j A x O S w 0 f S Z x d W 9 0 O y w m c X V v d D t T Z W N 0 a W 9 u M S 9 T d G 9 j a 2 F u Y W x 5 c 2 l z W W V h c m x 5 Q 2 F z a E Z s b 3 d T d G F 0 Z W 1 l b n Q v U 2 9 1 c m N l L n s y M D E 4 L D V 9 J n F 1 b 3 Q 7 L C Z x d W 9 0 O 1 N l Y 3 R p b 2 4 x L 1 N 0 b 2 N r Y W 5 h b H l z a X N Z Z W F y b H l D Y X N o R m x v d 1 N 0 Y X R l b W V u d C 9 T b 3 V y Y 2 U u e z I w M T c s N n 0 m c X V v d D s s J n F 1 b 3 Q 7 U 2 V j d G l v b j E v U 3 R v Y 2 t h b m F s e X N p c 1 l l Y X J s e U N h c 2 h G b G 9 3 U 3 R h d G V t Z W 5 0 L 1 N v d X J j Z S 5 7 M j A x N i w 3 f S Z x d W 9 0 O y w m c X V v d D t T Z W N 0 a W 9 u M S 9 T d G 9 j a 2 F u Y W x 5 c 2 l z W W V h c m x 5 Q 2 F z a E Z s b 3 d T d G F 0 Z W 1 l b n Q v U 2 9 1 c m N l L n s y M D E 1 L D h 9 J n F 1 b 3 Q 7 L C Z x d W 9 0 O 1 N l Y 3 R p b 2 4 x L 1 N 0 b 2 N r Y W 5 h b H l z a X N Z Z W F y b H l D Y X N o R m x v d 1 N 0 Y X R l b W V u d C 9 T b 3 V y Y 2 U u e z I w M T Q s O X 0 m c X V v d D s s J n F 1 b 3 Q 7 U 2 V j d G l v b j E v U 3 R v Y 2 t h b m F s e X N p c 1 l l Y X J s e U N h c 2 h G b G 9 3 U 3 R h d G V t Z W 5 0 L 1 N v d X J j Z S 5 7 M j A x M y w x M H 0 m c X V v d D s s J n F 1 b 3 Q 7 U 2 V j d G l v b j E v U 3 R v Y 2 t h b m F s e X N p c 1 l l Y X J s e U N h c 2 h G b G 9 3 U 3 R h d G V t Z W 5 0 L 1 N v d X J j Z S 5 7 M j A x M i A t I D E 5 O T c s M T F 9 J n F 1 b 3 Q 7 X S w m c X V v d D t S Z W x h d G l v b n N o a X B J b m Z v J n F 1 b 3 Q 7 O l t d f S I g L z 4 8 R W 5 0 c n k g V H l w Z T 0 i R m l s b E N v d W 5 0 I i B W Y W x 1 Z T 0 i b D I y I i A v P j x F b n R y e S B U e X B l P S J B Z G R l Z F R v R G F 0 Y U 1 v Z G V s I i B W Y W x 1 Z T 0 i b D A i I C 8 + P C 9 T d G F i b G V F b n R y a W V z P j w v S X R l b T 4 8 S X R l b T 4 8 S X R l b U x v Y 2 F 0 a W 9 u P j x J d G V t V H l w Z T 5 G b 3 J t d W x h P C 9 J d G V t V H l w Z T 4 8 S X R l b V B h d G g + U 2 V j d G l v b j E v U 3 R v Y 2 t h b m F s e X N p c 1 l l Y X J s e U N h c 2 h G b G 9 3 U 3 R h d G V t Z W 5 0 L 1 N v d X J j Z T w v S X R l b V B h d G g + P C 9 J d G V t T G 9 j Y X R p b 2 4 + P F N 0 Y W J s Z U V u d H J p Z X M g L z 4 8 L 0 l 0 Z W 0 + P E l 0 Z W 0 + P E l 0 Z W 1 M b 2 N h d G l v b j 4 8 S X R l b V R 5 c G U + R m 9 y b X V s Y T w v S X R l b V R 5 c G U + P E l 0 Z W 1 Q Y X R o P l N l Y 3 R p b 2 4 x L 1 N 0 b 2 N r Y W 5 h b H l z a X N Z Z W F y b H l S Y X R p b 3 M 8 L 0 l 0 Z W 1 Q Y X R o P j w v S X R l b U x v Y 2 F 0 a W 9 u P j x T d G F i b G V F b n R y a W V z P j x F b n R y e S B U e X B l P S J J c 1 B y a X Z h d G U i I F Z h b H V l P S J s M 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U e X B l c y I g V m F s d W U 9 I n N C Z 1 V G Q l F V R k J R V U Z C U V V G Q l E 9 P S I g L z 4 8 R W 5 0 c n k g V H l w Z T 0 i U m V j b 3 Z l c n l U Y X J n Z X R T a G V l d C I g V m F s d W U 9 I n N T d G 9 j a 0 F u Y W x 5 c 2 l z I i A v P j x F b n R y e S B U e X B l P S J G a W x s T G F z d F V w Z G F 0 Z W Q i I F Z h b H V l P S J k M j A y M y 0 w O C 0 y M 1 Q w N j o 1 N z o 1 M S 4 x N T k w O D I 5 W i I g L z 4 8 R W 5 0 c n k g V H l w Z T 0 i R m l s b F R h c m d l d C I g V m F s d W U 9 I n N T d G 9 j a 2 F u Y W x 5 c 2 l z W W V h c m x 5 U m F 0 a W 9 z I i A v P j x F b n R y e S B U e X B l P S J G a W x s Z W R D b 2 1 w b G V 0 Z V J l c 3 V s d F R v V 2 9 y a 3 N o Z W V 0 I i B W Y W x 1 Z T 0 i b D E i I C 8 + P E V u d H J 5 I F R 5 c G U 9 I l J l Y 2 9 2 Z X J 5 V G F y Z 2 V 0 U m 9 3 I i B W Y W x 1 Z T 0 i b D E i I C 8 + P E V u d H J 5 I F R 5 c G U 9 I l J l Y 2 9 2 Z X J 5 V G F y Z 2 V 0 Q 2 9 s d W 1 u I i B W Y W x 1 Z T 0 i b D I y I i A v P j x F b n R y e S B U e X B l P S J G a W x s V G 9 E Y X R h T W 9 k Z W x F b m F i b G V k I i B W Y W x 1 Z T 0 i b D A i I C 8 + P E V u d H J 5 I F R 5 c G U 9 I k Z p b G x F c n J v c k N v d W 5 0 I i B W Y W x 1 Z T 0 i b D I 4 I i A v P j x F b n R y e S B U e X B l P S J M b 2 F k Z W R U b 0 F u Y W x 5 c 2 l z U 2 V y d m l j Z X M i I F Z h b H V l P S J s M C I g L z 4 8 R W 5 0 c n k g V H l w Z T 0 i U X V l c n l J R C I g V m F s d W U 9 I n N i N G V j M T R l Z C 1 l O T A 4 L T R h Z j k t O G F h Y S 0 3 M D U 4 Y j M 2 Y T M x N T U i I C 8 + P E V u d H J 5 I F R 5 c G U 9 I k Z p b G x P Y m p l Y 3 R U e X B l I i B W Y W x 1 Z T 0 i c 1 R h Y m x l I i A v P j x F b n R y e S B U e X B l P S J G a W x s Q 2 9 s d W 1 u T m F t Z X M i I F Z h b H V l P S J z W y Z x d W 9 0 O 0 1 l d H J p Y 3 M m c X V v d D s s J n F 1 b 3 Q 7 Q 3 V y c m V u d C Z x d W 9 0 O y w m c X V v d D s y M D I y J n F 1 b 3 Q 7 L C Z x d W 9 0 O z I w M j E m c X V v d D s s J n F 1 b 3 Q 7 M j A y M C Z x d W 9 0 O y w m c X V v d D s y M D E 5 J n F 1 b 3 Q 7 L C Z x d W 9 0 O z I w M T g m c X V v d D s s J n F 1 b 3 Q 7 M j A x N y Z x d W 9 0 O y w m c X V v d D s y M D E 2 J n F 1 b 3 Q 7 L C Z x d W 9 0 O z I w M T U m c X V v d D s s J n F 1 b 3 Q 7 M j A x N C Z x d W 9 0 O y w m c X V v d D s y M D E z J n F 1 b 3 Q 7 L C Z x d W 9 0 O z I w M T I g L S A x O T k 4 J n F 1 b 3 Q 7 X S I g L z 4 8 R W 5 0 c n k g V H l w Z T 0 i R m l s b F N 0 Y X R 1 c y I g V m F s d W U 9 I n N D b 2 1 w b G V 0 Z S I g L z 4 8 R W 5 0 c n k g V H l w Z T 0 i R m l s b E V y c m 9 y Q 2 9 k Z S I g V m F s d W U 9 I n N V b m t u b 3 d u I i A v P j x F b n R y e S B U e X B l P S J S Z W x h d G l v b n N o a X B J b m Z v Q 2 9 u d G F p b m V y I i B W Y W x 1 Z T 0 i c 3 s m c X V v d D t j b 2 x 1 b W 5 D b 3 V u d C Z x d W 9 0 O z o x M y w m c X V v d D t r Z X l D b 2 x 1 b W 5 O Y W 1 l c y Z x d W 9 0 O z p b X S w m c X V v d D t x d W V y e V J l b G F 0 a W 9 u c 2 h p c H M m c X V v d D s 6 W 1 0 s J n F 1 b 3 Q 7 Y 2 9 s d W 1 u S W R l b n R p d G l l c y Z x d W 9 0 O z p b J n F 1 b 3 Q 7 U 2 V j d G l v b j E v U 3 R v Y 2 t h b m F s e X N p c 1 l l Y X J s e V J h d G l v c y 9 T b 3 V y Y 2 U u e 0 1 l d H J p Y 3 M s M H 0 m c X V v d D s s J n F 1 b 3 Q 7 U 2 V j d G l v b j E v U 3 R v Y 2 t h b m F s e X N p c 1 l l Y X J s e V J h d G l v c y 9 T b 3 V y Y 2 U u e 0 N 1 c n J l b n Q s M X 0 m c X V v d D s s J n F 1 b 3 Q 7 U 2 V j d G l v b j E v U 3 R v Y 2 t h b m F s e X N p c 1 l l Y X J s e V J h d G l v c y 9 T b 3 V y Y 2 U u e z I w M j I s M n 0 m c X V v d D s s J n F 1 b 3 Q 7 U 2 V j d G l v b j E v U 3 R v Y 2 t h b m F s e X N p c 1 l l Y X J s e V J h d G l v c y 9 T b 3 V y Y 2 U u e z I w M j E s M 3 0 m c X V v d D s s J n F 1 b 3 Q 7 U 2 V j d G l v b j E v U 3 R v Y 2 t h b m F s e X N p c 1 l l Y X J s e V J h d G l v c y 9 T b 3 V y Y 2 U u e z I w M j A s N H 0 m c X V v d D s s J n F 1 b 3 Q 7 U 2 V j d G l v b j E v U 3 R v Y 2 t h b m F s e X N p c 1 l l Y X J s e V J h d G l v c y 9 T b 3 V y Y 2 U u e z I w M T k s N X 0 m c X V v d D s s J n F 1 b 3 Q 7 U 2 V j d G l v b j E v U 3 R v Y 2 t h b m F s e X N p c 1 l l Y X J s e V J h d G l v c y 9 T b 3 V y Y 2 U u e z I w M T g s N n 0 m c X V v d D s s J n F 1 b 3 Q 7 U 2 V j d G l v b j E v U 3 R v Y 2 t h b m F s e X N p c 1 l l Y X J s e V J h d G l v c y 9 T b 3 V y Y 2 U u e z I w M T c s N 3 0 m c X V v d D s s J n F 1 b 3 Q 7 U 2 V j d G l v b j E v U 3 R v Y 2 t h b m F s e X N p c 1 l l Y X J s e V J h d G l v c y 9 T b 3 V y Y 2 U u e z I w M T Y s O H 0 m c X V v d D s s J n F 1 b 3 Q 7 U 2 V j d G l v b j E v U 3 R v Y 2 t h b m F s e X N p c 1 l l Y X J s e V J h d G l v c y 9 T b 3 V y Y 2 U u e z I w M T U s O X 0 m c X V v d D s s J n F 1 b 3 Q 7 U 2 V j d G l v b j E v U 3 R v Y 2 t h b m F s e X N p c 1 l l Y X J s e V J h d G l v c y 9 T b 3 V y Y 2 U u e z I w M T Q s M T B 9 J n F 1 b 3 Q 7 L C Z x d W 9 0 O 1 N l Y 3 R p b 2 4 x L 1 N 0 b 2 N r Y W 5 h b H l z a X N Z Z W F y b H l S Y X R p b 3 M v U 2 9 1 c m N l L n s y M D E z L D E x f S Z x d W 9 0 O y w m c X V v d D t T Z W N 0 a W 9 u M S 9 T d G 9 j a 2 F u Y W x 5 c 2 l z W W V h c m x 5 U m F 0 a W 9 z L 1 N v d X J j Z S 5 7 M j A x M i A t I D E 5 O T g s M T J 9 J n F 1 b 3 Q 7 X S w m c X V v d D t D b 2 x 1 b W 5 D b 3 V u d C Z x d W 9 0 O z o x M y w m c X V v d D t L Z X l D b 2 x 1 b W 5 O Y W 1 l c y Z x d W 9 0 O z p b X S w m c X V v d D t D b 2 x 1 b W 5 J Z G V u d G l 0 a W V z J n F 1 b 3 Q 7 O l s m c X V v d D t T Z W N 0 a W 9 u M S 9 T d G 9 j a 2 F u Y W x 5 c 2 l z W W V h c m x 5 U m F 0 a W 9 z L 1 N v d X J j Z S 5 7 T W V 0 c m l j c y w w f S Z x d W 9 0 O y w m c X V v d D t T Z W N 0 a W 9 u M S 9 T d G 9 j a 2 F u Y W x 5 c 2 l z W W V h c m x 5 U m F 0 a W 9 z L 1 N v d X J j Z S 5 7 Q 3 V y c m V u d C w x f S Z x d W 9 0 O y w m c X V v d D t T Z W N 0 a W 9 u M S 9 T d G 9 j a 2 F u Y W x 5 c 2 l z W W V h c m x 5 U m F 0 a W 9 z L 1 N v d X J j Z S 5 7 M j A y M i w y f S Z x d W 9 0 O y w m c X V v d D t T Z W N 0 a W 9 u M S 9 T d G 9 j a 2 F u Y W x 5 c 2 l z W W V h c m x 5 U m F 0 a W 9 z L 1 N v d X J j Z S 5 7 M j A y M S w z f S Z x d W 9 0 O y w m c X V v d D t T Z W N 0 a W 9 u M S 9 T d G 9 j a 2 F u Y W x 5 c 2 l z W W V h c m x 5 U m F 0 a W 9 z L 1 N v d X J j Z S 5 7 M j A y M C w 0 f S Z x d W 9 0 O y w m c X V v d D t T Z W N 0 a W 9 u M S 9 T d G 9 j a 2 F u Y W x 5 c 2 l z W W V h c m x 5 U m F 0 a W 9 z L 1 N v d X J j Z S 5 7 M j A x O S w 1 f S Z x d W 9 0 O y w m c X V v d D t T Z W N 0 a W 9 u M S 9 T d G 9 j a 2 F u Y W x 5 c 2 l z W W V h c m x 5 U m F 0 a W 9 z L 1 N v d X J j Z S 5 7 M j A x O C w 2 f S Z x d W 9 0 O y w m c X V v d D t T Z W N 0 a W 9 u M S 9 T d G 9 j a 2 F u Y W x 5 c 2 l z W W V h c m x 5 U m F 0 a W 9 z L 1 N v d X J j Z S 5 7 M j A x N y w 3 f S Z x d W 9 0 O y w m c X V v d D t T Z W N 0 a W 9 u M S 9 T d G 9 j a 2 F u Y W x 5 c 2 l z W W V h c m x 5 U m F 0 a W 9 z L 1 N v d X J j Z S 5 7 M j A x N i w 4 f S Z x d W 9 0 O y w m c X V v d D t T Z W N 0 a W 9 u M S 9 T d G 9 j a 2 F u Y W x 5 c 2 l z W W V h c m x 5 U m F 0 a W 9 z L 1 N v d X J j Z S 5 7 M j A x N S w 5 f S Z x d W 9 0 O y w m c X V v d D t T Z W N 0 a W 9 u M S 9 T d G 9 j a 2 F u Y W x 5 c 2 l z W W V h c m x 5 U m F 0 a W 9 z L 1 N v d X J j Z S 5 7 M j A x N C w x M H 0 m c X V v d D s s J n F 1 b 3 Q 7 U 2 V j d G l v b j E v U 3 R v Y 2 t h b m F s e X N p c 1 l l Y X J s e V J h d G l v c y 9 T b 3 V y Y 2 U u e z I w M T M s M T F 9 J n F 1 b 3 Q 7 L C Z x d W 9 0 O 1 N l Y 3 R p b 2 4 x L 1 N 0 b 2 N r Y W 5 h b H l z a X N Z Z W F y b H l S Y X R p b 3 M v U 2 9 1 c m N l L n s y M D E y I C 0 g M T k 5 O C w x M n 0 m c X V v d D t d L C Z x d W 9 0 O 1 J l b G F 0 a W 9 u c 2 h p c E l u Z m 8 m c X V v d D s 6 W 1 1 9 I i A v P j x F b n R y e S B U e X B l P S J G a W x s Q 2 9 1 b n Q i I F Z h b H V l P S J s M j g i I C 8 + P E V u d H J 5 I F R 5 c G U 9 I k F k Z G V k V G 9 E Y X R h T W 9 k Z W w i I F Z h b H V l P S J s M C I g L z 4 8 L 1 N 0 Y W J s Z U V u d H J p Z X M + P C 9 J d G V t P j x J d G V t P j x J d G V t T G 9 j Y X R p b 2 4 + P E l 0 Z W 1 U e X B l P k Z v c m 1 1 b G E 8 L 0 l 0 Z W 1 U e X B l P j x J d G V t U G F 0 a D 5 T Z W N 0 a W 9 u M S 9 T d G 9 j a 2 F u Y W x 5 c 2 l z W W V h c m x 5 S W 5 j b 2 1 l L 1 N v d X J j Z T w v S X R l b V B h d G g + P C 9 J d G V t T G 9 j Y X R p b 2 4 + P F N 0 Y W J s Z U V u d H J p Z X M g L z 4 8 L 0 l 0 Z W 0 + P E l 0 Z W 0 + P E l 0 Z W 1 M b 2 N h d G l v b j 4 8 S X R l b V R 5 c G U + R m 9 y b X V s Y T w v S X R l b V R 5 c G U + P E l 0 Z W 1 Q Y X R o P l N l Y 3 R p b 2 4 x L 1 N 0 b 2 N r Y W 5 h b H l z a X N R d W F y d G V y b H l J b m N v b W U 8 L 0 l 0 Z W 1 Q Y X R o P j w v S X R l b U x v Y 2 F 0 a W 9 u P j x T d G F i b G V F b n R y a W V z P j x F b n R y e S B U e X B l P S J J c 1 B y a X Z h d G U i I F Z h b H V l P S J s M C I g L z 4 8 R W 5 0 c n k g V H l w Z T 0 i R m l s b E V u Y W J s Z W Q i I F Z h b H V l P S J s M S I g L z 4 8 R W 5 0 c n k g V H l w Z T 0 i R m l s b E 9 i a m V j d F R 5 c G U i I F Z h b H V l P S J z V G F i b G 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9 E Y X R h T W 9 k Z W x F b m F i b G V k I i B W Y W x 1 Z T 0 i b D A i I C 8 + P E V u d H J 5 I F R 5 c G U 9 I k Z p b G x U Y X J n Z X Q i I F Z h b H V l P S J z U 3 R v Y 2 t h b m F s e X N p c 1 F 1 Y X J 0 Z X J s e U l u Y 2 9 t Z S I g L z 4 8 R W 5 0 c n k g V H l w Z T 0 i R m l s b G V k Q 2 9 t c G x l d G V S Z X N 1 b H R U b 1 d v c m t z a G V l d C I g V m F s d W U 9 I m w x I i A v P j x F b n R y e S B U e X B l P S J S Z W N v d m V y e V R h c m d l d F J v d y I g V m F s d W U 9 I m w x I i A v P j x F b n R y e S B U e X B l P S J S Z W N v d m V y e V R h c m d l d E N v b H V t b i I g V m F s d W U 9 I m w z M C I g L z 4 8 R W 5 0 c n k g V H l w Z T 0 i U m V j b 3 Z l c n l U Y X J n Z X R T a G V l d C I g V m F s d W U 9 I n N T d G 9 j a 0 F u Y W x 5 c 2 l z I i A v P j x F b n R y e S B U e X B l P S J G a W x s T G F z d F V w Z G F 0 Z W Q i I F Z h b H V l P S J k M j A y M y 0 w O C 0 y M 1 Q w N j o 1 N z o 1 M S 4 z M z E 4 M T Q 4 W i I g L z 4 8 R W 5 0 c n k g V H l w Z T 0 i U X V l c n l J R C I g V m F s d W U 9 I n M 4 N D I w O G U y Y S 1 j N m E y L T Q w M m I t O W N m Y y 0 1 M j V m O G N i N m F m M j c i I C 8 + P E V u d H J 5 I F R 5 c G U 9 I k Z p b G x D b 2 x 1 b W 5 U e X B l c y I g V m F s d W U 9 I n N C Z 1 V G Q l F V R k J R V U Z C U V V G Q l F V R k J R V U Z C U V V G Q l F V R k J R V U Z C U V V G Q l F V R k J R V U Z C U V V G Q l F V R i I g L z 4 8 R W 5 0 c n k g V H l w Z T 0 i R m l s b E V y c m 9 y Q 2 9 1 b n Q i I F Z h b H V l P S J s M z U i I C 8 + P E V u d H J 5 I F R 5 c G U 9 I k x v Y W R l Z F R v Q W 5 h b H l z a X N T Z X J 2 a W N l c y I g V m F s d W U 9 I m w w I i A v P j x F b n R y e S B U e X B l P S J G a W x s Q 2 9 s d W 1 u T m F t Z X M i I F Z h b H V l P S J z W y Z x d W 9 0 O 0 1 l d H J p Y 3 M m c X V v d D s s J n F 1 b 3 Q 7 M j A y M y 0 w N i 0 z M C Z x d W 9 0 O y w m c X V v d D s y M D I z L T A z L T M x J n F 1 b 3 Q 7 L C Z x d W 9 0 O z I w M j I t M T I t M z E m c X V v d D s s J n F 1 b 3 Q 7 M j A y M i 0 w O S 0 z M C Z x d W 9 0 O y w m c X V v d D s y M D I y L T A 2 L T M w J n F 1 b 3 Q 7 L C Z x d W 9 0 O z I w M j I t M D M t M z E m c X V v d D s s J n F 1 b 3 Q 7 M j A y M S 0 x M i 0 z M S Z x d W 9 0 O y w m c X V v d D s y M D I x L T A 5 L T M w J n F 1 b 3 Q 7 L C Z x d W 9 0 O z I w M j E t M D Y t M z A m c X V v d D s s J n F 1 b 3 Q 7 M j A y M S 0 w M y 0 z M S Z x d W 9 0 O y w m c X V v d D s y M D I w L T E y L T M x J n F 1 b 3 Q 7 L C Z x d W 9 0 O z I w M j A t M D k t M z A m c X V v d D s s J n F 1 b 3 Q 7 M j A y M C 0 w N i 0 z M C Z x d W 9 0 O y w m c X V v d D s y M D I w L T A z L T M x J n F 1 b 3 Q 7 L C Z x d W 9 0 O z I w M T k t M T I t M z E m c X V v d D s s J n F 1 b 3 Q 7 M j A x O S 0 w O S 0 z M C Z x d W 9 0 O y w m c X V v d D s y M D E 5 L T A 2 L T M w J n F 1 b 3 Q 7 L C Z x d W 9 0 O z I w M T k t M D M t M z E m c X V v d D s s J n F 1 b 3 Q 7 M j A x O C 0 x M i 0 z M S Z x d W 9 0 O y w m c X V v d D s y M D E 4 L T A 5 L T M w J n F 1 b 3 Q 7 L C Z x d W 9 0 O z I w M T g t M D Y t M z A m c X V v d D s s J n F 1 b 3 Q 7 M j A x O C 0 w M y 0 z M S Z x d W 9 0 O y w m c X V v d D s y M D E 3 L T E y L T M x J n F 1 b 3 Q 7 L C Z x d W 9 0 O z I w M T c t M D k t M z A m c X V v d D s s J n F 1 b 3 Q 7 M j A x N y 0 w N i 0 z M C Z x d W 9 0 O y w m c X V v d D s y M D E 3 L T A z L T M x J n F 1 b 3 Q 7 L C Z x d W 9 0 O z I w M T Y t M T I t M z E m c X V v d D s s J n F 1 b 3 Q 7 M j A x N i 0 w O S 0 z M C Z x d W 9 0 O y w m c X V v d D s y M D E 2 L T A 2 L T M w J n F 1 b 3 Q 7 L C Z x d W 9 0 O z I w M T Y t M D M t M z E m c X V v d D s s J n F 1 b 3 Q 7 M j A x N S 0 x M i 0 z M S Z x d W 9 0 O y w m c X V v d D s y M D E 1 L T A 5 L T M w J n F 1 b 3 Q 7 L C Z x d W 9 0 O z I w M T U t M D Y t M z A m c X V v d D s s J n F 1 b 3 Q 7 M j A x N S 0 w M y 0 z M S Z x d W 9 0 O y w m c X V v d D s y M D E 0 L T E y L T M x J n F 1 b 3 Q 7 L C Z x d W 9 0 O z I w M T Q t M D k t M z A m c X V v d D s s J n F 1 b 3 Q 7 M j A x N C 0 w N i 0 z M C Z x d W 9 0 O y w m c X V v d D s y M D E 0 L T A z L T M x J n F 1 b 3 Q 7 L C Z x d W 9 0 O z I w M T M t M T I t M z E m c X V v d D s s J n F 1 b 3 Q 7 M j A x M y 0 w O S 0 z M C Z x d W 9 0 O y w m c X V v d D s r N T Y g U X V h c n R l c n M m c X V v d D t d I i A v P j x F b n R y e S B U e X B l P S J G a W x s U 3 R h d H V z I i B W Y W x 1 Z T 0 i c 0 N v b X B s Z X R l I i A v P j x F b n R y e S B U e X B l P S J G a W x s R X J y b 3 J D b 2 R l I i B W Y W x 1 Z T 0 i c 1 V u a 2 5 v d 2 4 i I C 8 + P E V u d H J 5 I F R 5 c G U 9 I l J l b G F 0 a W 9 u c 2 h p c E l u Z m 9 D b 2 5 0 Y W l u Z X I i I F Z h b H V l P S J z e y Z x d W 9 0 O 2 N v b H V t b k N v d W 5 0 J n F 1 b 3 Q 7 O j Q y L C Z x d W 9 0 O 2 t l e U N v b H V t b k 5 h b W V z J n F 1 b 3 Q 7 O l t d L C Z x d W 9 0 O 3 F 1 Z X J 5 U m V s Y X R p b 2 5 z a G l w c y Z x d W 9 0 O z p b X S w m c X V v d D t j b 2 x 1 b W 5 J Z G V u d G l 0 a W V z J n F 1 b 3 Q 7 O l s m c X V v d D t T Z W N 0 a W 9 u M S 9 T d G 9 j a 2 F u Y W x 5 c 2 l z U X V h c n R l c m x 5 S W 5 j b 2 1 l L 1 N v d X J j Z S 5 7 T W V 0 c m l j c y w w f S Z x d W 9 0 O y w m c X V v d D t T Z W N 0 a W 9 u M S 9 T d G 9 j a 2 F u Y W x 5 c 2 l z U X V h c n R l c m x 5 S W 5 j b 2 1 l L 1 N v d X J j Z S 5 7 M j A y M y 0 w N i 0 z M C w x f S Z x d W 9 0 O y w m c X V v d D t T Z W N 0 a W 9 u M S 9 T d G 9 j a 2 F u Y W x 5 c 2 l z U X V h c n R l c m x 5 S W 5 j b 2 1 l L 1 N v d X J j Z S 5 7 M j A y M y 0 w M y 0 z M S w y f S Z x d W 9 0 O y w m c X V v d D t T Z W N 0 a W 9 u M S 9 T d G 9 j a 2 F u Y W x 5 c 2 l z U X V h c n R l c m x 5 S W 5 j b 2 1 l L 1 N v d X J j Z S 5 7 M j A y M i 0 x M i 0 z M S w z f S Z x d W 9 0 O y w m c X V v d D t T Z W N 0 a W 9 u M S 9 T d G 9 j a 2 F u Y W x 5 c 2 l z U X V h c n R l c m x 5 S W 5 j b 2 1 l L 1 N v d X J j Z S 5 7 M j A y M i 0 w O S 0 z M C w 0 f S Z x d W 9 0 O y w m c X V v d D t T Z W N 0 a W 9 u M S 9 T d G 9 j a 2 F u Y W x 5 c 2 l z U X V h c n R l c m x 5 S W 5 j b 2 1 l L 1 N v d X J j Z S 5 7 M j A y M i 0 w N i 0 z M C w 1 f S Z x d W 9 0 O y w m c X V v d D t T Z W N 0 a W 9 u M S 9 T d G 9 j a 2 F u Y W x 5 c 2 l z U X V h c n R l c m x 5 S W 5 j b 2 1 l L 1 N v d X J j Z S 5 7 M j A y M i 0 w M y 0 z M S w 2 f S Z x d W 9 0 O y w m c X V v d D t T Z W N 0 a W 9 u M S 9 T d G 9 j a 2 F u Y W x 5 c 2 l z U X V h c n R l c m x 5 S W 5 j b 2 1 l L 1 N v d X J j Z S 5 7 M j A y M S 0 x M i 0 z M S w 3 f S Z x d W 9 0 O y w m c X V v d D t T Z W N 0 a W 9 u M S 9 T d G 9 j a 2 F u Y W x 5 c 2 l z U X V h c n R l c m x 5 S W 5 j b 2 1 l L 1 N v d X J j Z S 5 7 M j A y M S 0 w O S 0 z M C w 4 f S Z x d W 9 0 O y w m c X V v d D t T Z W N 0 a W 9 u M S 9 T d G 9 j a 2 F u Y W x 5 c 2 l z U X V h c n R l c m x 5 S W 5 j b 2 1 l L 1 N v d X J j Z S 5 7 M j A y M S 0 w N i 0 z M C w 5 f S Z x d W 9 0 O y w m c X V v d D t T Z W N 0 a W 9 u M S 9 T d G 9 j a 2 F u Y W x 5 c 2 l z U X V h c n R l c m x 5 S W 5 j b 2 1 l L 1 N v d X J j Z S 5 7 M j A y M S 0 w M y 0 z M S w x M H 0 m c X V v d D s s J n F 1 b 3 Q 7 U 2 V j d G l v b j E v U 3 R v Y 2 t h b m F s e X N p c 1 F 1 Y X J 0 Z X J s e U l u Y 2 9 t Z S 9 T b 3 V y Y 2 U u e z I w M j A t M T I t M z E s M T F 9 J n F 1 b 3 Q 7 L C Z x d W 9 0 O 1 N l Y 3 R p b 2 4 x L 1 N 0 b 2 N r Y W 5 h b H l z a X N R d W F y d G V y b H l J b m N v b W U v U 2 9 1 c m N l L n s y M D I w L T A 5 L T M w L D E y f S Z x d W 9 0 O y w m c X V v d D t T Z W N 0 a W 9 u M S 9 T d G 9 j a 2 F u Y W x 5 c 2 l z U X V h c n R l c m x 5 S W 5 j b 2 1 l L 1 N v d X J j Z S 5 7 M j A y M C 0 w N i 0 z M C w x M 3 0 m c X V v d D s s J n F 1 b 3 Q 7 U 2 V j d G l v b j E v U 3 R v Y 2 t h b m F s e X N p c 1 F 1 Y X J 0 Z X J s e U l u Y 2 9 t Z S 9 T b 3 V y Y 2 U u e z I w M j A t M D M t M z E s M T R 9 J n F 1 b 3 Q 7 L C Z x d W 9 0 O 1 N l Y 3 R p b 2 4 x L 1 N 0 b 2 N r Y W 5 h b H l z a X N R d W F y d G V y b H l J b m N v b W U v U 2 9 1 c m N l L n s y M D E 5 L T E y L T M x L D E 1 f S Z x d W 9 0 O y w m c X V v d D t T Z W N 0 a W 9 u M S 9 T d G 9 j a 2 F u Y W x 5 c 2 l z U X V h c n R l c m x 5 S W 5 j b 2 1 l L 1 N v d X J j Z S 5 7 M j A x O S 0 w O S 0 z M C w x N n 0 m c X V v d D s s J n F 1 b 3 Q 7 U 2 V j d G l v b j E v U 3 R v Y 2 t h b m F s e X N p c 1 F 1 Y X J 0 Z X J s e U l u Y 2 9 t Z S 9 T b 3 V y Y 2 U u e z I w M T k t M D Y t M z A s M T d 9 J n F 1 b 3 Q 7 L C Z x d W 9 0 O 1 N l Y 3 R p b 2 4 x L 1 N 0 b 2 N r Y W 5 h b H l z a X N R d W F y d G V y b H l J b m N v b W U v U 2 9 1 c m N l L n s y M D E 5 L T A z L T M x L D E 4 f S Z x d W 9 0 O y w m c X V v d D t T Z W N 0 a W 9 u M S 9 T d G 9 j a 2 F u Y W x 5 c 2 l z U X V h c n R l c m x 5 S W 5 j b 2 1 l L 1 N v d X J j Z S 5 7 M j A x O C 0 x M i 0 z M S w x O X 0 m c X V v d D s s J n F 1 b 3 Q 7 U 2 V j d G l v b j E v U 3 R v Y 2 t h b m F s e X N p c 1 F 1 Y X J 0 Z X J s e U l u Y 2 9 t Z S 9 T b 3 V y Y 2 U u e z I w M T g t M D k t M z A s M j B 9 J n F 1 b 3 Q 7 L C Z x d W 9 0 O 1 N l Y 3 R p b 2 4 x L 1 N 0 b 2 N r Y W 5 h b H l z a X N R d W F y d G V y b H l J b m N v b W U v U 2 9 1 c m N l L n s y M D E 4 L T A 2 L T M w L D I x f S Z x d W 9 0 O y w m c X V v d D t T Z W N 0 a W 9 u M S 9 T d G 9 j a 2 F u Y W x 5 c 2 l z U X V h c n R l c m x 5 S W 5 j b 2 1 l L 1 N v d X J j Z S 5 7 M j A x O C 0 w M y 0 z M S w y M n 0 m c X V v d D s s J n F 1 b 3 Q 7 U 2 V j d G l v b j E v U 3 R v Y 2 t h b m F s e X N p c 1 F 1 Y X J 0 Z X J s e U l u Y 2 9 t Z S 9 T b 3 V y Y 2 U u e z I w M T c t M T I t M z E s M j N 9 J n F 1 b 3 Q 7 L C Z x d W 9 0 O 1 N l Y 3 R p b 2 4 x L 1 N 0 b 2 N r Y W 5 h b H l z a X N R d W F y d G V y b H l J b m N v b W U v U 2 9 1 c m N l L n s y M D E 3 L T A 5 L T M w L D I 0 f S Z x d W 9 0 O y w m c X V v d D t T Z W N 0 a W 9 u M S 9 T d G 9 j a 2 F u Y W x 5 c 2 l z U X V h c n R l c m x 5 S W 5 j b 2 1 l L 1 N v d X J j Z S 5 7 M j A x N y 0 w N i 0 z M C w y N X 0 m c X V v d D s s J n F 1 b 3 Q 7 U 2 V j d G l v b j E v U 3 R v Y 2 t h b m F s e X N p c 1 F 1 Y X J 0 Z X J s e U l u Y 2 9 t Z S 9 T b 3 V y Y 2 U u e z I w M T c t M D M t M z E s M j Z 9 J n F 1 b 3 Q 7 L C Z x d W 9 0 O 1 N l Y 3 R p b 2 4 x L 1 N 0 b 2 N r Y W 5 h b H l z a X N R d W F y d G V y b H l J b m N v b W U v U 2 9 1 c m N l L n s y M D E 2 L T E y L T M x L D I 3 f S Z x d W 9 0 O y w m c X V v d D t T Z W N 0 a W 9 u M S 9 T d G 9 j a 2 F u Y W x 5 c 2 l z U X V h c n R l c m x 5 S W 5 j b 2 1 l L 1 N v d X J j Z S 5 7 M j A x N i 0 w O S 0 z M C w y O H 0 m c X V v d D s s J n F 1 b 3 Q 7 U 2 V j d G l v b j E v U 3 R v Y 2 t h b m F s e X N p c 1 F 1 Y X J 0 Z X J s e U l u Y 2 9 t Z S 9 T b 3 V y Y 2 U u e z I w M T Y t M D Y t M z A s M j l 9 J n F 1 b 3 Q 7 L C Z x d W 9 0 O 1 N l Y 3 R p b 2 4 x L 1 N 0 b 2 N r Y W 5 h b H l z a X N R d W F y d G V y b H l J b m N v b W U v U 2 9 1 c m N l L n s y M D E 2 L T A z L T M x L D M w f S Z x d W 9 0 O y w m c X V v d D t T Z W N 0 a W 9 u M S 9 T d G 9 j a 2 F u Y W x 5 c 2 l z U X V h c n R l c m x 5 S W 5 j b 2 1 l L 1 N v d X J j Z S 5 7 M j A x N S 0 x M i 0 z M S w z M X 0 m c X V v d D s s J n F 1 b 3 Q 7 U 2 V j d G l v b j E v U 3 R v Y 2 t h b m F s e X N p c 1 F 1 Y X J 0 Z X J s e U l u Y 2 9 t Z S 9 T b 3 V y Y 2 U u e z I w M T U t M D k t M z A s M z J 9 J n F 1 b 3 Q 7 L C Z x d W 9 0 O 1 N l Y 3 R p b 2 4 x L 1 N 0 b 2 N r Y W 5 h b H l z a X N R d W F y d G V y b H l J b m N v b W U v U 2 9 1 c m N l L n s y M D E 1 L T A 2 L T M w L D M z f S Z x d W 9 0 O y w m c X V v d D t T Z W N 0 a W 9 u M S 9 T d G 9 j a 2 F u Y W x 5 c 2 l z U X V h c n R l c m x 5 S W 5 j b 2 1 l L 1 N v d X J j Z S 5 7 M j A x N S 0 w M y 0 z M S w z N H 0 m c X V v d D s s J n F 1 b 3 Q 7 U 2 V j d G l v b j E v U 3 R v Y 2 t h b m F s e X N p c 1 F 1 Y X J 0 Z X J s e U l u Y 2 9 t Z S 9 T b 3 V y Y 2 U u e z I w M T Q t M T I t M z E s M z V 9 J n F 1 b 3 Q 7 L C Z x d W 9 0 O 1 N l Y 3 R p b 2 4 x L 1 N 0 b 2 N r Y W 5 h b H l z a X N R d W F y d G V y b H l J b m N v b W U v U 2 9 1 c m N l L n s y M D E 0 L T A 5 L T M w L D M 2 f S Z x d W 9 0 O y w m c X V v d D t T Z W N 0 a W 9 u M S 9 T d G 9 j a 2 F u Y W x 5 c 2 l z U X V h c n R l c m x 5 S W 5 j b 2 1 l L 1 N v d X J j Z S 5 7 M j A x N C 0 w N i 0 z M C w z N 3 0 m c X V v d D s s J n F 1 b 3 Q 7 U 2 V j d G l v b j E v U 3 R v Y 2 t h b m F s e X N p c 1 F 1 Y X J 0 Z X J s e U l u Y 2 9 t Z S 9 T b 3 V y Y 2 U u e z I w M T Q t M D M t M z E s M z h 9 J n F 1 b 3 Q 7 L C Z x d W 9 0 O 1 N l Y 3 R p b 2 4 x L 1 N 0 b 2 N r Y W 5 h b H l z a X N R d W F y d G V y b H l J b m N v b W U v U 2 9 1 c m N l L n s y M D E z L T E y L T M x L D M 5 f S Z x d W 9 0 O y w m c X V v d D t T Z W N 0 a W 9 u M S 9 T d G 9 j a 2 F u Y W x 5 c 2 l z U X V h c n R l c m x 5 S W 5 j b 2 1 l L 1 N v d X J j Z S 5 7 M j A x M y 0 w O S 0 z M C w 0 M H 0 m c X V v d D s s J n F 1 b 3 Q 7 U 2 V j d G l v b j E v U 3 R v Y 2 t h b m F s e X N p c 1 F 1 Y X J 0 Z X J s e U l u Y 2 9 t Z S 9 T b 3 V y Y 2 U u e y s 1 N i B R d W F y d G V y c y w 0 M X 0 m c X V v d D t d L C Z x d W 9 0 O 0 N v b H V t b k N v d W 5 0 J n F 1 b 3 Q 7 O j Q y L C Z x d W 9 0 O 0 t l e U N v b H V t b k 5 h b W V z J n F 1 b 3 Q 7 O l t d L C Z x d W 9 0 O 0 N v b H V t b k l k Z W 5 0 a X R p Z X M m c X V v d D s 6 W y Z x d W 9 0 O 1 N l Y 3 R p b 2 4 x L 1 N 0 b 2 N r Y W 5 h b H l z a X N R d W F y d G V y b H l J b m N v b W U v U 2 9 1 c m N l L n t N Z X R y a W N z L D B 9 J n F 1 b 3 Q 7 L C Z x d W 9 0 O 1 N l Y 3 R p b 2 4 x L 1 N 0 b 2 N r Y W 5 h b H l z a X N R d W F y d G V y b H l J b m N v b W U v U 2 9 1 c m N l L n s y M D I z L T A 2 L T M w L D F 9 J n F 1 b 3 Q 7 L C Z x d W 9 0 O 1 N l Y 3 R p b 2 4 x L 1 N 0 b 2 N r Y W 5 h b H l z a X N R d W F y d G V y b H l J b m N v b W U v U 2 9 1 c m N l L n s y M D I z L T A z L T M x L D J 9 J n F 1 b 3 Q 7 L C Z x d W 9 0 O 1 N l Y 3 R p b 2 4 x L 1 N 0 b 2 N r Y W 5 h b H l z a X N R d W F y d G V y b H l J b m N v b W U v U 2 9 1 c m N l L n s y M D I y L T E y L T M x L D N 9 J n F 1 b 3 Q 7 L C Z x d W 9 0 O 1 N l Y 3 R p b 2 4 x L 1 N 0 b 2 N r Y W 5 h b H l z a X N R d W F y d G V y b H l J b m N v b W U v U 2 9 1 c m N l L n s y M D I y L T A 5 L T M w L D R 9 J n F 1 b 3 Q 7 L C Z x d W 9 0 O 1 N l Y 3 R p b 2 4 x L 1 N 0 b 2 N r Y W 5 h b H l z a X N R d W F y d G V y b H l J b m N v b W U v U 2 9 1 c m N l L n s y M D I y L T A 2 L T M w L D V 9 J n F 1 b 3 Q 7 L C Z x d W 9 0 O 1 N l Y 3 R p b 2 4 x L 1 N 0 b 2 N r Y W 5 h b H l z a X N R d W F y d G V y b H l J b m N v b W U v U 2 9 1 c m N l L n s y M D I y L T A z L T M x L D Z 9 J n F 1 b 3 Q 7 L C Z x d W 9 0 O 1 N l Y 3 R p b 2 4 x L 1 N 0 b 2 N r Y W 5 h b H l z a X N R d W F y d G V y b H l J b m N v b W U v U 2 9 1 c m N l L n s y M D I x L T E y L T M x L D d 9 J n F 1 b 3 Q 7 L C Z x d W 9 0 O 1 N l Y 3 R p b 2 4 x L 1 N 0 b 2 N r Y W 5 h b H l z a X N R d W F y d G V y b H l J b m N v b W U v U 2 9 1 c m N l L n s y M D I x L T A 5 L T M w L D h 9 J n F 1 b 3 Q 7 L C Z x d W 9 0 O 1 N l Y 3 R p b 2 4 x L 1 N 0 b 2 N r Y W 5 h b H l z a X N R d W F y d G V y b H l J b m N v b W U v U 2 9 1 c m N l L n s y M D I x L T A 2 L T M w L D l 9 J n F 1 b 3 Q 7 L C Z x d W 9 0 O 1 N l Y 3 R p b 2 4 x L 1 N 0 b 2 N r Y W 5 h b H l z a X N R d W F y d G V y b H l J b m N v b W U v U 2 9 1 c m N l L n s y M D I x L T A z L T M x L D E w f S Z x d W 9 0 O y w m c X V v d D t T Z W N 0 a W 9 u M S 9 T d G 9 j a 2 F u Y W x 5 c 2 l z U X V h c n R l c m x 5 S W 5 j b 2 1 l L 1 N v d X J j Z S 5 7 M j A y M C 0 x M i 0 z M S w x M X 0 m c X V v d D s s J n F 1 b 3 Q 7 U 2 V j d G l v b j E v U 3 R v Y 2 t h b m F s e X N p c 1 F 1 Y X J 0 Z X J s e U l u Y 2 9 t Z S 9 T b 3 V y Y 2 U u e z I w M j A t M D k t M z A s M T J 9 J n F 1 b 3 Q 7 L C Z x d W 9 0 O 1 N l Y 3 R p b 2 4 x L 1 N 0 b 2 N r Y W 5 h b H l z a X N R d W F y d G V y b H l J b m N v b W U v U 2 9 1 c m N l L n s y M D I w L T A 2 L T M w L D E z f S Z x d W 9 0 O y w m c X V v d D t T Z W N 0 a W 9 u M S 9 T d G 9 j a 2 F u Y W x 5 c 2 l z U X V h c n R l c m x 5 S W 5 j b 2 1 l L 1 N v d X J j Z S 5 7 M j A y M C 0 w M y 0 z M S w x N H 0 m c X V v d D s s J n F 1 b 3 Q 7 U 2 V j d G l v b j E v U 3 R v Y 2 t h b m F s e X N p c 1 F 1 Y X J 0 Z X J s e U l u Y 2 9 t Z S 9 T b 3 V y Y 2 U u e z I w M T k t M T I t M z E s M T V 9 J n F 1 b 3 Q 7 L C Z x d W 9 0 O 1 N l Y 3 R p b 2 4 x L 1 N 0 b 2 N r Y W 5 h b H l z a X N R d W F y d G V y b H l J b m N v b W U v U 2 9 1 c m N l L n s y M D E 5 L T A 5 L T M w L D E 2 f S Z x d W 9 0 O y w m c X V v d D t T Z W N 0 a W 9 u M S 9 T d G 9 j a 2 F u Y W x 5 c 2 l z U X V h c n R l c m x 5 S W 5 j b 2 1 l L 1 N v d X J j Z S 5 7 M j A x O S 0 w N i 0 z M C w x N 3 0 m c X V v d D s s J n F 1 b 3 Q 7 U 2 V j d G l v b j E v U 3 R v Y 2 t h b m F s e X N p c 1 F 1 Y X J 0 Z X J s e U l u Y 2 9 t Z S 9 T b 3 V y Y 2 U u e z I w M T k t M D M t M z E s M T h 9 J n F 1 b 3 Q 7 L C Z x d W 9 0 O 1 N l Y 3 R p b 2 4 x L 1 N 0 b 2 N r Y W 5 h b H l z a X N R d W F y d G V y b H l J b m N v b W U v U 2 9 1 c m N l L n s y M D E 4 L T E y L T M x L D E 5 f S Z x d W 9 0 O y w m c X V v d D t T Z W N 0 a W 9 u M S 9 T d G 9 j a 2 F u Y W x 5 c 2 l z U X V h c n R l c m x 5 S W 5 j b 2 1 l L 1 N v d X J j Z S 5 7 M j A x O C 0 w O S 0 z M C w y M H 0 m c X V v d D s s J n F 1 b 3 Q 7 U 2 V j d G l v b j E v U 3 R v Y 2 t h b m F s e X N p c 1 F 1 Y X J 0 Z X J s e U l u Y 2 9 t Z S 9 T b 3 V y Y 2 U u e z I w M T g t M D Y t M z A s M j F 9 J n F 1 b 3 Q 7 L C Z x d W 9 0 O 1 N l Y 3 R p b 2 4 x L 1 N 0 b 2 N r Y W 5 h b H l z a X N R d W F y d G V y b H l J b m N v b W U v U 2 9 1 c m N l L n s y M D E 4 L T A z L T M x L D I y f S Z x d W 9 0 O y w m c X V v d D t T Z W N 0 a W 9 u M S 9 T d G 9 j a 2 F u Y W x 5 c 2 l z U X V h c n R l c m x 5 S W 5 j b 2 1 l L 1 N v d X J j Z S 5 7 M j A x N y 0 x M i 0 z M S w y M 3 0 m c X V v d D s s J n F 1 b 3 Q 7 U 2 V j d G l v b j E v U 3 R v Y 2 t h b m F s e X N p c 1 F 1 Y X J 0 Z X J s e U l u Y 2 9 t Z S 9 T b 3 V y Y 2 U u e z I w M T c t M D k t M z A s M j R 9 J n F 1 b 3 Q 7 L C Z x d W 9 0 O 1 N l Y 3 R p b 2 4 x L 1 N 0 b 2 N r Y W 5 h b H l z a X N R d W F y d G V y b H l J b m N v b W U v U 2 9 1 c m N l L n s y M D E 3 L T A 2 L T M w L D I 1 f S Z x d W 9 0 O y w m c X V v d D t T Z W N 0 a W 9 u M S 9 T d G 9 j a 2 F u Y W x 5 c 2 l z U X V h c n R l c m x 5 S W 5 j b 2 1 l L 1 N v d X J j Z S 5 7 M j A x N y 0 w M y 0 z M S w y N n 0 m c X V v d D s s J n F 1 b 3 Q 7 U 2 V j d G l v b j E v U 3 R v Y 2 t h b m F s e X N p c 1 F 1 Y X J 0 Z X J s e U l u Y 2 9 t Z S 9 T b 3 V y Y 2 U u e z I w M T Y t M T I t M z E s M j d 9 J n F 1 b 3 Q 7 L C Z x d W 9 0 O 1 N l Y 3 R p b 2 4 x L 1 N 0 b 2 N r Y W 5 h b H l z a X N R d W F y d G V y b H l J b m N v b W U v U 2 9 1 c m N l L n s y M D E 2 L T A 5 L T M w L D I 4 f S Z x d W 9 0 O y w m c X V v d D t T Z W N 0 a W 9 u M S 9 T d G 9 j a 2 F u Y W x 5 c 2 l z U X V h c n R l c m x 5 S W 5 j b 2 1 l L 1 N v d X J j Z S 5 7 M j A x N i 0 w N i 0 z M C w y O X 0 m c X V v d D s s J n F 1 b 3 Q 7 U 2 V j d G l v b j E v U 3 R v Y 2 t h b m F s e X N p c 1 F 1 Y X J 0 Z X J s e U l u Y 2 9 t Z S 9 T b 3 V y Y 2 U u e z I w M T Y t M D M t M z E s M z B 9 J n F 1 b 3 Q 7 L C Z x d W 9 0 O 1 N l Y 3 R p b 2 4 x L 1 N 0 b 2 N r Y W 5 h b H l z a X N R d W F y d G V y b H l J b m N v b W U v U 2 9 1 c m N l L n s y M D E 1 L T E y L T M x L D M x f S Z x d W 9 0 O y w m c X V v d D t T Z W N 0 a W 9 u M S 9 T d G 9 j a 2 F u Y W x 5 c 2 l z U X V h c n R l c m x 5 S W 5 j b 2 1 l L 1 N v d X J j Z S 5 7 M j A x N S 0 w O S 0 z M C w z M n 0 m c X V v d D s s J n F 1 b 3 Q 7 U 2 V j d G l v b j E v U 3 R v Y 2 t h b m F s e X N p c 1 F 1 Y X J 0 Z X J s e U l u Y 2 9 t Z S 9 T b 3 V y Y 2 U u e z I w M T U t M D Y t M z A s M z N 9 J n F 1 b 3 Q 7 L C Z x d W 9 0 O 1 N l Y 3 R p b 2 4 x L 1 N 0 b 2 N r Y W 5 h b H l z a X N R d W F y d G V y b H l J b m N v b W U v U 2 9 1 c m N l L n s y M D E 1 L T A z L T M x L D M 0 f S Z x d W 9 0 O y w m c X V v d D t T Z W N 0 a W 9 u M S 9 T d G 9 j a 2 F u Y W x 5 c 2 l z U X V h c n R l c m x 5 S W 5 j b 2 1 l L 1 N v d X J j Z S 5 7 M j A x N C 0 x M i 0 z M S w z N X 0 m c X V v d D s s J n F 1 b 3 Q 7 U 2 V j d G l v b j E v U 3 R v Y 2 t h b m F s e X N p c 1 F 1 Y X J 0 Z X J s e U l u Y 2 9 t Z S 9 T b 3 V y Y 2 U u e z I w M T Q t M D k t M z A s M z Z 9 J n F 1 b 3 Q 7 L C Z x d W 9 0 O 1 N l Y 3 R p b 2 4 x L 1 N 0 b 2 N r Y W 5 h b H l z a X N R d W F y d G V y b H l J b m N v b W U v U 2 9 1 c m N l L n s y M D E 0 L T A 2 L T M w L D M 3 f S Z x d W 9 0 O y w m c X V v d D t T Z W N 0 a W 9 u M S 9 T d G 9 j a 2 F u Y W x 5 c 2 l z U X V h c n R l c m x 5 S W 5 j b 2 1 l L 1 N v d X J j Z S 5 7 M j A x N C 0 w M y 0 z M S w z O H 0 m c X V v d D s s J n F 1 b 3 Q 7 U 2 V j d G l v b j E v U 3 R v Y 2 t h b m F s e X N p c 1 F 1 Y X J 0 Z X J s e U l u Y 2 9 t Z S 9 T b 3 V y Y 2 U u e z I w M T M t M T I t M z E s M z l 9 J n F 1 b 3 Q 7 L C Z x d W 9 0 O 1 N l Y 3 R p b 2 4 x L 1 N 0 b 2 N r Y W 5 h b H l z a X N R d W F y d G V y b H l J b m N v b W U v U 2 9 1 c m N l L n s y M D E z L T A 5 L T M w L D Q w f S Z x d W 9 0 O y w m c X V v d D t T Z W N 0 a W 9 u M S 9 T d G 9 j a 2 F u Y W x 5 c 2 l z U X V h c n R l c m x 5 S W 5 j b 2 1 l L 1 N v d X J j Z S 5 7 K z U 2 I F F 1 Y X J 0 Z X J z L D Q x f S Z x d W 9 0 O 1 0 s J n F 1 b 3 Q 7 U m V s Y X R p b 2 5 z a G l w S W 5 m b y Z x d W 9 0 O z p b X X 0 i I C 8 + P E V u d H J 5 I F R 5 c G U 9 I k Z p b G x D b 3 V u d C I g V m F s d W U 9 I m w z N S I g L z 4 8 R W 5 0 c n k g V H l w Z T 0 i Q W R k Z W R U b 0 R h d G F N b 2 R l b C I g V m F s d W U 9 I m w w I i A v P j w v U 3 R h Y m x l R W 5 0 c m l l c z 4 8 L 0 l 0 Z W 0 + P E l 0 Z W 0 + P E l 0 Z W 1 M b 2 N h d G l v b j 4 8 S X R l b V R 5 c G U + R m 9 y b X V s Y T w v S X R l b V R 5 c G U + P E l 0 Z W 1 Q Y X R o P l N l Y 3 R p b 2 4 x L 1 N 0 b 2 N r Y W 5 h b H l z a X N R d W F y d G V y b H l J b m N v b W U v U 2 9 1 c m N l P C 9 J d G V t U G F 0 a D 4 8 L 0 l 0 Z W 1 M b 2 N h d G l v b j 4 8 U 3 R h Y m x l R W 5 0 c m l l c y A v P j w v S X R l b T 4 8 S X R l b T 4 8 S X R l b U x v Y 2 F 0 a W 9 u P j x J d G V t V H l w Z T 5 G b 3 J t d W x h P C 9 J d G V t V H l w Z T 4 8 S X R l b V B h d G g + U 2 V j d G l v b j E v U 3 R v Y 2 t h b m F s e X N p c 1 l l Y X J s e V J h d G l v c y 9 T b 3 V y Y 2 U 8 L 0 l 0 Z W 1 Q Y X R o P j w v S X R l b U x v Y 2 F 0 a W 9 u P j x T d G F i b G V F b n R y a W V z I C 8 + P C 9 J d G V t P j x J d G V t P j x J d G V t T G 9 j Y X R p b 2 4 + P E l 0 Z W 1 U e X B l P k Z v c m 1 1 b G E 8 L 0 l 0 Z W 1 U e X B l P j x J d G V t U G F 0 a D 5 T Z W N 0 a W 9 u M S 9 T d G 9 j a 2 F u Y W x 5 c 2 l z U X V h c n R l c m x 5 Q m F s Y W 5 j Z V N o Z W 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b 2 N r Y W 5 h b H l z a X N R d W F y d G V y b H l C Y W x h b m N l U 2 h l Z X Q i I C 8 + P E V u d H J 5 I F R 5 c G U 9 I k Z p b G x l Z E N v b X B s Z X R l U m V z d W x 0 V G 9 X b 3 J r c 2 h l Z X Q i I F Z h b H V l P S J s M S I g L z 4 8 R W 5 0 c n k g V H l w Z T 0 i R m l s b E V y c m 9 y Q 2 9 1 b n Q i I F Z h b H V l P S J s M z M i I C 8 + P E V u d H J 5 I F R 5 c G U 9 I k Z p b G x M Y X N 0 V X B k Y X R l Z C I g V m F s d W U 9 I m Q y M D I z L T A 4 L T I z V D A 2 O j U 3 O j Q 0 L j Y y M j A 0 O T B a I i A v P j x F b n R y e S B U e X B l P S J M b 2 F k Z W R U b 0 F u Y W x 5 c 2 l z U 2 V y d m l j Z X M i I F Z h b H V l P S J s M C I g L z 4 8 R W 5 0 c n k g V H l w Z T 0 i R m l s b E N v b H V t b l R 5 c G V z I i B W Y W x 1 Z T 0 i c 0 J n V U Z C U V V G Q l F V R k J R V U Z C U V V G Q l F V R k J R V U Z C U V V G Q l F V R k J R V U Z C U V V G Q l F V R k J R V U Z C U V V G I i A v P j x F b n R y e S B U e X B l P S J R d W V y e U l E I i B W Y W x 1 Z T 0 i c 2 J k M W I x N D M x L T E 2 Y 2 M t N D Q x M y 0 5 N W R k L T A y N z c 3 M 2 Q 4 O W N m O S I g L z 4 8 R W 5 0 c n k g V H l w Z T 0 i R m l s b E N v b H V t b k 5 h b W V z I i B W Y W x 1 Z T 0 i c 1 s m c X V v d D t N Z X R y a W N z J n F 1 b 3 Q 7 L C Z x d W 9 0 O z I w M j M t M D Y t M z A m c X V v d D s s J n F 1 b 3 Q 7 M j A y M y 0 w M y 0 z M S Z x d W 9 0 O y w m c X V v d D s y M D I y L T E y L T M x J n F 1 b 3 Q 7 L C Z x d W 9 0 O z I w M j I t M D k t M z A m c X V v d D s s J n F 1 b 3 Q 7 M j A y M i 0 w N i 0 z M C Z x d W 9 0 O y w m c X V v d D s y M D I y L T A z L T M x J n F 1 b 3 Q 7 L C Z x d W 9 0 O z I w M j E t M T I t M z E m c X V v d D s s J n F 1 b 3 Q 7 M j A y M S 0 w O S 0 z M C Z x d W 9 0 O y w m c X V v d D s y M D I x L T A 2 L T M w J n F 1 b 3 Q 7 L C Z x d W 9 0 O z I w M j E t M D M t M z E m c X V v d D s s J n F 1 b 3 Q 7 M j A y M C 0 x M i 0 z M S Z x d W 9 0 O y w m c X V v d D s y M D I w L T A 5 L T M w J n F 1 b 3 Q 7 L C Z x d W 9 0 O z I w M j A t M D Y t M z A m c X V v d D s s J n F 1 b 3 Q 7 M j A y M C 0 w M y 0 z M S Z x d W 9 0 O y w m c X V v d D s y M D E 5 L T E y L T M x J n F 1 b 3 Q 7 L C Z x d W 9 0 O z I w M T k t M D k t M z A m c X V v d D s s J n F 1 b 3 Q 7 M j A x O S 0 w N i 0 z M C Z x d W 9 0 O y w m c X V v d D s y M D E 5 L T A z L T M x J n F 1 b 3 Q 7 L C Z x d W 9 0 O z I w M T g t M T I t M z E m c X V v d D s s J n F 1 b 3 Q 7 M j A x O C 0 w O S 0 z M C Z x d W 9 0 O y w m c X V v d D s y M D E 4 L T A 2 L T M w J n F 1 b 3 Q 7 L C Z x d W 9 0 O z I w M T g t M D M t M z E m c X V v d D s s J n F 1 b 3 Q 7 M j A x N y 0 x M i 0 z M S Z x d W 9 0 O y w m c X V v d D s y M D E 3 L T A 5 L T M w J n F 1 b 3 Q 7 L C Z x d W 9 0 O z I w M T c t M D Y t M z A m c X V v d D s s J n F 1 b 3 Q 7 M j A x N y 0 w M y 0 z M S Z x d W 9 0 O y w m c X V v d D s y M D E 2 L T E y L T M x J n F 1 b 3 Q 7 L C Z x d W 9 0 O z I w M T Y t M D k t M z A m c X V v d D s s J n F 1 b 3 Q 7 M j A x N i 0 w N i 0 z M C Z x d W 9 0 O y w m c X V v d D s y M D E 2 L T A z L T M x J n F 1 b 3 Q 7 L C Z x d W 9 0 O z I w M T U t M T I t M z E m c X V v d D s s J n F 1 b 3 Q 7 M j A x N S 0 w O S 0 z M C Z x d W 9 0 O y w m c X V v d D s y M D E 1 L T A 2 L T M w J n F 1 b 3 Q 7 L C Z x d W 9 0 O z I w M T U t M D M t M z E m c X V v d D s s J n F 1 b 3 Q 7 M j A x N C 0 x M i 0 z M S Z x d W 9 0 O y w m c X V v d D s y M D E 0 L T A 5 L T M w J n F 1 b 3 Q 7 L C Z x d W 9 0 O z I w M T Q t M D Y t M z A m c X V v d D s s J n F 1 b 3 Q 7 M j A x N C 0 w M y 0 z M S Z x d W 9 0 O y w m c X V v d D s y M D E z L T E y L T M x J n F 1 b 3 Q 7 L C Z x d W 9 0 O z I w M T M t M D k t M z A m c X V v d D s s J n F 1 b 3 Q 7 K z U 2 I F F 1 Y X J 0 Z X J z J n F 1 b 3 Q 7 X S I g L z 4 8 R W 5 0 c n k g V H l w Z T 0 i R m l s b F N 0 Y X R 1 c y I g V m F s d W U 9 I n N D b 2 1 w b G V 0 Z S I g L z 4 8 R W 5 0 c n k g V H l w Z T 0 i R m l s b E V y c m 9 y Q 2 9 k Z S I g V m F s d W U 9 I n N V b m t u b 3 d u I i A v P j x F b n R y e S B U e X B l P S J S Z W x h d G l v b n N o a X B J b m Z v Q 2 9 u d G F p b m V y I i B W Y W x 1 Z T 0 i c 3 s m c X V v d D t j b 2 x 1 b W 5 D b 3 V u d C Z x d W 9 0 O z o 0 M i w m c X V v d D t r Z X l D b 2 x 1 b W 5 O Y W 1 l c y Z x d W 9 0 O z p b X S w m c X V v d D t x d W V y e V J l b G F 0 a W 9 u c 2 h p c H M m c X V v d D s 6 W 1 0 s J n F 1 b 3 Q 7 Y 2 9 s d W 1 u S W R l b n R p d G l l c y Z x d W 9 0 O z p b J n F 1 b 3 Q 7 U 2 V j d G l v b j E v U 3 R v Y 2 t h b m F s e X N p c 1 F 1 Y X J 0 Z X J s e U J h b G F u Y 2 V T a G V l d C 9 T b 3 V y Y 2 U u e 0 1 l d H J p Y 3 M s M H 0 m c X V v d D s s J n F 1 b 3 Q 7 U 2 V j d G l v b j E v U 3 R v Y 2 t h b m F s e X N p c 1 F 1 Y X J 0 Z X J s e U J h b G F u Y 2 V T a G V l d C 9 T b 3 V y Y 2 U u e z I w M j M t M D Y t M z A s M X 0 m c X V v d D s s J n F 1 b 3 Q 7 U 2 V j d G l v b j E v U 3 R v Y 2 t h b m F s e X N p c 1 F 1 Y X J 0 Z X J s e U J h b G F u Y 2 V T a G V l d C 9 T b 3 V y Y 2 U u e z I w M j M t M D M t M z E s M n 0 m c X V v d D s s J n F 1 b 3 Q 7 U 2 V j d G l v b j E v U 3 R v Y 2 t h b m F s e X N p c 1 F 1 Y X J 0 Z X J s e U J h b G F u Y 2 V T a G V l d C 9 T b 3 V y Y 2 U u e z I w M j I t M T I t M z E s M 3 0 m c X V v d D s s J n F 1 b 3 Q 7 U 2 V j d G l v b j E v U 3 R v Y 2 t h b m F s e X N p c 1 F 1 Y X J 0 Z X J s e U J h b G F u Y 2 V T a G V l d C 9 T b 3 V y Y 2 U u e z I w M j I t M D k t M z A s N H 0 m c X V v d D s s J n F 1 b 3 Q 7 U 2 V j d G l v b j E v U 3 R v Y 2 t h b m F s e X N p c 1 F 1 Y X J 0 Z X J s e U J h b G F u Y 2 V T a G V l d C 9 T b 3 V y Y 2 U u e z I w M j I t M D Y t M z A s N X 0 m c X V v d D s s J n F 1 b 3 Q 7 U 2 V j d G l v b j E v U 3 R v Y 2 t h b m F s e X N p c 1 F 1 Y X J 0 Z X J s e U J h b G F u Y 2 V T a G V l d C 9 T b 3 V y Y 2 U u e z I w M j I t M D M t M z E s N n 0 m c X V v d D s s J n F 1 b 3 Q 7 U 2 V j d G l v b j E v U 3 R v Y 2 t h b m F s e X N p c 1 F 1 Y X J 0 Z X J s e U J h b G F u Y 2 V T a G V l d C 9 T b 3 V y Y 2 U u e z I w M j E t M T I t M z E s N 3 0 m c X V v d D s s J n F 1 b 3 Q 7 U 2 V j d G l v b j E v U 3 R v Y 2 t h b m F s e X N p c 1 F 1 Y X J 0 Z X J s e U J h b G F u Y 2 V T a G V l d C 9 T b 3 V y Y 2 U u e z I w M j E t M D k t M z A s O H 0 m c X V v d D s s J n F 1 b 3 Q 7 U 2 V j d G l v b j E v U 3 R v Y 2 t h b m F s e X N p c 1 F 1 Y X J 0 Z X J s e U J h b G F u Y 2 V T a G V l d C 9 T b 3 V y Y 2 U u e z I w M j E t M D Y t M z A s O X 0 m c X V v d D s s J n F 1 b 3 Q 7 U 2 V j d G l v b j E v U 3 R v Y 2 t h b m F s e X N p c 1 F 1 Y X J 0 Z X J s e U J h b G F u Y 2 V T a G V l d C 9 T b 3 V y Y 2 U u e z I w M j E t M D M t M z E s M T B 9 J n F 1 b 3 Q 7 L C Z x d W 9 0 O 1 N l Y 3 R p b 2 4 x L 1 N 0 b 2 N r Y W 5 h b H l z a X N R d W F y d G V y b H l C Y W x h b m N l U 2 h l Z X Q v U 2 9 1 c m N l L n s y M D I w L T E y L T M x L D E x f S Z x d W 9 0 O y w m c X V v d D t T Z W N 0 a W 9 u M S 9 T d G 9 j a 2 F u Y W x 5 c 2 l z U X V h c n R l c m x 5 Q m F s Y W 5 j Z V N o Z W V 0 L 1 N v d X J j Z S 5 7 M j A y M C 0 w O S 0 z M C w x M n 0 m c X V v d D s s J n F 1 b 3 Q 7 U 2 V j d G l v b j E v U 3 R v Y 2 t h b m F s e X N p c 1 F 1 Y X J 0 Z X J s e U J h b G F u Y 2 V T a G V l d C 9 T b 3 V y Y 2 U u e z I w M j A t M D Y t M z A s M T N 9 J n F 1 b 3 Q 7 L C Z x d W 9 0 O 1 N l Y 3 R p b 2 4 x L 1 N 0 b 2 N r Y W 5 h b H l z a X N R d W F y d G V y b H l C Y W x h b m N l U 2 h l Z X Q v U 2 9 1 c m N l L n s y M D I w L T A z L T M x L D E 0 f S Z x d W 9 0 O y w m c X V v d D t T Z W N 0 a W 9 u M S 9 T d G 9 j a 2 F u Y W x 5 c 2 l z U X V h c n R l c m x 5 Q m F s Y W 5 j Z V N o Z W V 0 L 1 N v d X J j Z S 5 7 M j A x O S 0 x M i 0 z M S w x N X 0 m c X V v d D s s J n F 1 b 3 Q 7 U 2 V j d G l v b j E v U 3 R v Y 2 t h b m F s e X N p c 1 F 1 Y X J 0 Z X J s e U J h b G F u Y 2 V T a G V l d C 9 T b 3 V y Y 2 U u e z I w M T k t M D k t M z A s M T Z 9 J n F 1 b 3 Q 7 L C Z x d W 9 0 O 1 N l Y 3 R p b 2 4 x L 1 N 0 b 2 N r Y W 5 h b H l z a X N R d W F y d G V y b H l C Y W x h b m N l U 2 h l Z X Q v U 2 9 1 c m N l L n s y M D E 5 L T A 2 L T M w L D E 3 f S Z x d W 9 0 O y w m c X V v d D t T Z W N 0 a W 9 u M S 9 T d G 9 j a 2 F u Y W x 5 c 2 l z U X V h c n R l c m x 5 Q m F s Y W 5 j Z V N o Z W V 0 L 1 N v d X J j Z S 5 7 M j A x O S 0 w M y 0 z M S w x O H 0 m c X V v d D s s J n F 1 b 3 Q 7 U 2 V j d G l v b j E v U 3 R v Y 2 t h b m F s e X N p c 1 F 1 Y X J 0 Z X J s e U J h b G F u Y 2 V T a G V l d C 9 T b 3 V y Y 2 U u e z I w M T g t M T I t M z E s M T l 9 J n F 1 b 3 Q 7 L C Z x d W 9 0 O 1 N l Y 3 R p b 2 4 x L 1 N 0 b 2 N r Y W 5 h b H l z a X N R d W F y d G V y b H l C Y W x h b m N l U 2 h l Z X Q v U 2 9 1 c m N l L n s y M D E 4 L T A 5 L T M w L D I w f S Z x d W 9 0 O y w m c X V v d D t T Z W N 0 a W 9 u M S 9 T d G 9 j a 2 F u Y W x 5 c 2 l z U X V h c n R l c m x 5 Q m F s Y W 5 j Z V N o Z W V 0 L 1 N v d X J j Z S 5 7 M j A x O C 0 w N i 0 z M C w y M X 0 m c X V v d D s s J n F 1 b 3 Q 7 U 2 V j d G l v b j E v U 3 R v Y 2 t h b m F s e X N p c 1 F 1 Y X J 0 Z X J s e U J h b G F u Y 2 V T a G V l d C 9 T b 3 V y Y 2 U u e z I w M T g t M D M t M z E s M j J 9 J n F 1 b 3 Q 7 L C Z x d W 9 0 O 1 N l Y 3 R p b 2 4 x L 1 N 0 b 2 N r Y W 5 h b H l z a X N R d W F y d G V y b H l C Y W x h b m N l U 2 h l Z X Q v U 2 9 1 c m N l L n s y M D E 3 L T E y L T M x L D I z f S Z x d W 9 0 O y w m c X V v d D t T Z W N 0 a W 9 u M S 9 T d G 9 j a 2 F u Y W x 5 c 2 l z U X V h c n R l c m x 5 Q m F s Y W 5 j Z V N o Z W V 0 L 1 N v d X J j Z S 5 7 M j A x N y 0 w O S 0 z M C w y N H 0 m c X V v d D s s J n F 1 b 3 Q 7 U 2 V j d G l v b j E v U 3 R v Y 2 t h b m F s e X N p c 1 F 1 Y X J 0 Z X J s e U J h b G F u Y 2 V T a G V l d C 9 T b 3 V y Y 2 U u e z I w M T c t M D Y t M z A s M j V 9 J n F 1 b 3 Q 7 L C Z x d W 9 0 O 1 N l Y 3 R p b 2 4 x L 1 N 0 b 2 N r Y W 5 h b H l z a X N R d W F y d G V y b H l C Y W x h b m N l U 2 h l Z X Q v U 2 9 1 c m N l L n s y M D E 3 L T A z L T M x L D I 2 f S Z x d W 9 0 O y w m c X V v d D t T Z W N 0 a W 9 u M S 9 T d G 9 j a 2 F u Y W x 5 c 2 l z U X V h c n R l c m x 5 Q m F s Y W 5 j Z V N o Z W V 0 L 1 N v d X J j Z S 5 7 M j A x N i 0 x M i 0 z M S w y N 3 0 m c X V v d D s s J n F 1 b 3 Q 7 U 2 V j d G l v b j E v U 3 R v Y 2 t h b m F s e X N p c 1 F 1 Y X J 0 Z X J s e U J h b G F u Y 2 V T a G V l d C 9 T b 3 V y Y 2 U u e z I w M T Y t M D k t M z A s M j h 9 J n F 1 b 3 Q 7 L C Z x d W 9 0 O 1 N l Y 3 R p b 2 4 x L 1 N 0 b 2 N r Y W 5 h b H l z a X N R d W F y d G V y b H l C Y W x h b m N l U 2 h l Z X Q v U 2 9 1 c m N l L n s y M D E 2 L T A 2 L T M w L D I 5 f S Z x d W 9 0 O y w m c X V v d D t T Z W N 0 a W 9 u M S 9 T d G 9 j a 2 F u Y W x 5 c 2 l z U X V h c n R l c m x 5 Q m F s Y W 5 j Z V N o Z W V 0 L 1 N v d X J j Z S 5 7 M j A x N i 0 w M y 0 z M S w z M H 0 m c X V v d D s s J n F 1 b 3 Q 7 U 2 V j d G l v b j E v U 3 R v Y 2 t h b m F s e X N p c 1 F 1 Y X J 0 Z X J s e U J h b G F u Y 2 V T a G V l d C 9 T b 3 V y Y 2 U u e z I w M T U t M T I t M z E s M z F 9 J n F 1 b 3 Q 7 L C Z x d W 9 0 O 1 N l Y 3 R p b 2 4 x L 1 N 0 b 2 N r Y W 5 h b H l z a X N R d W F y d G V y b H l C Y W x h b m N l U 2 h l Z X Q v U 2 9 1 c m N l L n s y M D E 1 L T A 5 L T M w L D M y f S Z x d W 9 0 O y w m c X V v d D t T Z W N 0 a W 9 u M S 9 T d G 9 j a 2 F u Y W x 5 c 2 l z U X V h c n R l c m x 5 Q m F s Y W 5 j Z V N o Z W V 0 L 1 N v d X J j Z S 5 7 M j A x N S 0 w N i 0 z M C w z M 3 0 m c X V v d D s s J n F 1 b 3 Q 7 U 2 V j d G l v b j E v U 3 R v Y 2 t h b m F s e X N p c 1 F 1 Y X J 0 Z X J s e U J h b G F u Y 2 V T a G V l d C 9 T b 3 V y Y 2 U u e z I w M T U t M D M t M z E s M z R 9 J n F 1 b 3 Q 7 L C Z x d W 9 0 O 1 N l Y 3 R p b 2 4 x L 1 N 0 b 2 N r Y W 5 h b H l z a X N R d W F y d G V y b H l C Y W x h b m N l U 2 h l Z X Q v U 2 9 1 c m N l L n s y M D E 0 L T E y L T M x L D M 1 f S Z x d W 9 0 O y w m c X V v d D t T Z W N 0 a W 9 u M S 9 T d G 9 j a 2 F u Y W x 5 c 2 l z U X V h c n R l c m x 5 Q m F s Y W 5 j Z V N o Z W V 0 L 1 N v d X J j Z S 5 7 M j A x N C 0 w O S 0 z M C w z N n 0 m c X V v d D s s J n F 1 b 3 Q 7 U 2 V j d G l v b j E v U 3 R v Y 2 t h b m F s e X N p c 1 F 1 Y X J 0 Z X J s e U J h b G F u Y 2 V T a G V l d C 9 T b 3 V y Y 2 U u e z I w M T Q t M D Y t M z A s M z d 9 J n F 1 b 3 Q 7 L C Z x d W 9 0 O 1 N l Y 3 R p b 2 4 x L 1 N 0 b 2 N r Y W 5 h b H l z a X N R d W F y d G V y b H l C Y W x h b m N l U 2 h l Z X Q v U 2 9 1 c m N l L n s y M D E 0 L T A z L T M x L D M 4 f S Z x d W 9 0 O y w m c X V v d D t T Z W N 0 a W 9 u M S 9 T d G 9 j a 2 F u Y W x 5 c 2 l z U X V h c n R l c m x 5 Q m F s Y W 5 j Z V N o Z W V 0 L 1 N v d X J j Z S 5 7 M j A x M y 0 x M i 0 z M S w z O X 0 m c X V v d D s s J n F 1 b 3 Q 7 U 2 V j d G l v b j E v U 3 R v Y 2 t h b m F s e X N p c 1 F 1 Y X J 0 Z X J s e U J h b G F u Y 2 V T a G V l d C 9 T b 3 V y Y 2 U u e z I w M T M t M D k t M z A s N D B 9 J n F 1 b 3 Q 7 L C Z x d W 9 0 O 1 N l Y 3 R p b 2 4 x L 1 N 0 b 2 N r Y W 5 h b H l z a X N R d W F y d G V y b H l C Y W x h b m N l U 2 h l Z X Q v U 2 9 1 c m N l L n s r N T Y g U X V h c n R l c n M s N D F 9 J n F 1 b 3 Q 7 X S w m c X V v d D t D b 2 x 1 b W 5 D b 3 V u d C Z x d W 9 0 O z o 0 M i w m c X V v d D t L Z X l D b 2 x 1 b W 5 O Y W 1 l c y Z x d W 9 0 O z p b X S w m c X V v d D t D b 2 x 1 b W 5 J Z G V u d G l 0 a W V z J n F 1 b 3 Q 7 O l s m c X V v d D t T Z W N 0 a W 9 u M S 9 T d G 9 j a 2 F u Y W x 5 c 2 l z U X V h c n R l c m x 5 Q m F s Y W 5 j Z V N o Z W V 0 L 1 N v d X J j Z S 5 7 T W V 0 c m l j c y w w f S Z x d W 9 0 O y w m c X V v d D t T Z W N 0 a W 9 u M S 9 T d G 9 j a 2 F u Y W x 5 c 2 l z U X V h c n R l c m x 5 Q m F s Y W 5 j Z V N o Z W V 0 L 1 N v d X J j Z S 5 7 M j A y M y 0 w N i 0 z M C w x f S Z x d W 9 0 O y w m c X V v d D t T Z W N 0 a W 9 u M S 9 T d G 9 j a 2 F u Y W x 5 c 2 l z U X V h c n R l c m x 5 Q m F s Y W 5 j Z V N o Z W V 0 L 1 N v d X J j Z S 5 7 M j A y M y 0 w M y 0 z M S w y f S Z x d W 9 0 O y w m c X V v d D t T Z W N 0 a W 9 u M S 9 T d G 9 j a 2 F u Y W x 5 c 2 l z U X V h c n R l c m x 5 Q m F s Y W 5 j Z V N o Z W V 0 L 1 N v d X J j Z S 5 7 M j A y M i 0 x M i 0 z M S w z f S Z x d W 9 0 O y w m c X V v d D t T Z W N 0 a W 9 u M S 9 T d G 9 j a 2 F u Y W x 5 c 2 l z U X V h c n R l c m x 5 Q m F s Y W 5 j Z V N o Z W V 0 L 1 N v d X J j Z S 5 7 M j A y M i 0 w O S 0 z M C w 0 f S Z x d W 9 0 O y w m c X V v d D t T Z W N 0 a W 9 u M S 9 T d G 9 j a 2 F u Y W x 5 c 2 l z U X V h c n R l c m x 5 Q m F s Y W 5 j Z V N o Z W V 0 L 1 N v d X J j Z S 5 7 M j A y M i 0 w N i 0 z M C w 1 f S Z x d W 9 0 O y w m c X V v d D t T Z W N 0 a W 9 u M S 9 T d G 9 j a 2 F u Y W x 5 c 2 l z U X V h c n R l c m x 5 Q m F s Y W 5 j Z V N o Z W V 0 L 1 N v d X J j Z S 5 7 M j A y M i 0 w M y 0 z M S w 2 f S Z x d W 9 0 O y w m c X V v d D t T Z W N 0 a W 9 u M S 9 T d G 9 j a 2 F u Y W x 5 c 2 l z U X V h c n R l c m x 5 Q m F s Y W 5 j Z V N o Z W V 0 L 1 N v d X J j Z S 5 7 M j A y M S 0 x M i 0 z M S w 3 f S Z x d W 9 0 O y w m c X V v d D t T Z W N 0 a W 9 u M S 9 T d G 9 j a 2 F u Y W x 5 c 2 l z U X V h c n R l c m x 5 Q m F s Y W 5 j Z V N o Z W V 0 L 1 N v d X J j Z S 5 7 M j A y M S 0 w O S 0 z M C w 4 f S Z x d W 9 0 O y w m c X V v d D t T Z W N 0 a W 9 u M S 9 T d G 9 j a 2 F u Y W x 5 c 2 l z U X V h c n R l c m x 5 Q m F s Y W 5 j Z V N o Z W V 0 L 1 N v d X J j Z S 5 7 M j A y M S 0 w N i 0 z M C w 5 f S Z x d W 9 0 O y w m c X V v d D t T Z W N 0 a W 9 u M S 9 T d G 9 j a 2 F u Y W x 5 c 2 l z U X V h c n R l c m x 5 Q m F s Y W 5 j Z V N o Z W V 0 L 1 N v d X J j Z S 5 7 M j A y M S 0 w M y 0 z M S w x M H 0 m c X V v d D s s J n F 1 b 3 Q 7 U 2 V j d G l v b j E v U 3 R v Y 2 t h b m F s e X N p c 1 F 1 Y X J 0 Z X J s e U J h b G F u Y 2 V T a G V l d C 9 T b 3 V y Y 2 U u e z I w M j A t M T I t M z E s M T F 9 J n F 1 b 3 Q 7 L C Z x d W 9 0 O 1 N l Y 3 R p b 2 4 x L 1 N 0 b 2 N r Y W 5 h b H l z a X N R d W F y d G V y b H l C Y W x h b m N l U 2 h l Z X Q v U 2 9 1 c m N l L n s y M D I w L T A 5 L T M w L D E y f S Z x d W 9 0 O y w m c X V v d D t T Z W N 0 a W 9 u M S 9 T d G 9 j a 2 F u Y W x 5 c 2 l z U X V h c n R l c m x 5 Q m F s Y W 5 j Z V N o Z W V 0 L 1 N v d X J j Z S 5 7 M j A y M C 0 w N i 0 z M C w x M 3 0 m c X V v d D s s J n F 1 b 3 Q 7 U 2 V j d G l v b j E v U 3 R v Y 2 t h b m F s e X N p c 1 F 1 Y X J 0 Z X J s e U J h b G F u Y 2 V T a G V l d C 9 T b 3 V y Y 2 U u e z I w M j A t M D M t M z E s M T R 9 J n F 1 b 3 Q 7 L C Z x d W 9 0 O 1 N l Y 3 R p b 2 4 x L 1 N 0 b 2 N r Y W 5 h b H l z a X N R d W F y d G V y b H l C Y W x h b m N l U 2 h l Z X Q v U 2 9 1 c m N l L n s y M D E 5 L T E y L T M x L D E 1 f S Z x d W 9 0 O y w m c X V v d D t T Z W N 0 a W 9 u M S 9 T d G 9 j a 2 F u Y W x 5 c 2 l z U X V h c n R l c m x 5 Q m F s Y W 5 j Z V N o Z W V 0 L 1 N v d X J j Z S 5 7 M j A x O S 0 w O S 0 z M C w x N n 0 m c X V v d D s s J n F 1 b 3 Q 7 U 2 V j d G l v b j E v U 3 R v Y 2 t h b m F s e X N p c 1 F 1 Y X J 0 Z X J s e U J h b G F u Y 2 V T a G V l d C 9 T b 3 V y Y 2 U u e z I w M T k t M D Y t M z A s M T d 9 J n F 1 b 3 Q 7 L C Z x d W 9 0 O 1 N l Y 3 R p b 2 4 x L 1 N 0 b 2 N r Y W 5 h b H l z a X N R d W F y d G V y b H l C Y W x h b m N l U 2 h l Z X Q v U 2 9 1 c m N l L n s y M D E 5 L T A z L T M x L D E 4 f S Z x d W 9 0 O y w m c X V v d D t T Z W N 0 a W 9 u M S 9 T d G 9 j a 2 F u Y W x 5 c 2 l z U X V h c n R l c m x 5 Q m F s Y W 5 j Z V N o Z W V 0 L 1 N v d X J j Z S 5 7 M j A x O C 0 x M i 0 z M S w x O X 0 m c X V v d D s s J n F 1 b 3 Q 7 U 2 V j d G l v b j E v U 3 R v Y 2 t h b m F s e X N p c 1 F 1 Y X J 0 Z X J s e U J h b G F u Y 2 V T a G V l d C 9 T b 3 V y Y 2 U u e z I w M T g t M D k t M z A s M j B 9 J n F 1 b 3 Q 7 L C Z x d W 9 0 O 1 N l Y 3 R p b 2 4 x L 1 N 0 b 2 N r Y W 5 h b H l z a X N R d W F y d G V y b H l C Y W x h b m N l U 2 h l Z X Q v U 2 9 1 c m N l L n s y M D E 4 L T A 2 L T M w L D I x f S Z x d W 9 0 O y w m c X V v d D t T Z W N 0 a W 9 u M S 9 T d G 9 j a 2 F u Y W x 5 c 2 l z U X V h c n R l c m x 5 Q m F s Y W 5 j Z V N o Z W V 0 L 1 N v d X J j Z S 5 7 M j A x O C 0 w M y 0 z M S w y M n 0 m c X V v d D s s J n F 1 b 3 Q 7 U 2 V j d G l v b j E v U 3 R v Y 2 t h b m F s e X N p c 1 F 1 Y X J 0 Z X J s e U J h b G F u Y 2 V T a G V l d C 9 T b 3 V y Y 2 U u e z I w M T c t M T I t M z E s M j N 9 J n F 1 b 3 Q 7 L C Z x d W 9 0 O 1 N l Y 3 R p b 2 4 x L 1 N 0 b 2 N r Y W 5 h b H l z a X N R d W F y d G V y b H l C Y W x h b m N l U 2 h l Z X Q v U 2 9 1 c m N l L n s y M D E 3 L T A 5 L T M w L D I 0 f S Z x d W 9 0 O y w m c X V v d D t T Z W N 0 a W 9 u M S 9 T d G 9 j a 2 F u Y W x 5 c 2 l z U X V h c n R l c m x 5 Q m F s Y W 5 j Z V N o Z W V 0 L 1 N v d X J j Z S 5 7 M j A x N y 0 w N i 0 z M C w y N X 0 m c X V v d D s s J n F 1 b 3 Q 7 U 2 V j d G l v b j E v U 3 R v Y 2 t h b m F s e X N p c 1 F 1 Y X J 0 Z X J s e U J h b G F u Y 2 V T a G V l d C 9 T b 3 V y Y 2 U u e z I w M T c t M D M t M z E s M j Z 9 J n F 1 b 3 Q 7 L C Z x d W 9 0 O 1 N l Y 3 R p b 2 4 x L 1 N 0 b 2 N r Y W 5 h b H l z a X N R d W F y d G V y b H l C Y W x h b m N l U 2 h l Z X Q v U 2 9 1 c m N l L n s y M D E 2 L T E y L T M x L D I 3 f S Z x d W 9 0 O y w m c X V v d D t T Z W N 0 a W 9 u M S 9 T d G 9 j a 2 F u Y W x 5 c 2 l z U X V h c n R l c m x 5 Q m F s Y W 5 j Z V N o Z W V 0 L 1 N v d X J j Z S 5 7 M j A x N i 0 w O S 0 z M C w y O H 0 m c X V v d D s s J n F 1 b 3 Q 7 U 2 V j d G l v b j E v U 3 R v Y 2 t h b m F s e X N p c 1 F 1 Y X J 0 Z X J s e U J h b G F u Y 2 V T a G V l d C 9 T b 3 V y Y 2 U u e z I w M T Y t M D Y t M z A s M j l 9 J n F 1 b 3 Q 7 L C Z x d W 9 0 O 1 N l Y 3 R p b 2 4 x L 1 N 0 b 2 N r Y W 5 h b H l z a X N R d W F y d G V y b H l C Y W x h b m N l U 2 h l Z X Q v U 2 9 1 c m N l L n s y M D E 2 L T A z L T M x L D M w f S Z x d W 9 0 O y w m c X V v d D t T Z W N 0 a W 9 u M S 9 T d G 9 j a 2 F u Y W x 5 c 2 l z U X V h c n R l c m x 5 Q m F s Y W 5 j Z V N o Z W V 0 L 1 N v d X J j Z S 5 7 M j A x N S 0 x M i 0 z M S w z M X 0 m c X V v d D s s J n F 1 b 3 Q 7 U 2 V j d G l v b j E v U 3 R v Y 2 t h b m F s e X N p c 1 F 1 Y X J 0 Z X J s e U J h b G F u Y 2 V T a G V l d C 9 T b 3 V y Y 2 U u e z I w M T U t M D k t M z A s M z J 9 J n F 1 b 3 Q 7 L C Z x d W 9 0 O 1 N l Y 3 R p b 2 4 x L 1 N 0 b 2 N r Y W 5 h b H l z a X N R d W F y d G V y b H l C Y W x h b m N l U 2 h l Z X Q v U 2 9 1 c m N l L n s y M D E 1 L T A 2 L T M w L D M z f S Z x d W 9 0 O y w m c X V v d D t T Z W N 0 a W 9 u M S 9 T d G 9 j a 2 F u Y W x 5 c 2 l z U X V h c n R l c m x 5 Q m F s Y W 5 j Z V N o Z W V 0 L 1 N v d X J j Z S 5 7 M j A x N S 0 w M y 0 z M S w z N H 0 m c X V v d D s s J n F 1 b 3 Q 7 U 2 V j d G l v b j E v U 3 R v Y 2 t h b m F s e X N p c 1 F 1 Y X J 0 Z X J s e U J h b G F u Y 2 V T a G V l d C 9 T b 3 V y Y 2 U u e z I w M T Q t M T I t M z E s M z V 9 J n F 1 b 3 Q 7 L C Z x d W 9 0 O 1 N l Y 3 R p b 2 4 x L 1 N 0 b 2 N r Y W 5 h b H l z a X N R d W F y d G V y b H l C Y W x h b m N l U 2 h l Z X Q v U 2 9 1 c m N l L n s y M D E 0 L T A 5 L T M w L D M 2 f S Z x d W 9 0 O y w m c X V v d D t T Z W N 0 a W 9 u M S 9 T d G 9 j a 2 F u Y W x 5 c 2 l z U X V h c n R l c m x 5 Q m F s Y W 5 j Z V N o Z W V 0 L 1 N v d X J j Z S 5 7 M j A x N C 0 w N i 0 z M C w z N 3 0 m c X V v d D s s J n F 1 b 3 Q 7 U 2 V j d G l v b j E v U 3 R v Y 2 t h b m F s e X N p c 1 F 1 Y X J 0 Z X J s e U J h b G F u Y 2 V T a G V l d C 9 T b 3 V y Y 2 U u e z I w M T Q t M D M t M z E s M z h 9 J n F 1 b 3 Q 7 L C Z x d W 9 0 O 1 N l Y 3 R p b 2 4 x L 1 N 0 b 2 N r Y W 5 h b H l z a X N R d W F y d G V y b H l C Y W x h b m N l U 2 h l Z X Q v U 2 9 1 c m N l L n s y M D E z L T E y L T M x L D M 5 f S Z x d W 9 0 O y w m c X V v d D t T Z W N 0 a W 9 u M S 9 T d G 9 j a 2 F u Y W x 5 c 2 l z U X V h c n R l c m x 5 Q m F s Y W 5 j Z V N o Z W V 0 L 1 N v d X J j Z S 5 7 M j A x M y 0 w O S 0 z M C w 0 M H 0 m c X V v d D s s J n F 1 b 3 Q 7 U 2 V j d G l v b j E v U 3 R v Y 2 t h b m F s e X N p c 1 F 1 Y X J 0 Z X J s e U J h b G F u Y 2 V T a G V l d C 9 T b 3 V y Y 2 U u e y s 1 N i B R d W F y d G V y c y w 0 M X 0 m c X V v d D t d L C Z x d W 9 0 O 1 J l b G F 0 a W 9 u c 2 h p c E l u Z m 8 m c X V v d D s 6 W 1 1 9 I i A v P j x F b n R y e S B U e X B l P S J G a W x s Q 2 9 1 b n Q i I F Z h b H V l P S J s M z M i I C 8 + P E V u d H J 5 I F R 5 c G U 9 I k F k Z G V k V G 9 E Y X R h T W 9 k Z W w i I F Z h b H V l P S J s M S I g L z 4 8 L 1 N 0 Y W J s Z U V u d H J p Z X M + P C 9 J d G V t P j x J d G V t P j x J d G V t T G 9 j Y X R p b 2 4 + P E l 0 Z W 1 U e X B l P k Z v c m 1 1 b G E 8 L 0 l 0 Z W 1 U e X B l P j x J d G V t U G F 0 a D 5 T Z W N 0 a W 9 u M S 9 T d G 9 j a 2 F u Y W x 5 c 2 l z U X V h c n R l c m x 5 Q m F s Y W 5 j Z V N o Z W V 0 L 1 N v d X J j Z T w v S X R l b V B h d G g + P C 9 J d G V t T G 9 j Y X R p b 2 4 + P F N 0 Y W J s Z U V u d H J p Z X M g L z 4 8 L 0 l 0 Z W 0 + P E l 0 Z W 0 + P E l 0 Z W 1 M b 2 N h d G l v b j 4 8 S X R l b V R 5 c G U + R m 9 y b X V s Y T w v S X R l b V R 5 c G U + P E l 0 Z W 1 Q Y X R o P l N l Y 3 R p b 2 4 x L 1 N 0 b 2 N r Y W 5 h b H l z a X N R d W F y d G V y b H l D Y X N o R m x v d 1 N 0 Y X R l b W V u d D w v S X R l b V B h d G g + P C 9 J d G V t T G 9 j Y X R p b 2 4 + P F N 0 Y W J s Z U V u d H J p Z X M + P E V u d H J 5 I F R 5 c G U 9 I k l z U H J p d m F 0 Z S I g V m F s d W U 9 I m w w I i A v P j x F b n R y e S B U e X B l P S J G a W x s R W 5 h Y m x l Z C I g V m F s d W U 9 I m w x I i A v P j x F b n R y e S B U e X B l P S J G a W x s R X J y b 3 J D b 3 V u d C I g V m F s d W U 9 I m w y M i I g L z 4 8 R W 5 0 c n k g V H l w Z T 0 i R m l s b E x h c 3 R V c G R h d G V k I i B W Y W x 1 Z T 0 i Z D I w M j M t M D g t M j N U M D Y 6 N T c 6 N T E u M j g 0 O D k x M 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0 b 2 N r Y W 5 h b H l z a X N R d W F y d G V y b H l D Y X N o R m x v d 1 N 0 Y X R l b W V u d C I g L z 4 8 R W 5 0 c n k g V H l w Z T 0 i R m l s b G V k Q 2 9 t c G x l d G V S Z X N 1 b H R U b 1 d v c m t z a G V l d C I g V m F s d W U 9 I m w x I i A v P j x F b n R y e S B U e X B l P S J G a W x s V G 9 E Y X R h T W 9 k Z W x F b m F i b G V k I i B W Y W x 1 Z T 0 i b D A i I C 8 + P E V u d H J 5 I F R 5 c G U 9 I k Z p b G x D b 2 x 1 b W 5 U e X B l c y I g V m F s d W U 9 I n N C Z 1 V G Q l F V R k J R V U Z C U V V G Q l F V R k J R V U Z C U V V G Q l F V R k J R V U Z C U V V G Q l F V R k J R V U Z C U V V G Q l F V R i I g L z 4 8 R W 5 0 c n k g V H l w Z T 0 i R m l s b E 9 i a m V j d F R 5 c G U i I F Z h b H V l P S J z V G F i b G U i I C 8 + P E V u d H J 5 I F R 5 c G U 9 I k x v Y W R l Z F R v Q W 5 h b H l z a X N T Z X J 2 a W N l c y I g V m F s d W U 9 I m w w I i A v P j x F b n R y e S B U e X B l P S J R d W V y e U l E I i B W Y W x 1 Z T 0 i c z N j N m N i O W R i L T F l Y m E t N D U 0 N y 0 4 N G Q z L T Y 2 O W R h N j h i N j U 3 M i I g L z 4 8 R W 5 0 c n k g V H l w Z T 0 i R m l s b E N v b H V t b k 5 h b W V z I i B W Y W x 1 Z T 0 i c 1 s m c X V v d D t N Z X R y a W N z J n F 1 b 3 Q 7 L C Z x d W 9 0 O z I w M j M t M D Y t M z A m c X V v d D s s J n F 1 b 3 Q 7 M j A y M y 0 w M y 0 z M S Z x d W 9 0 O y w m c X V v d D s y M D I y L T E y L T M x J n F 1 b 3 Q 7 L C Z x d W 9 0 O z I w M j I t M D k t M z A m c X V v d D s s J n F 1 b 3 Q 7 M j A y M i 0 w N i 0 z M C Z x d W 9 0 O y w m c X V v d D s y M D I y L T A z L T M x J n F 1 b 3 Q 7 L C Z x d W 9 0 O z I w M j E t M T I t M z E m c X V v d D s s J n F 1 b 3 Q 7 M j A y M S 0 w O S 0 z M C Z x d W 9 0 O y w m c X V v d D s y M D I x L T A 2 L T M w J n F 1 b 3 Q 7 L C Z x d W 9 0 O z I w M j E t M D M t M z E m c X V v d D s s J n F 1 b 3 Q 7 M j A y M C 0 x M i 0 z M S Z x d W 9 0 O y w m c X V v d D s y M D I w L T A 5 L T M w J n F 1 b 3 Q 7 L C Z x d W 9 0 O z I w M j A t M D Y t M z A m c X V v d D s s J n F 1 b 3 Q 7 M j A y M C 0 w M y 0 z M S Z x d W 9 0 O y w m c X V v d D s y M D E 5 L T E y L T M x J n F 1 b 3 Q 7 L C Z x d W 9 0 O z I w M T k t M D k t M z A m c X V v d D s s J n F 1 b 3 Q 7 M j A x O S 0 w N i 0 z M C Z x d W 9 0 O y w m c X V v d D s y M D E 5 L T A z L T M x J n F 1 b 3 Q 7 L C Z x d W 9 0 O z I w M T g t M T I t M z E m c X V v d D s s J n F 1 b 3 Q 7 M j A x O C 0 w O S 0 z M C Z x d W 9 0 O y w m c X V v d D s y M D E 4 L T A 2 L T M w J n F 1 b 3 Q 7 L C Z x d W 9 0 O z I w M T g t M D M t M z E m c X V v d D s s J n F 1 b 3 Q 7 M j A x N y 0 x M i 0 z M S Z x d W 9 0 O y w m c X V v d D s y M D E 3 L T A 5 L T M w J n F 1 b 3 Q 7 L C Z x d W 9 0 O z I w M T c t M D Y t M z A m c X V v d D s s J n F 1 b 3 Q 7 M j A x N y 0 w M y 0 z M S Z x d W 9 0 O y w m c X V v d D s y M D E 2 L T E y L T M x J n F 1 b 3 Q 7 L C Z x d W 9 0 O z I w M T Y t M D k t M z A m c X V v d D s s J n F 1 b 3 Q 7 M j A x N i 0 w N i 0 z M C Z x d W 9 0 O y w m c X V v d D s y M D E 2 L T A z L T M x J n F 1 b 3 Q 7 L C Z x d W 9 0 O z I w M T U t M T I t M z E m c X V v d D s s J n F 1 b 3 Q 7 M j A x N S 0 w O S 0 z M C Z x d W 9 0 O y w m c X V v d D s y M D E 1 L T A 2 L T M w J n F 1 b 3 Q 7 L C Z x d W 9 0 O z I w M T U t M D M t M z E m c X V v d D s s J n F 1 b 3 Q 7 M j A x N C 0 x M i 0 z M S Z x d W 9 0 O y w m c X V v d D s y M D E 0 L T A 5 L T M w J n F 1 b 3 Q 7 L C Z x d W 9 0 O z I w M T Q t M D Y t M z A m c X V v d D s s J n F 1 b 3 Q 7 M j A x N C 0 w M y 0 z M S Z x d W 9 0 O y w m c X V v d D s y M D E z L T E y L T M x J n F 1 b 3 Q 7 L C Z x d W 9 0 O z I w M T M t M D k t M z A m c X V v d D s s J n F 1 b 3 Q 7 K z U 1 I F F 1 Y X J 0 Z X J z J n F 1 b 3 Q 7 X S I g L z 4 8 R W 5 0 c n k g V H l w Z T 0 i R m l s b F N 0 Y X R 1 c y I g V m F s d W U 9 I n N D b 2 1 w b G V 0 Z S I g L z 4 8 R W 5 0 c n k g V H l w Z T 0 i R m l s b E V y c m 9 y Q 2 9 k Z S I g V m F s d W U 9 I n N V b m t u b 3 d u I i A v P j x F b n R y e S B U e X B l P S J S Z W x h d G l v b n N o a X B J b m Z v Q 2 9 u d G F p b m V y I i B W Y W x 1 Z T 0 i c 3 s m c X V v d D t j b 2 x 1 b W 5 D b 3 V u d C Z x d W 9 0 O z o 0 M i w m c X V v d D t r Z X l D b 2 x 1 b W 5 O Y W 1 l c y Z x d W 9 0 O z p b X S w m c X V v d D t x d W V y e V J l b G F 0 a W 9 u c 2 h p c H M m c X V v d D s 6 W 1 0 s J n F 1 b 3 Q 7 Y 2 9 s d W 1 u S W R l b n R p d G l l c y Z x d W 9 0 O z p b J n F 1 b 3 Q 7 U 2 V j d G l v b j E v U 3 R v Y 2 t h b m F s e X N p c 1 F 1 Y X J 0 Z X J s e U N h c 2 h G b G 9 3 U 3 R h d G V t Z W 5 0 L 1 N v d X J j Z S 5 7 T W V 0 c m l j c y w w f S Z x d W 9 0 O y w m c X V v d D t T Z W N 0 a W 9 u M S 9 T d G 9 j a 2 F u Y W x 5 c 2 l z U X V h c n R l c m x 5 Q 2 F z a E Z s b 3 d T d G F 0 Z W 1 l b n Q v U 2 9 1 c m N l L n s y M D I z L T A 2 L T M w L D F 9 J n F 1 b 3 Q 7 L C Z x d W 9 0 O 1 N l Y 3 R p b 2 4 x L 1 N 0 b 2 N r Y W 5 h b H l z a X N R d W F y d G V y b H l D Y X N o R m x v d 1 N 0 Y X R l b W V u d C 9 T b 3 V y Y 2 U u e z I w M j M t M D M t M z E s M n 0 m c X V v d D s s J n F 1 b 3 Q 7 U 2 V j d G l v b j E v U 3 R v Y 2 t h b m F s e X N p c 1 F 1 Y X J 0 Z X J s e U N h c 2 h G b G 9 3 U 3 R h d G V t Z W 5 0 L 1 N v d X J j Z S 5 7 M j A y M i 0 x M i 0 z M S w z f S Z x d W 9 0 O y w m c X V v d D t T Z W N 0 a W 9 u M S 9 T d G 9 j a 2 F u Y W x 5 c 2 l z U X V h c n R l c m x 5 Q 2 F z a E Z s b 3 d T d G F 0 Z W 1 l b n Q v U 2 9 1 c m N l L n s y M D I y L T A 5 L T M w L D R 9 J n F 1 b 3 Q 7 L C Z x d W 9 0 O 1 N l Y 3 R p b 2 4 x L 1 N 0 b 2 N r Y W 5 h b H l z a X N R d W F y d G V y b H l D Y X N o R m x v d 1 N 0 Y X R l b W V u d C 9 T b 3 V y Y 2 U u e z I w M j I t M D Y t M z A s N X 0 m c X V v d D s s J n F 1 b 3 Q 7 U 2 V j d G l v b j E v U 3 R v Y 2 t h b m F s e X N p c 1 F 1 Y X J 0 Z X J s e U N h c 2 h G b G 9 3 U 3 R h d G V t Z W 5 0 L 1 N v d X J j Z S 5 7 M j A y M i 0 w M y 0 z M S w 2 f S Z x d W 9 0 O y w m c X V v d D t T Z W N 0 a W 9 u M S 9 T d G 9 j a 2 F u Y W x 5 c 2 l z U X V h c n R l c m x 5 Q 2 F z a E Z s b 3 d T d G F 0 Z W 1 l b n Q v U 2 9 1 c m N l L n s y M D I x L T E y L T M x L D d 9 J n F 1 b 3 Q 7 L C Z x d W 9 0 O 1 N l Y 3 R p b 2 4 x L 1 N 0 b 2 N r Y W 5 h b H l z a X N R d W F y d G V y b H l D Y X N o R m x v d 1 N 0 Y X R l b W V u d C 9 T b 3 V y Y 2 U u e z I w M j E t M D k t M z A s O H 0 m c X V v d D s s J n F 1 b 3 Q 7 U 2 V j d G l v b j E v U 3 R v Y 2 t h b m F s e X N p c 1 F 1 Y X J 0 Z X J s e U N h c 2 h G b G 9 3 U 3 R h d G V t Z W 5 0 L 1 N v d X J j Z S 5 7 M j A y M S 0 w N i 0 z M C w 5 f S Z x d W 9 0 O y w m c X V v d D t T Z W N 0 a W 9 u M S 9 T d G 9 j a 2 F u Y W x 5 c 2 l z U X V h c n R l c m x 5 Q 2 F z a E Z s b 3 d T d G F 0 Z W 1 l b n Q v U 2 9 1 c m N l L n s y M D I x L T A z L T M x L D E w f S Z x d W 9 0 O y w m c X V v d D t T Z W N 0 a W 9 u M S 9 T d G 9 j a 2 F u Y W x 5 c 2 l z U X V h c n R l c m x 5 Q 2 F z a E Z s b 3 d T d G F 0 Z W 1 l b n Q v U 2 9 1 c m N l L n s y M D I w L T E y L T M x L D E x f S Z x d W 9 0 O y w m c X V v d D t T Z W N 0 a W 9 u M S 9 T d G 9 j a 2 F u Y W x 5 c 2 l z U X V h c n R l c m x 5 Q 2 F z a E Z s b 3 d T d G F 0 Z W 1 l b n Q v U 2 9 1 c m N l L n s y M D I w L T A 5 L T M w L D E y f S Z x d W 9 0 O y w m c X V v d D t T Z W N 0 a W 9 u M S 9 T d G 9 j a 2 F u Y W x 5 c 2 l z U X V h c n R l c m x 5 Q 2 F z a E Z s b 3 d T d G F 0 Z W 1 l b n Q v U 2 9 1 c m N l L n s y M D I w L T A 2 L T M w L D E z f S Z x d W 9 0 O y w m c X V v d D t T Z W N 0 a W 9 u M S 9 T d G 9 j a 2 F u Y W x 5 c 2 l z U X V h c n R l c m x 5 Q 2 F z a E Z s b 3 d T d G F 0 Z W 1 l b n Q v U 2 9 1 c m N l L n s y M D I w L T A z L T M x L D E 0 f S Z x d W 9 0 O y w m c X V v d D t T Z W N 0 a W 9 u M S 9 T d G 9 j a 2 F u Y W x 5 c 2 l z U X V h c n R l c m x 5 Q 2 F z a E Z s b 3 d T d G F 0 Z W 1 l b n Q v U 2 9 1 c m N l L n s y M D E 5 L T E y L T M x L D E 1 f S Z x d W 9 0 O y w m c X V v d D t T Z W N 0 a W 9 u M S 9 T d G 9 j a 2 F u Y W x 5 c 2 l z U X V h c n R l c m x 5 Q 2 F z a E Z s b 3 d T d G F 0 Z W 1 l b n Q v U 2 9 1 c m N l L n s y M D E 5 L T A 5 L T M w L D E 2 f S Z x d W 9 0 O y w m c X V v d D t T Z W N 0 a W 9 u M S 9 T d G 9 j a 2 F u Y W x 5 c 2 l z U X V h c n R l c m x 5 Q 2 F z a E Z s b 3 d T d G F 0 Z W 1 l b n Q v U 2 9 1 c m N l L n s y M D E 5 L T A 2 L T M w L D E 3 f S Z x d W 9 0 O y w m c X V v d D t T Z W N 0 a W 9 u M S 9 T d G 9 j a 2 F u Y W x 5 c 2 l z U X V h c n R l c m x 5 Q 2 F z a E Z s b 3 d T d G F 0 Z W 1 l b n Q v U 2 9 1 c m N l L n s y M D E 5 L T A z L T M x L D E 4 f S Z x d W 9 0 O y w m c X V v d D t T Z W N 0 a W 9 u M S 9 T d G 9 j a 2 F u Y W x 5 c 2 l z U X V h c n R l c m x 5 Q 2 F z a E Z s b 3 d T d G F 0 Z W 1 l b n Q v U 2 9 1 c m N l L n s y M D E 4 L T E y L T M x L D E 5 f S Z x d W 9 0 O y w m c X V v d D t T Z W N 0 a W 9 u M S 9 T d G 9 j a 2 F u Y W x 5 c 2 l z U X V h c n R l c m x 5 Q 2 F z a E Z s b 3 d T d G F 0 Z W 1 l b n Q v U 2 9 1 c m N l L n s y M D E 4 L T A 5 L T M w L D I w f S Z x d W 9 0 O y w m c X V v d D t T Z W N 0 a W 9 u M S 9 T d G 9 j a 2 F u Y W x 5 c 2 l z U X V h c n R l c m x 5 Q 2 F z a E Z s b 3 d T d G F 0 Z W 1 l b n Q v U 2 9 1 c m N l L n s y M D E 4 L T A 2 L T M w L D I x f S Z x d W 9 0 O y w m c X V v d D t T Z W N 0 a W 9 u M S 9 T d G 9 j a 2 F u Y W x 5 c 2 l z U X V h c n R l c m x 5 Q 2 F z a E Z s b 3 d T d G F 0 Z W 1 l b n Q v U 2 9 1 c m N l L n s y M D E 4 L T A z L T M x L D I y f S Z x d W 9 0 O y w m c X V v d D t T Z W N 0 a W 9 u M S 9 T d G 9 j a 2 F u Y W x 5 c 2 l z U X V h c n R l c m x 5 Q 2 F z a E Z s b 3 d T d G F 0 Z W 1 l b n Q v U 2 9 1 c m N l L n s y M D E 3 L T E y L T M x L D I z f S Z x d W 9 0 O y w m c X V v d D t T Z W N 0 a W 9 u M S 9 T d G 9 j a 2 F u Y W x 5 c 2 l z U X V h c n R l c m x 5 Q 2 F z a E Z s b 3 d T d G F 0 Z W 1 l b n Q v U 2 9 1 c m N l L n s y M D E 3 L T A 5 L T M w L D I 0 f S Z x d W 9 0 O y w m c X V v d D t T Z W N 0 a W 9 u M S 9 T d G 9 j a 2 F u Y W x 5 c 2 l z U X V h c n R l c m x 5 Q 2 F z a E Z s b 3 d T d G F 0 Z W 1 l b n Q v U 2 9 1 c m N l L n s y M D E 3 L T A 2 L T M w L D I 1 f S Z x d W 9 0 O y w m c X V v d D t T Z W N 0 a W 9 u M S 9 T d G 9 j a 2 F u Y W x 5 c 2 l z U X V h c n R l c m x 5 Q 2 F z a E Z s b 3 d T d G F 0 Z W 1 l b n Q v U 2 9 1 c m N l L n s y M D E 3 L T A z L T M x L D I 2 f S Z x d W 9 0 O y w m c X V v d D t T Z W N 0 a W 9 u M S 9 T d G 9 j a 2 F u Y W x 5 c 2 l z U X V h c n R l c m x 5 Q 2 F z a E Z s b 3 d T d G F 0 Z W 1 l b n Q v U 2 9 1 c m N l L n s y M D E 2 L T E y L T M x L D I 3 f S Z x d W 9 0 O y w m c X V v d D t T Z W N 0 a W 9 u M S 9 T d G 9 j a 2 F u Y W x 5 c 2 l z U X V h c n R l c m x 5 Q 2 F z a E Z s b 3 d T d G F 0 Z W 1 l b n Q v U 2 9 1 c m N l L n s y M D E 2 L T A 5 L T M w L D I 4 f S Z x d W 9 0 O y w m c X V v d D t T Z W N 0 a W 9 u M S 9 T d G 9 j a 2 F u Y W x 5 c 2 l z U X V h c n R l c m x 5 Q 2 F z a E Z s b 3 d T d G F 0 Z W 1 l b n Q v U 2 9 1 c m N l L n s y M D E 2 L T A 2 L T M w L D I 5 f S Z x d W 9 0 O y w m c X V v d D t T Z W N 0 a W 9 u M S 9 T d G 9 j a 2 F u Y W x 5 c 2 l z U X V h c n R l c m x 5 Q 2 F z a E Z s b 3 d T d G F 0 Z W 1 l b n Q v U 2 9 1 c m N l L n s y M D E 2 L T A z L T M x L D M w f S Z x d W 9 0 O y w m c X V v d D t T Z W N 0 a W 9 u M S 9 T d G 9 j a 2 F u Y W x 5 c 2 l z U X V h c n R l c m x 5 Q 2 F z a E Z s b 3 d T d G F 0 Z W 1 l b n Q v U 2 9 1 c m N l L n s y M D E 1 L T E y L T M x L D M x f S Z x d W 9 0 O y w m c X V v d D t T Z W N 0 a W 9 u M S 9 T d G 9 j a 2 F u Y W x 5 c 2 l z U X V h c n R l c m x 5 Q 2 F z a E Z s b 3 d T d G F 0 Z W 1 l b n Q v U 2 9 1 c m N l L n s y M D E 1 L T A 5 L T M w L D M y f S Z x d W 9 0 O y w m c X V v d D t T Z W N 0 a W 9 u M S 9 T d G 9 j a 2 F u Y W x 5 c 2 l z U X V h c n R l c m x 5 Q 2 F z a E Z s b 3 d T d G F 0 Z W 1 l b n Q v U 2 9 1 c m N l L n s y M D E 1 L T A 2 L T M w L D M z f S Z x d W 9 0 O y w m c X V v d D t T Z W N 0 a W 9 u M S 9 T d G 9 j a 2 F u Y W x 5 c 2 l z U X V h c n R l c m x 5 Q 2 F z a E Z s b 3 d T d G F 0 Z W 1 l b n Q v U 2 9 1 c m N l L n s y M D E 1 L T A z L T M x L D M 0 f S Z x d W 9 0 O y w m c X V v d D t T Z W N 0 a W 9 u M S 9 T d G 9 j a 2 F u Y W x 5 c 2 l z U X V h c n R l c m x 5 Q 2 F z a E Z s b 3 d T d G F 0 Z W 1 l b n Q v U 2 9 1 c m N l L n s y M D E 0 L T E y L T M x L D M 1 f S Z x d W 9 0 O y w m c X V v d D t T Z W N 0 a W 9 u M S 9 T d G 9 j a 2 F u Y W x 5 c 2 l z U X V h c n R l c m x 5 Q 2 F z a E Z s b 3 d T d G F 0 Z W 1 l b n Q v U 2 9 1 c m N l L n s y M D E 0 L T A 5 L T M w L D M 2 f S Z x d W 9 0 O y w m c X V v d D t T Z W N 0 a W 9 u M S 9 T d G 9 j a 2 F u Y W x 5 c 2 l z U X V h c n R l c m x 5 Q 2 F z a E Z s b 3 d T d G F 0 Z W 1 l b n Q v U 2 9 1 c m N l L n s y M D E 0 L T A 2 L T M w L D M 3 f S Z x d W 9 0 O y w m c X V v d D t T Z W N 0 a W 9 u M S 9 T d G 9 j a 2 F u Y W x 5 c 2 l z U X V h c n R l c m x 5 Q 2 F z a E Z s b 3 d T d G F 0 Z W 1 l b n Q v U 2 9 1 c m N l L n s y M D E 0 L T A z L T M x L D M 4 f S Z x d W 9 0 O y w m c X V v d D t T Z W N 0 a W 9 u M S 9 T d G 9 j a 2 F u Y W x 5 c 2 l z U X V h c n R l c m x 5 Q 2 F z a E Z s b 3 d T d G F 0 Z W 1 l b n Q v U 2 9 1 c m N l L n s y M D E z L T E y L T M x L D M 5 f S Z x d W 9 0 O y w m c X V v d D t T Z W N 0 a W 9 u M S 9 T d G 9 j a 2 F u Y W x 5 c 2 l z U X V h c n R l c m x 5 Q 2 F z a E Z s b 3 d T d G F 0 Z W 1 l b n Q v U 2 9 1 c m N l L n s y M D E z L T A 5 L T M w L D Q w f S Z x d W 9 0 O y w m c X V v d D t T Z W N 0 a W 9 u M S 9 T d G 9 j a 2 F u Y W x 5 c 2 l z U X V h c n R l c m x 5 Q 2 F z a E Z s b 3 d T d G F 0 Z W 1 l b n Q v U 2 9 1 c m N l L n s r N T U g U X V h c n R l c n M s N D F 9 J n F 1 b 3 Q 7 X S w m c X V v d D t D b 2 x 1 b W 5 D b 3 V u d C Z x d W 9 0 O z o 0 M i w m c X V v d D t L Z X l D b 2 x 1 b W 5 O Y W 1 l c y Z x d W 9 0 O z p b X S w m c X V v d D t D b 2 x 1 b W 5 J Z G V u d G l 0 a W V z J n F 1 b 3 Q 7 O l s m c X V v d D t T Z W N 0 a W 9 u M S 9 T d G 9 j a 2 F u Y W x 5 c 2 l z U X V h c n R l c m x 5 Q 2 F z a E Z s b 3 d T d G F 0 Z W 1 l b n Q v U 2 9 1 c m N l L n t N Z X R y a W N z L D B 9 J n F 1 b 3 Q 7 L C Z x d W 9 0 O 1 N l Y 3 R p b 2 4 x L 1 N 0 b 2 N r Y W 5 h b H l z a X N R d W F y d G V y b H l D Y X N o R m x v d 1 N 0 Y X R l b W V u d C 9 T b 3 V y Y 2 U u e z I w M j M t M D Y t M z A s M X 0 m c X V v d D s s J n F 1 b 3 Q 7 U 2 V j d G l v b j E v U 3 R v Y 2 t h b m F s e X N p c 1 F 1 Y X J 0 Z X J s e U N h c 2 h G b G 9 3 U 3 R h d G V t Z W 5 0 L 1 N v d X J j Z S 5 7 M j A y M y 0 w M y 0 z M S w y f S Z x d W 9 0 O y w m c X V v d D t T Z W N 0 a W 9 u M S 9 T d G 9 j a 2 F u Y W x 5 c 2 l z U X V h c n R l c m x 5 Q 2 F z a E Z s b 3 d T d G F 0 Z W 1 l b n Q v U 2 9 1 c m N l L n s y M D I y L T E y L T M x L D N 9 J n F 1 b 3 Q 7 L C Z x d W 9 0 O 1 N l Y 3 R p b 2 4 x L 1 N 0 b 2 N r Y W 5 h b H l z a X N R d W F y d G V y b H l D Y X N o R m x v d 1 N 0 Y X R l b W V u d C 9 T b 3 V y Y 2 U u e z I w M j I t M D k t M z A s N H 0 m c X V v d D s s J n F 1 b 3 Q 7 U 2 V j d G l v b j E v U 3 R v Y 2 t h b m F s e X N p c 1 F 1 Y X J 0 Z X J s e U N h c 2 h G b G 9 3 U 3 R h d G V t Z W 5 0 L 1 N v d X J j Z S 5 7 M j A y M i 0 w N i 0 z M C w 1 f S Z x d W 9 0 O y w m c X V v d D t T Z W N 0 a W 9 u M S 9 T d G 9 j a 2 F u Y W x 5 c 2 l z U X V h c n R l c m x 5 Q 2 F z a E Z s b 3 d T d G F 0 Z W 1 l b n Q v U 2 9 1 c m N l L n s y M D I y L T A z L T M x L D Z 9 J n F 1 b 3 Q 7 L C Z x d W 9 0 O 1 N l Y 3 R p b 2 4 x L 1 N 0 b 2 N r Y W 5 h b H l z a X N R d W F y d G V y b H l D Y X N o R m x v d 1 N 0 Y X R l b W V u d C 9 T b 3 V y Y 2 U u e z I w M j E t M T I t M z E s N 3 0 m c X V v d D s s J n F 1 b 3 Q 7 U 2 V j d G l v b j E v U 3 R v Y 2 t h b m F s e X N p c 1 F 1 Y X J 0 Z X J s e U N h c 2 h G b G 9 3 U 3 R h d G V t Z W 5 0 L 1 N v d X J j Z S 5 7 M j A y M S 0 w O S 0 z M C w 4 f S Z x d W 9 0 O y w m c X V v d D t T Z W N 0 a W 9 u M S 9 T d G 9 j a 2 F u Y W x 5 c 2 l z U X V h c n R l c m x 5 Q 2 F z a E Z s b 3 d T d G F 0 Z W 1 l b n Q v U 2 9 1 c m N l L n s y M D I x L T A 2 L T M w L D l 9 J n F 1 b 3 Q 7 L C Z x d W 9 0 O 1 N l Y 3 R p b 2 4 x L 1 N 0 b 2 N r Y W 5 h b H l z a X N R d W F y d G V y b H l D Y X N o R m x v d 1 N 0 Y X R l b W V u d C 9 T b 3 V y Y 2 U u e z I w M j E t M D M t M z E s M T B 9 J n F 1 b 3 Q 7 L C Z x d W 9 0 O 1 N l Y 3 R p b 2 4 x L 1 N 0 b 2 N r Y W 5 h b H l z a X N R d W F y d G V y b H l D Y X N o R m x v d 1 N 0 Y X R l b W V u d C 9 T b 3 V y Y 2 U u e z I w M j A t M T I t M z E s M T F 9 J n F 1 b 3 Q 7 L C Z x d W 9 0 O 1 N l Y 3 R p b 2 4 x L 1 N 0 b 2 N r Y W 5 h b H l z a X N R d W F y d G V y b H l D Y X N o R m x v d 1 N 0 Y X R l b W V u d C 9 T b 3 V y Y 2 U u e z I w M j A t M D k t M z A s M T J 9 J n F 1 b 3 Q 7 L C Z x d W 9 0 O 1 N l Y 3 R p b 2 4 x L 1 N 0 b 2 N r Y W 5 h b H l z a X N R d W F y d G V y b H l D Y X N o R m x v d 1 N 0 Y X R l b W V u d C 9 T b 3 V y Y 2 U u e z I w M j A t M D Y t M z A s M T N 9 J n F 1 b 3 Q 7 L C Z x d W 9 0 O 1 N l Y 3 R p b 2 4 x L 1 N 0 b 2 N r Y W 5 h b H l z a X N R d W F y d G V y b H l D Y X N o R m x v d 1 N 0 Y X R l b W V u d C 9 T b 3 V y Y 2 U u e z I w M j A t M D M t M z E s M T R 9 J n F 1 b 3 Q 7 L C Z x d W 9 0 O 1 N l Y 3 R p b 2 4 x L 1 N 0 b 2 N r Y W 5 h b H l z a X N R d W F y d G V y b H l D Y X N o R m x v d 1 N 0 Y X R l b W V u d C 9 T b 3 V y Y 2 U u e z I w M T k t M T I t M z E s M T V 9 J n F 1 b 3 Q 7 L C Z x d W 9 0 O 1 N l Y 3 R p b 2 4 x L 1 N 0 b 2 N r Y W 5 h b H l z a X N R d W F y d G V y b H l D Y X N o R m x v d 1 N 0 Y X R l b W V u d C 9 T b 3 V y Y 2 U u e z I w M T k t M D k t M z A s M T Z 9 J n F 1 b 3 Q 7 L C Z x d W 9 0 O 1 N l Y 3 R p b 2 4 x L 1 N 0 b 2 N r Y W 5 h b H l z a X N R d W F y d G V y b H l D Y X N o R m x v d 1 N 0 Y X R l b W V u d C 9 T b 3 V y Y 2 U u e z I w M T k t M D Y t M z A s M T d 9 J n F 1 b 3 Q 7 L C Z x d W 9 0 O 1 N l Y 3 R p b 2 4 x L 1 N 0 b 2 N r Y W 5 h b H l z a X N R d W F y d G V y b H l D Y X N o R m x v d 1 N 0 Y X R l b W V u d C 9 T b 3 V y Y 2 U u e z I w M T k t M D M t M z E s M T h 9 J n F 1 b 3 Q 7 L C Z x d W 9 0 O 1 N l Y 3 R p b 2 4 x L 1 N 0 b 2 N r Y W 5 h b H l z a X N R d W F y d G V y b H l D Y X N o R m x v d 1 N 0 Y X R l b W V u d C 9 T b 3 V y Y 2 U u e z I w M T g t M T I t M z E s M T l 9 J n F 1 b 3 Q 7 L C Z x d W 9 0 O 1 N l Y 3 R p b 2 4 x L 1 N 0 b 2 N r Y W 5 h b H l z a X N R d W F y d G V y b H l D Y X N o R m x v d 1 N 0 Y X R l b W V u d C 9 T b 3 V y Y 2 U u e z I w M T g t M D k t M z A s M j B 9 J n F 1 b 3 Q 7 L C Z x d W 9 0 O 1 N l Y 3 R p b 2 4 x L 1 N 0 b 2 N r Y W 5 h b H l z a X N R d W F y d G V y b H l D Y X N o R m x v d 1 N 0 Y X R l b W V u d C 9 T b 3 V y Y 2 U u e z I w M T g t M D Y t M z A s M j F 9 J n F 1 b 3 Q 7 L C Z x d W 9 0 O 1 N l Y 3 R p b 2 4 x L 1 N 0 b 2 N r Y W 5 h b H l z a X N R d W F y d G V y b H l D Y X N o R m x v d 1 N 0 Y X R l b W V u d C 9 T b 3 V y Y 2 U u e z I w M T g t M D M t M z E s M j J 9 J n F 1 b 3 Q 7 L C Z x d W 9 0 O 1 N l Y 3 R p b 2 4 x L 1 N 0 b 2 N r Y W 5 h b H l z a X N R d W F y d G V y b H l D Y X N o R m x v d 1 N 0 Y X R l b W V u d C 9 T b 3 V y Y 2 U u e z I w M T c t M T I t M z E s M j N 9 J n F 1 b 3 Q 7 L C Z x d W 9 0 O 1 N l Y 3 R p b 2 4 x L 1 N 0 b 2 N r Y W 5 h b H l z a X N R d W F y d G V y b H l D Y X N o R m x v d 1 N 0 Y X R l b W V u d C 9 T b 3 V y Y 2 U u e z I w M T c t M D k t M z A s M j R 9 J n F 1 b 3 Q 7 L C Z x d W 9 0 O 1 N l Y 3 R p b 2 4 x L 1 N 0 b 2 N r Y W 5 h b H l z a X N R d W F y d G V y b H l D Y X N o R m x v d 1 N 0 Y X R l b W V u d C 9 T b 3 V y Y 2 U u e z I w M T c t M D Y t M z A s M j V 9 J n F 1 b 3 Q 7 L C Z x d W 9 0 O 1 N l Y 3 R p b 2 4 x L 1 N 0 b 2 N r Y W 5 h b H l z a X N R d W F y d G V y b H l D Y X N o R m x v d 1 N 0 Y X R l b W V u d C 9 T b 3 V y Y 2 U u e z I w M T c t M D M t M z E s M j Z 9 J n F 1 b 3 Q 7 L C Z x d W 9 0 O 1 N l Y 3 R p b 2 4 x L 1 N 0 b 2 N r Y W 5 h b H l z a X N R d W F y d G V y b H l D Y X N o R m x v d 1 N 0 Y X R l b W V u d C 9 T b 3 V y Y 2 U u e z I w M T Y t M T I t M z E s M j d 9 J n F 1 b 3 Q 7 L C Z x d W 9 0 O 1 N l Y 3 R p b 2 4 x L 1 N 0 b 2 N r Y W 5 h b H l z a X N R d W F y d G V y b H l D Y X N o R m x v d 1 N 0 Y X R l b W V u d C 9 T b 3 V y Y 2 U u e z I w M T Y t M D k t M z A s M j h 9 J n F 1 b 3 Q 7 L C Z x d W 9 0 O 1 N l Y 3 R p b 2 4 x L 1 N 0 b 2 N r Y W 5 h b H l z a X N R d W F y d G V y b H l D Y X N o R m x v d 1 N 0 Y X R l b W V u d C 9 T b 3 V y Y 2 U u e z I w M T Y t M D Y t M z A s M j l 9 J n F 1 b 3 Q 7 L C Z x d W 9 0 O 1 N l Y 3 R p b 2 4 x L 1 N 0 b 2 N r Y W 5 h b H l z a X N R d W F y d G V y b H l D Y X N o R m x v d 1 N 0 Y X R l b W V u d C 9 T b 3 V y Y 2 U u e z I w M T Y t M D M t M z E s M z B 9 J n F 1 b 3 Q 7 L C Z x d W 9 0 O 1 N l Y 3 R p b 2 4 x L 1 N 0 b 2 N r Y W 5 h b H l z a X N R d W F y d G V y b H l D Y X N o R m x v d 1 N 0 Y X R l b W V u d C 9 T b 3 V y Y 2 U u e z I w M T U t M T I t M z E s M z F 9 J n F 1 b 3 Q 7 L C Z x d W 9 0 O 1 N l Y 3 R p b 2 4 x L 1 N 0 b 2 N r Y W 5 h b H l z a X N R d W F y d G V y b H l D Y X N o R m x v d 1 N 0 Y X R l b W V u d C 9 T b 3 V y Y 2 U u e z I w M T U t M D k t M z A s M z J 9 J n F 1 b 3 Q 7 L C Z x d W 9 0 O 1 N l Y 3 R p b 2 4 x L 1 N 0 b 2 N r Y W 5 h b H l z a X N R d W F y d G V y b H l D Y X N o R m x v d 1 N 0 Y X R l b W V u d C 9 T b 3 V y Y 2 U u e z I w M T U t M D Y t M z A s M z N 9 J n F 1 b 3 Q 7 L C Z x d W 9 0 O 1 N l Y 3 R p b 2 4 x L 1 N 0 b 2 N r Y W 5 h b H l z a X N R d W F y d G V y b H l D Y X N o R m x v d 1 N 0 Y X R l b W V u d C 9 T b 3 V y Y 2 U u e z I w M T U t M D M t M z E s M z R 9 J n F 1 b 3 Q 7 L C Z x d W 9 0 O 1 N l Y 3 R p b 2 4 x L 1 N 0 b 2 N r Y W 5 h b H l z a X N R d W F y d G V y b H l D Y X N o R m x v d 1 N 0 Y X R l b W V u d C 9 T b 3 V y Y 2 U u e z I w M T Q t M T I t M z E s M z V 9 J n F 1 b 3 Q 7 L C Z x d W 9 0 O 1 N l Y 3 R p b 2 4 x L 1 N 0 b 2 N r Y W 5 h b H l z a X N R d W F y d G V y b H l D Y X N o R m x v d 1 N 0 Y X R l b W V u d C 9 T b 3 V y Y 2 U u e z I w M T Q t M D k t M z A s M z Z 9 J n F 1 b 3 Q 7 L C Z x d W 9 0 O 1 N l Y 3 R p b 2 4 x L 1 N 0 b 2 N r Y W 5 h b H l z a X N R d W F y d G V y b H l D Y X N o R m x v d 1 N 0 Y X R l b W V u d C 9 T b 3 V y Y 2 U u e z I w M T Q t M D Y t M z A s M z d 9 J n F 1 b 3 Q 7 L C Z x d W 9 0 O 1 N l Y 3 R p b 2 4 x L 1 N 0 b 2 N r Y W 5 h b H l z a X N R d W F y d G V y b H l D Y X N o R m x v d 1 N 0 Y X R l b W V u d C 9 T b 3 V y Y 2 U u e z I w M T Q t M D M t M z E s M z h 9 J n F 1 b 3 Q 7 L C Z x d W 9 0 O 1 N l Y 3 R p b 2 4 x L 1 N 0 b 2 N r Y W 5 h b H l z a X N R d W F y d G V y b H l D Y X N o R m x v d 1 N 0 Y X R l b W V u d C 9 T b 3 V y Y 2 U u e z I w M T M t M T I t M z E s M z l 9 J n F 1 b 3 Q 7 L C Z x d W 9 0 O 1 N l Y 3 R p b 2 4 x L 1 N 0 b 2 N r Y W 5 h b H l z a X N R d W F y d G V y b H l D Y X N o R m x v d 1 N 0 Y X R l b W V u d C 9 T b 3 V y Y 2 U u e z I w M T M t M D k t M z A s N D B 9 J n F 1 b 3 Q 7 L C Z x d W 9 0 O 1 N l Y 3 R p b 2 4 x L 1 N 0 b 2 N r Y W 5 h b H l z a X N R d W F y d G V y b H l D Y X N o R m x v d 1 N 0 Y X R l b W V u d C 9 T b 3 V y Y 2 U u e y s 1 N S B R d W F y d G V y c y w 0 M X 0 m c X V v d D t d L C Z x d W 9 0 O 1 J l b G F 0 a W 9 u c 2 h p c E l u Z m 8 m c X V v d D s 6 W 1 1 9 I i A v P j x F b n R y e S B U e X B l P S J G a W x s Q 2 9 1 b n Q i I F Z h b H V l P S J s M j I i I C 8 + P E V u d H J 5 I F R 5 c G U 9 I k F k Z G V k V G 9 E Y X R h T W 9 k Z W w i I F Z h b H V l P S J s M C I g L z 4 8 L 1 N 0 Y W J s Z U V u d H J p Z X M + P C 9 J d G V t P j x J d G V t P j x J d G V t T G 9 j Y X R p b 2 4 + P E l 0 Z W 1 U e X B l P k Z v c m 1 1 b G E 8 L 0 l 0 Z W 1 U e X B l P j x J d G V t U G F 0 a D 5 T Z W N 0 a W 9 u M S 9 T d G 9 j a 2 F u Y W x 5 c 2 l z U X V h c n R l c m x 5 Q 2 F z a E Z s b 3 d T d G F 0 Z W 1 l b n Q v U 2 9 1 c m N l P C 9 J d G V t U G F 0 a D 4 8 L 0 l 0 Z W 1 M b 2 N h d G l v b j 4 8 U 3 R h Y m x l R W 5 0 c m l l c y A v P j w v S X R l b T 4 8 S X R l b T 4 8 S X R l b U x v Y 2 F 0 a W 9 u P j x J d G V t V H l w Z T 5 G b 3 J t d W x h P C 9 J d G V t V H l w Z T 4 8 S X R l b V B h d G g + U 2 V j d G l v b j E v U 3 R v Y 2 t h b m F s e X N p c 1 F 1 Y X J 0 Z X J s e V J h d G l v c z w v S X R l b V B h d G g + P C 9 J d G V t T G 9 j Y X R p b 2 4 + P F N 0 Y W J s Z U V u d H J p Z X M + P E V u d H J 5 I F R 5 c G U 9 I k l z U H J p d m F 0 Z S I g V m F s d W U 9 I m w w 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V U Z C U V V G Q l F V R k J R V U Z C U V V G Q l F V R k J R V U Z C U V V G Q l F V R k J R V U Z C U V V G Q l F V R k J R V U Z C U V V G Q l E 9 P S I g L z 4 8 R W 5 0 c n k g V H l w Z T 0 i R m l s b F R h c m d l d C I g V m F s d W U 9 I n N T d G 9 j a 2 F u Y W x 5 c 2 l z U X V h c n R l c m x 5 U m F 0 a W 9 z I i A v P j x F b n R y e S B U e X B l P S J G a W x s Z W R D b 2 1 w b G V 0 Z V J l c 3 V s d F R v V 2 9 y a 3 N o Z W V 0 I i B W Y W x 1 Z T 0 i b D E i I C 8 + P E V u d H J 5 I F R 5 c G U 9 I k Z p b G x M Y X N 0 V X B k Y X R l Z C I g V m F s d W U 9 I m Q y M D I z L T A 4 L T I z V D A 2 O j U 3 O j U x L j I 2 O D g 3 M D N a I i A v P j x F b n R y e S B U e X B l P S J G a W x s V G 9 E Y X R h T W 9 k Z W x F b m F i b G V k I i B W Y W x 1 Z T 0 i b D A i I C 8 + P E V u d H J 5 I F R 5 c G U 9 I k Z p b G x F c n J v c k N v d W 5 0 I i B W Y W x 1 Z T 0 i b D E 2 I i A v P j x F b n R y e S B U e X B l P S J M b 2 F k Z W R U b 0 F u Y W x 5 c 2 l z U 2 V y d m l j Z X M i I F Z h b H V l P S J s M C I g L z 4 8 R W 5 0 c n k g V H l w Z T 0 i R m l s b E 9 i a m V j d F R 5 c G U i I F Z h b H V l P S J z V G F i b G U i I C 8 + P E V u d H J 5 I F R 5 c G U 9 I l F 1 Z X J 5 S U Q i I F Z h b H V l P S J z M T U 5 Y W I 1 O W E t Z j I 5 Y y 0 0 M G E 0 L T h m M T U t Z T U 4 M W Y 3 Z j k 4 Y j k x I i A v P j x F b n R y e S B U e X B l P S J G a W x s Q 2 9 s d W 1 u T m F t Z X M i I F Z h b H V l P S J z W y Z x d W 9 0 O 0 1 l d H J p Y 3 M m c X V v d D s s J n F 1 b 3 Q 7 Q 3 V y c m V u d C Z x d W 9 0 O y w m c X V v d D s y M D I z L T A 2 L T M w J n F 1 b 3 Q 7 L C Z x d W 9 0 O z I w M j M t M D M t M z E m c X V v d D s s J n F 1 b 3 Q 7 M j A y M i 0 x M i 0 z M S Z x d W 9 0 O y w m c X V v d D s y M D I y L T A 5 L T M w J n F 1 b 3 Q 7 L C Z x d W 9 0 O z I w M j I t M D Y t M z A m c X V v d D s s J n F 1 b 3 Q 7 M j A y M i 0 w M y 0 z M S Z x d W 9 0 O y w m c X V v d D s y M D I x L T E y L T M x J n F 1 b 3 Q 7 L C Z x d W 9 0 O z I w M j E t M D k t M z A m c X V v d D s s J n F 1 b 3 Q 7 M j A y M S 0 w N i 0 z M C Z x d W 9 0 O y w m c X V v d D s y M D I x L T A z L T M x J n F 1 b 3 Q 7 L C Z x d W 9 0 O z I w M j A t M T I t M z E m c X V v d D s s J n F 1 b 3 Q 7 M j A y M C 0 w O S 0 z M C Z x d W 9 0 O y w m c X V v d D s y M D I w L T A 2 L T M w J n F 1 b 3 Q 7 L C Z x d W 9 0 O z I w M j A t M D M t M z E m c X V v d D s s J n F 1 b 3 Q 7 M j A x O S 0 x M i 0 z M S Z x d W 9 0 O y w m c X V v d D s y M D E 5 L T A 5 L T M w J n F 1 b 3 Q 7 L C Z x d W 9 0 O z I w M T k t M D Y t M z A m c X V v d D s s J n F 1 b 3 Q 7 M j A x O S 0 w M y 0 z M S Z x d W 9 0 O y w m c X V v d D s y M D E 4 L T E y L T M x J n F 1 b 3 Q 7 L C Z x d W 9 0 O z I w M T g t M D k t M z A m c X V v d D s s J n F 1 b 3 Q 7 M j A x O C 0 w N i 0 z M C Z x d W 9 0 O y w m c X V v d D s y M D E 4 L T A z L T M x J n F 1 b 3 Q 7 L C Z x d W 9 0 O z I w M T c t M T I t M z E m c X V v d D s s J n F 1 b 3 Q 7 M j A x N y 0 w O S 0 z M C Z x d W 9 0 O y w m c X V v d D s y M D E 3 L T A 2 L T M w J n F 1 b 3 Q 7 L C Z x d W 9 0 O z I w M T c t M D M t M z E m c X V v d D s s J n F 1 b 3 Q 7 M j A x N i 0 x M i 0 z M S Z x d W 9 0 O y w m c X V v d D s y M D E 2 L T A 5 L T M w J n F 1 b 3 Q 7 L C Z x d W 9 0 O z I w M T Y t M D Y t M z A m c X V v d D s s J n F 1 b 3 Q 7 M j A x N i 0 w M y 0 z M S Z x d W 9 0 O y w m c X V v d D s y M D E 1 L T E y L T M x J n F 1 b 3 Q 7 L C Z x d W 9 0 O z I w M T U t M D k t M z A m c X V v d D s s J n F 1 b 3 Q 7 M j A x N S 0 w N i 0 z M C Z x d W 9 0 O y w m c X V v d D s y M D E 1 L T A z L T M x J n F 1 b 3 Q 7 L C Z x d W 9 0 O z I w M T Q t M T I t M z E m c X V v d D s s J n F 1 b 3 Q 7 M j A x N C 0 w O S 0 z M C Z x d W 9 0 O y w m c X V v d D s y M D E 0 L T A 2 L T M w J n F 1 b 3 Q 7 L C Z x d W 9 0 O z I w M T Q t M D M t M z E m c X V v d D s s J n F 1 b 3 Q 7 M j A x M y 0 x M i 0 z M S Z x d W 9 0 O y w m c X V v d D s y M D E z L T A 5 L T M w J n F 1 b 3 Q 7 L C Z x d W 9 0 O y s 1 N i B R d W F y d G V y c y Z x d W 9 0 O 1 0 i I C 8 + P E V u d H J 5 I F R 5 c G U 9 I k Z p b G x T d G F 0 d X M i I F Z h b H V l P S J z Q 2 9 t c G x l d G U i I C 8 + P E V u d H J 5 I F R 5 c G U 9 I k Z p b G x F c n J v c k N v Z G U i I F Z h b H V l P S J z V W 5 r b m 9 3 b i I g L z 4 8 R W 5 0 c n k g V H l w Z T 0 i U m V s Y X R p b 2 5 z a G l w S W 5 m b 0 N v b n R h a W 5 l c i I g V m F s d W U 9 I n N 7 J n F 1 b 3 Q 7 Y 2 9 s d W 1 u Q 2 9 1 b n Q m c X V v d D s 6 N D M s J n F 1 b 3 Q 7 a 2 V 5 Q 2 9 s d W 1 u T m F t Z X M m c X V v d D s 6 W 1 0 s J n F 1 b 3 Q 7 c X V l c n l S Z W x h d G l v b n N o a X B z J n F 1 b 3 Q 7 O l t d L C Z x d W 9 0 O 2 N v b H V t b k l k Z W 5 0 a X R p Z X M m c X V v d D s 6 W y Z x d W 9 0 O 1 N l Y 3 R p b 2 4 x L 1 N 0 b 2 N r Y W 5 h b H l z a X N R d W F y d G V y b H l S Y X R p b 3 M v U 2 9 1 c m N l L n t N Z X R y a W N z L D B 9 J n F 1 b 3 Q 7 L C Z x d W 9 0 O 1 N l Y 3 R p b 2 4 x L 1 N 0 b 2 N r Y W 5 h b H l z a X N R d W F y d G V y b H l S Y X R p b 3 M v U 2 9 1 c m N l L n t D d X J y Z W 5 0 L D F 9 J n F 1 b 3 Q 7 L C Z x d W 9 0 O 1 N l Y 3 R p b 2 4 x L 1 N 0 b 2 N r Y W 5 h b H l z a X N R d W F y d G V y b H l S Y X R p b 3 M v U 2 9 1 c m N l L n s y M D I z L T A 2 L T M w L D J 9 J n F 1 b 3 Q 7 L C Z x d W 9 0 O 1 N l Y 3 R p b 2 4 x L 1 N 0 b 2 N r Y W 5 h b H l z a X N R d W F y d G V y b H l S Y X R p b 3 M v U 2 9 1 c m N l L n s y M D I z L T A z L T M x L D N 9 J n F 1 b 3 Q 7 L C Z x d W 9 0 O 1 N l Y 3 R p b 2 4 x L 1 N 0 b 2 N r Y W 5 h b H l z a X N R d W F y d G V y b H l S Y X R p b 3 M v U 2 9 1 c m N l L n s y M D I y L T E y L T M x L D R 9 J n F 1 b 3 Q 7 L C Z x d W 9 0 O 1 N l Y 3 R p b 2 4 x L 1 N 0 b 2 N r Y W 5 h b H l z a X N R d W F y d G V y b H l S Y X R p b 3 M v U 2 9 1 c m N l L n s y M D I y L T A 5 L T M w L D V 9 J n F 1 b 3 Q 7 L C Z x d W 9 0 O 1 N l Y 3 R p b 2 4 x L 1 N 0 b 2 N r Y W 5 h b H l z a X N R d W F y d G V y b H l S Y X R p b 3 M v U 2 9 1 c m N l L n s y M D I y L T A 2 L T M w L D Z 9 J n F 1 b 3 Q 7 L C Z x d W 9 0 O 1 N l Y 3 R p b 2 4 x L 1 N 0 b 2 N r Y W 5 h b H l z a X N R d W F y d G V y b H l S Y X R p b 3 M v U 2 9 1 c m N l L n s y M D I y L T A z L T M x L D d 9 J n F 1 b 3 Q 7 L C Z x d W 9 0 O 1 N l Y 3 R p b 2 4 x L 1 N 0 b 2 N r Y W 5 h b H l z a X N R d W F y d G V y b H l S Y X R p b 3 M v U 2 9 1 c m N l L n s y M D I x L T E y L T M x L D h 9 J n F 1 b 3 Q 7 L C Z x d W 9 0 O 1 N l Y 3 R p b 2 4 x L 1 N 0 b 2 N r Y W 5 h b H l z a X N R d W F y d G V y b H l S Y X R p b 3 M v U 2 9 1 c m N l L n s y M D I x L T A 5 L T M w L D l 9 J n F 1 b 3 Q 7 L C Z x d W 9 0 O 1 N l Y 3 R p b 2 4 x L 1 N 0 b 2 N r Y W 5 h b H l z a X N R d W F y d G V y b H l S Y X R p b 3 M v U 2 9 1 c m N l L n s y M D I x L T A 2 L T M w L D E w f S Z x d W 9 0 O y w m c X V v d D t T Z W N 0 a W 9 u M S 9 T d G 9 j a 2 F u Y W x 5 c 2 l z U X V h c n R l c m x 5 U m F 0 a W 9 z L 1 N v d X J j Z S 5 7 M j A y M S 0 w M y 0 z M S w x M X 0 m c X V v d D s s J n F 1 b 3 Q 7 U 2 V j d G l v b j E v U 3 R v Y 2 t h b m F s e X N p c 1 F 1 Y X J 0 Z X J s e V J h d G l v c y 9 T b 3 V y Y 2 U u e z I w M j A t M T I t M z E s M T J 9 J n F 1 b 3 Q 7 L C Z x d W 9 0 O 1 N l Y 3 R p b 2 4 x L 1 N 0 b 2 N r Y W 5 h b H l z a X N R d W F y d G V y b H l S Y X R p b 3 M v U 2 9 1 c m N l L n s y M D I w L T A 5 L T M w L D E z f S Z x d W 9 0 O y w m c X V v d D t T Z W N 0 a W 9 u M S 9 T d G 9 j a 2 F u Y W x 5 c 2 l z U X V h c n R l c m x 5 U m F 0 a W 9 z L 1 N v d X J j Z S 5 7 M j A y M C 0 w N i 0 z M C w x N H 0 m c X V v d D s s J n F 1 b 3 Q 7 U 2 V j d G l v b j E v U 3 R v Y 2 t h b m F s e X N p c 1 F 1 Y X J 0 Z X J s e V J h d G l v c y 9 T b 3 V y Y 2 U u e z I w M j A t M D M t M z E s M T V 9 J n F 1 b 3 Q 7 L C Z x d W 9 0 O 1 N l Y 3 R p b 2 4 x L 1 N 0 b 2 N r Y W 5 h b H l z a X N R d W F y d G V y b H l S Y X R p b 3 M v U 2 9 1 c m N l L n s y M D E 5 L T E y L T M x L D E 2 f S Z x d W 9 0 O y w m c X V v d D t T Z W N 0 a W 9 u M S 9 T d G 9 j a 2 F u Y W x 5 c 2 l z U X V h c n R l c m x 5 U m F 0 a W 9 z L 1 N v d X J j Z S 5 7 M j A x O S 0 w O S 0 z M C w x N 3 0 m c X V v d D s s J n F 1 b 3 Q 7 U 2 V j d G l v b j E v U 3 R v Y 2 t h b m F s e X N p c 1 F 1 Y X J 0 Z X J s e V J h d G l v c y 9 T b 3 V y Y 2 U u e z I w M T k t M D Y t M z A s M T h 9 J n F 1 b 3 Q 7 L C Z x d W 9 0 O 1 N l Y 3 R p b 2 4 x L 1 N 0 b 2 N r Y W 5 h b H l z a X N R d W F y d G V y b H l S Y X R p b 3 M v U 2 9 1 c m N l L n s y M D E 5 L T A z L T M x L D E 5 f S Z x d W 9 0 O y w m c X V v d D t T Z W N 0 a W 9 u M S 9 T d G 9 j a 2 F u Y W x 5 c 2 l z U X V h c n R l c m x 5 U m F 0 a W 9 z L 1 N v d X J j Z S 5 7 M j A x O C 0 x M i 0 z M S w y M H 0 m c X V v d D s s J n F 1 b 3 Q 7 U 2 V j d G l v b j E v U 3 R v Y 2 t h b m F s e X N p c 1 F 1 Y X J 0 Z X J s e V J h d G l v c y 9 T b 3 V y Y 2 U u e z I w M T g t M D k t M z A s M j F 9 J n F 1 b 3 Q 7 L C Z x d W 9 0 O 1 N l Y 3 R p b 2 4 x L 1 N 0 b 2 N r Y W 5 h b H l z a X N R d W F y d G V y b H l S Y X R p b 3 M v U 2 9 1 c m N l L n s y M D E 4 L T A 2 L T M w L D I y f S Z x d W 9 0 O y w m c X V v d D t T Z W N 0 a W 9 u M S 9 T d G 9 j a 2 F u Y W x 5 c 2 l z U X V h c n R l c m x 5 U m F 0 a W 9 z L 1 N v d X J j Z S 5 7 M j A x O C 0 w M y 0 z M S w y M 3 0 m c X V v d D s s J n F 1 b 3 Q 7 U 2 V j d G l v b j E v U 3 R v Y 2 t h b m F s e X N p c 1 F 1 Y X J 0 Z X J s e V J h d G l v c y 9 T b 3 V y Y 2 U u e z I w M T c t M T I t M z E s M j R 9 J n F 1 b 3 Q 7 L C Z x d W 9 0 O 1 N l Y 3 R p b 2 4 x L 1 N 0 b 2 N r Y W 5 h b H l z a X N R d W F y d G V y b H l S Y X R p b 3 M v U 2 9 1 c m N l L n s y M D E 3 L T A 5 L T M w L D I 1 f S Z x d W 9 0 O y w m c X V v d D t T Z W N 0 a W 9 u M S 9 T d G 9 j a 2 F u Y W x 5 c 2 l z U X V h c n R l c m x 5 U m F 0 a W 9 z L 1 N v d X J j Z S 5 7 M j A x N y 0 w N i 0 z M C w y N n 0 m c X V v d D s s J n F 1 b 3 Q 7 U 2 V j d G l v b j E v U 3 R v Y 2 t h b m F s e X N p c 1 F 1 Y X J 0 Z X J s e V J h d G l v c y 9 T b 3 V y Y 2 U u e z I w M T c t M D M t M z E s M j d 9 J n F 1 b 3 Q 7 L C Z x d W 9 0 O 1 N l Y 3 R p b 2 4 x L 1 N 0 b 2 N r Y W 5 h b H l z a X N R d W F y d G V y b H l S Y X R p b 3 M v U 2 9 1 c m N l L n s y M D E 2 L T E y L T M x L D I 4 f S Z x d W 9 0 O y w m c X V v d D t T Z W N 0 a W 9 u M S 9 T d G 9 j a 2 F u Y W x 5 c 2 l z U X V h c n R l c m x 5 U m F 0 a W 9 z L 1 N v d X J j Z S 5 7 M j A x N i 0 w O S 0 z M C w y O X 0 m c X V v d D s s J n F 1 b 3 Q 7 U 2 V j d G l v b j E v U 3 R v Y 2 t h b m F s e X N p c 1 F 1 Y X J 0 Z X J s e V J h d G l v c y 9 T b 3 V y Y 2 U u e z I w M T Y t M D Y t M z A s M z B 9 J n F 1 b 3 Q 7 L C Z x d W 9 0 O 1 N l Y 3 R p b 2 4 x L 1 N 0 b 2 N r Y W 5 h b H l z a X N R d W F y d G V y b H l S Y X R p b 3 M v U 2 9 1 c m N l L n s y M D E 2 L T A z L T M x L D M x f S Z x d W 9 0 O y w m c X V v d D t T Z W N 0 a W 9 u M S 9 T d G 9 j a 2 F u Y W x 5 c 2 l z U X V h c n R l c m x 5 U m F 0 a W 9 z L 1 N v d X J j Z S 5 7 M j A x N S 0 x M i 0 z M S w z M n 0 m c X V v d D s s J n F 1 b 3 Q 7 U 2 V j d G l v b j E v U 3 R v Y 2 t h b m F s e X N p c 1 F 1 Y X J 0 Z X J s e V J h d G l v c y 9 T b 3 V y Y 2 U u e z I w M T U t M D k t M z A s M z N 9 J n F 1 b 3 Q 7 L C Z x d W 9 0 O 1 N l Y 3 R p b 2 4 x L 1 N 0 b 2 N r Y W 5 h b H l z a X N R d W F y d G V y b H l S Y X R p b 3 M v U 2 9 1 c m N l L n s y M D E 1 L T A 2 L T M w L D M 0 f S Z x d W 9 0 O y w m c X V v d D t T Z W N 0 a W 9 u M S 9 T d G 9 j a 2 F u Y W x 5 c 2 l z U X V h c n R l c m x 5 U m F 0 a W 9 z L 1 N v d X J j Z S 5 7 M j A x N S 0 w M y 0 z M S w z N X 0 m c X V v d D s s J n F 1 b 3 Q 7 U 2 V j d G l v b j E v U 3 R v Y 2 t h b m F s e X N p c 1 F 1 Y X J 0 Z X J s e V J h d G l v c y 9 T b 3 V y Y 2 U u e z I w M T Q t M T I t M z E s M z Z 9 J n F 1 b 3 Q 7 L C Z x d W 9 0 O 1 N l Y 3 R p b 2 4 x L 1 N 0 b 2 N r Y W 5 h b H l z a X N R d W F y d G V y b H l S Y X R p b 3 M v U 2 9 1 c m N l L n s y M D E 0 L T A 5 L T M w L D M 3 f S Z x d W 9 0 O y w m c X V v d D t T Z W N 0 a W 9 u M S 9 T d G 9 j a 2 F u Y W x 5 c 2 l z U X V h c n R l c m x 5 U m F 0 a W 9 z L 1 N v d X J j Z S 5 7 M j A x N C 0 w N i 0 z M C w z O H 0 m c X V v d D s s J n F 1 b 3 Q 7 U 2 V j d G l v b j E v U 3 R v Y 2 t h b m F s e X N p c 1 F 1 Y X J 0 Z X J s e V J h d G l v c y 9 T b 3 V y Y 2 U u e z I w M T Q t M D M t M z E s M z l 9 J n F 1 b 3 Q 7 L C Z x d W 9 0 O 1 N l Y 3 R p b 2 4 x L 1 N 0 b 2 N r Y W 5 h b H l z a X N R d W F y d G V y b H l S Y X R p b 3 M v U 2 9 1 c m N l L n s y M D E z L T E y L T M x L D Q w f S Z x d W 9 0 O y w m c X V v d D t T Z W N 0 a W 9 u M S 9 T d G 9 j a 2 F u Y W x 5 c 2 l z U X V h c n R l c m x 5 U m F 0 a W 9 z L 1 N v d X J j Z S 5 7 M j A x M y 0 w O S 0 z M C w 0 M X 0 m c X V v d D s s J n F 1 b 3 Q 7 U 2 V j d G l v b j E v U 3 R v Y 2 t h b m F s e X N p c 1 F 1 Y X J 0 Z X J s e V J h d G l v c y 9 T b 3 V y Y 2 U u e y s 1 N i B R d W F y d G V y c y w 0 M n 0 m c X V v d D t d L C Z x d W 9 0 O 0 N v b H V t b k N v d W 5 0 J n F 1 b 3 Q 7 O j Q z L C Z x d W 9 0 O 0 t l e U N v b H V t b k 5 h b W V z J n F 1 b 3 Q 7 O l t d L C Z x d W 9 0 O 0 N v b H V t b k l k Z W 5 0 a X R p Z X M m c X V v d D s 6 W y Z x d W 9 0 O 1 N l Y 3 R p b 2 4 x L 1 N 0 b 2 N r Y W 5 h b H l z a X N R d W F y d G V y b H l S Y X R p b 3 M v U 2 9 1 c m N l L n t N Z X R y a W N z L D B 9 J n F 1 b 3 Q 7 L C Z x d W 9 0 O 1 N l Y 3 R p b 2 4 x L 1 N 0 b 2 N r Y W 5 h b H l z a X N R d W F y d G V y b H l S Y X R p b 3 M v U 2 9 1 c m N l L n t D d X J y Z W 5 0 L D F 9 J n F 1 b 3 Q 7 L C Z x d W 9 0 O 1 N l Y 3 R p b 2 4 x L 1 N 0 b 2 N r Y W 5 h b H l z a X N R d W F y d G V y b H l S Y X R p b 3 M v U 2 9 1 c m N l L n s y M D I z L T A 2 L T M w L D J 9 J n F 1 b 3 Q 7 L C Z x d W 9 0 O 1 N l Y 3 R p b 2 4 x L 1 N 0 b 2 N r Y W 5 h b H l z a X N R d W F y d G V y b H l S Y X R p b 3 M v U 2 9 1 c m N l L n s y M D I z L T A z L T M x L D N 9 J n F 1 b 3 Q 7 L C Z x d W 9 0 O 1 N l Y 3 R p b 2 4 x L 1 N 0 b 2 N r Y W 5 h b H l z a X N R d W F y d G V y b H l S Y X R p b 3 M v U 2 9 1 c m N l L n s y M D I y L T E y L T M x L D R 9 J n F 1 b 3 Q 7 L C Z x d W 9 0 O 1 N l Y 3 R p b 2 4 x L 1 N 0 b 2 N r Y W 5 h b H l z a X N R d W F y d G V y b H l S Y X R p b 3 M v U 2 9 1 c m N l L n s y M D I y L T A 5 L T M w L D V 9 J n F 1 b 3 Q 7 L C Z x d W 9 0 O 1 N l Y 3 R p b 2 4 x L 1 N 0 b 2 N r Y W 5 h b H l z a X N R d W F y d G V y b H l S Y X R p b 3 M v U 2 9 1 c m N l L n s y M D I y L T A 2 L T M w L D Z 9 J n F 1 b 3 Q 7 L C Z x d W 9 0 O 1 N l Y 3 R p b 2 4 x L 1 N 0 b 2 N r Y W 5 h b H l z a X N R d W F y d G V y b H l S Y X R p b 3 M v U 2 9 1 c m N l L n s y M D I y L T A z L T M x L D d 9 J n F 1 b 3 Q 7 L C Z x d W 9 0 O 1 N l Y 3 R p b 2 4 x L 1 N 0 b 2 N r Y W 5 h b H l z a X N R d W F y d G V y b H l S Y X R p b 3 M v U 2 9 1 c m N l L n s y M D I x L T E y L T M x L D h 9 J n F 1 b 3 Q 7 L C Z x d W 9 0 O 1 N l Y 3 R p b 2 4 x L 1 N 0 b 2 N r Y W 5 h b H l z a X N R d W F y d G V y b H l S Y X R p b 3 M v U 2 9 1 c m N l L n s y M D I x L T A 5 L T M w L D l 9 J n F 1 b 3 Q 7 L C Z x d W 9 0 O 1 N l Y 3 R p b 2 4 x L 1 N 0 b 2 N r Y W 5 h b H l z a X N R d W F y d G V y b H l S Y X R p b 3 M v U 2 9 1 c m N l L n s y M D I x L T A 2 L T M w L D E w f S Z x d W 9 0 O y w m c X V v d D t T Z W N 0 a W 9 u M S 9 T d G 9 j a 2 F u Y W x 5 c 2 l z U X V h c n R l c m x 5 U m F 0 a W 9 z L 1 N v d X J j Z S 5 7 M j A y M S 0 w M y 0 z M S w x M X 0 m c X V v d D s s J n F 1 b 3 Q 7 U 2 V j d G l v b j E v U 3 R v Y 2 t h b m F s e X N p c 1 F 1 Y X J 0 Z X J s e V J h d G l v c y 9 T b 3 V y Y 2 U u e z I w M j A t M T I t M z E s M T J 9 J n F 1 b 3 Q 7 L C Z x d W 9 0 O 1 N l Y 3 R p b 2 4 x L 1 N 0 b 2 N r Y W 5 h b H l z a X N R d W F y d G V y b H l S Y X R p b 3 M v U 2 9 1 c m N l L n s y M D I w L T A 5 L T M w L D E z f S Z x d W 9 0 O y w m c X V v d D t T Z W N 0 a W 9 u M S 9 T d G 9 j a 2 F u Y W x 5 c 2 l z U X V h c n R l c m x 5 U m F 0 a W 9 z L 1 N v d X J j Z S 5 7 M j A y M C 0 w N i 0 z M C w x N H 0 m c X V v d D s s J n F 1 b 3 Q 7 U 2 V j d G l v b j E v U 3 R v Y 2 t h b m F s e X N p c 1 F 1 Y X J 0 Z X J s e V J h d G l v c y 9 T b 3 V y Y 2 U u e z I w M j A t M D M t M z E s M T V 9 J n F 1 b 3 Q 7 L C Z x d W 9 0 O 1 N l Y 3 R p b 2 4 x L 1 N 0 b 2 N r Y W 5 h b H l z a X N R d W F y d G V y b H l S Y X R p b 3 M v U 2 9 1 c m N l L n s y M D E 5 L T E y L T M x L D E 2 f S Z x d W 9 0 O y w m c X V v d D t T Z W N 0 a W 9 u M S 9 T d G 9 j a 2 F u Y W x 5 c 2 l z U X V h c n R l c m x 5 U m F 0 a W 9 z L 1 N v d X J j Z S 5 7 M j A x O S 0 w O S 0 z M C w x N 3 0 m c X V v d D s s J n F 1 b 3 Q 7 U 2 V j d G l v b j E v U 3 R v Y 2 t h b m F s e X N p c 1 F 1 Y X J 0 Z X J s e V J h d G l v c y 9 T b 3 V y Y 2 U u e z I w M T k t M D Y t M z A s M T h 9 J n F 1 b 3 Q 7 L C Z x d W 9 0 O 1 N l Y 3 R p b 2 4 x L 1 N 0 b 2 N r Y W 5 h b H l z a X N R d W F y d G V y b H l S Y X R p b 3 M v U 2 9 1 c m N l L n s y M D E 5 L T A z L T M x L D E 5 f S Z x d W 9 0 O y w m c X V v d D t T Z W N 0 a W 9 u M S 9 T d G 9 j a 2 F u Y W x 5 c 2 l z U X V h c n R l c m x 5 U m F 0 a W 9 z L 1 N v d X J j Z S 5 7 M j A x O C 0 x M i 0 z M S w y M H 0 m c X V v d D s s J n F 1 b 3 Q 7 U 2 V j d G l v b j E v U 3 R v Y 2 t h b m F s e X N p c 1 F 1 Y X J 0 Z X J s e V J h d G l v c y 9 T b 3 V y Y 2 U u e z I w M T g t M D k t M z A s M j F 9 J n F 1 b 3 Q 7 L C Z x d W 9 0 O 1 N l Y 3 R p b 2 4 x L 1 N 0 b 2 N r Y W 5 h b H l z a X N R d W F y d G V y b H l S Y X R p b 3 M v U 2 9 1 c m N l L n s y M D E 4 L T A 2 L T M w L D I y f S Z x d W 9 0 O y w m c X V v d D t T Z W N 0 a W 9 u M S 9 T d G 9 j a 2 F u Y W x 5 c 2 l z U X V h c n R l c m x 5 U m F 0 a W 9 z L 1 N v d X J j Z S 5 7 M j A x O C 0 w M y 0 z M S w y M 3 0 m c X V v d D s s J n F 1 b 3 Q 7 U 2 V j d G l v b j E v U 3 R v Y 2 t h b m F s e X N p c 1 F 1 Y X J 0 Z X J s e V J h d G l v c y 9 T b 3 V y Y 2 U u e z I w M T c t M T I t M z E s M j R 9 J n F 1 b 3 Q 7 L C Z x d W 9 0 O 1 N l Y 3 R p b 2 4 x L 1 N 0 b 2 N r Y W 5 h b H l z a X N R d W F y d G V y b H l S Y X R p b 3 M v U 2 9 1 c m N l L n s y M D E 3 L T A 5 L T M w L D I 1 f S Z x d W 9 0 O y w m c X V v d D t T Z W N 0 a W 9 u M S 9 T d G 9 j a 2 F u Y W x 5 c 2 l z U X V h c n R l c m x 5 U m F 0 a W 9 z L 1 N v d X J j Z S 5 7 M j A x N y 0 w N i 0 z M C w y N n 0 m c X V v d D s s J n F 1 b 3 Q 7 U 2 V j d G l v b j E v U 3 R v Y 2 t h b m F s e X N p c 1 F 1 Y X J 0 Z X J s e V J h d G l v c y 9 T b 3 V y Y 2 U u e z I w M T c t M D M t M z E s M j d 9 J n F 1 b 3 Q 7 L C Z x d W 9 0 O 1 N l Y 3 R p b 2 4 x L 1 N 0 b 2 N r Y W 5 h b H l z a X N R d W F y d G V y b H l S Y X R p b 3 M v U 2 9 1 c m N l L n s y M D E 2 L T E y L T M x L D I 4 f S Z x d W 9 0 O y w m c X V v d D t T Z W N 0 a W 9 u M S 9 T d G 9 j a 2 F u Y W x 5 c 2 l z U X V h c n R l c m x 5 U m F 0 a W 9 z L 1 N v d X J j Z S 5 7 M j A x N i 0 w O S 0 z M C w y O X 0 m c X V v d D s s J n F 1 b 3 Q 7 U 2 V j d G l v b j E v U 3 R v Y 2 t h b m F s e X N p c 1 F 1 Y X J 0 Z X J s e V J h d G l v c y 9 T b 3 V y Y 2 U u e z I w M T Y t M D Y t M z A s M z B 9 J n F 1 b 3 Q 7 L C Z x d W 9 0 O 1 N l Y 3 R p b 2 4 x L 1 N 0 b 2 N r Y W 5 h b H l z a X N R d W F y d G V y b H l S Y X R p b 3 M v U 2 9 1 c m N l L n s y M D E 2 L T A z L T M x L D M x f S Z x d W 9 0 O y w m c X V v d D t T Z W N 0 a W 9 u M S 9 T d G 9 j a 2 F u Y W x 5 c 2 l z U X V h c n R l c m x 5 U m F 0 a W 9 z L 1 N v d X J j Z S 5 7 M j A x N S 0 x M i 0 z M S w z M n 0 m c X V v d D s s J n F 1 b 3 Q 7 U 2 V j d G l v b j E v U 3 R v Y 2 t h b m F s e X N p c 1 F 1 Y X J 0 Z X J s e V J h d G l v c y 9 T b 3 V y Y 2 U u e z I w M T U t M D k t M z A s M z N 9 J n F 1 b 3 Q 7 L C Z x d W 9 0 O 1 N l Y 3 R p b 2 4 x L 1 N 0 b 2 N r Y W 5 h b H l z a X N R d W F y d G V y b H l S Y X R p b 3 M v U 2 9 1 c m N l L n s y M D E 1 L T A 2 L T M w L D M 0 f S Z x d W 9 0 O y w m c X V v d D t T Z W N 0 a W 9 u M S 9 T d G 9 j a 2 F u Y W x 5 c 2 l z U X V h c n R l c m x 5 U m F 0 a W 9 z L 1 N v d X J j Z S 5 7 M j A x N S 0 w M y 0 z M S w z N X 0 m c X V v d D s s J n F 1 b 3 Q 7 U 2 V j d G l v b j E v U 3 R v Y 2 t h b m F s e X N p c 1 F 1 Y X J 0 Z X J s e V J h d G l v c y 9 T b 3 V y Y 2 U u e z I w M T Q t M T I t M z E s M z Z 9 J n F 1 b 3 Q 7 L C Z x d W 9 0 O 1 N l Y 3 R p b 2 4 x L 1 N 0 b 2 N r Y W 5 h b H l z a X N R d W F y d G V y b H l S Y X R p b 3 M v U 2 9 1 c m N l L n s y M D E 0 L T A 5 L T M w L D M 3 f S Z x d W 9 0 O y w m c X V v d D t T Z W N 0 a W 9 u M S 9 T d G 9 j a 2 F u Y W x 5 c 2 l z U X V h c n R l c m x 5 U m F 0 a W 9 z L 1 N v d X J j Z S 5 7 M j A x N C 0 w N i 0 z M C w z O H 0 m c X V v d D s s J n F 1 b 3 Q 7 U 2 V j d G l v b j E v U 3 R v Y 2 t h b m F s e X N p c 1 F 1 Y X J 0 Z X J s e V J h d G l v c y 9 T b 3 V y Y 2 U u e z I w M T Q t M D M t M z E s M z l 9 J n F 1 b 3 Q 7 L C Z x d W 9 0 O 1 N l Y 3 R p b 2 4 x L 1 N 0 b 2 N r Y W 5 h b H l z a X N R d W F y d G V y b H l S Y X R p b 3 M v U 2 9 1 c m N l L n s y M D E z L T E y L T M x L D Q w f S Z x d W 9 0 O y w m c X V v d D t T Z W N 0 a W 9 u M S 9 T d G 9 j a 2 F u Y W x 5 c 2 l z U X V h c n R l c m x 5 U m F 0 a W 9 z L 1 N v d X J j Z S 5 7 M j A x M y 0 w O S 0 z M C w 0 M X 0 m c X V v d D s s J n F 1 b 3 Q 7 U 2 V j d G l v b j E v U 3 R v Y 2 t h b m F s e X N p c 1 F 1 Y X J 0 Z X J s e V J h d G l v c y 9 T b 3 V y Y 2 U u e y s 1 N i B R d W F y d G V y c y w 0 M n 0 m c X V v d D t d L C Z x d W 9 0 O 1 J l b G F 0 a W 9 u c 2 h p c E l u Z m 8 m c X V v d D s 6 W 1 1 9 I i A v P j x F b n R y e S B U e X B l P S J G a W x s Q 2 9 1 b n Q i I F Z h b H V l P S J s M T Y i I C 8 + P E V u d H J 5 I F R 5 c G U 9 I k F k Z G V k V G 9 E Y X R h T W 9 k Z W w i I F Z h b H V l P S J s M C I g L z 4 8 L 1 N 0 Y W J s Z U V u d H J p Z X M + P C 9 J d G V t P j x J d G V t P j x J d G V t T G 9 j Y X R p b 2 4 + P E l 0 Z W 1 U e X B l P k Z v c m 1 1 b G E 8 L 0 l 0 Z W 1 U e X B l P j x J d G V t U G F 0 a D 5 T Z W N 0 a W 9 u M S 9 T d G 9 j a 2 F u Y W x 5 c 2 l z U X V h c n R l c m x 5 U m F 0 a W 9 z L 1 N v d X J j Z T w v S X R l b V B h d G g + P C 9 J d G V t T G 9 j Y X R p b 2 4 + P F N 0 Y W J s Z U V u d H J p Z X M g L z 4 8 L 0 l 0 Z W 0 + P E l 0 Z W 0 + P E l 0 Z W 1 M b 2 N h d G l v b j 4 8 S X R l b V R 5 c G U + R m 9 y b X V s Y T w v S X R l b V R 5 c G U + P E l 0 Z W 1 Q Y X R o P l N l Y 3 R p b 2 4 x L 1 l h a G 9 v R G V 0 Y W l s c z w v S X R l b V B h d G g + P C 9 J d G V t T G 9 j Y X R p b 2 4 + P F N 0 Y W J s Z U V u d H J p Z X M + P E V u d H J 5 I F R 5 c G U 9 I k l z U H J p d m F 0 Z S I g V m F s d W U 9 I m w w I i A v P j x F b n R y e S B U e X B l P S J G a W x s V G 9 E Y X R h T W 9 k Z W x F b m F i b G V k I i B W Y W x 1 Z T 0 i b D A i I C 8 + P E V u d H J 5 I F R 5 c G U 9 I l J l Y 2 9 2 Z X J 5 V G F y Z 2 V 0 U 2 h l Z X Q i I F Z h b H V l P S J z V G F 4 b 2 5 v b W l l 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D b 2 x 1 b W 4 i I F Z h b H V l P S J s N y I g L z 4 8 R W 5 0 c n k g V H l w Z T 0 i U m V j b 3 Z l c n l U Y X J n Z X R S b 3 c i I F Z h b H V l P S J s M i I g L z 4 8 R W 5 0 c n k g V H l w Z T 0 i R m l s b G V k Q 2 9 t c G x l d G V S Z X N 1 b H R U b 1 d v c m t z a G V l d C I g V m F s d W U 9 I m w x I i A v P j x F b n R y e S B U e X B l P S J G a W x s V G F y Z 2 V 0 I i B W Y W x 1 Z T 0 i c 1 l h a G 9 v R G V 0 Y W l s c y I g L z 4 8 R W 5 0 c n k g V H l w Z T 0 i R m l s b E V y c m 9 y Q 2 9 1 b n Q i I F Z h b H V l P S J s M C I g L z 4 8 R W 5 0 c n k g V H l w Z T 0 i R m l s b E N v b H V t b l R 5 c G V z I i B W Y W x 1 Z T 0 i c 0 J n W U d C Z 1 l H Q m d Z S k N R T U d C Z 1 l H I i A v P j x F b n R y e S B U e X B l P S J G a W x s Q 2 9 s d W 1 u T m F t Z X M i I F Z h b H V l P S J z W y Z x d W 9 0 O 1 R p Y 2 t l c i Z x d W 9 0 O y w m c X V v d D t J b m R 1 c 3 R y e S Z x d W 9 0 O y w m c X V v d D t T Z W N 0 b 3 I m c X V v d D s s J n F 1 b 3 Q 7 Q W R k c m V z c z E m c X V v d D s s J n F 1 b 3 Q 7 Q W R k c m V z c z I m c X V v d D s s J n F 1 b 3 Q 7 Q 2 l 0 e S Z x d W 9 0 O y w m c X V v d D t a a X A m c X V v d D s s J n F 1 b 3 Q 7 U 3 R h d G U m c X V v d D s s J n F 1 b 3 Q 7 R W F y b m l u Z 0 R h d G U x J n F 1 b 3 Q 7 L C Z x d W 9 0 O 0 V h c m 5 p b m d E Y X R l M i Z x d W 9 0 O y w m c X V v d D t D a W s m c X V v d D s s J n F 1 b 3 Q 7 S X N p b i Z x d W 9 0 O y w m c X V v d D t D d X N p c C Z x d W 9 0 O y w m c X V v d D t X Z W J T a X R l J n F 1 b 3 Q 7 L C Z x d W 9 0 O 1 N l b n N p Y m l s a X R 5 J n F 1 b 3 Q 7 X S I g L z 4 8 R W 5 0 c n k g V H l w Z T 0 i R m l s b E V u Y W J s Z W Q i I F Z h b H V l P S J s M S I g L z 4 8 R W 5 0 c n k g V H l w Z T 0 i U X V l c n l J R C I g V m F s d W U 9 I n M w Y z c y Z T E y N y 1 i M j h k L T R m Y m Q t Y W M 3 N i 0 z O D c w Z j I w Z T B j M j Y i I C 8 + P E V u d H J 5 I F R 5 c G U 9 I k Z p b G x M Y X N 0 V X B k Y X R l Z C I g V m F s d W U 9 I m Q y M D I z L T A 4 L T I z V D A 2 O j U 3 O j Q 2 L j g 1 M D M 5 M z B a I i A v P j x F b n R y e S B U e X B l P S J G a W x s T 2 J q Z W N 0 V H l w Z S I g V m F s d W U 9 I n N U Y W J s Z S I g L z 4 8 R W 5 0 c n k g V H l w Z T 0 i R m l s b F N 0 Y X R 1 c y I g V m F s d W U 9 I n N D b 2 1 w b G V 0 Z S I g L z 4 8 R W 5 0 c n k g V H l w Z T 0 i R m l s b E V y c m 9 y Q 2 9 k Z S I g V m F s d W U 9 I n N V b m t u b 3 d u I i A v P j x F b n R y e S B U e X B l P S J S Z W x h d G l v b n N o a X B J b m Z v Q 2 9 u d G F p b m V y I i B W Y W x 1 Z T 0 i c 3 s m c X V v d D t j b 2 x 1 b W 5 D b 3 V u d C Z x d W 9 0 O z o x N S w m c X V v d D t r Z X l D b 2 x 1 b W 5 O Y W 1 l c y Z x d W 9 0 O z p b X S w m c X V v d D t x d W V y e V J l b G F 0 a W 9 u c 2 h p c H M m c X V v d D s 6 W 1 0 s J n F 1 b 3 Q 7 Y 2 9 s d W 1 u S W R l b n R p d G l l c y Z x d W 9 0 O z p b J n F 1 b 3 Q 7 U 2 V j d G l v b j E v W W F o b 2 9 E Z X R h a W x z L 1 R 5 c G U g b W 9 k a W Z p w 6 k u e 1 R p Y 2 t l c i w w f S Z x d W 9 0 O y w m c X V v d D t T Z W N 0 a W 9 u M S 9 Z Y W h v b 0 R l d G F p b H M v V H l w Z S B t b 2 R p Z m n D q S 5 7 S W 5 k d X N 0 c n k s M X 0 m c X V v d D s s J n F 1 b 3 Q 7 U 2 V j d G l v b j E v W W F o b 2 9 E Z X R h a W x z L 1 R 5 c G U g b W 9 k a W Z p w 6 k u e 1 N l Y 3 R v c i w y f S Z x d W 9 0 O y w m c X V v d D t T Z W N 0 a W 9 u M S 9 Z Y W h v b 0 R l d G F p b H M v V H l w Z S B t b 2 R p Z m n D q S 5 7 Q W R k c m V z c z E s M 3 0 m c X V v d D s s J n F 1 b 3 Q 7 U 2 V j d G l v b j E v W W F o b 2 9 E Z X R h a W x z L 1 R 5 c G U g b W 9 k a W Z p w 6 k u e 0 F k Z H J l c 3 M y L D R 9 J n F 1 b 3 Q 7 L C Z x d W 9 0 O 1 N l Y 3 R p b 2 4 x L 1 l h a G 9 v R G V 0 Y W l s c y 9 U e X B l I G 1 v Z G l m a c O p L n t D a X R 5 L D V 9 J n F 1 b 3 Q 7 L C Z x d W 9 0 O 1 N l Y 3 R p b 2 4 x L 1 l h a G 9 v R G V 0 Y W l s c y 9 U e X B l I G 1 v Z G l m a c O p L n t a a X A s N n 0 m c X V v d D s s J n F 1 b 3 Q 7 U 2 V j d G l v b j E v W W F o b 2 9 E Z X R h a W x z L 1 R 5 c G U g b W 9 k a W Z p w 6 k u e 1 N 0 Y X R l L D d 9 J n F 1 b 3 Q 7 L C Z x d W 9 0 O 1 N l Y 3 R p b 2 4 x L 1 l h a G 9 v R G V 0 Y W l s c y 9 U e X B l I G 1 v Z G l m a c O p L n t F Y X J u a W 5 n R G F 0 Z T E s O H 0 m c X V v d D s s J n F 1 b 3 Q 7 U 2 V j d G l v b j E v W W F o b 2 9 E Z X R h a W x z L 1 R 5 c G U g b W 9 k a W Z p w 6 k u e 0 V h c m 5 p b m d E Y X R l M i w 5 f S Z x d W 9 0 O y w m c X V v d D t T Z W N 0 a W 9 u M S 9 Z Y W h v b 0 R l d G F p b H M v V H l w Z S B t b 2 R p Z m n D q S 5 7 Q 2 l r L D E w f S Z x d W 9 0 O y w m c X V v d D t T Z W N 0 a W 9 u M S 9 Z Y W h v b 0 R l d G F p b H M v V H l w Z S B t b 2 R p Z m n D q S 5 7 S X N p b i w x M X 0 m c X V v d D s s J n F 1 b 3 Q 7 U 2 V j d G l v b j E v W W F o b 2 9 E Z X R h a W x z L 1 R 5 c G U g b W 9 k a W Z p w 6 k u e 0 N 1 c 2 l w L D E y f S Z x d W 9 0 O y w m c X V v d D t T Z W N 0 a W 9 u M S 9 Z Y W h v b 0 R l d G F p b H M v V H l w Z S B t b 2 R p Z m n D q S 5 7 V 2 V i U 2 l 0 Z S w x M 3 0 m c X V v d D s s J n F 1 b 3 Q 7 U 2 V j d G l v b j E v W W F o b 2 9 E Z X R h a W x z L 1 R 5 c G U g b W 9 k a W Z p w 6 k u e 1 N l b n N p Y m l s a X R 5 L D E 0 f S Z x d W 9 0 O 1 0 s J n F 1 b 3 Q 7 Q 2 9 s d W 1 u Q 2 9 1 b n Q m c X V v d D s 6 M T U s J n F 1 b 3 Q 7 S 2 V 5 Q 2 9 s d W 1 u T m F t Z X M m c X V v d D s 6 W 1 0 s J n F 1 b 3 Q 7 Q 2 9 s d W 1 u S W R l b n R p d G l l c y Z x d W 9 0 O z p b J n F 1 b 3 Q 7 U 2 V j d G l v b j E v W W F o b 2 9 E Z X R h a W x z L 1 R 5 c G U g b W 9 k a W Z p w 6 k u e 1 R p Y 2 t l c i w w f S Z x d W 9 0 O y w m c X V v d D t T Z W N 0 a W 9 u M S 9 Z Y W h v b 0 R l d G F p b H M v V H l w Z S B t b 2 R p Z m n D q S 5 7 S W 5 k d X N 0 c n k s M X 0 m c X V v d D s s J n F 1 b 3 Q 7 U 2 V j d G l v b j E v W W F o b 2 9 E Z X R h a W x z L 1 R 5 c G U g b W 9 k a W Z p w 6 k u e 1 N l Y 3 R v c i w y f S Z x d W 9 0 O y w m c X V v d D t T Z W N 0 a W 9 u M S 9 Z Y W h v b 0 R l d G F p b H M v V H l w Z S B t b 2 R p Z m n D q S 5 7 Q W R k c m V z c z E s M 3 0 m c X V v d D s s J n F 1 b 3 Q 7 U 2 V j d G l v b j E v W W F o b 2 9 E Z X R h a W x z L 1 R 5 c G U g b W 9 k a W Z p w 6 k u e 0 F k Z H J l c 3 M y L D R 9 J n F 1 b 3 Q 7 L C Z x d W 9 0 O 1 N l Y 3 R p b 2 4 x L 1 l h a G 9 v R G V 0 Y W l s c y 9 U e X B l I G 1 v Z G l m a c O p L n t D a X R 5 L D V 9 J n F 1 b 3 Q 7 L C Z x d W 9 0 O 1 N l Y 3 R p b 2 4 x L 1 l h a G 9 v R G V 0 Y W l s c y 9 U e X B l I G 1 v Z G l m a c O p L n t a a X A s N n 0 m c X V v d D s s J n F 1 b 3 Q 7 U 2 V j d G l v b j E v W W F o b 2 9 E Z X R h a W x z L 1 R 5 c G U g b W 9 k a W Z p w 6 k u e 1 N 0 Y X R l L D d 9 J n F 1 b 3 Q 7 L C Z x d W 9 0 O 1 N l Y 3 R p b 2 4 x L 1 l h a G 9 v R G V 0 Y W l s c y 9 U e X B l I G 1 v Z G l m a c O p L n t F Y X J u a W 5 n R G F 0 Z T E s O H 0 m c X V v d D s s J n F 1 b 3 Q 7 U 2 V j d G l v b j E v W W F o b 2 9 E Z X R h a W x z L 1 R 5 c G U g b W 9 k a W Z p w 6 k u e 0 V h c m 5 p b m d E Y X R l M i w 5 f S Z x d W 9 0 O y w m c X V v d D t T Z W N 0 a W 9 u M S 9 Z Y W h v b 0 R l d G F p b H M v V H l w Z S B t b 2 R p Z m n D q S 5 7 Q 2 l r L D E w f S Z x d W 9 0 O y w m c X V v d D t T Z W N 0 a W 9 u M S 9 Z Y W h v b 0 R l d G F p b H M v V H l w Z S B t b 2 R p Z m n D q S 5 7 S X N p b i w x M X 0 m c X V v d D s s J n F 1 b 3 Q 7 U 2 V j d G l v b j E v W W F o b 2 9 E Z X R h a W x z L 1 R 5 c G U g b W 9 k a W Z p w 6 k u e 0 N 1 c 2 l w L D E y f S Z x d W 9 0 O y w m c X V v d D t T Z W N 0 a W 9 u M S 9 Z Y W h v b 0 R l d G F p b H M v V H l w Z S B t b 2 R p Z m n D q S 5 7 V 2 V i U 2 l 0 Z S w x M 3 0 m c X V v d D s s J n F 1 b 3 Q 7 U 2 V j d G l v b j E v W W F o b 2 9 E Z X R h a W x z L 1 R 5 c G U g b W 9 k a W Z p w 6 k u e 1 N l b n N p Y m l s a X R 5 L D E 0 f S Z x d W 9 0 O 1 0 s J n F 1 b 3 Q 7 U m V s Y X R p b 2 5 z a G l w S W 5 m b y Z x d W 9 0 O z p b X X 0 i I C 8 + P E V u d H J 5 I F R 5 c G U 9 I k Z p b G x D b 3 V u d C I g V m F s d W U 9 I m w y M z g 4 I i A v P j x F b n R y e S B U e X B l P S J B Z G R l Z F R v R G F 0 Y U 1 v Z G V s I i B W Y W x 1 Z T 0 i b D A i I C 8 + P C 9 T d G F i b G V F b n R y a W V z P j w v S X R l b T 4 8 S X R l b T 4 8 S X R l b U x v Y 2 F 0 a W 9 u P j x J d G V t V H l w Z T 5 G b 3 J t d W x h P C 9 J d G V t V H l w Z T 4 8 S X R l b V B h d G g + U 2 V j d G l v b j E v W W F o b 2 9 E Z X R h a W x z L 1 N v d X J j Z T w v S X R l b V B h d G g + P C 9 J d G V t T G 9 j Y X R p b 2 4 + P F N 0 Y W J s Z U V u d H J p Z X M g L z 4 8 L 0 l 0 Z W 0 + P E l 0 Z W 0 + P E l 0 Z W 1 M b 2 N h d G l v b j 4 8 S X R l b V R 5 c G U + R m 9 y b X V s Y T w v S X R l b V R 5 c G U + P E l 0 Z W 1 Q Y X R o P l N l Y 3 R p b 2 4 x L 1 l h a G 9 v R G V 0 Y W l s c y 9 F b i 1 0 J U M z J U F B d G V z J T I w c H J v b X V z P C 9 J d G V t U G F 0 a D 4 8 L 0 l 0 Z W 1 M b 2 N h d G l v b j 4 8 U 3 R h Y m x l R W 5 0 c m l l c y A v P j w v S X R l b T 4 8 S X R l b T 4 8 S X R l b U x v Y 2 F 0 a W 9 u P j x J d G V t V H l w Z T 5 G b 3 J t d W x h P C 9 J d G V t V H l w Z T 4 8 S X R l b V B h d G g + U 2 V j d G l v b j E v W W F o b 2 9 E Z X R h a W x z L 1 R 5 c G U l M j B t b 2 R p Z m k l Q z M l Q T k 8 L 0 l 0 Z W 1 Q Y X R o P j w v S X R l b U x v Y 2 F 0 a W 9 u P j x T d G F i b G V F b n R y a W V z I C 8 + P C 9 J d G V t P j x J d G V t P j x J d G V t T G 9 j Y X R p b 2 4 + P E l 0 Z W 1 U e X B l P k Z v c m 1 1 b G E 8 L 0 l 0 Z W 1 U e X B l P j x J d G V t U G F 0 a D 5 T Z W N 0 a W 9 u M S 9 a Q U N L U y U y M F N j c m V l b m V y L 0 N v b G 9 u b m V z J T I w c 3 V w c H J p b S V D M y V B O W V z P C 9 J d G V t U G F 0 a D 4 8 L 0 l 0 Z W 1 M b 2 N h d G l v b j 4 8 U 3 R h Y m x l R W 5 0 c m l l c y A v P j w v S X R l b T 4 8 S X R l b T 4 8 S X R l b U x v Y 2 F 0 a W 9 u P j x J d G V t V H l w Z T 5 G b 3 J t d W x h P C 9 J d G V t V H l w Z T 4 8 S X R l b V B h d G g + U 2 V j d G l v b j E v W k F D S 1 M l M j B T Y 3 J l Z W 5 l c i 9 M a W d u Z X M l M j B m a W x 0 c i V D M y V B O W V z M T w v S X R l b V B h d G g + P C 9 J d G V t T G 9 j Y X R p b 2 4 + P F N 0 Y W J s Z U V u d H J p Z X M g L z 4 8 L 0 l 0 Z W 0 + P E l 0 Z W 0 + P E l 0 Z W 1 M b 2 N h d G l v b j 4 8 S X R l b V R 5 c G U + R m 9 y b X V s Y T w v S X R l b V R 5 c G U + P E l 0 Z W 1 Q Y X R o P l N l Y 3 R p b 2 4 x L 0 R O Q k 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4 b 2 5 v b W l l I i A v P j x F b n R y e S B U e X B l P S J S Z W N v d m V y e V R h c m d l d E N v b H V t b i I g V m F s d W U 9 I m w x N y I g L z 4 8 R W 5 0 c n k g V H l w Z T 0 i U m V j b 3 Z l c n l U Y X J n Z X R S b 3 c i I F Z h b H V l P S J s M i I g L z 4 8 R W 5 0 c n k g V H l w Z T 0 i R m l s b F R h c m d l d C I g V m F s d W U 9 I n N E T k J E Z X R h a W x z 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E T k J E Z X R h a W x z L 1 R 5 c G U g b W 9 k a W Z p w 6 k x L n t U a W N r Z X I s M H 0 m c X V v d D s s J n F 1 b 3 Q 7 U 2 V j d G l v b j E v R E 5 C R G V 0 Y W l s c y 9 U e X B l I G 1 v Z G l m a c O p M S 5 7 T m F t Z S w x f S Z x d W 9 0 O y w m c X V v d D t T Z W N 0 a W 9 u M S 9 E T k J E Z X R h a W x z L 1 R 5 c G U g b W 9 k a W Z p w 6 k x L n t X Z W J z a X R l L D J 9 J n F 1 b 3 Q 7 L C Z x d W 9 0 O 1 N l Y 3 R p b 2 4 x L 0 R O Q k R l d G F p b H M v V H l w Z S B t b 2 R p Z m n D q T E u e 0 R O Q k V 4 Y 2 h h b m d l L D N 9 J n F 1 b 3 Q 7 L C Z x d W 9 0 O 1 N l Y 3 R p b 2 4 x L 0 R O Q k R l d G F p b H M v V H l w Z S B t b 2 R p Z m n D q T E u e 0 R O Q l R p Y 2 t l c i w 0 f S Z x d W 9 0 O y w m c X V v d D t T Z W N 0 a W 9 u M S 9 E T k J E Z X R h a W x z L 1 R 5 c G U g b W 9 k a W Z p w 6 k x L n t O Y W l j c 1 N l Y 3 R v c i w 1 f S Z x d W 9 0 O y w m c X V v d D t T Z W N 0 a W 9 u M S 9 E T k J E Z X R h a W x z L 1 R 5 c G U g b W 9 k a W Z p w 6 k x L n t O Y W l j c 0 l u Z H V z d H J 5 L D Z 9 J n F 1 b 3 Q 7 L C Z x d W 9 0 O 1 N l Y 3 R p b 2 4 x L 0 R O Q k R l d G F p b H M v V H l w Z S B t b 2 R p Z m n D q T E u e 0 t l e V B y a W 5 j a X B h b C w 3 f S Z x d W 9 0 O y w m c X V v d D t T Z W N 0 a W 9 u M S 9 E T k J E Z X R h a W x z L 1 R 5 c G U g b W 9 k a W Z p w 6 k x L n t E Z X R h a W x M a W 5 r L D h 9 J n F 1 b 3 Q 7 L C Z x d W 9 0 O 1 N l Y 3 R p b 2 4 x L 0 R O Q k R l d G F p b H M v V H l w Z S B t b 2 R p Z m n D q T E u e 0 R l c 2 N y a X B 0 a W 9 u L D l 9 J n F 1 b 3 Q 7 X S w m c X V v d D t D b 2 x 1 b W 5 D b 3 V u d C Z x d W 9 0 O z o x M C w m c X V v d D t L Z X l D b 2 x 1 b W 5 O Y W 1 l c y Z x d W 9 0 O z p b X S w m c X V v d D t D b 2 x 1 b W 5 J Z G V u d G l 0 a W V z J n F 1 b 3 Q 7 O l s m c X V v d D t T Z W N 0 a W 9 u M S 9 E T k J E Z X R h a W x z L 1 R 5 c G U g b W 9 k a W Z p w 6 k x L n t U a W N r Z X I s M H 0 m c X V v d D s s J n F 1 b 3 Q 7 U 2 V j d G l v b j E v R E 5 C R G V 0 Y W l s c y 9 U e X B l I G 1 v Z G l m a c O p M S 5 7 T m F t Z S w x f S Z x d W 9 0 O y w m c X V v d D t T Z W N 0 a W 9 u M S 9 E T k J E Z X R h a W x z L 1 R 5 c G U g b W 9 k a W Z p w 6 k x L n t X Z W J z a X R l L D J 9 J n F 1 b 3 Q 7 L C Z x d W 9 0 O 1 N l Y 3 R p b 2 4 x L 0 R O Q k R l d G F p b H M v V H l w Z S B t b 2 R p Z m n D q T E u e 0 R O Q k V 4 Y 2 h h b m d l L D N 9 J n F 1 b 3 Q 7 L C Z x d W 9 0 O 1 N l Y 3 R p b 2 4 x L 0 R O Q k R l d G F p b H M v V H l w Z S B t b 2 R p Z m n D q T E u e 0 R O Q l R p Y 2 t l c i w 0 f S Z x d W 9 0 O y w m c X V v d D t T Z W N 0 a W 9 u M S 9 E T k J E Z X R h a W x z L 1 R 5 c G U g b W 9 k a W Z p w 6 k x L n t O Y W l j c 1 N l Y 3 R v c i w 1 f S Z x d W 9 0 O y w m c X V v d D t T Z W N 0 a W 9 u M S 9 E T k J E Z X R h a W x z L 1 R 5 c G U g b W 9 k a W Z p w 6 k x L n t O Y W l j c 0 l u Z H V z d H J 5 L D Z 9 J n F 1 b 3 Q 7 L C Z x d W 9 0 O 1 N l Y 3 R p b 2 4 x L 0 R O Q k R l d G F p b H M v V H l w Z S B t b 2 R p Z m n D q T E u e 0 t l e V B y a W 5 j a X B h b C w 3 f S Z x d W 9 0 O y w m c X V v d D t T Z W N 0 a W 9 u M S 9 E T k J E Z X R h a W x z L 1 R 5 c G U g b W 9 k a W Z p w 6 k x L n t E Z X R h a W x M a W 5 r L D h 9 J n F 1 b 3 Q 7 L C Z x d W 9 0 O 1 N l Y 3 R p b 2 4 x L 0 R O Q k R l d G F p b H M v V H l w Z S B t b 2 R p Z m n D q T E u e 0 R l c 2 N y a X B 0 a W 9 u L D l 9 J n F 1 b 3 Q 7 X S w m c X V v d D t S Z W x h d G l v b n N o a X B J b m Z v J n F 1 b 3 Q 7 O l t d f S I g L z 4 8 R W 5 0 c n k g V H l w Z T 0 i R m l s b F N 0 Y X R 1 c y I g V m F s d W U 9 I n N D b 2 1 w b G V 0 Z S I g L z 4 8 R W 5 0 c n k g V H l w Z T 0 i R m l s b E N v b H V t b k 5 h b W V z I i B W Y W x 1 Z T 0 i c 1 s m c X V v d D t U a W N r Z X I m c X V v d D s s J n F 1 b 3 Q 7 T m F t Z S Z x d W 9 0 O y w m c X V v d D t X Z W J z a X R l J n F 1 b 3 Q 7 L C Z x d W 9 0 O 0 R O Q k V 4 Y 2 h h b m d l J n F 1 b 3 Q 7 L C Z x d W 9 0 O 0 R O Q l R p Y 2 t l c i Z x d W 9 0 O y w m c X V v d D t O Y W l j c 1 N l Y 3 R v c i Z x d W 9 0 O y w m c X V v d D t O Y W l j c 0 l u Z H V z d H J 5 J n F 1 b 3 Q 7 L C Z x d W 9 0 O 0 t l e V B y a W 5 j a X B h b C Z x d W 9 0 O y w m c X V v d D t E Z X R h a W x M a W 5 r J n F 1 b 3 Q 7 L C Z x d W 9 0 O 0 R l c 2 N y a X B 0 a W 9 u J n F 1 b 3 Q 7 X S I g L z 4 8 R W 5 0 c n k g V H l w Z T 0 i R m l s b E N v b H V t b l R 5 c G V z I i B W Y W x 1 Z T 0 i c 0 J n W U d C Z 1 l H Q m d Z R 0 J n P T 0 i I C 8 + P E V u d H J 5 I F R 5 c G U 9 I k Z p b G x M Y X N 0 V X B k Y X R l Z C I g V m F s d W U 9 I m Q y M D I z L T A 4 L T I z V D A 2 O j U 3 O j Q 2 L j k 0 N D U 1 O T J a I i A v P j x F b n R y e S B U e X B l P S J G a W x s R X J y b 3 J D b 3 V u d C I g V m F s d W U 9 I m w w I i A v P j x F b n R y e S B U e X B l P S J G a W x s R X J y b 3 J D b 2 R l I i B W Y W x 1 Z T 0 i c 1 V u a 2 5 v d 2 4 i I C 8 + P E V u d H J 5 I F R 5 c G U 9 I l F 1 Z X J 5 S U Q i I F Z h b H V l P S J z M G I y Z G F h O G Q t Y z Q 0 N i 0 0 M D F j L W F l N z I t Y T I 2 Z T N h M z J h N G F k I i A v P j x F b n R y e S B U e X B l P S J G a W x s Q 2 9 1 b n Q i I F Z h b H V l P S J s M T g x N S I g L z 4 8 R W 5 0 c n k g V H l w Z T 0 i Q W R k Z W R U b 0 R h d G F N b 2 R l b C I g V m F s d W U 9 I m w w I i A v P j w v U 3 R h Y m x l R W 5 0 c m l l c z 4 8 L 0 l 0 Z W 0 + P E l 0 Z W 0 + P E l 0 Z W 1 M b 2 N h d G l v b j 4 8 S X R l b V R 5 c G U + R m 9 y b X V s Y T w v S X R l b V R 5 c G U + P E l 0 Z W 1 Q Y X R o P l N l Y 3 R p b 2 4 x L 0 R O Q k R l d G F p b H M v U 2 9 1 c m N l P C 9 J d G V t U G F 0 a D 4 8 L 0 l 0 Z W 1 M b 2 N h d G l v b j 4 8 U 3 R h Y m x l R W 5 0 c m l l c y A v P j w v S X R l b T 4 8 S X R l b T 4 8 S X R l b U x v Y 2 F 0 a W 9 u P j x J d G V t V H l w Z T 5 G b 3 J t d W x h P C 9 J d G V t V H l w Z T 4 8 S X R l b V B h d G g + U 2 V j d G l v b j E v R E 5 C R G V 0 Y W l s c y 9 U e X B l J T I w b W 9 k a W Z p J U M z J U E 5 P C 9 J d G V t U G F 0 a D 4 8 L 0 l 0 Z W 1 M b 2 N h d G l v b j 4 8 U 3 R h Y m x l R W 5 0 c m l l c y A v P j w v S X R l b T 4 8 S X R l b T 4 8 S X R l b U x v Y 2 F 0 a W 9 u P j x J d G V t V H l w Z T 5 G b 3 J t d W x h P C 9 J d G V t V H l w Z T 4 8 S X R l b V B h d G g + U 2 V j d G l v b j E v R E 5 C R G V 0 Y W l s c y 9 F b i 1 0 J U M z J U F B d G V z J T I w c H J v b X V z P C 9 J d G V t U G F 0 a D 4 8 L 0 l 0 Z W 1 M b 2 N h d G l v b j 4 8 U 3 R h Y m x l R W 5 0 c m l l c y A v P j w v S X R l b T 4 8 S X R l b T 4 8 S X R l b U x v Y 2 F 0 a W 9 u P j x J d G V t V H l w Z T 5 G b 3 J t d W x h P C 9 J d G V t V H l w Z T 4 8 S X R l b V B h d G g + U 2 V j d G l v b j E v R E 5 C R G V 0 Y W l s c y 9 U e X B l J T I w b W 9 k a W Z p J U M z J U E 5 M T w v S X R l b V B h d G g + P C 9 J d G V t T G 9 j Y X R p b 2 4 + P F N 0 Y W J s Z U V u d H J p Z X M g L z 4 8 L 0 l 0 Z W 0 + P C 9 J d G V t c z 4 8 L 0 x v Y 2 F s U G F j a 2 F n Z U 1 l d G F k Y X R h R m l s Z T 4 W A A A A U E s F B g A A A A A A A A A A A A A A A A A A A A A A A N o A A A A B A A A A 0 I y d 3 w E V 0 R G M e g D A T 8 K X 6 w E A A A C b I R 3 F d C L m T L Q U t v 2 3 i 1 d E A A A A A A I A A A A A A A N m A A D A A A A A E A A A A J m F E I 4 n m B H U K R L y 0 y c X j e U A A A A A B I A A A K A A A A A Q A A A A f c u l U Z B L J I Y 2 8 F h 9 a U 4 R h l A A A A C 8 e k t N 9 W z L J e G + Y H Z b 2 y W X v Q 0 / 9 h j J H j 9 W A n y D K 3 9 j m B N j v V 6 1 N f 8 P 5 N H d J W 6 X B Q L R i n W O r 0 H k r v F g F 9 h D Q b A C 5 y K 2 9 h h V l y y D U R M Z c 8 Y j 8 x Q A A A B k 3 s s q v Z g E 8 K F E U D Z 2 + N 3 G M R n d q w = = < / D a t a M a s h u p > 
</file>

<file path=customXml/itemProps1.xml><?xml version="1.0" encoding="utf-8"?>
<ds:datastoreItem xmlns:ds="http://schemas.openxmlformats.org/officeDocument/2006/customXml" ds:itemID="{5BEAD81C-D696-4376-8DDA-A4AE6B54CE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9</vt:i4>
      </vt:variant>
    </vt:vector>
  </HeadingPairs>
  <TitlesOfParts>
    <vt:vector size="24" baseType="lpstr">
      <vt:lpstr>Sectors</vt:lpstr>
      <vt:lpstr>Stock</vt:lpstr>
      <vt:lpstr>KPI &amp; MOP</vt:lpstr>
      <vt:lpstr>People</vt:lpstr>
      <vt:lpstr>Analysts</vt:lpstr>
      <vt:lpstr>Catalyst</vt:lpstr>
      <vt:lpstr>Taxonomie</vt:lpstr>
      <vt:lpstr>QuarterlyIncome</vt:lpstr>
      <vt:lpstr>QuarterlyBalanceSheet</vt:lpstr>
      <vt:lpstr>QuarterlyCashFlow</vt:lpstr>
      <vt:lpstr>QuarterlyRatios</vt:lpstr>
      <vt:lpstr>YearlyIncome</vt:lpstr>
      <vt:lpstr>YearlyBalanceSheet</vt:lpstr>
      <vt:lpstr>YearlyCashFlow</vt:lpstr>
      <vt:lpstr>YearlyRatios</vt:lpstr>
      <vt:lpstr>CurrentStock</vt:lpstr>
      <vt:lpstr>QuarterBalanceSheetNames</vt:lpstr>
      <vt:lpstr>QuarterlyIncomeNames</vt:lpstr>
      <vt:lpstr>QuarterlyRatiosNames</vt:lpstr>
      <vt:lpstr>QuaterlyCashFlowNames</vt:lpstr>
      <vt:lpstr>QuaterlyIncomeNames</vt:lpstr>
      <vt:lpstr>YearlyBalanceSheetNames</vt:lpstr>
      <vt:lpstr>YearlyIncomeNames</vt:lpstr>
      <vt:lpstr>YearlyRatiosNames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2023-05-31T19:56:49Z</dcterms:created>
  <dcterms:modified xsi:type="dcterms:W3CDTF">2023-08-23T07:59:36Z</dcterms:modified>
</cp:coreProperties>
</file>