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nedz\Dropbox (Pioneer Engineering)\Pioneer Engineering Team Folder\nedzacharias\Yaskawa\legen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F75" i="1" l="1"/>
  <c r="G76" i="1" s="1"/>
  <c r="H77" i="1" s="1"/>
  <c r="E5" i="1"/>
  <c r="E67" i="1" l="1"/>
  <c r="H78" i="1"/>
  <c r="E81" i="1"/>
  <c r="E10" i="1"/>
  <c r="E60" i="1" l="1"/>
  <c r="E51" i="1" l="1"/>
  <c r="E52" i="1" s="1"/>
  <c r="E53" i="1" s="1"/>
  <c r="E54" i="1" s="1"/>
  <c r="E46" i="1" l="1"/>
  <c r="E41" i="1"/>
  <c r="E40" i="1"/>
  <c r="E39" i="1"/>
  <c r="E38" i="1"/>
  <c r="E36" i="1"/>
  <c r="E37" i="1" s="1"/>
  <c r="E25" i="1"/>
  <c r="F27" i="1" l="1"/>
  <c r="E43" i="1" s="1"/>
  <c r="E44" i="1" s="1"/>
  <c r="F30" i="1"/>
  <c r="F31" i="1" l="1"/>
  <c r="E19" i="1" s="1"/>
  <c r="F20" i="1" s="1"/>
  <c r="E82" i="1"/>
  <c r="F44" i="1"/>
  <c r="E45" i="1"/>
  <c r="F28" i="1"/>
  <c r="F29" i="1"/>
  <c r="H14" i="1" l="1"/>
  <c r="H15" i="1" s="1"/>
  <c r="E11" i="1"/>
  <c r="E34" i="1"/>
  <c r="F32" i="1"/>
  <c r="E6" i="1"/>
  <c r="G33" i="1"/>
</calcChain>
</file>

<file path=xl/sharedStrings.xml><?xml version="1.0" encoding="utf-8"?>
<sst xmlns="http://schemas.openxmlformats.org/spreadsheetml/2006/main" count="62" uniqueCount="61">
  <si>
    <t>repeats between sensor stations</t>
  </si>
  <si>
    <t>fractional part in inches</t>
  </si>
  <si>
    <t>whole repeats</t>
  </si>
  <si>
    <t>whole repeats in inches plus fractional
 part in inches</t>
  </si>
  <si>
    <t xml:space="preserve">
distance between sensor stations plus
distance past eye 
</t>
  </si>
  <si>
    <t xml:space="preserve">
distance between sensor stations plus
distance past eye 
minus distance past eye old t&amp;b</t>
  </si>
  <si>
    <t>first</t>
  </si>
  <si>
    <t>second</t>
  </si>
  <si>
    <t>third</t>
  </si>
  <si>
    <t>fourth</t>
  </si>
  <si>
    <t>inches to next eyespot at t&amp;b
repeat inches - (( distance between sensors -(repeat * whole repeats))</t>
  </si>
  <si>
    <t>distance past the eye t&amp;b</t>
  </si>
  <si>
    <t>total distance from front eyespot to rear eyespot</t>
  </si>
  <si>
    <t xml:space="preserve">inches to next eyespot,
need the fractional repeat in inches
 </t>
  </si>
  <si>
    <t>AA  = repeats between sensor stations;
distance between sensors / repeat</t>
  </si>
  <si>
    <t>fractional part of AA ;  AB</t>
  </si>
  <si>
    <t>fractional part of AA in inches; AC</t>
  </si>
  <si>
    <t xml:space="preserve">inches to next eyespot ;
AC - distance past eye, picture </t>
  </si>
  <si>
    <t xml:space="preserve">fractional part </t>
  </si>
  <si>
    <t>whole repeats in inches</t>
  </si>
  <si>
    <t>Max_RPM</t>
  </si>
  <si>
    <t>motor RPM</t>
  </si>
  <si>
    <t>Numerator</t>
  </si>
  <si>
    <t>denoninator</t>
  </si>
  <si>
    <t>distance past eye (old) t&amp;b  computed</t>
  </si>
  <si>
    <t>one repeat - fractional part</t>
  </si>
  <si>
    <t>Ignore whole repeats and deal with the fraction.</t>
  </si>
  <si>
    <t>part of the fraction is prior to the picture sensor
repeat - dpi picture
part of the fraction is past the t&amp;b sensors.</t>
  </si>
  <si>
    <t xml:space="preserve"> given the repeat and the picture dpi, and the machine at cut position,
Where is the next eyespot to hit the T&amp;B sensors?</t>
  </si>
  <si>
    <t>repeat minus fractional part</t>
  </si>
  <si>
    <t xml:space="preserve">t&amp;b eyespot is at </t>
  </si>
  <si>
    <t>whole repeats plus 1</t>
  </si>
  <si>
    <t>need a consistent coordinate system; picture sensor = 0
and t&amp;b sensor = 0</t>
  </si>
  <si>
    <t xml:space="preserve">next picture eyespot is at </t>
  </si>
  <si>
    <t xml:space="preserve">next t&amp;b eyespot is at </t>
  </si>
  <si>
    <t>2.5 measured</t>
  </si>
  <si>
    <t>next t&amp;b eyespot will be seen at          2.5 
 repeat minus fractional plus next picture eyespot distance</t>
  </si>
  <si>
    <t>next picture eyespot will be seen at   1.25,     repeat  minus distance past eye picture</t>
  </si>
  <si>
    <t>Need to enter 10.5(repeat) and 9.3 (dpi) and get (7.8) t&amp;b dpi.
Get position of last eyespot at T&amp;B
fractional repeat in inches minus(repeat minus (dpi picture))</t>
  </si>
  <si>
    <t>fractional repeat in inches minus(repeat minus (dpi picture)) plus repeat</t>
  </si>
  <si>
    <t>distance between sensor stations  inches  (old 51) 51.1</t>
  </si>
  <si>
    <t>FRCTN =(@FRAC[RPTS])   (fraction of a repeat between sensors)</t>
  </si>
  <si>
    <t>go 1.2 inches to new sensor then 10.3 inches past the eye</t>
  </si>
  <si>
    <t>BALLOON-LINE-1_1807201005X:  RPTS=BTSENS/REPEAT  (repeats between sensors) 
FRCTN     (@FRAC[RPTS])   (fraction of a repeat between sensors)</t>
  </si>
  <si>
    <t>WINDOW</t>
  </si>
  <si>
    <t>distance between sensors</t>
  </si>
  <si>
    <t>repeats between sensors</t>
  </si>
  <si>
    <t>fraction</t>
  </si>
  <si>
    <t>fraction in inches</t>
  </si>
  <si>
    <t>inches to next eyespot at t&amp;b</t>
  </si>
  <si>
    <t>--------------------------------------------------------------------------------------------------------</t>
  </si>
  <si>
    <t>measured 3.8 past eye</t>
  </si>
  <si>
    <t>11.5 inch repeat.   3.8 inches past the eye. New sensor: 10.2 past  1.3 to next eyespot</t>
  </si>
  <si>
    <t xml:space="preserve">I need to generate 3,8 
10.2 inches past the eye, next t&amp;b eyespot is at 7.7 inches approaching.
(Repeat -(Distance past eye (new)))
</t>
  </si>
  <si>
    <t>(old distance past eye) = (fractional repeat between sensors in inches)
-(repeat)-(New distance past eye)         ????????????????   Seems to work
now, how to set the t&amp;b window</t>
  </si>
  <si>
    <t>distance past eye (old) t&amp;b                              7.8     3.8   17.6</t>
  </si>
  <si>
    <t>REPEAT  11.5</t>
  </si>
  <si>
    <t>distance past eye inches (new)  ,  picture  (9.25) (10 visual) 10.5  10.2  4.5</t>
  </si>
  <si>
    <t>new distance past eye inches  10.2</t>
  </si>
  <si>
    <t>repeat inches                                                         10.5   11.5 19</t>
  </si>
  <si>
    <t>if it is negative, then add one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</si>
</sst>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2"/>
  <sheetViews>
    <sheetView tabSelected="1" topLeftCell="A13" workbookViewId="0">
      <selection activeCell="G18" sqref="G18"/>
    </sheetView>
  </sheetViews>
  <sheetFormatPr defaultRowHeight="15" x14ac:dyDescent="0.25"/>
  <cols>
    <col min="3" max="3" width="76.42578125" customWidth="1"/>
  </cols>
  <sheetData>
    <row r="2" spans="3:8" ht="30" x14ac:dyDescent="0.25">
      <c r="C2" s="1" t="s">
        <v>28</v>
      </c>
    </row>
    <row r="3" spans="3:8" x14ac:dyDescent="0.25">
      <c r="C3" s="1" t="s">
        <v>26</v>
      </c>
    </row>
    <row r="4" spans="3:8" ht="45" x14ac:dyDescent="0.25">
      <c r="C4" s="1" t="s">
        <v>27</v>
      </c>
    </row>
    <row r="5" spans="3:8" ht="30" x14ac:dyDescent="0.25">
      <c r="C5" s="1" t="s">
        <v>37</v>
      </c>
      <c r="E5">
        <f>D17-D21</f>
        <v>1.25</v>
      </c>
    </row>
    <row r="6" spans="3:8" ht="30" x14ac:dyDescent="0.25">
      <c r="C6" s="1" t="s">
        <v>36</v>
      </c>
      <c r="E6">
        <f>D17-F31+E5</f>
        <v>2.649999999999995</v>
      </c>
    </row>
    <row r="7" spans="3:8" x14ac:dyDescent="0.25">
      <c r="C7" s="1"/>
    </row>
    <row r="8" spans="3:8" x14ac:dyDescent="0.25">
      <c r="C8" s="1" t="s">
        <v>30</v>
      </c>
    </row>
    <row r="9" spans="3:8" ht="30" x14ac:dyDescent="0.25">
      <c r="C9" s="1" t="s">
        <v>32</v>
      </c>
    </row>
    <row r="10" spans="3:8" x14ac:dyDescent="0.25">
      <c r="C10" s="1" t="s">
        <v>33</v>
      </c>
      <c r="E10">
        <f xml:space="preserve"> -(D17-D21)</f>
        <v>-1.25</v>
      </c>
    </row>
    <row r="11" spans="3:8" x14ac:dyDescent="0.25">
      <c r="C11" s="1" t="s">
        <v>34</v>
      </c>
      <c r="E11">
        <f>F31-D17</f>
        <v>-1.399999999999995</v>
      </c>
    </row>
    <row r="12" spans="3:8" x14ac:dyDescent="0.25">
      <c r="C12" s="1" t="s">
        <v>35</v>
      </c>
    </row>
    <row r="13" spans="3:8" x14ac:dyDescent="0.25">
      <c r="C13" s="1"/>
    </row>
    <row r="14" spans="3:8" ht="45" x14ac:dyDescent="0.25">
      <c r="C14" s="1" t="s">
        <v>38</v>
      </c>
      <c r="H14">
        <f>F31-(D17-D21)</f>
        <v>7.850000000000005</v>
      </c>
    </row>
    <row r="15" spans="3:8" x14ac:dyDescent="0.25">
      <c r="C15" s="1" t="s">
        <v>39</v>
      </c>
      <c r="H15">
        <f>H14 + D17</f>
        <v>18.350000000000005</v>
      </c>
    </row>
    <row r="17" spans="3:6" x14ac:dyDescent="0.25">
      <c r="C17" t="s">
        <v>59</v>
      </c>
      <c r="D17">
        <v>10.5</v>
      </c>
    </row>
    <row r="18" spans="3:6" x14ac:dyDescent="0.25">
      <c r="C18" t="s">
        <v>55</v>
      </c>
      <c r="D18">
        <v>7.8</v>
      </c>
    </row>
    <row r="19" spans="3:6" x14ac:dyDescent="0.25">
      <c r="C19" t="s">
        <v>24</v>
      </c>
      <c r="E19">
        <f>F31-(D17-D21)</f>
        <v>7.850000000000005</v>
      </c>
    </row>
    <row r="20" spans="3:6" x14ac:dyDescent="0.25">
      <c r="C20" t="s">
        <v>60</v>
      </c>
      <c r="F20">
        <f>E19+D17</f>
        <v>18.350000000000005</v>
      </c>
    </row>
    <row r="21" spans="3:6" x14ac:dyDescent="0.25">
      <c r="C21" t="s">
        <v>57</v>
      </c>
      <c r="D21">
        <v>9.25</v>
      </c>
    </row>
    <row r="22" spans="3:6" x14ac:dyDescent="0.25">
      <c r="C22" t="s">
        <v>42</v>
      </c>
    </row>
    <row r="23" spans="3:6" x14ac:dyDescent="0.25">
      <c r="C23" t="s">
        <v>40</v>
      </c>
      <c r="D23">
        <v>51.1</v>
      </c>
    </row>
    <row r="25" spans="3:6" x14ac:dyDescent="0.25">
      <c r="C25" t="s">
        <v>0</v>
      </c>
      <c r="E25">
        <f>D23 / D17</f>
        <v>4.8666666666666671</v>
      </c>
    </row>
    <row r="27" spans="3:6" x14ac:dyDescent="0.25">
      <c r="C27" t="s">
        <v>2</v>
      </c>
      <c r="F27">
        <f>TRUNC(E25 )</f>
        <v>4</v>
      </c>
    </row>
    <row r="28" spans="3:6" x14ac:dyDescent="0.25">
      <c r="C28" t="s">
        <v>31</v>
      </c>
      <c r="F28">
        <f>F27+1</f>
        <v>5</v>
      </c>
    </row>
    <row r="29" spans="3:6" x14ac:dyDescent="0.25">
      <c r="C29" s="1" t="s">
        <v>19</v>
      </c>
      <c r="F29">
        <f>F27*D17</f>
        <v>42</v>
      </c>
    </row>
    <row r="30" spans="3:6" x14ac:dyDescent="0.25">
      <c r="C30" t="s">
        <v>18</v>
      </c>
      <c r="F30">
        <f>E25-TRUNC(E25)</f>
        <v>0.86666666666666714</v>
      </c>
    </row>
    <row r="31" spans="3:6" x14ac:dyDescent="0.25">
      <c r="C31" t="s">
        <v>1</v>
      </c>
      <c r="F31">
        <f>F30 * D17</f>
        <v>9.100000000000005</v>
      </c>
    </row>
    <row r="32" spans="3:6" x14ac:dyDescent="0.25">
      <c r="C32" t="s">
        <v>29</v>
      </c>
      <c r="F32">
        <f>D17-F31</f>
        <v>1.399999999999995</v>
      </c>
    </row>
    <row r="33" spans="3:7" ht="30" x14ac:dyDescent="0.25">
      <c r="C33" s="1" t="s">
        <v>3</v>
      </c>
      <c r="G33">
        <f>(F27 * D17) + F31</f>
        <v>51.100000000000009</v>
      </c>
    </row>
    <row r="34" spans="3:7" x14ac:dyDescent="0.25">
      <c r="C34" s="1" t="s">
        <v>25</v>
      </c>
      <c r="E34">
        <f>D17-F31</f>
        <v>1.399999999999995</v>
      </c>
    </row>
    <row r="36" spans="3:7" ht="49.5" customHeight="1" x14ac:dyDescent="0.25">
      <c r="C36" s="1" t="s">
        <v>4</v>
      </c>
      <c r="E36">
        <f>D23+D21</f>
        <v>60.35</v>
      </c>
    </row>
    <row r="37" spans="3:7" ht="60" customHeight="1" x14ac:dyDescent="0.25">
      <c r="C37" s="1" t="s">
        <v>5</v>
      </c>
      <c r="E37">
        <f>E36 -D18</f>
        <v>52.550000000000004</v>
      </c>
    </row>
    <row r="38" spans="3:7" x14ac:dyDescent="0.25">
      <c r="C38" s="1" t="s">
        <v>6</v>
      </c>
      <c r="E38">
        <f xml:space="preserve"> 1*D17</f>
        <v>10.5</v>
      </c>
    </row>
    <row r="39" spans="3:7" x14ac:dyDescent="0.25">
      <c r="C39" s="1" t="s">
        <v>7</v>
      </c>
      <c r="E39">
        <f>2*D17</f>
        <v>21</v>
      </c>
    </row>
    <row r="40" spans="3:7" x14ac:dyDescent="0.25">
      <c r="C40" s="1" t="s">
        <v>8</v>
      </c>
      <c r="E40">
        <f>3*D17</f>
        <v>31.5</v>
      </c>
    </row>
    <row r="41" spans="3:7" x14ac:dyDescent="0.25">
      <c r="C41" s="1" t="s">
        <v>9</v>
      </c>
      <c r="E41">
        <f>4*D17</f>
        <v>42</v>
      </c>
    </row>
    <row r="43" spans="3:7" ht="62.25" customHeight="1" x14ac:dyDescent="0.25">
      <c r="C43" s="1" t="s">
        <v>10</v>
      </c>
      <c r="E43">
        <f>(D17-(D23 -(F27 * D17)))- D21</f>
        <v>-7.8500000000000014</v>
      </c>
    </row>
    <row r="44" spans="3:7" x14ac:dyDescent="0.25">
      <c r="C44" s="1" t="s">
        <v>11</v>
      </c>
      <c r="E44">
        <f>D17-E43</f>
        <v>18.350000000000001</v>
      </c>
      <c r="F44">
        <f>(D17 -(D17-(D23-(F27*D17)))-D21)</f>
        <v>-0.14999999999999858</v>
      </c>
    </row>
    <row r="45" spans="3:7" x14ac:dyDescent="0.25">
      <c r="E45">
        <f xml:space="preserve"> D17-((D17-(D23 -(F27 * D17)))- D21)</f>
        <v>18.350000000000001</v>
      </c>
    </row>
    <row r="46" spans="3:7" x14ac:dyDescent="0.25">
      <c r="E46">
        <f>D17-((D17-(D23-((TRUNC(D23/D17))*D17)))-D21)</f>
        <v>18.350000000000001</v>
      </c>
    </row>
    <row r="48" spans="3:7" ht="57" customHeight="1" x14ac:dyDescent="0.25">
      <c r="C48" s="1" t="s">
        <v>13</v>
      </c>
    </row>
    <row r="49" spans="3:5" x14ac:dyDescent="0.25">
      <c r="C49" t="s">
        <v>12</v>
      </c>
      <c r="E49">
        <v>63</v>
      </c>
    </row>
    <row r="51" spans="3:5" ht="35.25" customHeight="1" x14ac:dyDescent="0.25">
      <c r="C51" s="1" t="s">
        <v>14</v>
      </c>
      <c r="E51">
        <f>D23/D17</f>
        <v>4.8666666666666671</v>
      </c>
    </row>
    <row r="52" spans="3:5" x14ac:dyDescent="0.25">
      <c r="C52" t="s">
        <v>15</v>
      </c>
      <c r="E52">
        <f xml:space="preserve"> E51-TRUNC(E51)</f>
        <v>0.86666666666666714</v>
      </c>
    </row>
    <row r="53" spans="3:5" x14ac:dyDescent="0.25">
      <c r="C53" t="s">
        <v>16</v>
      </c>
      <c r="E53">
        <f>E52 * D17</f>
        <v>9.100000000000005</v>
      </c>
    </row>
    <row r="54" spans="3:5" ht="71.25" customHeight="1" x14ac:dyDescent="0.25">
      <c r="C54" s="1" t="s">
        <v>17</v>
      </c>
      <c r="E54">
        <f>E53-D21</f>
        <v>-0.14999999999999503</v>
      </c>
    </row>
    <row r="60" spans="3:5" x14ac:dyDescent="0.25">
      <c r="C60" t="s">
        <v>20</v>
      </c>
      <c r="E60">
        <f>(D61*D62)/D63</f>
        <v>2.875</v>
      </c>
    </row>
    <row r="61" spans="3:5" x14ac:dyDescent="0.25">
      <c r="C61" t="s">
        <v>21</v>
      </c>
      <c r="D61">
        <v>1725</v>
      </c>
    </row>
    <row r="62" spans="3:5" x14ac:dyDescent="0.25">
      <c r="C62" t="s">
        <v>22</v>
      </c>
      <c r="D62">
        <v>1</v>
      </c>
    </row>
    <row r="63" spans="3:5" x14ac:dyDescent="0.25">
      <c r="C63" t="s">
        <v>23</v>
      </c>
      <c r="D63">
        <v>600</v>
      </c>
    </row>
    <row r="64" spans="3:5" x14ac:dyDescent="0.25">
      <c r="C64" s="2" t="s">
        <v>50</v>
      </c>
    </row>
    <row r="65" spans="3:8" x14ac:dyDescent="0.25">
      <c r="C65" t="s">
        <v>52</v>
      </c>
    </row>
    <row r="66" spans="3:8" ht="56.25" customHeight="1" x14ac:dyDescent="0.25">
      <c r="C66" s="1" t="s">
        <v>53</v>
      </c>
    </row>
    <row r="67" spans="3:8" ht="45" x14ac:dyDescent="0.25">
      <c r="C67" s="1" t="s">
        <v>54</v>
      </c>
      <c r="E67">
        <f>H77-(D71-D70)</f>
        <v>3.800000000000006</v>
      </c>
    </row>
    <row r="68" spans="3:8" x14ac:dyDescent="0.25">
      <c r="C68" s="1"/>
    </row>
    <row r="69" spans="3:8" x14ac:dyDescent="0.25">
      <c r="C69" s="1"/>
    </row>
    <row r="70" spans="3:8" x14ac:dyDescent="0.25">
      <c r="C70" t="s">
        <v>58</v>
      </c>
      <c r="D70">
        <v>10.199999999999999</v>
      </c>
    </row>
    <row r="71" spans="3:8" x14ac:dyDescent="0.25">
      <c r="C71" t="s">
        <v>56</v>
      </c>
      <c r="D71">
        <v>11.5</v>
      </c>
    </row>
    <row r="72" spans="3:8" x14ac:dyDescent="0.25">
      <c r="C72" t="s">
        <v>44</v>
      </c>
      <c r="D72">
        <v>2</v>
      </c>
    </row>
    <row r="73" spans="3:8" x14ac:dyDescent="0.25">
      <c r="C73" t="s">
        <v>45</v>
      </c>
      <c r="D73">
        <v>51.1</v>
      </c>
    </row>
    <row r="74" spans="3:8" x14ac:dyDescent="0.25">
      <c r="C74" t="s">
        <v>46</v>
      </c>
      <c r="E74">
        <f>D73/D71</f>
        <v>4.4434782608695658</v>
      </c>
    </row>
    <row r="75" spans="3:8" x14ac:dyDescent="0.25">
      <c r="C75" t="s">
        <v>2</v>
      </c>
      <c r="F75">
        <f>TRUNC(E74)</f>
        <v>4</v>
      </c>
    </row>
    <row r="76" spans="3:8" x14ac:dyDescent="0.25">
      <c r="C76" t="s">
        <v>47</v>
      </c>
      <c r="G76">
        <f>E74-F75</f>
        <v>0.44347826086956577</v>
      </c>
    </row>
    <row r="77" spans="3:8" x14ac:dyDescent="0.25">
      <c r="C77" t="s">
        <v>48</v>
      </c>
      <c r="H77">
        <f>G76*D71</f>
        <v>5.1000000000000068</v>
      </c>
    </row>
    <row r="78" spans="3:8" x14ac:dyDescent="0.25">
      <c r="C78" t="s">
        <v>49</v>
      </c>
      <c r="H78">
        <f>D71-H77</f>
        <v>6.3999999999999932</v>
      </c>
    </row>
    <row r="79" spans="3:8" x14ac:dyDescent="0.25">
      <c r="C79" t="s">
        <v>51</v>
      </c>
    </row>
    <row r="81" spans="3:5" ht="30" x14ac:dyDescent="0.25">
      <c r="C81" s="1" t="s">
        <v>43</v>
      </c>
      <c r="E81">
        <f>E74-F75</f>
        <v>0.44347826086956577</v>
      </c>
    </row>
    <row r="82" spans="3:5" x14ac:dyDescent="0.25">
      <c r="C82" t="s">
        <v>41</v>
      </c>
      <c r="E82">
        <f>F30</f>
        <v>0.86666666666666714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Pioneer Balloon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Zacharias</dc:creator>
  <cp:lastModifiedBy>Ned Zacharias</cp:lastModifiedBy>
  <dcterms:created xsi:type="dcterms:W3CDTF">2018-04-26T16:06:23Z</dcterms:created>
  <dcterms:modified xsi:type="dcterms:W3CDTF">2018-07-09T19:58:21Z</dcterms:modified>
</cp:coreProperties>
</file>