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FE196F77-D0BD-4D4C-B79D-E8D634BB6A34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OLD_Greedy-LP (SNP_only)" sheetId="3" r:id="rId1"/>
    <sheet name="OLD_Greedy_INDEL" sheetId="1" r:id="rId2"/>
    <sheet name="Simulation" sheetId="6" r:id="rId3"/>
    <sheet name="Phoenix-Greedy-LP (SNP_only)" sheetId="4" r:id="rId4"/>
    <sheet name="Phoenix-Greedy-ILP_sv_INDEL" sheetId="5" r:id="rId5"/>
    <sheet name="HISAT2_Mapping (SNP Only)" sheetId="7" r:id="rId6"/>
    <sheet name="Sheet1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3" l="1"/>
  <c r="F65" i="3" s="1"/>
  <c r="E64" i="3"/>
  <c r="F64" i="3" s="1"/>
  <c r="E63" i="3"/>
  <c r="F63" i="3" s="1"/>
  <c r="E62" i="3"/>
  <c r="F62" i="3" s="1"/>
  <c r="E60" i="3"/>
  <c r="F60" i="3" s="1"/>
  <c r="E59" i="3"/>
  <c r="F59" i="3" s="1"/>
  <c r="E58" i="3"/>
  <c r="F58" i="3" s="1"/>
  <c r="E57" i="3"/>
  <c r="F57" i="3" s="1"/>
  <c r="E55" i="3"/>
  <c r="F55" i="3" s="1"/>
  <c r="E54" i="3"/>
  <c r="F54" i="3" s="1"/>
  <c r="E53" i="3"/>
  <c r="F53" i="3" s="1"/>
  <c r="E52" i="3"/>
  <c r="F52" i="3" s="1"/>
  <c r="E50" i="3"/>
  <c r="F50" i="3" s="1"/>
  <c r="E49" i="3"/>
  <c r="F49" i="3" s="1"/>
  <c r="E48" i="3"/>
  <c r="F48" i="3" s="1"/>
  <c r="E47" i="3"/>
  <c r="F47" i="3" s="1"/>
  <c r="E45" i="3"/>
  <c r="F45" i="3" s="1"/>
  <c r="E44" i="3"/>
  <c r="F44" i="3" s="1"/>
  <c r="E43" i="3"/>
  <c r="F43" i="3" s="1"/>
  <c r="E42" i="3"/>
  <c r="F42" i="3" s="1"/>
  <c r="E33" i="3"/>
  <c r="F33" i="3" s="1"/>
  <c r="E32" i="3"/>
  <c r="F32" i="3" s="1"/>
  <c r="E31" i="3"/>
  <c r="F31" i="3" s="1"/>
  <c r="E30" i="3"/>
  <c r="F30" i="3" s="1"/>
  <c r="E28" i="3"/>
  <c r="F28" i="3" s="1"/>
  <c r="E27" i="3"/>
  <c r="F27" i="3" s="1"/>
  <c r="E26" i="3"/>
  <c r="F26" i="3" s="1"/>
  <c r="E25" i="3"/>
  <c r="F25" i="3" s="1"/>
  <c r="E23" i="3"/>
  <c r="F23" i="3" s="1"/>
  <c r="E22" i="3"/>
  <c r="F22" i="3" s="1"/>
  <c r="E21" i="3"/>
  <c r="F21" i="3" s="1"/>
  <c r="E20" i="3"/>
  <c r="F20" i="3" s="1"/>
  <c r="E18" i="3"/>
  <c r="F18" i="3" s="1"/>
  <c r="E17" i="3"/>
  <c r="F17" i="3" s="1"/>
  <c r="E16" i="3"/>
  <c r="F16" i="3" s="1"/>
  <c r="E15" i="3"/>
  <c r="F15" i="3" s="1"/>
  <c r="E13" i="3"/>
  <c r="F13" i="3" s="1"/>
  <c r="E12" i="3"/>
  <c r="F12" i="3" s="1"/>
  <c r="E11" i="3"/>
  <c r="F11" i="3" s="1"/>
  <c r="E10" i="3"/>
  <c r="F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tc={E8198BE7-3776-4A15-9D93-A0E7128408F2}</author>
  </authors>
  <commentList>
    <comment ref="B59" authorId="0" shapeId="0" xr:uid="{E8198BE7-3776-4A15-9D93-A0E7128408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check if this is 250 or 500 in your scripts?
Reply:
    I just checked the results for 250,  it's correct, I can add results for 500
Is there any reason that you pointed 
out to this row? 
Reply:
    alpha=10000
delta=500
size of p vector=6215039
Time taken:0.325558 seconds [Wall Clock]
Count of variant positions retained: 5367
# variants retained: Sum of c values associated with the retained positions: 5426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tc={C8B74BF1-040C-452D-83B5-8EB533F70F2E}</author>
  </authors>
  <commentList>
    <comment ref="C7" authorId="0" shapeId="0" xr:uid="{C8B74BF1-040C-452D-83B5-8EB533F70F2E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there is no pre-processing needed for the indel-case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tc={7670907D-98BE-404D-A682-95AE07EC649E}</author>
    <author>tc={F7812E2C-025A-4C5A-A0C9-4A2CD9979555}</author>
    <author>tc={58730265-246C-4FC8-80B1-F4C4E809A7AD}</author>
  </authors>
  <commentList>
    <comment ref="C7" authorId="0" shapeId="0" xr:uid="{7670907D-98BE-404D-A682-95AE07EC649E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there is no pre-processing needed for the indel-case</t>
      </text>
    </comment>
    <comment ref="P7" authorId="1" shapeId="0" xr:uid="{F7812E2C-025A-4C5A-A0C9-4A2CD9979555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there is no pre-processing needed for the indel-case</t>
      </text>
    </comment>
    <comment ref="AB7" authorId="2" shapeId="0" xr:uid="{58730265-246C-4FC8-80B1-F4C4E809A7AD}">
      <text>
        <t>[Threaded comment]
Your version of Excel allows you to read this threaded comment; however, any edits to it will get removed if the file is opened in a newer version of Excel. Learn more: https://go.microsoft.com/fwlink/?linkid=870924
Comment:
    I assume there is no pre-processing needed for the indel-case</t>
      </text>
    </comment>
  </commentList>
</comments>
</file>

<file path=xl/sharedStrings.xml><?xml version="1.0" encoding="utf-8"?>
<sst xmlns="http://schemas.openxmlformats.org/spreadsheetml/2006/main" count="983" uniqueCount="270">
  <si>
    <t>Greedy (SNP-only)</t>
  </si>
  <si>
    <t>LP (SNP-only)</t>
  </si>
  <si>
    <t>Note: # variants retained = sum of c values associated with the retained positions</t>
  </si>
  <si>
    <t>Note: Variants are SNP-only</t>
  </si>
  <si>
    <t xml:space="preserve">Human: chr 22 </t>
  </si>
  <si>
    <t># Variant positions :</t>
  </si>
  <si>
    <t xml:space="preserve">Preprocesseing time: </t>
  </si>
  <si>
    <t>246.00 s</t>
  </si>
  <si>
    <t>* Times are in seconds (wall clock)</t>
  </si>
  <si>
    <t xml:space="preserve">delta </t>
  </si>
  <si>
    <t>Time (greedy)</t>
  </si>
  <si>
    <t># Positions retained</t>
  </si>
  <si>
    <t># Position variant removed (reduction)</t>
  </si>
  <si>
    <t>% variant reduction</t>
  </si>
  <si>
    <t xml:space="preserve"> # variant_retained</t>
  </si>
  <si>
    <t>Time (LP)</t>
  </si>
  <si>
    <t xml:space="preserve">alpha = 150 </t>
  </si>
  <si>
    <t>alpha = 1000</t>
  </si>
  <si>
    <t>alpha = 5000</t>
  </si>
  <si>
    <t>alpha = 10000</t>
  </si>
  <si>
    <t>alpha = 20000</t>
  </si>
  <si>
    <t xml:space="preserve">Human: chr 1 </t>
  </si>
  <si>
    <t>1440.00 s</t>
  </si>
  <si>
    <t xml:space="preserve"> ran out of memory</t>
  </si>
  <si>
    <t>Greedy (INDEL)</t>
  </si>
  <si>
    <t>Note: Variants are Insertion or deletion</t>
  </si>
  <si>
    <t>Max SV position recorded:  50807271</t>
  </si>
  <si>
    <t>Max SV position recorded: 248945006</t>
  </si>
  <si>
    <t xml:space="preserve">Chromosome </t>
  </si>
  <si>
    <t>Algorithm</t>
  </si>
  <si>
    <t>ILP (#variants)</t>
  </si>
  <si>
    <t>Alpha, Delta</t>
  </si>
  <si>
    <t>10K, 1K</t>
  </si>
  <si>
    <t>Mapper</t>
  </si>
  <si>
    <t>GraphAligner</t>
  </si>
  <si>
    <t>Graph builder</t>
  </si>
  <si>
    <t>VG</t>
  </si>
  <si>
    <t>Data</t>
  </si>
  <si>
    <t>SVs EEE (Cell 2019)</t>
  </si>
  <si>
    <t>Simulated read count</t>
  </si>
  <si>
    <t>10000 (each of length=10000)</t>
  </si>
  <si>
    <t>Simulated error-rate</t>
  </si>
  <si>
    <t>2.5% indel, 2.5% substitution</t>
  </si>
  <si>
    <t>Initial count of indel SVs</t>
  </si>
  <si>
    <t>Indel SVs retained</t>
  </si>
  <si>
    <t>GRAPH Properties</t>
  </si>
  <si>
    <t>Original ()</t>
  </si>
  <si>
    <t>Reduced ()</t>
  </si>
  <si>
    <t>Degree</t>
  </si>
  <si>
    <t>Sides</t>
  </si>
  <si>
    <t>Nodes(min)</t>
  </si>
  <si>
    <t>Nodes(max)</t>
  </si>
  <si>
    <t>Nodes(total)</t>
  </si>
  <si>
    <t>Mapping properties</t>
  </si>
  <si>
    <t>Count of reads with primary alignments</t>
  </si>
  <si>
    <t>Count of reads with secondary alignments</t>
  </si>
  <si>
    <t>Count of reads with split-read alignments</t>
  </si>
  <si>
    <t>Time (GraphAligner)</t>
  </si>
  <si>
    <t>Memory (GraphAligner)</t>
  </si>
  <si>
    <t>6522016k</t>
  </si>
  <si>
    <t>6525288k</t>
  </si>
  <si>
    <t>Useful pointers</t>
  </si>
  <si>
    <t>https://github.com/vgteam/sv-genotyping-paper/tree/master/human/svpop</t>
  </si>
  <si>
    <t>Greedy_snp</t>
  </si>
  <si>
    <t>LP_snp</t>
  </si>
  <si>
    <t>Mean (Before, After)</t>
  </si>
  <si>
    <t>Max  (Before, After)</t>
  </si>
  <si>
    <t>Memory_Usage (KB)</t>
  </si>
  <si>
    <t>(32, 32)</t>
  </si>
  <si>
    <t>(150687, 150687)</t>
  </si>
  <si>
    <t>( 32, 32)</t>
  </si>
  <si>
    <t>( 150687, 150687)</t>
  </si>
  <si>
    <t>(32,48)</t>
  </si>
  <si>
    <t>(150687, 151226)</t>
  </si>
  <si>
    <t>( 32, 48)</t>
  </si>
  <si>
    <t>( 150687, 151226)</t>
  </si>
  <si>
    <t>(32, 384)</t>
  </si>
  <si>
    <t>(150687, 159767)</t>
  </si>
  <si>
    <t xml:space="preserve">( 32, 384) </t>
  </si>
  <si>
    <t>( 150687, 159644)</t>
  </si>
  <si>
    <t>(32, 5192)</t>
  </si>
  <si>
    <t>(150687, 596251)</t>
  </si>
  <si>
    <t>( 32,  5180)</t>
  </si>
  <si>
    <t>( 150687, 596249)</t>
  </si>
  <si>
    <t>(32,32)</t>
  </si>
  <si>
    <t>(32, 46 )</t>
  </si>
  <si>
    <t>(150687, 151196)</t>
  </si>
  <si>
    <t xml:space="preserve">( 32, 46) </t>
  </si>
  <si>
    <t>( 150687, 150998)</t>
  </si>
  <si>
    <t>(32, 1741)</t>
  </si>
  <si>
    <t>(150687, 529455)</t>
  </si>
  <si>
    <t>( 32, 1740)</t>
  </si>
  <si>
    <t>( 150687,  529957)</t>
  </si>
  <si>
    <t>(32, 13690)</t>
  </si>
  <si>
    <t>(150687 11648634)</t>
  </si>
  <si>
    <t>( 32, 13690)</t>
  </si>
  <si>
    <t>( 150687,  11648306)</t>
  </si>
  <si>
    <t>(150687, 150678)</t>
  </si>
  <si>
    <t>( 150687,  150687)</t>
  </si>
  <si>
    <t>(32, 47)</t>
  </si>
  <si>
    <t>(150687, 151677)</t>
  </si>
  <si>
    <t>( 32, 47)</t>
  </si>
  <si>
    <t>( 150687,  151472)</t>
  </si>
  <si>
    <t>(32, 4709)</t>
  </si>
  <si>
    <t>(150687, 5237967)</t>
  </si>
  <si>
    <t>( 32, 4709)</t>
  </si>
  <si>
    <t>( 150687,  5236133)</t>
  </si>
  <si>
    <t>(32, 26459)</t>
  </si>
  <si>
    <t>(150687, 22015410)</t>
  </si>
  <si>
    <t>( 32, 26464)</t>
  </si>
  <si>
    <t>( 150687,  22014044)</t>
  </si>
  <si>
    <t>( 150687, 150687 )</t>
  </si>
  <si>
    <t>(150687, 152307)</t>
  </si>
  <si>
    <t>( 150687,  151830)</t>
  </si>
  <si>
    <t>( 32, 6760)</t>
  </si>
  <si>
    <t>( 150687, 6942782)</t>
  </si>
  <si>
    <t>(32, 6761)</t>
  </si>
  <si>
    <t>( 150687, 6938498)</t>
  </si>
  <si>
    <t>(32, 32737)</t>
  </si>
  <si>
    <t>(150687, 22027657)</t>
  </si>
  <si>
    <t>( 32,  32748)</t>
  </si>
  <si>
    <t xml:space="preserve"> ( 150687,  22024425)</t>
  </si>
  <si>
    <t>Max (Before, After)</t>
  </si>
  <si>
    <t>(39, 39)</t>
  </si>
  <si>
    <t>( 21050295, 21050290 )</t>
  </si>
  <si>
    <t>( 39, 39)</t>
  </si>
  <si>
    <t>( 21050295, 21050295)</t>
  </si>
  <si>
    <t>( 39, 62)</t>
  </si>
  <si>
    <t>(21050295, 21050295 )</t>
  </si>
  <si>
    <t>( 21050295,  21050968)</t>
  </si>
  <si>
    <t>(39, 721)</t>
  </si>
  <si>
    <t>(21050295, 21054816)</t>
  </si>
  <si>
    <t>( 39, 721)</t>
  </si>
  <si>
    <t>( 21050295,  21054884)</t>
  </si>
  <si>
    <t>(39, 18219)</t>
  </si>
  <si>
    <t>(21050295, 21055479)</t>
  </si>
  <si>
    <t>( 39,  18215)</t>
  </si>
  <si>
    <t>( 21050295,  21055453)</t>
  </si>
  <si>
    <t>(39, 59)</t>
  </si>
  <si>
    <t>(21050295, 21051648)</t>
  </si>
  <si>
    <t>( 39, 59)</t>
  </si>
  <si>
    <t>( 21050295, 21050884)</t>
  </si>
  <si>
    <t>(39, 6277)</t>
  </si>
  <si>
    <t xml:space="preserve">( 21050295, 21055280) </t>
  </si>
  <si>
    <t>( 39, 6277)</t>
  </si>
  <si>
    <t>( 21050295,  21054678)</t>
  </si>
  <si>
    <t>( 39, 116060 )</t>
  </si>
  <si>
    <t>(21050295  ,  34398874)</t>
  </si>
  <si>
    <t>( 39,  116060)</t>
  </si>
  <si>
    <t>( 21050295,  34398894)</t>
  </si>
  <si>
    <t>(21050295 , 21050295)</t>
  </si>
  <si>
    <t xml:space="preserve">( 39, 39) </t>
  </si>
  <si>
    <t>(39. 60)</t>
  </si>
  <si>
    <t>(21050295, 21054720 )</t>
  </si>
  <si>
    <t>( 39, 60)</t>
  </si>
  <si>
    <t>(21050295, 21054623)</t>
  </si>
  <si>
    <t>(39, 28470)</t>
  </si>
  <si>
    <t>( 21050295,  21250099)</t>
  </si>
  <si>
    <t>( 39, 28470)</t>
  </si>
  <si>
    <t>( 21050295, 21247421)</t>
  </si>
  <si>
    <t xml:space="preserve">( 39, 180459) </t>
  </si>
  <si>
    <t xml:space="preserve"> ( 21050295, 118739947)</t>
  </si>
  <si>
    <t>( 39, 180460)</t>
  </si>
  <si>
    <t>(21050295, 118738402)</t>
  </si>
  <si>
    <t>( 21050295, 21050295 )</t>
  </si>
  <si>
    <t>SF</t>
  </si>
  <si>
    <t>(39, 61)</t>
  </si>
  <si>
    <t>( 21050295, 21055871 )</t>
  </si>
  <si>
    <t>(39, 42672)</t>
  </si>
  <si>
    <t>( 21050295, 49347421)</t>
  </si>
  <si>
    <t>( 39, 225963)</t>
  </si>
  <si>
    <t>( 21050295, 118741599)</t>
  </si>
  <si>
    <t>Greedy_SV_INDEL</t>
  </si>
  <si>
    <t>ILP_SV_Indels</t>
  </si>
  <si>
    <t>ILP_SV_Indels --pos</t>
  </si>
  <si>
    <t>Mean (before, after)</t>
  </si>
  <si>
    <t>Max (before, after)</t>
  </si>
  <si>
    <t>Time (ILP)</t>
  </si>
  <si>
    <t>( 17828, 17828)</t>
  </si>
  <si>
    <t xml:space="preserve">( 574320, 574320) </t>
  </si>
  <si>
    <t>( 574320, 574320)</t>
  </si>
  <si>
    <t xml:space="preserve"> (17828 ,  17828) </t>
  </si>
  <si>
    <t>( 574320, 574320 )</t>
  </si>
  <si>
    <t>( 17828, 18213)</t>
  </si>
  <si>
    <t>( 17828, 18213 )</t>
  </si>
  <si>
    <t xml:space="preserve"> (17828 ,  18213) </t>
  </si>
  <si>
    <t>( 17828, 23668)</t>
  </si>
  <si>
    <t>( 574320, 593774)</t>
  </si>
  <si>
    <t>( 17828, 23700 )</t>
  </si>
  <si>
    <t xml:space="preserve"> (17828 ,  23700) </t>
  </si>
  <si>
    <t>( 574320, 593774 )</t>
  </si>
  <si>
    <t xml:space="preserve"> (17828 , 18213) </t>
  </si>
  <si>
    <t>( 17828, 31110)</t>
  </si>
  <si>
    <t>( 574320, 654493)</t>
  </si>
  <si>
    <t>( 17828, 32510)</t>
  </si>
  <si>
    <t xml:space="preserve"> (17828 , 32600) </t>
  </si>
  <si>
    <t>( 574320, 654493 )</t>
  </si>
  <si>
    <t>(17828, 44477)</t>
  </si>
  <si>
    <t>( 574320, 1394667)</t>
  </si>
  <si>
    <t>( 17828, 49309)</t>
  </si>
  <si>
    <t>( 574320, 1394527)</t>
  </si>
  <si>
    <t xml:space="preserve"> (17828 ,  49586) </t>
  </si>
  <si>
    <t>( 574320, 1394527 )</t>
  </si>
  <si>
    <t>(17828, 17828)</t>
  </si>
  <si>
    <t>(574320,  574320)</t>
  </si>
  <si>
    <t>( 17828, 22144)</t>
  </si>
  <si>
    <t>( 17828, 22199)</t>
  </si>
  <si>
    <t xml:space="preserve"> (17828 ,  22199) </t>
  </si>
  <si>
    <t>( 17828, 41167)</t>
  </si>
  <si>
    <t>( 17828, 45683)</t>
  </si>
  <si>
    <t xml:space="preserve"> (17828 ,  46039) </t>
  </si>
  <si>
    <t>( 17828, 59106)</t>
  </si>
  <si>
    <t>( 574320, 2018234)</t>
  </si>
  <si>
    <t>( 17828, 73150)</t>
  </si>
  <si>
    <t xml:space="preserve"> (17828 ,  73913) </t>
  </si>
  <si>
    <t>( 574320, 2018234 )</t>
  </si>
  <si>
    <t xml:space="preserve"> (ILP)</t>
  </si>
  <si>
    <t>( 39162, 39162)</t>
  </si>
  <si>
    <t>( 22011491, 22011491 )</t>
  </si>
  <si>
    <t>(22011491, 22011491)</t>
  </si>
  <si>
    <t>(39162 , 39162 )</t>
  </si>
  <si>
    <t xml:space="preserve"> ( 22011491, 22011491) </t>
  </si>
  <si>
    <t>( 39162, 39884)</t>
  </si>
  <si>
    <t>(39162 , 39884)</t>
  </si>
  <si>
    <t>( 39162, 51347)</t>
  </si>
  <si>
    <t>( 39162, 51336)</t>
  </si>
  <si>
    <t>( 39162, 39871)</t>
  </si>
  <si>
    <t>(39162 , 39871 )</t>
  </si>
  <si>
    <t>(39162, 67356)</t>
  </si>
  <si>
    <t>( 22011491, 22177362)</t>
  </si>
  <si>
    <t>(39162 , 69481)</t>
  </si>
  <si>
    <t>(22011491, 22177362)</t>
  </si>
  <si>
    <t>(39162 , 69578 )</t>
  </si>
  <si>
    <t xml:space="preserve"> ( 22011491, 22177362) </t>
  </si>
  <si>
    <t>( 39162, 97937)</t>
  </si>
  <si>
    <t>( 22011491, 22475104)</t>
  </si>
  <si>
    <t>( 39162, 106810)</t>
  </si>
  <si>
    <t>(22011491, 22474933)</t>
  </si>
  <si>
    <t>(39162 , 107410 )</t>
  </si>
  <si>
    <t xml:space="preserve"> ( 22011491, 22474933 </t>
  </si>
  <si>
    <t xml:space="preserve">( 39162, 39162) </t>
  </si>
  <si>
    <t>( 22011491, 22011491)</t>
  </si>
  <si>
    <t>( 39162, 49215)</t>
  </si>
  <si>
    <t>( 39162, 49244)</t>
  </si>
  <si>
    <t>(39162 , 49244 )</t>
  </si>
  <si>
    <t>( 39162, 92787)</t>
  </si>
  <si>
    <t>( 39162, 101370)</t>
  </si>
  <si>
    <t>(39162 , 101868 )</t>
  </si>
  <si>
    <t xml:space="preserve"> ( 22011491, 22474933) </t>
  </si>
  <si>
    <t>(39162, 126275)</t>
  </si>
  <si>
    <t>(22011491, 22666811)</t>
  </si>
  <si>
    <t>( 39162, 147546)</t>
  </si>
  <si>
    <t>(22011491, 22659653)</t>
  </si>
  <si>
    <t>(39162,  148161 )</t>
  </si>
  <si>
    <t xml:space="preserve"> ( 22011491, 22659653) </t>
  </si>
  <si>
    <t xml:space="preserve">Results of sequence to graph mapping on reduced graph using HiSAT2 </t>
  </si>
  <si>
    <t xml:space="preserve">                          Results of sequence to graph mapping on reduced graph using HiSAT2</t>
  </si>
  <si>
    <t>lp_snp</t>
  </si>
  <si>
    <t xml:space="preserve">* exceeded integer bounds, remove adjacent SNPs, use haplotypes, or switch to a large index (--large-index)
</t>
  </si>
  <si>
    <t>Simulated 10 M reads from vg graph using profile error model</t>
  </si>
  <si>
    <t>Short reads (size 300, error rate:vg sim with -F option)</t>
  </si>
  <si>
    <t>Long reads (size 10000 , error rate: vg sim with -F option )</t>
  </si>
  <si>
    <t xml:space="preserve"> Variant Selection Method </t>
  </si>
  <si>
    <t>Aligned 0 time</t>
  </si>
  <si>
    <t>Aligned exactly 1 time</t>
  </si>
  <si>
    <t>Aligned &gt;1 time</t>
  </si>
  <si>
    <t>Overal Alignment</t>
  </si>
  <si>
    <t>FORGe</t>
  </si>
  <si>
    <t>VF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</si>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</sst>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A6A6A6"/>
      <name val="Calibri"/>
      <charset val="1"/>
    </font>
    <font>
      <sz val="11"/>
      <color rgb="FF808080"/>
      <name val="Calibri"/>
      <family val="2"/>
      <scheme val="minor"/>
    </font>
    <font>
      <sz val="11"/>
      <color rgb="FF808080"/>
      <name val="Calibri"/>
      <charset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20376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0" fontId="3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/>
    <xf numFmtId="0" fontId="3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0" fontId="5" fillId="4" borderId="0" xfId="0" applyNumberFormat="1" applyFont="1" applyFill="1" applyAlignment="1">
      <alignment horizontal="center"/>
    </xf>
    <xf numFmtId="0" fontId="5" fillId="0" borderId="0" xfId="0" applyFont="1"/>
    <xf numFmtId="0" fontId="5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7" fillId="0" borderId="0" xfId="1"/>
    <xf numFmtId="0" fontId="0" fillId="0" borderId="0" xfId="0" applyAlignment="1">
      <alignment horizontal="center"/>
    </xf>
    <xf numFmtId="47" fontId="0" fillId="0" borderId="0" xfId="0" applyNumberFormat="1"/>
    <xf numFmtId="0" fontId="8" fillId="0" borderId="0" xfId="0" applyFont="1"/>
    <xf numFmtId="0" fontId="8" fillId="0" borderId="0" xfId="0" applyFont="1" applyAlignment="1">
      <alignment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0" fontId="0" fillId="4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0" fontId="0" fillId="4" borderId="8" xfId="0" applyNumberFormat="1" applyFill="1" applyBorder="1" applyAlignment="1">
      <alignment horizontal="center"/>
    </xf>
    <xf numFmtId="9" fontId="0" fillId="4" borderId="0" xfId="0" applyNumberFormat="1" applyFill="1" applyAlignment="1">
      <alignment horizontal="center"/>
    </xf>
    <xf numFmtId="10" fontId="0" fillId="4" borderId="10" xfId="0" applyNumberFormat="1" applyFill="1" applyBorder="1" applyAlignment="1">
      <alignment horizontal="center"/>
    </xf>
    <xf numFmtId="10" fontId="0" fillId="4" borderId="5" xfId="0" applyNumberFormat="1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9" fontId="0" fillId="4" borderId="4" xfId="0" applyNumberFormat="1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9" fontId="0" fillId="8" borderId="4" xfId="0" applyNumberFormat="1" applyFill="1" applyBorder="1" applyAlignment="1">
      <alignment horizontal="center"/>
    </xf>
    <xf numFmtId="9" fontId="0" fillId="8" borderId="5" xfId="0" applyNumberFormat="1" applyFill="1" applyBorder="1" applyAlignment="1">
      <alignment horizontal="center"/>
    </xf>
    <xf numFmtId="0" fontId="0" fillId="4" borderId="10" xfId="0" applyFill="1" applyBorder="1"/>
    <xf numFmtId="0" fontId="0" fillId="4" borderId="0" xfId="0" applyFill="1" applyAlignment="1">
      <alignment horizontal="center" wrapText="1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9" fillId="9" borderId="0" xfId="0" applyFont="1" applyFill="1"/>
    <xf numFmtId="9" fontId="0" fillId="4" borderId="5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4" borderId="4" xfId="0" applyFill="1" applyBorder="1"/>
    <xf numFmtId="0" fontId="0" fillId="4" borderId="5" xfId="0" applyFill="1" applyBorder="1"/>
    <xf numFmtId="0" fontId="0" fillId="4" borderId="11" xfId="0" applyFill="1" applyBorder="1" applyAlignment="1">
      <alignment horizontal="center"/>
    </xf>
    <xf numFmtId="9" fontId="0" fillId="4" borderId="11" xfId="0" applyNumberFormat="1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vakoli, Neda" id="{630378E5-D210-4A13-9A30-C2EA979C0E61}" userId="S::ntavakoli6@gatech.edu::269f4419-272d-4764-a0ec-d96d21b89b14" providerId="AD"/>
  <person displayName="Guest User" id="{949FB387-6F4F-4755-AED6-79AFD9F19C3F}" userId="S::urn:spo:anon#fc2ef6a09d80705d8186b7b5d140d86d68fb914f6aa37bb7c727a0f5cbb91ae6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9" dT="2020-11-01T11:35:12.48" personId="{949FB387-6F4F-4755-AED6-79AFD9F19C3F}" id="{E8198BE7-3776-4A15-9D93-A0E7128408F2}">
    <text>please check if this is 250 or 500 in your scripts?</text>
  </threadedComment>
  <threadedComment ref="B59" dT="2020-11-01T14:46:15.99" personId="{630378E5-D210-4A13-9A30-C2EA979C0E61}" id="{39609454-3548-4EE5-A829-814780776A39}" parentId="{E8198BE7-3776-4A15-9D93-A0E7128408F2}">
    <text xml:space="preserve">I just checked the results for 250,  it's correct, I can add results for 500
Is there any reason that you pointed 
out to this row? </text>
  </threadedComment>
  <threadedComment ref="B59" dT="2020-11-01T14:47:07.18" personId="{630378E5-D210-4A13-9A30-C2EA979C0E61}" id="{6CFDADC9-98B8-476E-B836-F4173F97F0BD}" parentId="{E8198BE7-3776-4A15-9D93-A0E7128408F2}">
    <text xml:space="preserve">alpha=10000
delta=500
size of p vector=6215039
Time taken:0.325558 seconds [Wall Clock]
Count of variant positions retained: 5367
# variants retained: Sum of c values associated with the retained positions: 5426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11-01T06:33:51.61" personId="{949FB387-6F4F-4755-AED6-79AFD9F19C3F}" id="{C8B74BF1-040C-452D-83B5-8EB533F70F2E}">
    <text>I assume there is no pre-processing needed for the indel-case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11-01T06:33:51.61" personId="{949FB387-6F4F-4755-AED6-79AFD9F19C3F}" id="{7670907D-98BE-404D-A682-95AE07EC649E}">
    <text>I assume there is no pre-processing needed for the indel-case</text>
  </threadedComment>
  <threadedComment ref="P7" dT="2020-11-01T06:33:51.61" personId="{949FB387-6F4F-4755-AED6-79AFD9F19C3F}" id="{F7812E2C-025A-4C5A-A0C9-4A2CD9979555}">
    <text>I assume there is no pre-processing needed for the indel-case</text>
  </threadedComment>
  <threadedComment ref="AB7" dT="2020-11-01T06:33:51.61" personId="{949FB387-6F4F-4755-AED6-79AFD9F19C3F}" id="{58730265-246C-4FC8-80B1-F4C4E809A7AD}">
    <text>I assume there is no pre-processing needed for the indel-case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vgteam/sv-genotyping-paper/tree/master/human/svpop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D34A-15DC-40B4-80F1-83D871564AFF}">
  <dimension ref="A1:N65"/>
  <sheetViews>
    <sheetView workbookViewId="0">
      <selection activeCell="G57" sqref="G57"/>
    </sheetView>
  </sheetViews>
  <sheetFormatPr defaultRowHeight="15"/>
  <cols>
    <col min="1" max="1" width="15.140625" customWidth="1"/>
    <col min="2" max="2" width="19" customWidth="1"/>
    <col min="3" max="3" width="14.7109375" customWidth="1"/>
    <col min="4" max="4" width="30" customWidth="1"/>
    <col min="5" max="5" width="27.28515625" hidden="1" customWidth="1"/>
    <col min="6" max="6" width="24.5703125" hidden="1" customWidth="1"/>
    <col min="7" max="7" width="25.5703125" customWidth="1"/>
    <col min="10" max="10" width="21.5703125" customWidth="1"/>
    <col min="11" max="11" width="17" customWidth="1"/>
    <col min="12" max="12" width="18.42578125" customWidth="1"/>
    <col min="13" max="13" width="29.5703125" customWidth="1"/>
    <col min="14" max="14" width="29.42578125" customWidth="1"/>
  </cols>
  <sheetData>
    <row r="1" spans="1:14" s="14" customFormat="1" ht="36">
      <c r="A1" s="76" t="s">
        <v>0</v>
      </c>
      <c r="B1" s="76"/>
      <c r="C1" s="76"/>
      <c r="D1" s="76"/>
      <c r="E1" s="76"/>
      <c r="F1" s="76"/>
      <c r="G1" s="76"/>
      <c r="J1" s="76" t="s">
        <v>1</v>
      </c>
      <c r="K1" s="76"/>
      <c r="L1" s="76"/>
      <c r="M1" s="76"/>
      <c r="N1" s="76"/>
    </row>
    <row r="2" spans="1:14">
      <c r="A2" s="77" t="s">
        <v>2</v>
      </c>
      <c r="B2" s="77"/>
      <c r="C2" s="77"/>
      <c r="D2" s="77"/>
      <c r="E2" s="77"/>
      <c r="F2" s="77"/>
      <c r="J2" s="77" t="s">
        <v>2</v>
      </c>
      <c r="K2" s="77"/>
      <c r="L2" s="77"/>
      <c r="M2" s="77"/>
    </row>
    <row r="3" spans="1:14">
      <c r="A3" s="77" t="s">
        <v>3</v>
      </c>
      <c r="B3" s="77"/>
      <c r="C3" s="77"/>
      <c r="D3" s="77"/>
      <c r="E3" s="77"/>
      <c r="F3" s="77"/>
      <c r="J3" s="77" t="s">
        <v>3</v>
      </c>
      <c r="K3" s="77"/>
      <c r="L3" s="77"/>
      <c r="M3" s="77"/>
    </row>
    <row r="5" spans="1:14">
      <c r="A5" s="15"/>
      <c r="B5" s="16" t="s">
        <v>4</v>
      </c>
      <c r="C5" s="15"/>
      <c r="D5" s="15"/>
      <c r="E5" s="15"/>
      <c r="F5" s="15"/>
      <c r="G5" s="17"/>
      <c r="H5" s="15"/>
      <c r="I5" s="15"/>
      <c r="J5" s="15"/>
      <c r="K5" s="16" t="s">
        <v>4</v>
      </c>
      <c r="L5" s="15"/>
      <c r="M5" s="15"/>
      <c r="N5" s="17"/>
    </row>
    <row r="6" spans="1:14">
      <c r="A6" s="2"/>
      <c r="B6" s="2" t="s">
        <v>5</v>
      </c>
      <c r="C6" s="2">
        <v>1059517</v>
      </c>
      <c r="D6" s="1"/>
      <c r="E6" s="1"/>
      <c r="F6" s="1"/>
      <c r="G6" s="8"/>
      <c r="J6" s="2"/>
      <c r="K6" s="2" t="s">
        <v>5</v>
      </c>
      <c r="L6" s="2">
        <v>1059517</v>
      </c>
      <c r="M6" s="1"/>
      <c r="N6" s="8"/>
    </row>
    <row r="7" spans="1:14">
      <c r="A7" s="2"/>
      <c r="B7" s="2" t="s">
        <v>6</v>
      </c>
      <c r="C7" s="2" t="s">
        <v>7</v>
      </c>
      <c r="D7" s="1" t="s">
        <v>8</v>
      </c>
      <c r="E7" s="1"/>
      <c r="F7" s="1"/>
      <c r="G7" s="8"/>
      <c r="J7" s="2"/>
      <c r="K7" s="2" t="s">
        <v>6</v>
      </c>
      <c r="L7" s="2" t="s">
        <v>7</v>
      </c>
      <c r="M7" s="1" t="s">
        <v>8</v>
      </c>
      <c r="N7" s="8"/>
    </row>
    <row r="8" spans="1:14">
      <c r="A8" s="35"/>
      <c r="B8" s="7" t="s">
        <v>9</v>
      </c>
      <c r="C8" s="7" t="s">
        <v>10</v>
      </c>
      <c r="D8" s="7" t="s">
        <v>11</v>
      </c>
      <c r="E8" s="6" t="s">
        <v>12</v>
      </c>
      <c r="F8" s="6" t="s">
        <v>13</v>
      </c>
      <c r="G8" s="7" t="s">
        <v>14</v>
      </c>
      <c r="J8" s="35"/>
      <c r="K8" s="7" t="s">
        <v>9</v>
      </c>
      <c r="L8" s="7" t="s">
        <v>15</v>
      </c>
      <c r="M8" s="7" t="s">
        <v>11</v>
      </c>
      <c r="N8" s="7" t="s">
        <v>14</v>
      </c>
    </row>
    <row r="9" spans="1:14">
      <c r="A9" s="35"/>
      <c r="B9" s="35"/>
      <c r="C9" s="35"/>
      <c r="D9" s="35"/>
      <c r="E9" s="35"/>
      <c r="F9" s="35"/>
      <c r="G9" s="35"/>
      <c r="J9" s="35"/>
      <c r="K9" s="35"/>
      <c r="L9" s="35"/>
      <c r="M9" s="35"/>
      <c r="N9" s="35"/>
    </row>
    <row r="10" spans="1:14">
      <c r="A10" s="3"/>
      <c r="B10" s="4">
        <v>0</v>
      </c>
      <c r="C10" s="12">
        <v>7.8169000000000002E-2</v>
      </c>
      <c r="D10" s="4">
        <v>1059517</v>
      </c>
      <c r="E10" s="4">
        <f xml:space="preserve"> C6 - D10</f>
        <v>0</v>
      </c>
      <c r="F10" s="10">
        <f xml:space="preserve"> (E10/1059517)*100</f>
        <v>0</v>
      </c>
      <c r="G10" s="4">
        <v>1063618</v>
      </c>
      <c r="J10" s="3"/>
      <c r="K10" s="4">
        <v>0</v>
      </c>
      <c r="L10" s="12">
        <v>6.00129</v>
      </c>
      <c r="M10" s="4">
        <v>1059517</v>
      </c>
      <c r="N10" s="4">
        <v>1063618</v>
      </c>
    </row>
    <row r="11" spans="1:14">
      <c r="A11" s="4" t="s">
        <v>16</v>
      </c>
      <c r="B11" s="4">
        <v>2</v>
      </c>
      <c r="C11" s="12">
        <v>7.4369699999999997E-2</v>
      </c>
      <c r="D11" s="4">
        <v>704359</v>
      </c>
      <c r="E11" s="4">
        <f xml:space="preserve"> C6 - D11</f>
        <v>355158</v>
      </c>
      <c r="F11" s="10">
        <f xml:space="preserve"> (E11/1059517)</f>
        <v>0.33520745773781829</v>
      </c>
      <c r="G11" s="4">
        <v>707280</v>
      </c>
      <c r="J11" s="4" t="s">
        <v>16</v>
      </c>
      <c r="K11" s="4">
        <v>2</v>
      </c>
      <c r="L11" s="12">
        <v>19.7639</v>
      </c>
      <c r="M11" s="4">
        <v>704958</v>
      </c>
      <c r="N11" s="4">
        <v>705112</v>
      </c>
    </row>
    <row r="12" spans="1:14">
      <c r="A12" s="4"/>
      <c r="B12" s="4">
        <v>8</v>
      </c>
      <c r="C12" s="12">
        <v>5.8758600000000001E-2</v>
      </c>
      <c r="D12" s="4">
        <v>91265</v>
      </c>
      <c r="E12" s="4">
        <f xml:space="preserve"> C6 - D12</f>
        <v>968252</v>
      </c>
      <c r="F12" s="10">
        <f t="shared" ref="F12:F13" si="0" xml:space="preserve"> (E12/1059517)</f>
        <v>0.91386169358301939</v>
      </c>
      <c r="G12" s="4">
        <v>91913</v>
      </c>
      <c r="J12" s="4"/>
      <c r="K12" s="4">
        <v>8</v>
      </c>
      <c r="L12" s="12">
        <v>8.5341699999999996</v>
      </c>
      <c r="M12" s="4">
        <v>91300</v>
      </c>
      <c r="N12" s="4">
        <v>91316</v>
      </c>
    </row>
    <row r="13" spans="1:14">
      <c r="A13" s="4"/>
      <c r="B13" s="4">
        <v>15</v>
      </c>
      <c r="C13" s="12">
        <v>5.5807500000000003E-2</v>
      </c>
      <c r="D13" s="4">
        <v>6729</v>
      </c>
      <c r="E13" s="4">
        <f xml:space="preserve"> C6 - D13</f>
        <v>1052788</v>
      </c>
      <c r="F13" s="10">
        <f t="shared" si="0"/>
        <v>0.99364899289015651</v>
      </c>
      <c r="G13" s="4">
        <v>6906</v>
      </c>
      <c r="J13" s="4"/>
      <c r="K13" s="4">
        <v>15</v>
      </c>
      <c r="L13" s="12">
        <v>6.4492599999999998</v>
      </c>
      <c r="M13" s="4">
        <v>6746</v>
      </c>
      <c r="N13" s="4">
        <v>6746</v>
      </c>
    </row>
    <row r="14" spans="1:14">
      <c r="A14" s="35"/>
      <c r="B14" s="35"/>
      <c r="G14" s="35"/>
      <c r="J14" s="35"/>
      <c r="K14" s="35"/>
      <c r="N14" s="35"/>
    </row>
    <row r="15" spans="1:14">
      <c r="A15" s="5"/>
      <c r="B15" s="5">
        <v>0</v>
      </c>
      <c r="C15" s="13">
        <v>7.7925700000000001E-2</v>
      </c>
      <c r="D15" s="5">
        <v>1059517</v>
      </c>
      <c r="E15" s="5">
        <f xml:space="preserve"> 1059517 - D15</f>
        <v>0</v>
      </c>
      <c r="F15" s="11">
        <f xml:space="preserve"> (E15/1059517)</f>
        <v>0</v>
      </c>
      <c r="G15" s="5">
        <v>1063618</v>
      </c>
      <c r="J15" s="5"/>
      <c r="K15" s="5">
        <v>0</v>
      </c>
      <c r="L15" s="13">
        <v>17.8447</v>
      </c>
      <c r="M15" s="5">
        <v>1059517</v>
      </c>
      <c r="N15" s="5">
        <v>1063618</v>
      </c>
    </row>
    <row r="16" spans="1:14">
      <c r="A16" s="5"/>
      <c r="B16" s="5">
        <v>10</v>
      </c>
      <c r="C16" s="13">
        <v>7.5709799999999994E-2</v>
      </c>
      <c r="D16" s="5">
        <v>735572</v>
      </c>
      <c r="E16" s="5">
        <f t="shared" ref="E16:E18" si="1" xml:space="preserve"> 1059517 - D16</f>
        <v>323945</v>
      </c>
      <c r="F16" s="11">
        <f t="shared" ref="F16:F18" si="2" xml:space="preserve"> (E16/1059517)</f>
        <v>0.30574780772748339</v>
      </c>
      <c r="G16" s="5">
        <v>738564</v>
      </c>
      <c r="J16" s="5"/>
      <c r="K16" s="5">
        <v>10</v>
      </c>
      <c r="L16" s="13">
        <v>119.327</v>
      </c>
      <c r="M16" s="5">
        <v>735790</v>
      </c>
      <c r="N16" s="5">
        <v>735832</v>
      </c>
    </row>
    <row r="17" spans="1:14">
      <c r="A17" s="5" t="s">
        <v>17</v>
      </c>
      <c r="B17" s="5">
        <v>50</v>
      </c>
      <c r="C17" s="13">
        <v>5.6229700000000001E-2</v>
      </c>
      <c r="D17" s="5">
        <v>20173</v>
      </c>
      <c r="E17" s="5">
        <f t="shared" si="1"/>
        <v>1039344</v>
      </c>
      <c r="F17" s="11">
        <f t="shared" si="2"/>
        <v>0.98096019223853892</v>
      </c>
      <c r="G17" s="5">
        <v>20459</v>
      </c>
      <c r="J17" s="5" t="s">
        <v>17</v>
      </c>
      <c r="K17" s="5">
        <v>50</v>
      </c>
      <c r="L17" s="13">
        <v>18.331700000000001</v>
      </c>
      <c r="M17" s="5">
        <v>20176</v>
      </c>
      <c r="N17" s="5">
        <v>20176</v>
      </c>
    </row>
    <row r="18" spans="1:14">
      <c r="A18" s="5"/>
      <c r="B18" s="5">
        <v>100</v>
      </c>
      <c r="C18" s="13">
        <v>5.5622900000000003E-2</v>
      </c>
      <c r="D18" s="5">
        <v>2426</v>
      </c>
      <c r="E18" s="5">
        <f t="shared" si="1"/>
        <v>1057091</v>
      </c>
      <c r="F18" s="11">
        <f t="shared" si="2"/>
        <v>0.99771027741886165</v>
      </c>
      <c r="G18" s="5">
        <v>2538</v>
      </c>
      <c r="J18" s="5"/>
      <c r="K18" s="5">
        <v>100</v>
      </c>
      <c r="L18" s="13">
        <v>19.2852</v>
      </c>
      <c r="M18" s="5">
        <v>2426</v>
      </c>
      <c r="N18" s="5">
        <v>2426</v>
      </c>
    </row>
    <row r="19" spans="1:14">
      <c r="A19" s="35"/>
      <c r="B19" s="35"/>
      <c r="G19" s="35"/>
      <c r="J19" s="35"/>
      <c r="K19" s="35"/>
      <c r="N19" s="35"/>
    </row>
    <row r="20" spans="1:14">
      <c r="A20" s="4"/>
      <c r="B20" s="4">
        <v>0</v>
      </c>
      <c r="C20" s="12">
        <v>7.7773999999999996E-2</v>
      </c>
      <c r="D20" s="4">
        <v>1059517</v>
      </c>
      <c r="E20" s="4">
        <f>1059517- D20</f>
        <v>0</v>
      </c>
      <c r="F20" s="10">
        <f xml:space="preserve"> (E20/1059517)</f>
        <v>0</v>
      </c>
      <c r="G20" s="4">
        <v>1063618</v>
      </c>
      <c r="J20" s="4"/>
      <c r="K20" s="4">
        <v>0</v>
      </c>
      <c r="L20" s="12">
        <v>66.333200000000005</v>
      </c>
      <c r="M20" s="4">
        <v>1059517</v>
      </c>
      <c r="N20" s="4">
        <v>1063618</v>
      </c>
    </row>
    <row r="21" spans="1:14">
      <c r="A21" s="4"/>
      <c r="B21" s="4">
        <v>50</v>
      </c>
      <c r="C21" s="12">
        <v>7.5299699999999997E-2</v>
      </c>
      <c r="D21" s="4">
        <v>721885</v>
      </c>
      <c r="E21" s="4">
        <f t="shared" ref="E21:E23" si="3">1059517- D21</f>
        <v>337632</v>
      </c>
      <c r="F21" s="10">
        <f t="shared" ref="F21:F23" si="4" xml:space="preserve"> (E21/1059517)</f>
        <v>0.31866595816773113</v>
      </c>
      <c r="G21" s="4">
        <v>724872</v>
      </c>
      <c r="J21" s="4"/>
      <c r="K21" s="4">
        <v>50</v>
      </c>
      <c r="L21" s="12">
        <v>630.66899999999998</v>
      </c>
      <c r="M21" s="4">
        <v>721957</v>
      </c>
      <c r="N21" s="4">
        <v>721957</v>
      </c>
    </row>
    <row r="22" spans="1:14">
      <c r="A22" s="4" t="s">
        <v>18</v>
      </c>
      <c r="B22" s="4">
        <v>250</v>
      </c>
      <c r="C22" s="12">
        <v>5.55878E-2</v>
      </c>
      <c r="D22" s="4">
        <v>7239</v>
      </c>
      <c r="E22" s="4">
        <f t="shared" si="3"/>
        <v>1052278</v>
      </c>
      <c r="F22" s="10">
        <f t="shared" si="4"/>
        <v>0.99316764148192049</v>
      </c>
      <c r="G22" s="4">
        <v>7392</v>
      </c>
      <c r="J22" s="4" t="s">
        <v>18</v>
      </c>
      <c r="K22" s="4">
        <v>250</v>
      </c>
      <c r="L22" s="12">
        <v>66.147599999999997</v>
      </c>
      <c r="M22" s="4">
        <v>7239</v>
      </c>
      <c r="N22" s="4">
        <v>7239</v>
      </c>
    </row>
    <row r="23" spans="1:14">
      <c r="A23" s="4"/>
      <c r="B23" s="4">
        <v>500</v>
      </c>
      <c r="C23" s="12">
        <v>5.53733E-2</v>
      </c>
      <c r="D23" s="4">
        <v>840</v>
      </c>
      <c r="E23" s="4">
        <f t="shared" si="3"/>
        <v>1058677</v>
      </c>
      <c r="F23" s="10">
        <f t="shared" si="4"/>
        <v>0.99920718591584656</v>
      </c>
      <c r="G23" s="4">
        <v>872</v>
      </c>
      <c r="J23" s="4"/>
      <c r="K23" s="4">
        <v>500</v>
      </c>
      <c r="L23" s="12">
        <v>65.282799999999995</v>
      </c>
      <c r="M23" s="4">
        <v>840</v>
      </c>
      <c r="N23" s="4">
        <v>840</v>
      </c>
    </row>
    <row r="24" spans="1:14">
      <c r="G24" s="35"/>
      <c r="N24" s="35"/>
    </row>
    <row r="25" spans="1:14">
      <c r="A25" s="5"/>
      <c r="B25" s="5">
        <v>0</v>
      </c>
      <c r="C25" s="13">
        <v>7.7643799999999999E-2</v>
      </c>
      <c r="D25" s="5">
        <v>1059517</v>
      </c>
      <c r="E25" s="5">
        <f>1059517- D25</f>
        <v>0</v>
      </c>
      <c r="F25" s="11">
        <f xml:space="preserve"> (E25/1059517)</f>
        <v>0</v>
      </c>
      <c r="G25" s="5">
        <v>1063618</v>
      </c>
      <c r="J25" s="5"/>
      <c r="K25" s="5">
        <v>0</v>
      </c>
      <c r="L25" s="5">
        <v>128.149</v>
      </c>
      <c r="M25" s="5">
        <v>1059517</v>
      </c>
      <c r="N25" s="5">
        <v>1063618</v>
      </c>
    </row>
    <row r="26" spans="1:14">
      <c r="A26" s="5"/>
      <c r="B26" s="5">
        <v>100</v>
      </c>
      <c r="C26" s="13">
        <v>7.5042700000000004E-2</v>
      </c>
      <c r="D26" s="5">
        <v>719232</v>
      </c>
      <c r="E26" s="5">
        <f t="shared" ref="E26:E28" si="5">1059517- D26</f>
        <v>340285</v>
      </c>
      <c r="F26" s="11">
        <f t="shared" ref="F26:F28" si="6" xml:space="preserve"> (E26/1059517)</f>
        <v>0.32116992931684907</v>
      </c>
      <c r="G26" s="5">
        <v>722217</v>
      </c>
      <c r="J26" s="5"/>
      <c r="K26" s="5">
        <v>100</v>
      </c>
      <c r="L26" s="5">
        <v>968.22199999999998</v>
      </c>
      <c r="M26" s="5">
        <v>719268</v>
      </c>
      <c r="N26" s="5">
        <v>719268</v>
      </c>
    </row>
    <row r="27" spans="1:14">
      <c r="A27" s="5" t="s">
        <v>19</v>
      </c>
      <c r="B27" s="5">
        <v>250</v>
      </c>
      <c r="C27" s="13">
        <v>6.3078899999999993E-2</v>
      </c>
      <c r="D27" s="5">
        <v>240171</v>
      </c>
      <c r="E27" s="5">
        <f t="shared" si="5"/>
        <v>819346</v>
      </c>
      <c r="F27" s="11">
        <f t="shared" si="6"/>
        <v>0.77332029594617169</v>
      </c>
      <c r="G27" s="5">
        <v>241489</v>
      </c>
      <c r="J27" s="5" t="s">
        <v>19</v>
      </c>
      <c r="K27" s="5">
        <v>250</v>
      </c>
      <c r="L27" s="5">
        <v>295.01100000000002</v>
      </c>
      <c r="M27" s="5">
        <v>240171</v>
      </c>
      <c r="N27" s="5">
        <v>240171</v>
      </c>
    </row>
    <row r="28" spans="1:14">
      <c r="A28" s="5"/>
      <c r="B28" s="5">
        <v>1000</v>
      </c>
      <c r="C28" s="13">
        <v>5.5326899999999998E-2</v>
      </c>
      <c r="D28" s="5">
        <v>674</v>
      </c>
      <c r="E28" s="5">
        <f t="shared" si="5"/>
        <v>1058843</v>
      </c>
      <c r="F28" s="11">
        <f t="shared" si="6"/>
        <v>0.99936386108009589</v>
      </c>
      <c r="G28" s="5">
        <v>695</v>
      </c>
      <c r="J28" s="5"/>
      <c r="K28" s="5">
        <v>1000</v>
      </c>
      <c r="L28" s="5">
        <v>125.858</v>
      </c>
      <c r="M28" s="5">
        <v>674</v>
      </c>
      <c r="N28" s="5">
        <v>674</v>
      </c>
    </row>
    <row r="29" spans="1:14">
      <c r="G29" s="35"/>
      <c r="N29" s="35"/>
    </row>
    <row r="30" spans="1:14">
      <c r="A30" s="19"/>
      <c r="B30" s="19">
        <v>0</v>
      </c>
      <c r="C30" s="20">
        <v>7.7469800000000005E-2</v>
      </c>
      <c r="D30" s="19">
        <v>1059517</v>
      </c>
      <c r="E30" s="19">
        <f>1059517- D30</f>
        <v>0</v>
      </c>
      <c r="F30" s="21">
        <f xml:space="preserve"> (E30/1059517)</f>
        <v>0</v>
      </c>
      <c r="G30" s="19">
        <v>1063618</v>
      </c>
      <c r="J30" s="19"/>
      <c r="K30" s="19">
        <v>0</v>
      </c>
      <c r="L30" s="19">
        <v>250.49100000000001</v>
      </c>
      <c r="M30" s="19">
        <v>1059517</v>
      </c>
      <c r="N30" s="19">
        <v>1063618</v>
      </c>
    </row>
    <row r="31" spans="1:14">
      <c r="A31" s="19"/>
      <c r="B31" s="19">
        <v>200</v>
      </c>
      <c r="C31" s="20">
        <v>7.4608099999999997E-2</v>
      </c>
      <c r="D31" s="19">
        <v>717819</v>
      </c>
      <c r="E31" s="19">
        <f t="shared" ref="E31:E33" si="7">1059517- D31</f>
        <v>341698</v>
      </c>
      <c r="F31" s="21">
        <f t="shared" ref="F31:F32" si="8" xml:space="preserve"> (E31/1059517)</f>
        <v>0.32250355586555007</v>
      </c>
      <c r="G31" s="19">
        <v>720833</v>
      </c>
      <c r="J31" s="19"/>
      <c r="K31" s="19">
        <v>200</v>
      </c>
      <c r="L31" s="19">
        <v>1457.11</v>
      </c>
      <c r="M31" s="19">
        <v>717831</v>
      </c>
      <c r="N31" s="19">
        <v>717831</v>
      </c>
    </row>
    <row r="32" spans="1:14">
      <c r="A32" s="19" t="s">
        <v>20</v>
      </c>
      <c r="B32" s="19">
        <v>1000</v>
      </c>
      <c r="C32" s="20">
        <v>5.5341300000000003E-2</v>
      </c>
      <c r="D32" s="19">
        <v>3645</v>
      </c>
      <c r="E32" s="19">
        <f t="shared" si="7"/>
        <v>1055872</v>
      </c>
      <c r="F32" s="21">
        <f t="shared" si="8"/>
        <v>0.99655975317054846</v>
      </c>
      <c r="G32" s="19">
        <v>3718</v>
      </c>
      <c r="J32" s="19" t="s">
        <v>20</v>
      </c>
      <c r="K32" s="19">
        <v>1000</v>
      </c>
      <c r="L32" s="19">
        <v>249.89500000000001</v>
      </c>
      <c r="M32" s="19">
        <v>3645</v>
      </c>
      <c r="N32" s="19">
        <v>3645</v>
      </c>
    </row>
    <row r="33" spans="1:14">
      <c r="A33" s="19"/>
      <c r="B33" s="19">
        <v>2000</v>
      </c>
      <c r="C33" s="20">
        <v>5.5257599999999997E-2</v>
      </c>
      <c r="D33" s="19">
        <v>467</v>
      </c>
      <c r="E33" s="19">
        <f t="shared" si="7"/>
        <v>1059050</v>
      </c>
      <c r="F33" s="21">
        <f xml:space="preserve"> (E33/1059517)</f>
        <v>0.99955923312226236</v>
      </c>
      <c r="G33" s="19">
        <v>475</v>
      </c>
      <c r="J33" s="19"/>
      <c r="K33" s="19">
        <v>2000</v>
      </c>
      <c r="L33" s="19">
        <v>245.197</v>
      </c>
      <c r="M33" s="19">
        <v>467</v>
      </c>
      <c r="N33" s="19">
        <v>467</v>
      </c>
    </row>
    <row r="34" spans="1:14">
      <c r="G34" s="35"/>
      <c r="N34" s="35"/>
    </row>
    <row r="35" spans="1:14">
      <c r="G35" s="35"/>
      <c r="N35" s="35"/>
    </row>
    <row r="36" spans="1:14">
      <c r="G36" s="35"/>
      <c r="N36" s="35"/>
    </row>
    <row r="37" spans="1:14">
      <c r="A37" s="15"/>
      <c r="B37" s="16" t="s">
        <v>21</v>
      </c>
      <c r="C37" s="15"/>
      <c r="D37" s="15"/>
      <c r="E37" s="15"/>
      <c r="F37" s="15"/>
      <c r="G37" s="18"/>
      <c r="H37" s="15"/>
      <c r="I37" s="15"/>
      <c r="J37" s="15"/>
      <c r="K37" s="16" t="s">
        <v>21</v>
      </c>
      <c r="L37" s="15"/>
      <c r="M37" s="15"/>
      <c r="N37" s="18"/>
    </row>
    <row r="38" spans="1:14">
      <c r="A38" s="2"/>
      <c r="B38" s="2" t="s">
        <v>5</v>
      </c>
      <c r="C38" s="2">
        <v>6215039</v>
      </c>
      <c r="D38" s="1"/>
      <c r="E38" s="1"/>
      <c r="F38" s="1"/>
      <c r="G38" s="9"/>
      <c r="J38" s="2"/>
      <c r="K38" s="2" t="s">
        <v>5</v>
      </c>
      <c r="L38" s="2">
        <v>6215039</v>
      </c>
      <c r="M38" s="1"/>
      <c r="N38" s="9"/>
    </row>
    <row r="39" spans="1:14">
      <c r="A39" s="2"/>
      <c r="B39" s="2" t="s">
        <v>6</v>
      </c>
      <c r="C39" s="2" t="s">
        <v>22</v>
      </c>
      <c r="D39" s="1" t="s">
        <v>8</v>
      </c>
      <c r="E39" s="1"/>
      <c r="F39" s="1"/>
      <c r="G39" s="9"/>
      <c r="J39" s="2"/>
      <c r="K39" s="2" t="s">
        <v>6</v>
      </c>
      <c r="L39" s="2" t="s">
        <v>22</v>
      </c>
      <c r="M39" s="1" t="s">
        <v>8</v>
      </c>
      <c r="N39" s="9"/>
    </row>
    <row r="40" spans="1:14">
      <c r="A40" s="35"/>
      <c r="B40" s="7" t="s">
        <v>9</v>
      </c>
      <c r="C40" s="7" t="s">
        <v>10</v>
      </c>
      <c r="D40" s="7" t="s">
        <v>11</v>
      </c>
      <c r="E40" s="6" t="s">
        <v>12</v>
      </c>
      <c r="F40" s="6" t="s">
        <v>13</v>
      </c>
      <c r="G40" s="7" t="s">
        <v>14</v>
      </c>
      <c r="J40" s="35"/>
      <c r="K40" s="7" t="s">
        <v>9</v>
      </c>
      <c r="L40" s="7" t="s">
        <v>15</v>
      </c>
      <c r="M40" s="7" t="s">
        <v>11</v>
      </c>
      <c r="N40" s="7" t="s">
        <v>14</v>
      </c>
    </row>
    <row r="41" spans="1:14">
      <c r="A41" s="35"/>
      <c r="B41" s="35"/>
      <c r="C41" s="35"/>
      <c r="D41" s="35"/>
      <c r="E41" s="35"/>
      <c r="F41" s="35"/>
      <c r="G41" s="35"/>
      <c r="J41" s="35"/>
      <c r="K41" s="35"/>
      <c r="L41" s="35"/>
      <c r="M41" s="35"/>
      <c r="N41" s="35"/>
    </row>
    <row r="42" spans="1:14">
      <c r="A42" s="3"/>
      <c r="B42" s="4">
        <v>0</v>
      </c>
      <c r="C42" s="12">
        <v>0.45904800000000001</v>
      </c>
      <c r="D42" s="4">
        <v>6215039</v>
      </c>
      <c r="E42" s="4">
        <f xml:space="preserve"> C38 - D42</f>
        <v>0</v>
      </c>
      <c r="F42" s="10">
        <f xml:space="preserve"> E42/6215039</f>
        <v>0</v>
      </c>
      <c r="G42" s="4">
        <v>6234054</v>
      </c>
      <c r="J42" s="3"/>
      <c r="K42" s="4">
        <v>0</v>
      </c>
      <c r="L42" s="12">
        <v>32.494199999999999</v>
      </c>
      <c r="M42" s="4">
        <v>6215039</v>
      </c>
      <c r="N42" s="4">
        <v>6234054</v>
      </c>
    </row>
    <row r="43" spans="1:14">
      <c r="A43" s="4" t="s">
        <v>16</v>
      </c>
      <c r="B43" s="4">
        <v>2</v>
      </c>
      <c r="C43" s="12">
        <v>0.43238199999999999</v>
      </c>
      <c r="D43" s="4">
        <v>3943245</v>
      </c>
      <c r="E43" s="4">
        <f xml:space="preserve"> 6215039 - D43</f>
        <v>2271794</v>
      </c>
      <c r="F43" s="10">
        <f t="shared" ref="F43:F45" si="9" xml:space="preserve"> E43/6215039</f>
        <v>0.36553173680808759</v>
      </c>
      <c r="G43" s="4">
        <v>3956022</v>
      </c>
      <c r="J43" s="4" t="s">
        <v>16</v>
      </c>
      <c r="K43" s="4">
        <v>2</v>
      </c>
      <c r="L43" s="12">
        <v>194.066</v>
      </c>
      <c r="M43" s="4">
        <v>3945727</v>
      </c>
      <c r="N43" s="4">
        <v>3946051</v>
      </c>
    </row>
    <row r="44" spans="1:14">
      <c r="A44" s="4"/>
      <c r="B44" s="4">
        <v>8</v>
      </c>
      <c r="C44" s="12">
        <v>0.338584</v>
      </c>
      <c r="D44" s="4">
        <v>344806</v>
      </c>
      <c r="E44" s="4">
        <f t="shared" ref="E44:E45" si="10" xml:space="preserve"> 6215039 - D44</f>
        <v>5870233</v>
      </c>
      <c r="F44" s="10">
        <f t="shared" si="9"/>
        <v>0.94452070212270589</v>
      </c>
      <c r="G44" s="4">
        <v>346519</v>
      </c>
      <c r="J44" s="4"/>
      <c r="K44" s="4">
        <v>8</v>
      </c>
      <c r="L44" s="12">
        <v>56.735199999999999</v>
      </c>
      <c r="M44" s="4">
        <v>344837</v>
      </c>
      <c r="N44" s="4">
        <v>344846</v>
      </c>
    </row>
    <row r="45" spans="1:14">
      <c r="A45" s="4"/>
      <c r="B45" s="4">
        <v>15</v>
      </c>
      <c r="C45" s="12">
        <v>0.326764</v>
      </c>
      <c r="D45" s="4">
        <v>13647</v>
      </c>
      <c r="E45" s="4">
        <f t="shared" si="10"/>
        <v>6201392</v>
      </c>
      <c r="F45" s="10">
        <f t="shared" si="9"/>
        <v>0.99780419720616398</v>
      </c>
      <c r="G45" s="4">
        <v>13877</v>
      </c>
      <c r="J45" s="4"/>
      <c r="K45" s="4">
        <v>15</v>
      </c>
      <c r="L45" s="12">
        <v>33.558500000000002</v>
      </c>
      <c r="M45" s="4">
        <v>13650</v>
      </c>
      <c r="N45" s="4">
        <v>13650</v>
      </c>
    </row>
    <row r="46" spans="1:14">
      <c r="A46" s="35"/>
      <c r="B46" s="35"/>
      <c r="G46" s="35"/>
      <c r="J46" s="35"/>
      <c r="K46" s="35"/>
      <c r="N46" s="35"/>
    </row>
    <row r="47" spans="1:14">
      <c r="A47" s="5"/>
      <c r="B47" s="5">
        <v>0</v>
      </c>
      <c r="C47" s="13">
        <v>0.45828099999999999</v>
      </c>
      <c r="D47" s="5">
        <v>6215039</v>
      </c>
      <c r="E47" s="5">
        <f xml:space="preserve"> 6215039- D47</f>
        <v>0</v>
      </c>
      <c r="F47" s="11">
        <f xml:space="preserve"> E47/6215039</f>
        <v>0</v>
      </c>
      <c r="G47" s="5">
        <v>6234054</v>
      </c>
      <c r="J47" s="5"/>
      <c r="K47" s="5">
        <v>0</v>
      </c>
      <c r="L47" s="13">
        <v>89.578500000000005</v>
      </c>
      <c r="M47" s="5">
        <v>6215039</v>
      </c>
      <c r="N47" s="5">
        <v>6234054</v>
      </c>
    </row>
    <row r="48" spans="1:14">
      <c r="A48" s="5"/>
      <c r="B48" s="5">
        <v>10</v>
      </c>
      <c r="C48" s="13">
        <v>0.443305</v>
      </c>
      <c r="D48" s="5">
        <v>4117153</v>
      </c>
      <c r="E48" s="5">
        <f t="shared" ref="E48:E50" si="11" xml:space="preserve"> 6215039- D48</f>
        <v>2097886</v>
      </c>
      <c r="F48" s="11">
        <f xml:space="preserve"> E48/6215039</f>
        <v>0.33754993331498001</v>
      </c>
      <c r="G48" s="5">
        <v>4130335</v>
      </c>
      <c r="J48" s="5"/>
      <c r="K48" s="5">
        <v>10</v>
      </c>
      <c r="L48" s="13">
        <v>1288</v>
      </c>
      <c r="M48" s="5">
        <v>4117992</v>
      </c>
      <c r="N48" s="5">
        <v>4118009</v>
      </c>
    </row>
    <row r="49" spans="1:14">
      <c r="A49" s="5" t="s">
        <v>17</v>
      </c>
      <c r="B49" s="5">
        <v>50</v>
      </c>
      <c r="C49" s="13">
        <v>0.32800299999999999</v>
      </c>
      <c r="D49" s="5">
        <v>39678</v>
      </c>
      <c r="E49" s="5">
        <f t="shared" si="11"/>
        <v>6175361</v>
      </c>
      <c r="F49" s="11">
        <f t="shared" ref="F49:F51" si="12" xml:space="preserve"> E49/6215039</f>
        <v>0.99361580836419527</v>
      </c>
      <c r="G49" s="5">
        <v>40037</v>
      </c>
      <c r="J49" s="5" t="s">
        <v>17</v>
      </c>
      <c r="K49" s="5">
        <v>50</v>
      </c>
      <c r="L49" s="13">
        <v>95.937899999999999</v>
      </c>
      <c r="M49" s="5">
        <v>39679</v>
      </c>
      <c r="N49" s="5">
        <v>39679</v>
      </c>
    </row>
    <row r="50" spans="1:14">
      <c r="A50" s="5"/>
      <c r="B50" s="5">
        <v>100</v>
      </c>
      <c r="C50" s="13">
        <v>0.32673999999999997</v>
      </c>
      <c r="D50" s="5">
        <v>2143</v>
      </c>
      <c r="E50" s="5">
        <f t="shared" si="11"/>
        <v>6212896</v>
      </c>
      <c r="F50" s="11">
        <f t="shared" si="12"/>
        <v>0.9996551912224525</v>
      </c>
      <c r="G50" s="5">
        <v>2188</v>
      </c>
      <c r="J50" s="5"/>
      <c r="K50" s="5">
        <v>100</v>
      </c>
      <c r="L50" s="13">
        <v>87.213700000000003</v>
      </c>
      <c r="M50" s="5">
        <v>2143</v>
      </c>
      <c r="N50" s="5">
        <v>2143</v>
      </c>
    </row>
    <row r="51" spans="1:14">
      <c r="A51" s="35"/>
      <c r="B51" s="35"/>
      <c r="G51" s="35"/>
      <c r="J51" s="35"/>
      <c r="K51" s="35"/>
      <c r="N51" s="35"/>
    </row>
    <row r="52" spans="1:14">
      <c r="A52" s="4"/>
      <c r="B52" s="4">
        <v>0</v>
      </c>
      <c r="C52" s="12">
        <v>0.45754299999999998</v>
      </c>
      <c r="D52" s="4">
        <v>6215039</v>
      </c>
      <c r="E52" s="4">
        <f xml:space="preserve"> 6215039 - D52</f>
        <v>0</v>
      </c>
      <c r="F52" s="10">
        <f xml:space="preserve"> E52/6215039</f>
        <v>0</v>
      </c>
      <c r="G52" s="4">
        <v>6234054</v>
      </c>
      <c r="J52" s="4"/>
      <c r="K52" s="4">
        <v>0</v>
      </c>
      <c r="L52" s="4">
        <v>337.87400000000002</v>
      </c>
      <c r="M52" s="4">
        <v>6215039</v>
      </c>
      <c r="N52" s="4">
        <v>6234054</v>
      </c>
    </row>
    <row r="53" spans="1:14">
      <c r="A53" s="4"/>
      <c r="B53" s="4">
        <v>50</v>
      </c>
      <c r="C53" s="12">
        <v>0.44061800000000001</v>
      </c>
      <c r="D53" s="4">
        <v>4024375</v>
      </c>
      <c r="E53" s="4">
        <f t="shared" ref="E53:E55" si="13" xml:space="preserve"> 6215039 - D53</f>
        <v>2190664</v>
      </c>
      <c r="F53" s="10">
        <f t="shared" ref="F53:F55" si="14" xml:space="preserve"> E53/6215039</f>
        <v>0.35247791687228353</v>
      </c>
      <c r="G53" s="4">
        <v>4037232</v>
      </c>
      <c r="J53" s="4"/>
      <c r="K53" s="4">
        <v>50</v>
      </c>
      <c r="L53" s="4">
        <v>12529.5</v>
      </c>
      <c r="M53" s="4">
        <v>4024550</v>
      </c>
      <c r="N53" s="4">
        <v>4024550</v>
      </c>
    </row>
    <row r="54" spans="1:14">
      <c r="A54" s="4" t="s">
        <v>18</v>
      </c>
      <c r="B54" s="4">
        <v>250</v>
      </c>
      <c r="C54" s="12">
        <v>0.32620900000000003</v>
      </c>
      <c r="D54" s="4">
        <v>8734</v>
      </c>
      <c r="E54" s="4">
        <f t="shared" si="13"/>
        <v>6206305</v>
      </c>
      <c r="F54" s="10">
        <f t="shared" si="14"/>
        <v>0.99859469908394782</v>
      </c>
      <c r="G54" s="4">
        <v>8808</v>
      </c>
      <c r="J54" s="4" t="s">
        <v>18</v>
      </c>
      <c r="K54" s="4">
        <v>250</v>
      </c>
      <c r="L54" s="4">
        <v>340.41500000000002</v>
      </c>
      <c r="M54" s="4">
        <v>8734</v>
      </c>
      <c r="N54" s="4">
        <v>8734</v>
      </c>
    </row>
    <row r="55" spans="1:14">
      <c r="A55" s="4"/>
      <c r="B55" s="4">
        <v>500</v>
      </c>
      <c r="C55" s="12">
        <v>0.325845</v>
      </c>
      <c r="D55" s="4">
        <v>671</v>
      </c>
      <c r="E55" s="4">
        <f xml:space="preserve"> 6215039 - D55</f>
        <v>6214368</v>
      </c>
      <c r="F55" s="10">
        <f t="shared" si="14"/>
        <v>0.99989203607571886</v>
      </c>
      <c r="G55" s="4">
        <v>679</v>
      </c>
      <c r="J55" s="4"/>
      <c r="K55" s="4">
        <v>500</v>
      </c>
      <c r="L55" s="4">
        <v>330.26400000000001</v>
      </c>
      <c r="M55" s="4">
        <v>671</v>
      </c>
      <c r="N55" s="4">
        <v>671</v>
      </c>
    </row>
    <row r="56" spans="1:14">
      <c r="G56" s="35"/>
      <c r="N56" s="35"/>
    </row>
    <row r="57" spans="1:14">
      <c r="A57" s="5"/>
      <c r="B57" s="5">
        <v>0</v>
      </c>
      <c r="C57" s="13">
        <v>0.45687899999999998</v>
      </c>
      <c r="D57" s="5">
        <v>6215039</v>
      </c>
      <c r="E57" s="5">
        <f xml:space="preserve"> 6215039 - D57</f>
        <v>0</v>
      </c>
      <c r="F57" s="11">
        <f xml:space="preserve"> E57/6215039</f>
        <v>0</v>
      </c>
      <c r="G57" s="5">
        <v>6234054</v>
      </c>
      <c r="J57" s="5"/>
      <c r="K57" s="5">
        <v>0</v>
      </c>
      <c r="L57" s="5" t="s">
        <v>23</v>
      </c>
      <c r="M57" s="5" t="s">
        <v>23</v>
      </c>
      <c r="N57" s="5" t="s">
        <v>23</v>
      </c>
    </row>
    <row r="58" spans="1:14">
      <c r="A58" s="5"/>
      <c r="B58" s="5">
        <v>100</v>
      </c>
      <c r="C58" s="13">
        <v>0.439058</v>
      </c>
      <c r="D58" s="5">
        <v>4009364</v>
      </c>
      <c r="E58" s="5">
        <f t="shared" ref="E58:E60" si="15" xml:space="preserve"> 6215039 - D58</f>
        <v>2205675</v>
      </c>
      <c r="F58" s="11">
        <f t="shared" ref="F58:F60" si="16" xml:space="preserve"> E58/6215039</f>
        <v>0.35489318731547781</v>
      </c>
      <c r="G58" s="5">
        <v>4022089</v>
      </c>
      <c r="J58" s="5"/>
      <c r="K58" s="5">
        <v>100</v>
      </c>
      <c r="L58" s="5" t="s">
        <v>23</v>
      </c>
      <c r="M58" s="5" t="s">
        <v>23</v>
      </c>
      <c r="N58" s="5" t="s">
        <v>23</v>
      </c>
    </row>
    <row r="59" spans="1:14">
      <c r="A59" s="5" t="s">
        <v>19</v>
      </c>
      <c r="B59" s="5">
        <v>500</v>
      </c>
      <c r="C59" s="13">
        <v>0.32555800000000001</v>
      </c>
      <c r="D59" s="5">
        <v>5367</v>
      </c>
      <c r="E59" s="5">
        <f t="shared" si="15"/>
        <v>6209672</v>
      </c>
      <c r="F59" s="11">
        <f t="shared" si="16"/>
        <v>0.99913644950578751</v>
      </c>
      <c r="G59" s="5">
        <v>5426</v>
      </c>
      <c r="J59" s="5" t="s">
        <v>19</v>
      </c>
      <c r="K59" s="5">
        <v>500</v>
      </c>
      <c r="L59" s="5" t="s">
        <v>23</v>
      </c>
      <c r="M59" s="5" t="s">
        <v>23</v>
      </c>
      <c r="N59" s="5" t="s">
        <v>23</v>
      </c>
    </row>
    <row r="60" spans="1:14">
      <c r="A60" s="5"/>
      <c r="B60" s="5">
        <v>1000</v>
      </c>
      <c r="C60" s="13">
        <v>0.32549400000000001</v>
      </c>
      <c r="D60" s="5">
        <v>527</v>
      </c>
      <c r="E60" s="5">
        <f t="shared" si="15"/>
        <v>6214512</v>
      </c>
      <c r="F60" s="11">
        <f t="shared" si="16"/>
        <v>0.99991520568092973</v>
      </c>
      <c r="G60" s="5">
        <v>531</v>
      </c>
      <c r="J60" s="5"/>
      <c r="K60" s="5">
        <v>1000</v>
      </c>
      <c r="L60" s="5" t="s">
        <v>23</v>
      </c>
      <c r="M60" s="5" t="s">
        <v>23</v>
      </c>
      <c r="N60" s="5" t="s">
        <v>23</v>
      </c>
    </row>
    <row r="61" spans="1:14">
      <c r="G61" s="35"/>
      <c r="N61" s="35"/>
    </row>
    <row r="62" spans="1:14">
      <c r="A62" s="19"/>
      <c r="B62" s="19">
        <v>0</v>
      </c>
      <c r="C62" s="20">
        <v>0.45660800000000001</v>
      </c>
      <c r="D62" s="22">
        <v>6215039</v>
      </c>
      <c r="E62" s="19">
        <f xml:space="preserve"> 6215039 -D62</f>
        <v>0</v>
      </c>
      <c r="F62" s="21">
        <f xml:space="preserve"> E62/6215039</f>
        <v>0</v>
      </c>
      <c r="G62" s="19">
        <v>6234054</v>
      </c>
      <c r="J62" s="19"/>
      <c r="K62" s="19">
        <v>0</v>
      </c>
      <c r="L62" s="19" t="s">
        <v>23</v>
      </c>
      <c r="M62" s="19" t="s">
        <v>23</v>
      </c>
      <c r="N62" s="19" t="s">
        <v>23</v>
      </c>
    </row>
    <row r="63" spans="1:14">
      <c r="A63" s="19"/>
      <c r="B63" s="19">
        <v>200</v>
      </c>
      <c r="C63" s="20">
        <v>0.43718699999999999</v>
      </c>
      <c r="D63" s="19">
        <v>3999974</v>
      </c>
      <c r="E63" s="19">
        <f t="shared" ref="E63:E65" si="17" xml:space="preserve"> 6215039 -D63</f>
        <v>2215065</v>
      </c>
      <c r="F63" s="21">
        <f t="shared" ref="F63:F65" si="18" xml:space="preserve"> E63/6215039</f>
        <v>0.35640403865526832</v>
      </c>
      <c r="G63" s="19">
        <v>4012711</v>
      </c>
      <c r="J63" s="19"/>
      <c r="K63" s="19">
        <v>200</v>
      </c>
      <c r="L63" s="19" t="s">
        <v>23</v>
      </c>
      <c r="M63" s="19" t="s">
        <v>23</v>
      </c>
      <c r="N63" s="19" t="s">
        <v>23</v>
      </c>
    </row>
    <row r="64" spans="1:14">
      <c r="A64" s="19" t="s">
        <v>20</v>
      </c>
      <c r="B64" s="19">
        <v>1000</v>
      </c>
      <c r="C64" s="20">
        <v>0.325428</v>
      </c>
      <c r="D64" s="19">
        <v>3660</v>
      </c>
      <c r="E64" s="19">
        <f xml:space="preserve"> 6215039 -D64</f>
        <v>6211379</v>
      </c>
      <c r="F64" s="21">
        <f t="shared" si="18"/>
        <v>0.99941110586755766</v>
      </c>
      <c r="G64" s="19">
        <v>3689</v>
      </c>
      <c r="J64" s="19" t="s">
        <v>20</v>
      </c>
      <c r="K64" s="19">
        <v>1000</v>
      </c>
      <c r="L64" s="19" t="s">
        <v>23</v>
      </c>
      <c r="M64" s="19" t="s">
        <v>23</v>
      </c>
      <c r="N64" s="19" t="s">
        <v>23</v>
      </c>
    </row>
    <row r="65" spans="1:14">
      <c r="A65" s="19"/>
      <c r="B65" s="19">
        <v>2000</v>
      </c>
      <c r="C65" s="20">
        <v>0.32546000000000003</v>
      </c>
      <c r="D65" s="19">
        <v>0</v>
      </c>
      <c r="E65" s="19">
        <f t="shared" si="17"/>
        <v>6215039</v>
      </c>
      <c r="F65" s="21">
        <f t="shared" si="18"/>
        <v>1</v>
      </c>
      <c r="G65" s="19">
        <v>0</v>
      </c>
      <c r="J65" s="19"/>
      <c r="K65" s="19">
        <v>2000</v>
      </c>
      <c r="L65" s="19" t="s">
        <v>23</v>
      </c>
      <c r="M65" s="19" t="s">
        <v>23</v>
      </c>
      <c r="N65" s="19" t="s">
        <v>23</v>
      </c>
    </row>
  </sheetData>
  <mergeCells count="6">
    <mergeCell ref="A1:G1"/>
    <mergeCell ref="J1:N1"/>
    <mergeCell ref="A2:F2"/>
    <mergeCell ref="J2:M2"/>
    <mergeCell ref="A3:F3"/>
    <mergeCell ref="J3:M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14" workbookViewId="0">
      <selection activeCell="J29" sqref="J29"/>
    </sheetView>
  </sheetViews>
  <sheetFormatPr defaultRowHeight="15"/>
  <cols>
    <col min="1" max="1" width="15.140625" customWidth="1"/>
    <col min="2" max="2" width="19" customWidth="1"/>
    <col min="3" max="3" width="14.7109375" customWidth="1"/>
    <col min="4" max="4" width="30" customWidth="1"/>
    <col min="5" max="5" width="27.28515625" hidden="1" customWidth="1"/>
    <col min="6" max="6" width="24.5703125" hidden="1" customWidth="1"/>
    <col min="7" max="7" width="25.5703125" customWidth="1"/>
  </cols>
  <sheetData>
    <row r="1" spans="1:7" s="14" customFormat="1" ht="36">
      <c r="A1" s="76" t="s">
        <v>24</v>
      </c>
      <c r="B1" s="76"/>
      <c r="C1" s="76"/>
      <c r="D1" s="76"/>
      <c r="E1" s="76"/>
      <c r="F1" s="76"/>
      <c r="G1" s="76"/>
    </row>
    <row r="2" spans="1:7">
      <c r="A2" s="77" t="s">
        <v>2</v>
      </c>
      <c r="B2" s="77"/>
      <c r="C2" s="77"/>
      <c r="D2" s="77"/>
      <c r="E2" s="77"/>
      <c r="F2" s="77"/>
    </row>
    <row r="3" spans="1:7">
      <c r="A3" s="77" t="s">
        <v>25</v>
      </c>
      <c r="B3" s="77"/>
      <c r="C3" s="77"/>
      <c r="D3" s="77"/>
      <c r="E3" s="77"/>
      <c r="F3" s="77"/>
    </row>
    <row r="5" spans="1:7">
      <c r="A5" s="15"/>
      <c r="B5" s="16" t="s">
        <v>4</v>
      </c>
      <c r="C5" s="15"/>
      <c r="D5" s="15"/>
      <c r="E5" s="15"/>
      <c r="F5" s="15"/>
      <c r="G5" s="17"/>
    </row>
    <row r="6" spans="1:7">
      <c r="A6" s="2"/>
      <c r="B6" s="2" t="s">
        <v>5</v>
      </c>
      <c r="C6" s="2">
        <v>1993</v>
      </c>
      <c r="D6" s="1" t="s">
        <v>26</v>
      </c>
      <c r="E6" s="1"/>
      <c r="F6" s="1"/>
      <c r="G6" s="8"/>
    </row>
    <row r="7" spans="1:7">
      <c r="A7" s="2"/>
      <c r="B7" s="2" t="s">
        <v>6</v>
      </c>
      <c r="C7" s="2" t="s">
        <v>7</v>
      </c>
      <c r="D7" s="1" t="s">
        <v>8</v>
      </c>
      <c r="E7" s="1"/>
      <c r="F7" s="1"/>
      <c r="G7" s="8"/>
    </row>
    <row r="8" spans="1:7">
      <c r="A8" s="35"/>
      <c r="B8" s="7" t="s">
        <v>9</v>
      </c>
      <c r="C8" s="7" t="s">
        <v>10</v>
      </c>
      <c r="D8" s="7" t="s">
        <v>11</v>
      </c>
      <c r="E8" s="6" t="s">
        <v>12</v>
      </c>
      <c r="F8" s="6" t="s">
        <v>13</v>
      </c>
      <c r="G8" s="7" t="s">
        <v>14</v>
      </c>
    </row>
    <row r="9" spans="1:7">
      <c r="A9" s="35"/>
      <c r="B9" s="35"/>
      <c r="C9" s="35"/>
      <c r="D9" s="35"/>
      <c r="E9" s="35"/>
      <c r="F9" s="35"/>
      <c r="G9" s="35"/>
    </row>
    <row r="10" spans="1:7">
      <c r="A10" s="3"/>
      <c r="B10" s="4">
        <v>0</v>
      </c>
      <c r="C10" s="12">
        <v>4.3683500000000004</v>
      </c>
      <c r="D10" s="25">
        <v>1993</v>
      </c>
      <c r="E10" s="4"/>
      <c r="F10" s="10"/>
      <c r="G10" s="4">
        <v>2053</v>
      </c>
    </row>
    <row r="11" spans="1:7">
      <c r="A11" s="4" t="s">
        <v>16</v>
      </c>
      <c r="B11" s="4">
        <v>2</v>
      </c>
      <c r="C11" s="12">
        <v>4.3524200000000004</v>
      </c>
      <c r="D11" s="25">
        <v>1993</v>
      </c>
      <c r="E11" s="4"/>
      <c r="F11" s="10"/>
      <c r="G11" s="4">
        <v>2053</v>
      </c>
    </row>
    <row r="12" spans="1:7">
      <c r="A12" s="4"/>
      <c r="B12" s="4">
        <v>8</v>
      </c>
      <c r="C12" s="12">
        <v>4.3795900000000003</v>
      </c>
      <c r="D12" s="25">
        <v>1993</v>
      </c>
      <c r="E12" s="4"/>
      <c r="F12" s="10"/>
      <c r="G12" s="4">
        <v>2053</v>
      </c>
    </row>
    <row r="13" spans="1:7">
      <c r="A13" s="4"/>
      <c r="B13" s="4">
        <v>15</v>
      </c>
      <c r="C13" s="12">
        <v>4.3604599999999998</v>
      </c>
      <c r="D13" s="25">
        <v>1993</v>
      </c>
      <c r="E13" s="4"/>
      <c r="F13" s="10"/>
      <c r="G13" s="4">
        <v>2053</v>
      </c>
    </row>
    <row r="14" spans="1:7">
      <c r="A14" s="35"/>
      <c r="B14" s="35"/>
      <c r="D14" s="29"/>
      <c r="G14" s="35"/>
    </row>
    <row r="15" spans="1:7">
      <c r="A15" s="5"/>
      <c r="B15" s="5">
        <v>0</v>
      </c>
      <c r="C15" s="13">
        <v>7.9779499999999999</v>
      </c>
      <c r="D15" s="30">
        <v>1993</v>
      </c>
      <c r="E15" s="5"/>
      <c r="F15" s="11"/>
      <c r="G15" s="5">
        <v>2053</v>
      </c>
    </row>
    <row r="16" spans="1:7">
      <c r="A16" s="5"/>
      <c r="B16" s="5">
        <v>10</v>
      </c>
      <c r="C16" s="13">
        <v>7.9739699999999996</v>
      </c>
      <c r="D16" s="30">
        <v>1993</v>
      </c>
      <c r="E16" s="5"/>
      <c r="F16" s="11"/>
      <c r="G16" s="5">
        <v>2053</v>
      </c>
    </row>
    <row r="17" spans="1:7">
      <c r="A17" s="5" t="s">
        <v>17</v>
      </c>
      <c r="B17" s="5">
        <v>50</v>
      </c>
      <c r="C17" s="13">
        <v>7.9754500000000004</v>
      </c>
      <c r="D17" s="30">
        <v>1951</v>
      </c>
      <c r="E17" s="5"/>
      <c r="F17" s="11"/>
      <c r="G17" s="5">
        <v>2011</v>
      </c>
    </row>
    <row r="18" spans="1:7">
      <c r="A18" s="5"/>
      <c r="B18" s="5">
        <v>100</v>
      </c>
      <c r="C18" s="13">
        <v>7.9794900000000002</v>
      </c>
      <c r="D18" s="30">
        <v>1497</v>
      </c>
      <c r="E18" s="5"/>
      <c r="F18" s="11"/>
      <c r="G18" s="5">
        <v>1556</v>
      </c>
    </row>
    <row r="19" spans="1:7">
      <c r="A19" s="35"/>
      <c r="B19" s="35"/>
      <c r="D19" s="29"/>
      <c r="G19" s="35"/>
    </row>
    <row r="20" spans="1:7">
      <c r="A20" s="4"/>
      <c r="B20" s="4">
        <v>0</v>
      </c>
      <c r="C20" s="12">
        <v>26.092500000000001</v>
      </c>
      <c r="D20" s="25">
        <v>1993</v>
      </c>
      <c r="E20" s="4"/>
      <c r="F20" s="10"/>
      <c r="G20" s="4">
        <v>2053</v>
      </c>
    </row>
    <row r="21" spans="1:7">
      <c r="A21" s="4"/>
      <c r="B21" s="4">
        <v>50</v>
      </c>
      <c r="C21" s="12">
        <v>26.148499999999999</v>
      </c>
      <c r="D21" s="25">
        <v>1951</v>
      </c>
      <c r="E21" s="4"/>
      <c r="F21" s="10"/>
      <c r="G21" s="4">
        <v>2011</v>
      </c>
    </row>
    <row r="22" spans="1:7">
      <c r="A22" s="4" t="s">
        <v>18</v>
      </c>
      <c r="B22" s="4">
        <v>250</v>
      </c>
      <c r="C22" s="12">
        <v>26.105599999999999</v>
      </c>
      <c r="D22" s="25">
        <v>1139</v>
      </c>
      <c r="E22" s="4"/>
      <c r="F22" s="10"/>
      <c r="G22" s="4">
        <v>1191</v>
      </c>
    </row>
    <row r="23" spans="1:7">
      <c r="A23" s="4"/>
      <c r="B23" s="4">
        <v>500</v>
      </c>
      <c r="C23" s="12">
        <v>26.076000000000001</v>
      </c>
      <c r="D23" s="25">
        <v>797</v>
      </c>
      <c r="E23" s="4"/>
      <c r="F23" s="10"/>
      <c r="G23" s="4">
        <v>834</v>
      </c>
    </row>
    <row r="24" spans="1:7">
      <c r="D24" s="29"/>
      <c r="G24" s="35"/>
    </row>
    <row r="25" spans="1:7">
      <c r="A25" s="5"/>
      <c r="B25" s="5">
        <v>0</v>
      </c>
      <c r="C25" s="13">
        <v>73.594399999999993</v>
      </c>
      <c r="D25" s="30">
        <v>1993</v>
      </c>
      <c r="E25" s="5"/>
      <c r="F25" s="11"/>
      <c r="G25" s="5">
        <v>2053</v>
      </c>
    </row>
    <row r="26" spans="1:7">
      <c r="A26" s="5"/>
      <c r="B26" s="5">
        <v>100</v>
      </c>
      <c r="C26" s="13">
        <v>73.642700000000005</v>
      </c>
      <c r="D26" s="30">
        <v>1600</v>
      </c>
      <c r="E26" s="5"/>
      <c r="F26" s="11"/>
      <c r="G26" s="5">
        <v>1660</v>
      </c>
    </row>
    <row r="27" spans="1:7">
      <c r="A27" s="5" t="s">
        <v>19</v>
      </c>
      <c r="B27" s="5">
        <v>250</v>
      </c>
      <c r="C27" s="13">
        <v>73.6447</v>
      </c>
      <c r="D27" s="30">
        <v>1192</v>
      </c>
      <c r="E27" s="5"/>
      <c r="F27" s="11"/>
      <c r="G27" s="5">
        <v>1246</v>
      </c>
    </row>
    <row r="28" spans="1:7">
      <c r="A28" s="5"/>
      <c r="B28" s="5">
        <v>1000</v>
      </c>
      <c r="C28" s="13">
        <v>73.774699999999996</v>
      </c>
      <c r="D28" s="30">
        <v>600</v>
      </c>
      <c r="E28" s="5"/>
      <c r="F28" s="11"/>
      <c r="G28" s="5">
        <v>628</v>
      </c>
    </row>
    <row r="29" spans="1:7">
      <c r="G29" s="35"/>
    </row>
    <row r="30" spans="1:7">
      <c r="A30" s="19"/>
      <c r="B30" s="19">
        <v>0</v>
      </c>
      <c r="C30" s="20">
        <v>145.37200000000001</v>
      </c>
      <c r="D30" s="19">
        <v>1993</v>
      </c>
      <c r="E30" s="19"/>
      <c r="F30" s="21"/>
      <c r="G30" s="19">
        <v>2053</v>
      </c>
    </row>
    <row r="31" spans="1:7">
      <c r="A31" s="19"/>
      <c r="B31" s="19">
        <v>200</v>
      </c>
      <c r="C31" s="20">
        <v>145.47900000000001</v>
      </c>
      <c r="D31" s="19">
        <v>1365</v>
      </c>
      <c r="E31" s="19"/>
      <c r="F31" s="21"/>
      <c r="G31" s="19">
        <v>1420</v>
      </c>
    </row>
    <row r="32" spans="1:7">
      <c r="A32" s="19" t="s">
        <v>20</v>
      </c>
      <c r="B32" s="19">
        <v>1000</v>
      </c>
      <c r="C32" s="20">
        <v>145.548</v>
      </c>
      <c r="D32" s="19">
        <v>681</v>
      </c>
      <c r="E32" s="19"/>
      <c r="F32" s="21"/>
      <c r="G32" s="19">
        <v>710</v>
      </c>
    </row>
    <row r="33" spans="1:7">
      <c r="A33" s="19"/>
      <c r="B33" s="19">
        <v>2000</v>
      </c>
      <c r="C33" s="20">
        <v>145.50700000000001</v>
      </c>
      <c r="D33" s="19">
        <v>429</v>
      </c>
      <c r="E33" s="19"/>
      <c r="F33" s="21"/>
      <c r="G33" s="19">
        <v>445</v>
      </c>
    </row>
    <row r="34" spans="1:7">
      <c r="G34" s="35"/>
    </row>
    <row r="35" spans="1:7">
      <c r="G35" s="35"/>
    </row>
    <row r="36" spans="1:7">
      <c r="G36" s="35"/>
    </row>
    <row r="37" spans="1:7">
      <c r="A37" s="15"/>
      <c r="B37" s="16" t="s">
        <v>21</v>
      </c>
      <c r="C37" s="15"/>
      <c r="D37" s="15"/>
      <c r="E37" s="15"/>
      <c r="F37" s="15"/>
      <c r="G37" s="18"/>
    </row>
    <row r="38" spans="1:7">
      <c r="A38" s="2"/>
      <c r="B38" s="2" t="s">
        <v>5</v>
      </c>
      <c r="C38" s="2">
        <v>6356</v>
      </c>
      <c r="D38" s="1" t="s">
        <v>27</v>
      </c>
      <c r="E38" s="1"/>
      <c r="F38" s="1"/>
      <c r="G38" s="9"/>
    </row>
    <row r="39" spans="1:7">
      <c r="A39" s="2"/>
      <c r="B39" s="2" t="s">
        <v>6</v>
      </c>
      <c r="C39" s="2" t="s">
        <v>22</v>
      </c>
      <c r="D39" s="1" t="s">
        <v>8</v>
      </c>
      <c r="E39" s="1"/>
      <c r="F39" s="1"/>
      <c r="G39" s="9"/>
    </row>
    <row r="40" spans="1:7">
      <c r="A40" s="35"/>
      <c r="B40" s="7" t="s">
        <v>9</v>
      </c>
      <c r="C40" s="7" t="s">
        <v>10</v>
      </c>
      <c r="D40" s="7" t="s">
        <v>11</v>
      </c>
      <c r="E40" s="6" t="s">
        <v>12</v>
      </c>
      <c r="F40" s="6" t="s">
        <v>13</v>
      </c>
      <c r="G40" s="7" t="s">
        <v>14</v>
      </c>
    </row>
    <row r="41" spans="1:7">
      <c r="A41" s="35"/>
      <c r="B41" s="35"/>
      <c r="C41" s="35"/>
      <c r="D41" s="35"/>
      <c r="E41" s="35"/>
      <c r="F41" s="35"/>
      <c r="G41" s="35"/>
    </row>
    <row r="42" spans="1:7">
      <c r="A42" s="3"/>
      <c r="B42" s="4">
        <v>0</v>
      </c>
      <c r="C42" s="12">
        <v>20.549299999999999</v>
      </c>
      <c r="D42" s="19">
        <v>6356</v>
      </c>
      <c r="E42" s="4"/>
      <c r="F42" s="10"/>
      <c r="G42" s="4">
        <v>6512</v>
      </c>
    </row>
    <row r="43" spans="1:7">
      <c r="A43" s="4" t="s">
        <v>16</v>
      </c>
      <c r="B43" s="4">
        <v>2</v>
      </c>
      <c r="C43" s="12">
        <v>20.539100000000001</v>
      </c>
      <c r="D43" s="19">
        <v>6356</v>
      </c>
      <c r="E43" s="4"/>
      <c r="F43" s="10"/>
      <c r="G43" s="4">
        <v>6512</v>
      </c>
    </row>
    <row r="44" spans="1:7">
      <c r="A44" s="4"/>
      <c r="B44" s="4">
        <v>8</v>
      </c>
      <c r="C44" s="12">
        <v>21.2197</v>
      </c>
      <c r="D44" s="19">
        <v>6356</v>
      </c>
      <c r="E44" s="4"/>
      <c r="F44" s="10"/>
      <c r="G44" s="4">
        <v>6512</v>
      </c>
    </row>
    <row r="45" spans="1:7">
      <c r="A45" s="4"/>
      <c r="B45" s="4">
        <v>15</v>
      </c>
      <c r="C45" s="12">
        <v>20.538499999999999</v>
      </c>
      <c r="D45" s="19">
        <v>6356</v>
      </c>
      <c r="E45" s="4"/>
      <c r="F45" s="10"/>
      <c r="G45" s="4">
        <v>6512</v>
      </c>
    </row>
    <row r="46" spans="1:7">
      <c r="A46" s="35"/>
      <c r="B46" s="35"/>
      <c r="D46" s="23"/>
      <c r="G46" s="35"/>
    </row>
    <row r="47" spans="1:7">
      <c r="A47" s="5"/>
      <c r="B47" s="5">
        <v>0</v>
      </c>
      <c r="C47" s="13">
        <v>39.229599999999998</v>
      </c>
      <c r="D47" s="24">
        <v>6356</v>
      </c>
      <c r="E47" s="5"/>
      <c r="F47" s="11"/>
      <c r="G47" s="5">
        <v>6512</v>
      </c>
    </row>
    <row r="48" spans="1:7">
      <c r="A48" s="5"/>
      <c r="B48" s="5">
        <v>10</v>
      </c>
      <c r="C48" s="13">
        <v>39.220799999999997</v>
      </c>
      <c r="D48" s="24">
        <v>6356</v>
      </c>
      <c r="E48" s="5"/>
      <c r="F48" s="11"/>
      <c r="G48" s="5">
        <v>6512</v>
      </c>
    </row>
    <row r="49" spans="1:7">
      <c r="A49" s="5" t="s">
        <v>17</v>
      </c>
      <c r="B49" s="5">
        <v>50</v>
      </c>
      <c r="C49" s="13">
        <v>39.1374</v>
      </c>
      <c r="D49" s="24">
        <v>6241</v>
      </c>
      <c r="E49" s="5"/>
      <c r="F49" s="11"/>
      <c r="G49" s="5">
        <v>6397</v>
      </c>
    </row>
    <row r="50" spans="1:7">
      <c r="A50" s="5"/>
      <c r="B50" s="5">
        <v>100</v>
      </c>
      <c r="C50" s="13">
        <v>39.113399999999999</v>
      </c>
      <c r="D50" s="24">
        <v>4848</v>
      </c>
      <c r="E50" s="5"/>
      <c r="F50" s="11"/>
      <c r="G50" s="5">
        <v>5004</v>
      </c>
    </row>
    <row r="51" spans="1:7">
      <c r="A51" s="35"/>
      <c r="B51" s="35"/>
      <c r="D51" s="23"/>
      <c r="G51" s="35"/>
    </row>
    <row r="52" spans="1:7">
      <c r="A52" s="4"/>
      <c r="B52" s="4">
        <v>0</v>
      </c>
      <c r="C52" s="12">
        <v>127.57899999999999</v>
      </c>
      <c r="D52" s="19">
        <v>6356</v>
      </c>
      <c r="E52" s="4"/>
      <c r="F52" s="10"/>
      <c r="G52" s="4">
        <v>6512</v>
      </c>
    </row>
    <row r="53" spans="1:7">
      <c r="A53" s="4"/>
      <c r="B53" s="4">
        <v>50</v>
      </c>
      <c r="C53" s="12">
        <v>128.62100000000001</v>
      </c>
      <c r="D53" s="19">
        <v>6243</v>
      </c>
      <c r="E53" s="4"/>
      <c r="F53" s="10"/>
      <c r="G53" s="4">
        <v>6399</v>
      </c>
    </row>
    <row r="54" spans="1:7">
      <c r="A54" s="4" t="s">
        <v>18</v>
      </c>
      <c r="B54" s="4">
        <v>250</v>
      </c>
      <c r="C54" s="12">
        <v>128.881</v>
      </c>
      <c r="D54" s="19">
        <v>3696</v>
      </c>
      <c r="E54" s="4"/>
      <c r="F54" s="10"/>
      <c r="G54" s="4">
        <v>3827</v>
      </c>
    </row>
    <row r="55" spans="1:7">
      <c r="A55" s="4"/>
      <c r="B55" s="4">
        <v>500</v>
      </c>
      <c r="C55" s="12">
        <v>128.19200000000001</v>
      </c>
      <c r="D55" s="19">
        <v>2541</v>
      </c>
      <c r="E55" s="4"/>
      <c r="F55" s="10"/>
      <c r="G55" s="4">
        <v>2641</v>
      </c>
    </row>
    <row r="56" spans="1:7">
      <c r="D56" s="23"/>
      <c r="G56" s="35"/>
    </row>
    <row r="57" spans="1:7">
      <c r="A57" s="5"/>
      <c r="B57" s="5">
        <v>0</v>
      </c>
      <c r="C57" s="13">
        <v>360.29500000000002</v>
      </c>
      <c r="D57" s="24">
        <v>6356</v>
      </c>
      <c r="E57" s="5"/>
      <c r="F57" s="11"/>
      <c r="G57" s="5">
        <v>6512</v>
      </c>
    </row>
    <row r="58" spans="1:7">
      <c r="A58" s="5"/>
      <c r="B58" s="5">
        <v>100</v>
      </c>
      <c r="C58" s="13">
        <v>356.90300000000002</v>
      </c>
      <c r="D58" s="24">
        <v>5058</v>
      </c>
      <c r="E58" s="5"/>
      <c r="F58" s="11"/>
      <c r="G58" s="5">
        <v>5214</v>
      </c>
    </row>
    <row r="59" spans="1:7">
      <c r="A59" s="5" t="s">
        <v>19</v>
      </c>
      <c r="B59" s="5">
        <v>500</v>
      </c>
      <c r="C59" s="13">
        <v>359.83</v>
      </c>
      <c r="D59" s="24">
        <v>2682</v>
      </c>
      <c r="E59" s="5"/>
      <c r="F59" s="11"/>
      <c r="G59" s="5">
        <v>2785</v>
      </c>
    </row>
    <row r="60" spans="1:7">
      <c r="A60" s="5"/>
      <c r="B60" s="5">
        <v>1000</v>
      </c>
      <c r="C60" s="13">
        <v>360.34199999999998</v>
      </c>
      <c r="D60" s="24">
        <v>1971</v>
      </c>
      <c r="E60" s="5"/>
      <c r="F60" s="11"/>
      <c r="G60" s="5">
        <v>2038</v>
      </c>
    </row>
    <row r="61" spans="1:7">
      <c r="G61" s="35"/>
    </row>
    <row r="62" spans="1:7">
      <c r="A62" s="25"/>
      <c r="B62" s="25">
        <v>0</v>
      </c>
      <c r="C62" s="26">
        <v>713.32899999999995</v>
      </c>
      <c r="D62" s="27">
        <v>6356</v>
      </c>
      <c r="E62" s="25"/>
      <c r="F62" s="28"/>
      <c r="G62" s="25">
        <v>6512</v>
      </c>
    </row>
    <row r="63" spans="1:7">
      <c r="A63" s="25"/>
      <c r="B63" s="25">
        <v>200</v>
      </c>
      <c r="C63" s="26">
        <v>712.85400000000004</v>
      </c>
      <c r="D63" s="25">
        <v>4251</v>
      </c>
      <c r="E63" s="25"/>
      <c r="F63" s="28"/>
      <c r="G63" s="25">
        <v>4394</v>
      </c>
    </row>
    <row r="64" spans="1:7">
      <c r="A64" s="25" t="s">
        <v>20</v>
      </c>
      <c r="B64" s="25">
        <v>1000</v>
      </c>
      <c r="C64" s="26">
        <v>713.96199999999999</v>
      </c>
      <c r="D64" s="25">
        <v>2140</v>
      </c>
      <c r="E64" s="25"/>
      <c r="F64" s="28"/>
      <c r="G64" s="25">
        <v>2212</v>
      </c>
    </row>
    <row r="65" spans="1:7">
      <c r="A65" s="25"/>
      <c r="B65" s="25">
        <v>2000</v>
      </c>
      <c r="C65" s="26">
        <v>713.19</v>
      </c>
      <c r="D65" s="25">
        <v>1536</v>
      </c>
      <c r="E65" s="25"/>
      <c r="F65" s="28"/>
      <c r="G65" s="25">
        <v>1581</v>
      </c>
    </row>
  </sheetData>
  <mergeCells count="3">
    <mergeCell ref="A1:G1"/>
    <mergeCell ref="A2:F2"/>
    <mergeCell ref="A3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C0C6-6E8B-4990-B204-9891CEC78963}">
  <dimension ref="A1:M31"/>
  <sheetViews>
    <sheetView workbookViewId="0">
      <selection activeCell="B31" sqref="B31"/>
    </sheetView>
  </sheetViews>
  <sheetFormatPr defaultRowHeight="15"/>
  <cols>
    <col min="1" max="1" width="34.7109375" customWidth="1"/>
    <col min="2" max="2" width="23.7109375" customWidth="1"/>
    <col min="3" max="3" width="11.7109375" customWidth="1"/>
    <col min="4" max="4" width="12.7109375" customWidth="1"/>
    <col min="5" max="5" width="12.140625" customWidth="1"/>
    <col min="6" max="6" width="12" customWidth="1"/>
    <col min="7" max="7" width="11.5703125" customWidth="1"/>
    <col min="9" max="9" width="13.7109375" customWidth="1"/>
    <col min="10" max="10" width="14.5703125" customWidth="1"/>
    <col min="11" max="11" width="14" customWidth="1"/>
    <col min="12" max="12" width="11.28515625" customWidth="1"/>
    <col min="13" max="13" width="12.28515625" customWidth="1"/>
  </cols>
  <sheetData>
    <row r="1" spans="1:13">
      <c r="A1" s="37" t="s">
        <v>28</v>
      </c>
      <c r="B1" s="75">
        <v>1</v>
      </c>
    </row>
    <row r="2" spans="1:13">
      <c r="A2" s="37" t="s">
        <v>29</v>
      </c>
      <c r="B2" t="s">
        <v>30</v>
      </c>
    </row>
    <row r="3" spans="1:13">
      <c r="A3" s="37" t="s">
        <v>31</v>
      </c>
      <c r="B3" t="s">
        <v>32</v>
      </c>
    </row>
    <row r="4" spans="1:13">
      <c r="A4" s="37" t="s">
        <v>33</v>
      </c>
      <c r="B4" t="s">
        <v>34</v>
      </c>
    </row>
    <row r="5" spans="1:13">
      <c r="A5" s="37" t="s">
        <v>35</v>
      </c>
      <c r="B5" t="s">
        <v>36</v>
      </c>
    </row>
    <row r="6" spans="1:13">
      <c r="A6" s="37" t="s">
        <v>37</v>
      </c>
      <c r="B6" t="s">
        <v>38</v>
      </c>
    </row>
    <row r="7" spans="1:13">
      <c r="A7" s="37" t="s">
        <v>39</v>
      </c>
      <c r="B7" t="s">
        <v>40</v>
      </c>
    </row>
    <row r="8" spans="1:13">
      <c r="A8" s="37" t="s">
        <v>41</v>
      </c>
      <c r="B8" t="s">
        <v>42</v>
      </c>
    </row>
    <row r="9" spans="1:13">
      <c r="A9" s="37" t="s">
        <v>43</v>
      </c>
      <c r="B9" s="75">
        <v>6512</v>
      </c>
    </row>
    <row r="10" spans="1:13">
      <c r="A10" s="37" t="s">
        <v>44</v>
      </c>
      <c r="B10" s="75">
        <v>1748</v>
      </c>
    </row>
    <row r="11" spans="1:13">
      <c r="A11" s="78" t="s">
        <v>45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 spans="1:13">
      <c r="C12" s="37" t="s">
        <v>46</v>
      </c>
      <c r="I12" s="37" t="s">
        <v>47</v>
      </c>
    </row>
    <row r="13" spans="1:13">
      <c r="C13" t="s">
        <v>48</v>
      </c>
      <c r="D13" t="s">
        <v>49</v>
      </c>
      <c r="E13" t="s">
        <v>50</v>
      </c>
      <c r="F13" t="s">
        <v>51</v>
      </c>
      <c r="G13" t="s">
        <v>52</v>
      </c>
      <c r="I13" t="s">
        <v>48</v>
      </c>
      <c r="J13" t="s">
        <v>49</v>
      </c>
      <c r="K13" t="s">
        <v>50</v>
      </c>
      <c r="L13" t="s">
        <v>51</v>
      </c>
      <c r="M13" t="s">
        <v>52</v>
      </c>
    </row>
    <row r="14" spans="1:13">
      <c r="C14">
        <v>0</v>
      </c>
      <c r="D14">
        <v>2</v>
      </c>
      <c r="E14">
        <v>2</v>
      </c>
      <c r="F14">
        <v>0</v>
      </c>
      <c r="G14">
        <v>0</v>
      </c>
      <c r="I14">
        <v>0</v>
      </c>
      <c r="J14">
        <v>2</v>
      </c>
      <c r="K14">
        <v>2</v>
      </c>
      <c r="L14">
        <v>0</v>
      </c>
      <c r="M14">
        <v>0</v>
      </c>
    </row>
    <row r="15" spans="1:13">
      <c r="C15">
        <v>1</v>
      </c>
      <c r="D15">
        <v>15672620</v>
      </c>
      <c r="E15">
        <v>7841824</v>
      </c>
      <c r="F15">
        <v>7830796</v>
      </c>
      <c r="G15">
        <v>2</v>
      </c>
      <c r="I15">
        <v>1</v>
      </c>
      <c r="J15">
        <v>15645923</v>
      </c>
      <c r="K15">
        <v>7824449</v>
      </c>
      <c r="L15">
        <v>7821474</v>
      </c>
      <c r="M15">
        <v>2</v>
      </c>
    </row>
    <row r="16" spans="1:13">
      <c r="C16">
        <v>2</v>
      </c>
      <c r="D16">
        <v>12492</v>
      </c>
      <c r="E16">
        <v>870</v>
      </c>
      <c r="F16">
        <v>11622</v>
      </c>
      <c r="G16">
        <v>7830794</v>
      </c>
      <c r="I16">
        <v>2</v>
      </c>
      <c r="J16">
        <v>3293</v>
      </c>
      <c r="K16">
        <v>209</v>
      </c>
      <c r="L16">
        <v>3084</v>
      </c>
      <c r="M16">
        <v>7821472</v>
      </c>
    </row>
    <row r="17" spans="1:13">
      <c r="C17">
        <v>3</v>
      </c>
      <c r="D17">
        <v>262</v>
      </c>
      <c r="E17">
        <v>0</v>
      </c>
      <c r="F17">
        <v>262</v>
      </c>
      <c r="G17">
        <v>10796</v>
      </c>
      <c r="I17">
        <v>3</v>
      </c>
      <c r="J17">
        <v>91</v>
      </c>
      <c r="K17">
        <v>0</v>
      </c>
      <c r="L17">
        <v>91</v>
      </c>
      <c r="M17">
        <v>2895</v>
      </c>
    </row>
    <row r="18" spans="1:13">
      <c r="C18">
        <v>4</v>
      </c>
      <c r="D18">
        <v>16</v>
      </c>
      <c r="E18">
        <v>0</v>
      </c>
      <c r="F18">
        <v>16</v>
      </c>
      <c r="G18">
        <v>1046</v>
      </c>
      <c r="I18">
        <v>4</v>
      </c>
      <c r="J18">
        <v>11</v>
      </c>
      <c r="K18">
        <v>0</v>
      </c>
      <c r="L18">
        <v>11</v>
      </c>
      <c r="M18">
        <v>261</v>
      </c>
    </row>
    <row r="19" spans="1:13">
      <c r="C19">
        <v>5</v>
      </c>
      <c r="D19">
        <v>0</v>
      </c>
      <c r="E19">
        <v>0</v>
      </c>
      <c r="F19">
        <v>0</v>
      </c>
      <c r="G19">
        <v>56</v>
      </c>
      <c r="I19">
        <v>5</v>
      </c>
      <c r="J19">
        <v>0</v>
      </c>
      <c r="K19">
        <v>0</v>
      </c>
      <c r="L19">
        <v>0</v>
      </c>
      <c r="M19">
        <v>29</v>
      </c>
    </row>
    <row r="20" spans="1:13">
      <c r="C20">
        <v>6</v>
      </c>
      <c r="D20">
        <v>0</v>
      </c>
      <c r="E20">
        <v>0</v>
      </c>
      <c r="F20">
        <v>0</v>
      </c>
      <c r="G20">
        <v>2</v>
      </c>
      <c r="I20">
        <v>6</v>
      </c>
      <c r="J20">
        <v>0</v>
      </c>
      <c r="K20">
        <v>0</v>
      </c>
      <c r="L20">
        <v>0</v>
      </c>
      <c r="M20">
        <v>1</v>
      </c>
    </row>
    <row r="21" spans="1:13">
      <c r="A21" s="78" t="s">
        <v>53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1:13">
      <c r="C22" s="37" t="s">
        <v>46</v>
      </c>
      <c r="I22" s="37" t="s">
        <v>47</v>
      </c>
    </row>
    <row r="23" spans="1:13" ht="30">
      <c r="A23" s="38" t="s">
        <v>54</v>
      </c>
      <c r="C23">
        <v>10000</v>
      </c>
      <c r="I23">
        <v>10000</v>
      </c>
    </row>
    <row r="24" spans="1:13" ht="30">
      <c r="A24" s="38" t="s">
        <v>55</v>
      </c>
      <c r="C24">
        <v>0</v>
      </c>
      <c r="I24">
        <v>0</v>
      </c>
    </row>
    <row r="25" spans="1:13" ht="34.5" customHeight="1">
      <c r="A25" s="38" t="s">
        <v>56</v>
      </c>
      <c r="C25">
        <v>2</v>
      </c>
      <c r="I25">
        <v>209</v>
      </c>
    </row>
    <row r="26" spans="1:13">
      <c r="A26" s="38" t="s">
        <v>57</v>
      </c>
      <c r="C26" s="36">
        <v>3.37962962962963E-3</v>
      </c>
      <c r="I26" s="36">
        <v>3.3285879629629633E-3</v>
      </c>
    </row>
    <row r="27" spans="1:13">
      <c r="A27" s="38" t="s">
        <v>58</v>
      </c>
      <c r="C27" t="s">
        <v>59</v>
      </c>
      <c r="I27" t="s">
        <v>60</v>
      </c>
    </row>
    <row r="30" spans="1:13">
      <c r="A30" t="s">
        <v>61</v>
      </c>
    </row>
    <row r="31" spans="1:13">
      <c r="A31" s="34" t="s">
        <v>62</v>
      </c>
    </row>
  </sheetData>
  <mergeCells count="2">
    <mergeCell ref="A11:K11"/>
    <mergeCell ref="A21:K21"/>
  </mergeCells>
  <hyperlinks>
    <hyperlink ref="A31" r:id="rId1" xr:uid="{BD4CB80F-04FD-45D1-A54E-51B04F20B6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B9E0-F44E-4EE5-8A5F-CC249BDAD9A2}">
  <dimension ref="A1:T65"/>
  <sheetViews>
    <sheetView topLeftCell="I31" workbookViewId="0">
      <selection activeCell="I31" sqref="I31"/>
    </sheetView>
  </sheetViews>
  <sheetFormatPr defaultRowHeight="15"/>
  <cols>
    <col min="1" max="1" width="15.140625" customWidth="1"/>
    <col min="2" max="2" width="19" customWidth="1"/>
    <col min="3" max="3" width="14.7109375" customWidth="1"/>
    <col min="4" max="4" width="30" customWidth="1"/>
    <col min="5" max="5" width="27.28515625" hidden="1" customWidth="1"/>
    <col min="6" max="6" width="24.5703125" hidden="1" customWidth="1"/>
    <col min="7" max="10" width="25.5703125" customWidth="1"/>
    <col min="13" max="13" width="21.5703125" customWidth="1"/>
    <col min="14" max="14" width="17" customWidth="1"/>
    <col min="15" max="15" width="18.42578125" customWidth="1"/>
    <col min="16" max="16" width="29.5703125" customWidth="1"/>
    <col min="17" max="20" width="29.42578125" customWidth="1"/>
  </cols>
  <sheetData>
    <row r="1" spans="1:20" s="14" customFormat="1" ht="36">
      <c r="A1" s="76" t="s">
        <v>63</v>
      </c>
      <c r="B1" s="76"/>
      <c r="C1" s="76"/>
      <c r="D1" s="76"/>
      <c r="E1" s="76"/>
      <c r="F1" s="76"/>
      <c r="G1" s="76"/>
      <c r="H1" s="74"/>
      <c r="I1" s="74"/>
      <c r="J1" s="74"/>
      <c r="M1" s="76" t="s">
        <v>64</v>
      </c>
      <c r="N1" s="76"/>
      <c r="O1" s="76"/>
      <c r="P1" s="76"/>
      <c r="Q1" s="76"/>
      <c r="R1" s="74"/>
      <c r="S1" s="74"/>
      <c r="T1" s="74"/>
    </row>
    <row r="2" spans="1:20">
      <c r="A2" s="77" t="s">
        <v>2</v>
      </c>
      <c r="B2" s="77"/>
      <c r="C2" s="77"/>
      <c r="D2" s="77"/>
      <c r="E2" s="77"/>
      <c r="F2" s="77"/>
      <c r="M2" s="77" t="s">
        <v>2</v>
      </c>
      <c r="N2" s="77"/>
      <c r="O2" s="77"/>
      <c r="P2" s="77"/>
    </row>
    <row r="3" spans="1:20">
      <c r="A3" s="77" t="s">
        <v>3</v>
      </c>
      <c r="B3" s="77"/>
      <c r="C3" s="77"/>
      <c r="D3" s="77"/>
      <c r="E3" s="77"/>
      <c r="F3" s="77"/>
      <c r="M3" s="77" t="s">
        <v>3</v>
      </c>
      <c r="N3" s="77"/>
      <c r="O3" s="77"/>
      <c r="P3" s="77"/>
    </row>
    <row r="5" spans="1:20">
      <c r="A5" s="15"/>
      <c r="B5" s="16" t="s">
        <v>4</v>
      </c>
      <c r="C5" s="15"/>
      <c r="D5" s="15"/>
      <c r="E5" s="15"/>
      <c r="F5" s="15"/>
      <c r="G5" s="17"/>
      <c r="H5" s="17"/>
      <c r="I5" s="17"/>
      <c r="J5" s="17"/>
      <c r="K5" s="15"/>
      <c r="L5" s="15"/>
      <c r="M5" s="15"/>
      <c r="N5" s="16" t="s">
        <v>4</v>
      </c>
      <c r="O5" s="15"/>
      <c r="P5" s="15"/>
      <c r="Q5" s="17"/>
      <c r="R5" s="17"/>
      <c r="S5" s="17"/>
      <c r="T5" s="17"/>
    </row>
    <row r="6" spans="1:20">
      <c r="A6" s="2"/>
      <c r="B6" s="2" t="s">
        <v>5</v>
      </c>
      <c r="C6" s="2">
        <v>1059517</v>
      </c>
      <c r="D6" s="1"/>
      <c r="E6" s="1"/>
      <c r="F6" s="1"/>
      <c r="G6" s="8"/>
      <c r="H6" s="8"/>
      <c r="I6" s="8"/>
      <c r="J6" s="8"/>
      <c r="M6" s="2"/>
      <c r="N6" s="2" t="s">
        <v>5</v>
      </c>
      <c r="O6" s="2">
        <v>1059517</v>
      </c>
      <c r="P6" s="1"/>
      <c r="Q6" s="8"/>
      <c r="R6" s="8"/>
      <c r="S6" s="8"/>
      <c r="T6" s="8"/>
    </row>
    <row r="7" spans="1:20">
      <c r="A7" s="2"/>
      <c r="B7" s="2" t="s">
        <v>6</v>
      </c>
      <c r="C7" s="2" t="s">
        <v>7</v>
      </c>
      <c r="D7" s="1" t="s">
        <v>8</v>
      </c>
      <c r="E7" s="1"/>
      <c r="F7" s="1"/>
      <c r="G7" s="8"/>
      <c r="H7" s="8"/>
      <c r="I7" s="8"/>
      <c r="J7" s="8"/>
      <c r="M7" s="2"/>
      <c r="N7" s="2" t="s">
        <v>6</v>
      </c>
      <c r="O7" s="2" t="s">
        <v>7</v>
      </c>
      <c r="P7" s="1" t="s">
        <v>8</v>
      </c>
      <c r="Q7" s="8"/>
      <c r="R7" s="8"/>
      <c r="S7" s="8"/>
      <c r="T7" s="8"/>
    </row>
    <row r="8" spans="1:20">
      <c r="A8" s="35"/>
      <c r="B8" s="7" t="s">
        <v>9</v>
      </c>
      <c r="C8" s="7" t="s">
        <v>10</v>
      </c>
      <c r="D8" s="7" t="s">
        <v>11</v>
      </c>
      <c r="E8" s="6" t="s">
        <v>12</v>
      </c>
      <c r="F8" s="6" t="s">
        <v>13</v>
      </c>
      <c r="G8" s="7" t="s">
        <v>14</v>
      </c>
      <c r="H8" s="31" t="s">
        <v>65</v>
      </c>
      <c r="I8" s="31" t="s">
        <v>66</v>
      </c>
      <c r="J8" s="31" t="s">
        <v>67</v>
      </c>
      <c r="M8" s="35"/>
      <c r="N8" s="7" t="s">
        <v>9</v>
      </c>
      <c r="O8" s="7" t="s">
        <v>15</v>
      </c>
      <c r="P8" s="7" t="s">
        <v>11</v>
      </c>
      <c r="Q8" s="7" t="s">
        <v>14</v>
      </c>
      <c r="R8" s="31" t="s">
        <v>65</v>
      </c>
      <c r="S8" s="31" t="s">
        <v>66</v>
      </c>
      <c r="T8" s="31" t="s">
        <v>67</v>
      </c>
    </row>
    <row r="9" spans="1:20">
      <c r="A9" s="35"/>
      <c r="B9" s="35"/>
      <c r="C9" s="35"/>
      <c r="D9" s="35"/>
      <c r="E9" s="35"/>
      <c r="F9" s="35"/>
      <c r="G9" s="35"/>
      <c r="H9" s="35"/>
      <c r="I9" s="35"/>
      <c r="J9" s="35"/>
      <c r="M9" s="35"/>
      <c r="N9" s="35"/>
      <c r="O9" s="35"/>
      <c r="P9" s="35"/>
      <c r="Q9" s="35"/>
      <c r="R9" s="35"/>
      <c r="S9" s="35"/>
      <c r="T9" s="35"/>
    </row>
    <row r="10" spans="1:20">
      <c r="A10" s="3"/>
      <c r="B10" s="4">
        <v>0</v>
      </c>
      <c r="C10" s="12">
        <v>1.5014700000000001E-2</v>
      </c>
      <c r="D10" s="4">
        <v>1059516</v>
      </c>
      <c r="E10" s="4"/>
      <c r="F10" s="10"/>
      <c r="G10" s="4">
        <v>1063617</v>
      </c>
      <c r="H10" s="4" t="s">
        <v>68</v>
      </c>
      <c r="I10" s="32" t="s">
        <v>69</v>
      </c>
      <c r="J10" s="4">
        <v>56536</v>
      </c>
      <c r="M10" s="3"/>
      <c r="N10" s="4">
        <v>0</v>
      </c>
      <c r="O10" s="12">
        <v>5.2645200000000001</v>
      </c>
      <c r="P10" s="4">
        <v>1059516</v>
      </c>
      <c r="Q10" s="4">
        <v>1063617</v>
      </c>
      <c r="R10" s="4" t="s">
        <v>70</v>
      </c>
      <c r="S10" s="4" t="s">
        <v>71</v>
      </c>
      <c r="T10" s="4">
        <v>3092728</v>
      </c>
    </row>
    <row r="11" spans="1:20">
      <c r="A11" s="4" t="s">
        <v>16</v>
      </c>
      <c r="B11" s="4">
        <v>2</v>
      </c>
      <c r="C11" s="12">
        <v>1.7001200000000001E-2</v>
      </c>
      <c r="D11" s="4">
        <v>704358</v>
      </c>
      <c r="E11" s="4"/>
      <c r="F11" s="10"/>
      <c r="G11" s="4">
        <v>707279</v>
      </c>
      <c r="H11" s="4" t="s">
        <v>72</v>
      </c>
      <c r="I11" s="4" t="s">
        <v>73</v>
      </c>
      <c r="J11" s="4">
        <v>45476</v>
      </c>
      <c r="M11" s="4" t="s">
        <v>16</v>
      </c>
      <c r="N11" s="4">
        <v>2</v>
      </c>
      <c r="O11" s="12">
        <v>18.0944</v>
      </c>
      <c r="P11" s="4">
        <v>704959</v>
      </c>
      <c r="Q11" s="4">
        <v>705111</v>
      </c>
      <c r="R11" s="4" t="s">
        <v>74</v>
      </c>
      <c r="S11" s="4" t="s">
        <v>75</v>
      </c>
      <c r="T11" s="4">
        <v>4323024</v>
      </c>
    </row>
    <row r="12" spans="1:20">
      <c r="A12" s="4"/>
      <c r="B12" s="4">
        <v>8</v>
      </c>
      <c r="C12" s="12">
        <v>1.50595E-2</v>
      </c>
      <c r="D12" s="4">
        <v>91265</v>
      </c>
      <c r="E12" s="4"/>
      <c r="F12" s="10"/>
      <c r="G12" s="4">
        <v>91913</v>
      </c>
      <c r="H12" s="4" t="s">
        <v>76</v>
      </c>
      <c r="I12" s="4" t="s">
        <v>77</v>
      </c>
      <c r="J12" s="4">
        <v>44224</v>
      </c>
      <c r="M12" s="4"/>
      <c r="N12" s="4">
        <v>8</v>
      </c>
      <c r="O12" s="12">
        <v>10.2439</v>
      </c>
      <c r="P12" s="4">
        <v>91294</v>
      </c>
      <c r="Q12" s="4">
        <v>91316</v>
      </c>
      <c r="R12" s="4" t="s">
        <v>78</v>
      </c>
      <c r="S12" s="4" t="s">
        <v>79</v>
      </c>
      <c r="T12" s="4">
        <v>3511304</v>
      </c>
    </row>
    <row r="13" spans="1:20">
      <c r="A13" s="4"/>
      <c r="B13" s="4">
        <v>15</v>
      </c>
      <c r="C13" s="12">
        <v>1.46695E-2</v>
      </c>
      <c r="D13" s="4">
        <v>6729</v>
      </c>
      <c r="E13" s="4"/>
      <c r="F13" s="10"/>
      <c r="G13" s="4">
        <v>6906</v>
      </c>
      <c r="H13" s="4" t="s">
        <v>80</v>
      </c>
      <c r="I13" s="4" t="s">
        <v>81</v>
      </c>
      <c r="J13" s="4">
        <v>44224</v>
      </c>
      <c r="M13" s="4"/>
      <c r="N13" s="4">
        <v>15</v>
      </c>
      <c r="O13" s="12">
        <v>4.6365600000000002</v>
      </c>
      <c r="P13" s="4">
        <v>6744</v>
      </c>
      <c r="Q13" s="4">
        <v>6746</v>
      </c>
      <c r="R13" s="4" t="s">
        <v>82</v>
      </c>
      <c r="S13" s="4" t="s">
        <v>83</v>
      </c>
      <c r="T13" s="4">
        <v>3394612</v>
      </c>
    </row>
    <row r="14" spans="1:20">
      <c r="A14" s="35"/>
      <c r="B14" s="35"/>
      <c r="G14" s="35"/>
      <c r="H14" s="35"/>
      <c r="I14" s="35"/>
      <c r="J14" s="35"/>
      <c r="M14" s="35"/>
      <c r="N14" s="35"/>
      <c r="Q14" s="35"/>
      <c r="R14" s="35"/>
      <c r="S14" s="35"/>
      <c r="T14" s="35"/>
    </row>
    <row r="15" spans="1:20">
      <c r="A15" s="5"/>
      <c r="B15" s="5">
        <v>0</v>
      </c>
      <c r="C15" s="13">
        <v>1.49555E-2</v>
      </c>
      <c r="D15" s="5">
        <v>1059516</v>
      </c>
      <c r="E15" s="5"/>
      <c r="F15" s="11"/>
      <c r="G15" s="5">
        <v>1063617</v>
      </c>
      <c r="H15" s="5" t="s">
        <v>84</v>
      </c>
      <c r="I15" s="33" t="s">
        <v>69</v>
      </c>
      <c r="J15" s="5">
        <v>56536</v>
      </c>
      <c r="M15" s="5"/>
      <c r="N15" s="5">
        <v>0</v>
      </c>
      <c r="O15" s="13">
        <v>14.0334</v>
      </c>
      <c r="P15" s="5">
        <v>1059516</v>
      </c>
      <c r="Q15" s="5">
        <v>1063617</v>
      </c>
      <c r="R15" s="5" t="s">
        <v>70</v>
      </c>
      <c r="S15" s="5" t="s">
        <v>71</v>
      </c>
      <c r="T15" s="5">
        <v>9820876</v>
      </c>
    </row>
    <row r="16" spans="1:20">
      <c r="A16" s="5"/>
      <c r="B16" s="5">
        <v>10</v>
      </c>
      <c r="C16" s="13">
        <v>1.71802E-2</v>
      </c>
      <c r="D16" s="5">
        <v>735571</v>
      </c>
      <c r="E16" s="5"/>
      <c r="F16" s="11"/>
      <c r="G16" s="5">
        <v>738563</v>
      </c>
      <c r="H16" s="5" t="s">
        <v>85</v>
      </c>
      <c r="I16" s="5" t="s">
        <v>86</v>
      </c>
      <c r="J16" s="5">
        <v>45864</v>
      </c>
      <c r="M16" s="5"/>
      <c r="N16" s="5">
        <v>10</v>
      </c>
      <c r="O16" s="13">
        <v>14.166</v>
      </c>
      <c r="P16" s="5">
        <v>735789</v>
      </c>
      <c r="Q16" s="5">
        <v>735831</v>
      </c>
      <c r="R16" s="5" t="s">
        <v>87</v>
      </c>
      <c r="S16" s="5" t="s">
        <v>88</v>
      </c>
      <c r="T16" s="5">
        <v>13366232</v>
      </c>
    </row>
    <row r="17" spans="1:20">
      <c r="A17" s="5" t="s">
        <v>17</v>
      </c>
      <c r="B17" s="5">
        <v>50</v>
      </c>
      <c r="C17" s="13">
        <v>1.46809E-2</v>
      </c>
      <c r="D17" s="5">
        <v>20173</v>
      </c>
      <c r="E17" s="5"/>
      <c r="F17" s="11"/>
      <c r="G17" s="5">
        <v>20459</v>
      </c>
      <c r="H17" s="5" t="s">
        <v>89</v>
      </c>
      <c r="I17" s="5" t="s">
        <v>90</v>
      </c>
      <c r="J17" s="5">
        <v>44224</v>
      </c>
      <c r="M17" s="5" t="s">
        <v>17</v>
      </c>
      <c r="N17" s="5">
        <v>50</v>
      </c>
      <c r="O17" s="13">
        <v>15.331099999999999</v>
      </c>
      <c r="P17" s="5">
        <v>20175</v>
      </c>
      <c r="Q17" s="5">
        <v>20176</v>
      </c>
      <c r="R17" s="5" t="s">
        <v>91</v>
      </c>
      <c r="S17" s="5" t="s">
        <v>92</v>
      </c>
      <c r="T17" s="5">
        <v>10532448</v>
      </c>
    </row>
    <row r="18" spans="1:20">
      <c r="A18" s="5"/>
      <c r="B18" s="5">
        <v>100</v>
      </c>
      <c r="C18" s="13">
        <v>1.45767E-2</v>
      </c>
      <c r="D18" s="5">
        <v>2426</v>
      </c>
      <c r="E18" s="5"/>
      <c r="F18" s="11"/>
      <c r="G18" s="5">
        <v>2538</v>
      </c>
      <c r="H18" s="5" t="s">
        <v>93</v>
      </c>
      <c r="I18" s="5" t="s">
        <v>94</v>
      </c>
      <c r="J18" s="5">
        <v>44224</v>
      </c>
      <c r="M18" s="5"/>
      <c r="N18" s="5">
        <v>100</v>
      </c>
      <c r="O18" s="13">
        <v>14.815799999999999</v>
      </c>
      <c r="P18" s="5">
        <v>2426</v>
      </c>
      <c r="Q18" s="5">
        <v>2426</v>
      </c>
      <c r="R18" s="5" t="s">
        <v>95</v>
      </c>
      <c r="S18" s="5" t="s">
        <v>96</v>
      </c>
      <c r="T18" s="5">
        <v>9900760</v>
      </c>
    </row>
    <row r="19" spans="1:20">
      <c r="A19" s="35"/>
      <c r="B19" s="35"/>
      <c r="G19" s="35"/>
      <c r="H19" s="35"/>
      <c r="I19" s="35"/>
      <c r="J19" s="35"/>
      <c r="M19" s="35"/>
      <c r="N19" s="35"/>
      <c r="Q19" s="35"/>
      <c r="R19" s="35"/>
      <c r="S19" s="35"/>
      <c r="T19" s="35"/>
    </row>
    <row r="20" spans="1:20">
      <c r="A20" s="4"/>
      <c r="B20" s="4">
        <v>0</v>
      </c>
      <c r="C20" s="12">
        <v>1.48276E-2</v>
      </c>
      <c r="D20" s="4">
        <v>1059516</v>
      </c>
      <c r="E20" s="4"/>
      <c r="F20" s="10"/>
      <c r="G20" s="4">
        <v>1063617</v>
      </c>
      <c r="H20" s="4" t="s">
        <v>68</v>
      </c>
      <c r="I20" s="4" t="s">
        <v>97</v>
      </c>
      <c r="J20" s="4">
        <v>56536</v>
      </c>
      <c r="M20" s="4"/>
      <c r="N20" s="4">
        <v>0</v>
      </c>
      <c r="O20" s="12">
        <v>50.378399999999999</v>
      </c>
      <c r="P20" s="4">
        <v>1059516</v>
      </c>
      <c r="Q20" s="4">
        <v>1063617</v>
      </c>
      <c r="R20" s="4" t="s">
        <v>70</v>
      </c>
      <c r="S20" s="4" t="s">
        <v>98</v>
      </c>
      <c r="T20" s="4">
        <v>43255876</v>
      </c>
    </row>
    <row r="21" spans="1:20">
      <c r="A21" s="4"/>
      <c r="B21" s="4">
        <v>50</v>
      </c>
      <c r="C21" s="12">
        <v>1.7024000000000001E-2</v>
      </c>
      <c r="D21" s="4">
        <v>721884</v>
      </c>
      <c r="E21" s="4"/>
      <c r="F21" s="10"/>
      <c r="G21" s="4">
        <v>724871</v>
      </c>
      <c r="H21" s="4" t="s">
        <v>99</v>
      </c>
      <c r="I21" s="4" t="s">
        <v>100</v>
      </c>
      <c r="J21" s="4">
        <v>45808</v>
      </c>
      <c r="M21" s="4"/>
      <c r="N21" s="4">
        <v>50</v>
      </c>
      <c r="O21" s="12">
        <v>681.8</v>
      </c>
      <c r="P21" s="4">
        <v>721956</v>
      </c>
      <c r="Q21" s="4">
        <v>721956</v>
      </c>
      <c r="R21" s="4" t="s">
        <v>101</v>
      </c>
      <c r="S21" s="4" t="s">
        <v>102</v>
      </c>
      <c r="T21" s="4">
        <v>43255876</v>
      </c>
    </row>
    <row r="22" spans="1:20">
      <c r="A22" s="4" t="s">
        <v>18</v>
      </c>
      <c r="B22" s="4">
        <v>250</v>
      </c>
      <c r="C22" s="12">
        <v>1.1208600000000001E-2</v>
      </c>
      <c r="D22" s="4">
        <v>7239</v>
      </c>
      <c r="E22" s="4"/>
      <c r="F22" s="10"/>
      <c r="G22" s="4">
        <v>7392</v>
      </c>
      <c r="H22" s="4" t="s">
        <v>103</v>
      </c>
      <c r="I22" s="4" t="s">
        <v>104</v>
      </c>
      <c r="J22" s="4">
        <v>40508</v>
      </c>
      <c r="M22" s="4" t="s">
        <v>18</v>
      </c>
      <c r="N22" s="4">
        <v>250</v>
      </c>
      <c r="O22" s="12">
        <v>51.325499999999998</v>
      </c>
      <c r="P22" s="4">
        <v>7239</v>
      </c>
      <c r="Q22" s="4">
        <v>7239</v>
      </c>
      <c r="R22" s="4" t="s">
        <v>105</v>
      </c>
      <c r="S22" s="4" t="s">
        <v>106</v>
      </c>
      <c r="T22" s="4">
        <v>42114744</v>
      </c>
    </row>
    <row r="23" spans="1:20">
      <c r="A23" s="4"/>
      <c r="B23" s="4">
        <v>500</v>
      </c>
      <c r="C23" s="12">
        <v>1.1225000000000001E-2</v>
      </c>
      <c r="D23" s="4">
        <v>840</v>
      </c>
      <c r="E23" s="4"/>
      <c r="F23" s="10"/>
      <c r="G23" s="4">
        <v>872</v>
      </c>
      <c r="H23" s="4" t="s">
        <v>107</v>
      </c>
      <c r="I23" s="4" t="s">
        <v>108</v>
      </c>
      <c r="J23" s="4">
        <v>40508</v>
      </c>
      <c r="M23" s="4"/>
      <c r="N23" s="4">
        <v>500</v>
      </c>
      <c r="O23" s="12">
        <v>48.081899999999997</v>
      </c>
      <c r="P23" s="4">
        <v>840</v>
      </c>
      <c r="Q23" s="4">
        <v>840</v>
      </c>
      <c r="R23" s="4" t="s">
        <v>109</v>
      </c>
      <c r="S23" s="4" t="s">
        <v>110</v>
      </c>
      <c r="T23" s="4">
        <v>40538480</v>
      </c>
    </row>
    <row r="24" spans="1:20">
      <c r="G24" s="35"/>
      <c r="H24" s="35"/>
      <c r="I24" s="35"/>
      <c r="J24" s="35"/>
      <c r="Q24" s="35"/>
      <c r="R24" s="35"/>
      <c r="S24" s="35"/>
      <c r="T24" s="35"/>
    </row>
    <row r="25" spans="1:20">
      <c r="A25" s="5"/>
      <c r="B25" s="5">
        <v>0</v>
      </c>
      <c r="C25" s="13">
        <v>1.47613E-2</v>
      </c>
      <c r="D25" s="5">
        <v>1059516</v>
      </c>
      <c r="E25" s="5"/>
      <c r="F25" s="11"/>
      <c r="G25" s="5">
        <v>1063617</v>
      </c>
      <c r="H25" s="5" t="s">
        <v>68</v>
      </c>
      <c r="I25" s="5" t="s">
        <v>69</v>
      </c>
      <c r="J25" s="5">
        <v>56536</v>
      </c>
      <c r="M25" s="5"/>
      <c r="N25" s="5">
        <v>0</v>
      </c>
      <c r="O25" s="5">
        <v>96.843400000000003</v>
      </c>
      <c r="P25" s="5">
        <v>1059516</v>
      </c>
      <c r="Q25" s="5">
        <v>1063617</v>
      </c>
      <c r="R25" s="5" t="s">
        <v>70</v>
      </c>
      <c r="S25" s="33" t="s">
        <v>111</v>
      </c>
      <c r="T25" s="5">
        <v>80037488</v>
      </c>
    </row>
    <row r="26" spans="1:20">
      <c r="A26" s="5"/>
      <c r="B26" s="5">
        <v>100</v>
      </c>
      <c r="C26" s="13">
        <v>1.3400799999999999E-2</v>
      </c>
      <c r="D26" s="5">
        <v>719231</v>
      </c>
      <c r="E26" s="5"/>
      <c r="F26" s="11"/>
      <c r="G26" s="5">
        <v>722216</v>
      </c>
      <c r="H26" s="5" t="s">
        <v>99</v>
      </c>
      <c r="I26" s="5" t="s">
        <v>112</v>
      </c>
      <c r="J26" s="5">
        <v>42476</v>
      </c>
      <c r="M26" s="5"/>
      <c r="N26" s="5">
        <v>100</v>
      </c>
      <c r="O26" s="5">
        <v>995.49300000000005</v>
      </c>
      <c r="P26" s="5">
        <v>719267</v>
      </c>
      <c r="Q26" s="5">
        <v>719267</v>
      </c>
      <c r="R26" s="5" t="s">
        <v>101</v>
      </c>
      <c r="S26" s="5" t="s">
        <v>113</v>
      </c>
      <c r="T26" s="5">
        <v>104859856</v>
      </c>
    </row>
    <row r="27" spans="1:20">
      <c r="A27" s="5" t="s">
        <v>19</v>
      </c>
      <c r="B27" s="5">
        <v>500</v>
      </c>
      <c r="C27" s="13">
        <v>1.4489800000000001E-2</v>
      </c>
      <c r="D27" s="5">
        <v>5043</v>
      </c>
      <c r="E27" s="5"/>
      <c r="F27" s="11"/>
      <c r="G27" s="5">
        <v>5126</v>
      </c>
      <c r="H27" s="5" t="s">
        <v>114</v>
      </c>
      <c r="I27" s="5" t="s">
        <v>115</v>
      </c>
      <c r="J27" s="5">
        <v>41940</v>
      </c>
      <c r="M27" s="5" t="s">
        <v>19</v>
      </c>
      <c r="N27" s="5">
        <v>500</v>
      </c>
      <c r="O27" s="5">
        <v>96.936999999999998</v>
      </c>
      <c r="P27" s="5">
        <v>5043</v>
      </c>
      <c r="Q27" s="5">
        <v>5043</v>
      </c>
      <c r="R27" s="5" t="s">
        <v>116</v>
      </c>
      <c r="S27" s="5" t="s">
        <v>117</v>
      </c>
      <c r="T27" s="5">
        <v>81613900</v>
      </c>
    </row>
    <row r="28" spans="1:20">
      <c r="A28" s="5"/>
      <c r="B28" s="5">
        <v>1000</v>
      </c>
      <c r="C28" s="13">
        <v>1.44438E-2</v>
      </c>
      <c r="D28" s="5">
        <v>674</v>
      </c>
      <c r="E28" s="5"/>
      <c r="F28" s="11"/>
      <c r="G28" s="5">
        <v>695</v>
      </c>
      <c r="H28" s="5" t="s">
        <v>118</v>
      </c>
      <c r="I28" s="5" t="s">
        <v>119</v>
      </c>
      <c r="J28" s="5">
        <v>44224</v>
      </c>
      <c r="M28" s="5"/>
      <c r="N28" s="5">
        <v>1000</v>
      </c>
      <c r="O28" s="5">
        <v>95.404300000000006</v>
      </c>
      <c r="P28" s="5">
        <v>674</v>
      </c>
      <c r="Q28" s="5">
        <v>674</v>
      </c>
      <c r="R28" s="5" t="s">
        <v>120</v>
      </c>
      <c r="S28" s="5" t="s">
        <v>121</v>
      </c>
      <c r="T28" s="5">
        <v>75852252</v>
      </c>
    </row>
    <row r="29" spans="1:20">
      <c r="G29" s="35"/>
      <c r="H29" s="35"/>
      <c r="I29" s="35"/>
      <c r="J29" s="35"/>
      <c r="Q29" s="35"/>
      <c r="R29" s="35"/>
      <c r="S29" s="35"/>
      <c r="T29" s="35"/>
    </row>
    <row r="30" spans="1:20">
      <c r="G30" s="35"/>
      <c r="H30" s="35"/>
      <c r="I30" s="35"/>
      <c r="J30" s="35"/>
      <c r="Q30" s="35"/>
      <c r="R30" s="35"/>
      <c r="S30" s="35"/>
      <c r="T30" s="35"/>
    </row>
    <row r="31" spans="1:20">
      <c r="G31" s="35"/>
      <c r="H31" s="35"/>
      <c r="I31" s="35"/>
      <c r="J31" s="35"/>
      <c r="Q31" s="35"/>
      <c r="R31" s="35"/>
      <c r="S31" s="35"/>
      <c r="T31" s="35"/>
    </row>
    <row r="32" spans="1:20">
      <c r="G32" s="35"/>
      <c r="H32" s="35"/>
      <c r="I32" s="35"/>
      <c r="J32" s="35"/>
      <c r="Q32" s="35"/>
      <c r="R32" s="35"/>
      <c r="S32" s="35"/>
      <c r="T32" s="35"/>
    </row>
    <row r="33" spans="1:20">
      <c r="A33" s="15"/>
      <c r="B33" s="16" t="s">
        <v>21</v>
      </c>
      <c r="C33" s="15"/>
      <c r="D33" s="15"/>
      <c r="E33" s="15"/>
      <c r="F33" s="15"/>
      <c r="G33" s="18"/>
      <c r="H33" s="18"/>
      <c r="I33" s="18"/>
      <c r="J33" s="18"/>
      <c r="K33" s="15"/>
      <c r="L33" s="15"/>
      <c r="M33" s="15"/>
      <c r="N33" s="16" t="s">
        <v>21</v>
      </c>
      <c r="O33" s="15"/>
      <c r="P33" s="15"/>
      <c r="Q33" s="18"/>
      <c r="R33" s="18"/>
      <c r="S33" s="18"/>
      <c r="T33" s="18"/>
    </row>
    <row r="34" spans="1:20">
      <c r="A34" s="2"/>
      <c r="B34" s="2" t="s">
        <v>5</v>
      </c>
      <c r="C34" s="2">
        <v>6215039</v>
      </c>
      <c r="D34" s="1"/>
      <c r="E34" s="1"/>
      <c r="F34" s="1"/>
      <c r="G34" s="9"/>
      <c r="H34" s="9"/>
      <c r="I34" s="9"/>
      <c r="J34" s="9"/>
      <c r="M34" s="2"/>
      <c r="N34" s="2" t="s">
        <v>5</v>
      </c>
      <c r="O34" s="2">
        <v>6215039</v>
      </c>
      <c r="P34" s="1"/>
      <c r="Q34" s="9"/>
      <c r="R34" s="9"/>
      <c r="S34" s="9"/>
      <c r="T34" s="9"/>
    </row>
    <row r="35" spans="1:20">
      <c r="A35" s="2"/>
      <c r="B35" s="2" t="s">
        <v>6</v>
      </c>
      <c r="C35" s="2" t="s">
        <v>22</v>
      </c>
      <c r="D35" s="1" t="s">
        <v>8</v>
      </c>
      <c r="E35" s="1"/>
      <c r="F35" s="1"/>
      <c r="G35" s="9"/>
      <c r="H35" s="9"/>
      <c r="I35" s="9"/>
      <c r="J35" s="9"/>
      <c r="M35" s="2"/>
      <c r="N35" s="2" t="s">
        <v>6</v>
      </c>
      <c r="O35" s="2" t="s">
        <v>22</v>
      </c>
      <c r="P35" s="1" t="s">
        <v>8</v>
      </c>
      <c r="Q35" s="9"/>
      <c r="R35" s="9"/>
      <c r="S35" s="9"/>
      <c r="T35" s="9"/>
    </row>
    <row r="36" spans="1:20">
      <c r="A36" s="35"/>
      <c r="B36" s="7" t="s">
        <v>9</v>
      </c>
      <c r="C36" s="7" t="s">
        <v>10</v>
      </c>
      <c r="D36" s="7" t="s">
        <v>11</v>
      </c>
      <c r="E36" s="6" t="s">
        <v>12</v>
      </c>
      <c r="F36" s="6" t="s">
        <v>13</v>
      </c>
      <c r="G36" s="7" t="s">
        <v>14</v>
      </c>
      <c r="H36" s="31" t="s">
        <v>65</v>
      </c>
      <c r="I36" s="31" t="s">
        <v>122</v>
      </c>
      <c r="J36" s="31" t="s">
        <v>67</v>
      </c>
      <c r="M36" s="35"/>
      <c r="N36" s="7" t="s">
        <v>9</v>
      </c>
      <c r="O36" s="7" t="s">
        <v>15</v>
      </c>
      <c r="P36" s="7" t="s">
        <v>11</v>
      </c>
      <c r="Q36" s="7" t="s">
        <v>14</v>
      </c>
      <c r="R36" s="31" t="s">
        <v>65</v>
      </c>
      <c r="S36" s="31" t="s">
        <v>66</v>
      </c>
      <c r="T36" s="31" t="s">
        <v>67</v>
      </c>
    </row>
    <row r="37" spans="1:20">
      <c r="A37" s="35"/>
      <c r="B37" s="35"/>
      <c r="C37" s="35"/>
      <c r="D37" s="35"/>
      <c r="E37" s="35"/>
      <c r="F37" s="35"/>
      <c r="G37" s="35"/>
      <c r="H37" s="35"/>
      <c r="I37" s="35"/>
      <c r="J37" s="35"/>
      <c r="M37" s="35"/>
      <c r="N37" s="35"/>
      <c r="O37" s="35"/>
      <c r="P37" s="35"/>
      <c r="Q37" s="35"/>
      <c r="R37" s="35"/>
      <c r="S37" s="35"/>
      <c r="T37" s="35"/>
    </row>
    <row r="38" spans="1:20">
      <c r="A38" s="3"/>
      <c r="B38" s="4">
        <v>0</v>
      </c>
      <c r="C38" s="12">
        <v>8.7552000000000005E-2</v>
      </c>
      <c r="D38" s="4">
        <v>6215031</v>
      </c>
      <c r="E38" s="4"/>
      <c r="F38" s="10"/>
      <c r="G38" s="4">
        <v>6234046</v>
      </c>
      <c r="H38" s="4" t="s">
        <v>123</v>
      </c>
      <c r="I38" s="32" t="s">
        <v>124</v>
      </c>
      <c r="J38" s="4">
        <v>183468</v>
      </c>
      <c r="M38" s="3"/>
      <c r="N38" s="4">
        <v>0</v>
      </c>
      <c r="O38" s="12">
        <v>28.1266</v>
      </c>
      <c r="P38" s="4">
        <v>6215031</v>
      </c>
      <c r="Q38" s="4">
        <v>6234046</v>
      </c>
      <c r="R38" s="4" t="s">
        <v>125</v>
      </c>
      <c r="S38" s="4" t="s">
        <v>126</v>
      </c>
      <c r="T38" s="4">
        <v>16431488</v>
      </c>
    </row>
    <row r="39" spans="1:20">
      <c r="A39" s="4" t="s">
        <v>16</v>
      </c>
      <c r="B39" s="4">
        <v>2</v>
      </c>
      <c r="C39" s="12">
        <v>9.82513E-2</v>
      </c>
      <c r="D39" s="4">
        <v>3943237</v>
      </c>
      <c r="E39" s="4"/>
      <c r="F39" s="10"/>
      <c r="G39" s="4">
        <v>3956014</v>
      </c>
      <c r="H39" s="4" t="s">
        <v>127</v>
      </c>
      <c r="I39" s="4" t="s">
        <v>128</v>
      </c>
      <c r="J39" s="4">
        <v>144652</v>
      </c>
      <c r="M39" s="4" t="s">
        <v>16</v>
      </c>
      <c r="N39" s="4">
        <v>2</v>
      </c>
      <c r="O39" s="12">
        <v>167.196</v>
      </c>
      <c r="P39" s="4">
        <v>3945713</v>
      </c>
      <c r="Q39" s="4">
        <v>3946043</v>
      </c>
      <c r="R39" s="4" t="s">
        <v>127</v>
      </c>
      <c r="S39" s="4" t="s">
        <v>129</v>
      </c>
      <c r="T39" s="4">
        <v>22580932</v>
      </c>
    </row>
    <row r="40" spans="1:20">
      <c r="A40" s="4"/>
      <c r="B40" s="4">
        <v>8</v>
      </c>
      <c r="C40" s="12">
        <v>6.7267999999999994E-2</v>
      </c>
      <c r="D40" s="4">
        <v>344802</v>
      </c>
      <c r="E40" s="4"/>
      <c r="F40" s="10"/>
      <c r="G40" s="4">
        <v>346515</v>
      </c>
      <c r="H40" s="4" t="s">
        <v>130</v>
      </c>
      <c r="I40" s="4" t="s">
        <v>131</v>
      </c>
      <c r="J40" s="4">
        <v>118524</v>
      </c>
      <c r="M40" s="4"/>
      <c r="N40" s="4">
        <v>8</v>
      </c>
      <c r="O40" s="12">
        <v>38.868600000000001</v>
      </c>
      <c r="P40" s="4">
        <v>344835</v>
      </c>
      <c r="Q40" s="4">
        <v>344842</v>
      </c>
      <c r="R40" s="4" t="s">
        <v>132</v>
      </c>
      <c r="S40" s="4" t="s">
        <v>133</v>
      </c>
      <c r="T40" s="4">
        <v>18901152</v>
      </c>
    </row>
    <row r="41" spans="1:20">
      <c r="A41" s="4"/>
      <c r="B41" s="4">
        <v>15</v>
      </c>
      <c r="C41" s="12">
        <v>6.5909800000000004E-2</v>
      </c>
      <c r="D41" s="4">
        <v>13647</v>
      </c>
      <c r="E41" s="4"/>
      <c r="F41" s="10"/>
      <c r="G41" s="4">
        <v>13877</v>
      </c>
      <c r="H41" s="4" t="s">
        <v>134</v>
      </c>
      <c r="I41" s="4" t="s">
        <v>135</v>
      </c>
      <c r="J41" s="4">
        <v>118524</v>
      </c>
      <c r="M41" s="4"/>
      <c r="N41" s="4">
        <v>15</v>
      </c>
      <c r="O41" s="12">
        <v>30.075700000000001</v>
      </c>
      <c r="P41" s="4">
        <v>13650</v>
      </c>
      <c r="Q41" s="4">
        <v>13650</v>
      </c>
      <c r="R41" s="4" t="s">
        <v>136</v>
      </c>
      <c r="S41" s="4" t="s">
        <v>137</v>
      </c>
      <c r="T41" s="4">
        <v>17437524</v>
      </c>
    </row>
    <row r="42" spans="1:20">
      <c r="A42" s="35"/>
      <c r="B42" s="35"/>
      <c r="G42" s="35"/>
      <c r="H42" s="35"/>
      <c r="I42" s="35"/>
      <c r="J42" s="35"/>
      <c r="M42" s="35"/>
      <c r="N42" s="35"/>
      <c r="Q42" s="35"/>
      <c r="R42" s="35"/>
      <c r="S42" s="35"/>
      <c r="T42" s="35"/>
    </row>
    <row r="43" spans="1:20">
      <c r="A43" s="5"/>
      <c r="B43" s="5">
        <v>0</v>
      </c>
      <c r="C43" s="13">
        <v>8.7660799999999997E-2</v>
      </c>
      <c r="D43" s="5">
        <v>6215031</v>
      </c>
      <c r="E43" s="5"/>
      <c r="F43" s="11"/>
      <c r="G43" s="5">
        <v>6234046</v>
      </c>
      <c r="H43" s="5" t="s">
        <v>123</v>
      </c>
      <c r="I43" s="5" t="s">
        <v>124</v>
      </c>
      <c r="J43" s="5">
        <v>183476</v>
      </c>
      <c r="M43" s="5"/>
      <c r="N43" s="5">
        <v>0</v>
      </c>
      <c r="O43" s="13">
        <v>72.235200000000006</v>
      </c>
      <c r="P43" s="5">
        <v>6215031</v>
      </c>
      <c r="Q43" s="5">
        <v>6234046</v>
      </c>
      <c r="R43" s="5" t="s">
        <v>125</v>
      </c>
      <c r="S43" s="5" t="s">
        <v>126</v>
      </c>
      <c r="T43" s="5">
        <v>49429764</v>
      </c>
    </row>
    <row r="44" spans="1:20">
      <c r="A44" s="5"/>
      <c r="B44" s="5">
        <v>10</v>
      </c>
      <c r="C44" s="13">
        <v>0.10127800000000001</v>
      </c>
      <c r="D44" s="5">
        <v>4117145</v>
      </c>
      <c r="E44" s="5"/>
      <c r="F44" s="11"/>
      <c r="G44" s="5">
        <v>4130327</v>
      </c>
      <c r="H44" s="5" t="s">
        <v>138</v>
      </c>
      <c r="I44" s="5" t="s">
        <v>139</v>
      </c>
      <c r="J44" s="5">
        <v>146020</v>
      </c>
      <c r="M44" s="5"/>
      <c r="N44" s="5">
        <v>10</v>
      </c>
      <c r="O44" s="13">
        <v>1196.8800000000001</v>
      </c>
      <c r="P44" s="5">
        <v>4117983</v>
      </c>
      <c r="Q44" s="5">
        <v>4118001</v>
      </c>
      <c r="R44" s="5" t="s">
        <v>140</v>
      </c>
      <c r="S44" s="5" t="s">
        <v>141</v>
      </c>
      <c r="T44" s="5">
        <v>69065280</v>
      </c>
    </row>
    <row r="45" spans="1:20">
      <c r="A45" s="5" t="s">
        <v>17</v>
      </c>
      <c r="B45" s="5">
        <v>50</v>
      </c>
      <c r="C45" s="13">
        <v>8.5921200000000003E-2</v>
      </c>
      <c r="D45" s="5">
        <v>39678</v>
      </c>
      <c r="E45" s="5"/>
      <c r="F45" s="11"/>
      <c r="G45" s="5">
        <v>40037</v>
      </c>
      <c r="H45" s="5" t="s">
        <v>142</v>
      </c>
      <c r="I45" s="5" t="s">
        <v>143</v>
      </c>
      <c r="J45" s="5">
        <v>122036</v>
      </c>
      <c r="M45" s="5" t="s">
        <v>17</v>
      </c>
      <c r="N45" s="5">
        <v>50</v>
      </c>
      <c r="O45" s="13">
        <v>79.407499999999999</v>
      </c>
      <c r="P45" s="5">
        <v>39679</v>
      </c>
      <c r="Q45" s="5">
        <v>39679</v>
      </c>
      <c r="R45" s="5" t="s">
        <v>144</v>
      </c>
      <c r="S45" s="5" t="s">
        <v>145</v>
      </c>
      <c r="T45" s="5">
        <v>54318436</v>
      </c>
    </row>
    <row r="46" spans="1:20">
      <c r="A46" s="5"/>
      <c r="B46" s="5">
        <v>100</v>
      </c>
      <c r="C46" s="13">
        <v>8.5666999999999993E-2</v>
      </c>
      <c r="D46" s="5">
        <v>2143</v>
      </c>
      <c r="E46" s="5"/>
      <c r="F46" s="11"/>
      <c r="G46" s="5">
        <v>2188</v>
      </c>
      <c r="H46" s="5" t="s">
        <v>146</v>
      </c>
      <c r="I46" s="5" t="s">
        <v>147</v>
      </c>
      <c r="J46" s="5">
        <v>122036</v>
      </c>
      <c r="M46" s="5"/>
      <c r="N46" s="5">
        <v>100</v>
      </c>
      <c r="O46" s="13">
        <v>72.5886</v>
      </c>
      <c r="P46" s="5">
        <v>2143</v>
      </c>
      <c r="Q46" s="5">
        <v>2143</v>
      </c>
      <c r="R46" s="5" t="s">
        <v>148</v>
      </c>
      <c r="S46" s="5" t="s">
        <v>149</v>
      </c>
      <c r="T46" s="5">
        <v>49635908</v>
      </c>
    </row>
    <row r="47" spans="1:20">
      <c r="A47" s="35"/>
      <c r="B47" s="35"/>
      <c r="G47" s="35"/>
      <c r="H47" s="35"/>
      <c r="I47" s="35"/>
      <c r="J47" s="35"/>
      <c r="M47" s="35"/>
      <c r="N47" s="35"/>
      <c r="Q47" s="35"/>
      <c r="R47" s="35"/>
      <c r="S47" s="35"/>
      <c r="T47" s="35"/>
    </row>
    <row r="48" spans="1:20">
      <c r="A48" s="4"/>
      <c r="B48" s="4">
        <v>0</v>
      </c>
      <c r="C48" s="12">
        <v>8.6796399999999996E-2</v>
      </c>
      <c r="D48" s="4">
        <v>6215031</v>
      </c>
      <c r="E48" s="4"/>
      <c r="F48" s="10"/>
      <c r="G48" s="4">
        <v>6234046</v>
      </c>
      <c r="H48" s="4" t="s">
        <v>125</v>
      </c>
      <c r="I48" s="4" t="s">
        <v>150</v>
      </c>
      <c r="J48" s="4">
        <v>183468</v>
      </c>
      <c r="M48" s="4"/>
      <c r="N48" s="4">
        <v>0</v>
      </c>
      <c r="O48" s="4">
        <v>274.589</v>
      </c>
      <c r="P48" s="4">
        <v>6215031</v>
      </c>
      <c r="Q48" s="4">
        <v>6234046</v>
      </c>
      <c r="R48" s="4" t="s">
        <v>151</v>
      </c>
      <c r="S48" s="4" t="s">
        <v>126</v>
      </c>
      <c r="T48" s="4">
        <v>223957612</v>
      </c>
    </row>
    <row r="49" spans="1:20">
      <c r="A49" s="4"/>
      <c r="B49" s="4">
        <v>50</v>
      </c>
      <c r="C49" s="12">
        <v>0.100438</v>
      </c>
      <c r="D49" s="4">
        <v>4024367</v>
      </c>
      <c r="E49" s="4"/>
      <c r="F49" s="10"/>
      <c r="G49" s="4">
        <v>4037224</v>
      </c>
      <c r="H49" s="4" t="s">
        <v>152</v>
      </c>
      <c r="I49" s="4" t="s">
        <v>153</v>
      </c>
      <c r="J49" s="4">
        <v>145292</v>
      </c>
      <c r="M49" s="4"/>
      <c r="N49" s="4">
        <v>50</v>
      </c>
      <c r="O49" s="4">
        <v>16534.2</v>
      </c>
      <c r="P49" s="4">
        <v>4024542</v>
      </c>
      <c r="Q49" s="4">
        <v>4024542</v>
      </c>
      <c r="R49" s="4" t="s">
        <v>154</v>
      </c>
      <c r="S49" s="4" t="s">
        <v>155</v>
      </c>
      <c r="T49" s="4">
        <v>283724184</v>
      </c>
    </row>
    <row r="50" spans="1:20">
      <c r="A50" s="4" t="s">
        <v>18</v>
      </c>
      <c r="B50" s="4">
        <v>250</v>
      </c>
      <c r="C50" s="12">
        <v>8.5371000000000002E-2</v>
      </c>
      <c r="D50" s="4">
        <v>8734</v>
      </c>
      <c r="E50" s="4"/>
      <c r="F50" s="10"/>
      <c r="G50" s="4">
        <v>8808</v>
      </c>
      <c r="H50" s="4" t="s">
        <v>156</v>
      </c>
      <c r="I50" s="4" t="s">
        <v>157</v>
      </c>
      <c r="J50" s="4">
        <v>122028</v>
      </c>
      <c r="M50" s="4" t="s">
        <v>18</v>
      </c>
      <c r="N50" s="4">
        <v>250</v>
      </c>
      <c r="O50" s="4">
        <v>272.774</v>
      </c>
      <c r="P50" s="4">
        <v>8734</v>
      </c>
      <c r="Q50" s="4">
        <v>8734</v>
      </c>
      <c r="R50" s="4" t="s">
        <v>158</v>
      </c>
      <c r="S50" s="4" t="s">
        <v>159</v>
      </c>
      <c r="T50" s="4">
        <v>207778832</v>
      </c>
    </row>
    <row r="51" spans="1:20">
      <c r="A51" s="4"/>
      <c r="B51" s="4">
        <v>500</v>
      </c>
      <c r="C51" s="12">
        <v>8.5308800000000004E-2</v>
      </c>
      <c r="D51" s="4">
        <v>671</v>
      </c>
      <c r="E51" s="4"/>
      <c r="F51" s="10"/>
      <c r="G51" s="4">
        <v>679</v>
      </c>
      <c r="H51" s="4" t="s">
        <v>160</v>
      </c>
      <c r="I51" s="4" t="s">
        <v>161</v>
      </c>
      <c r="J51" s="4">
        <v>122028</v>
      </c>
      <c r="M51" s="4"/>
      <c r="N51" s="4">
        <v>500</v>
      </c>
      <c r="O51" s="4">
        <v>264.976</v>
      </c>
      <c r="P51" s="4">
        <v>671</v>
      </c>
      <c r="Q51" s="4">
        <v>671</v>
      </c>
      <c r="R51" s="4" t="s">
        <v>162</v>
      </c>
      <c r="S51" s="4" t="s">
        <v>163</v>
      </c>
      <c r="T51" s="4">
        <v>187701688</v>
      </c>
    </row>
    <row r="52" spans="1:20">
      <c r="G52" s="35"/>
      <c r="H52" s="35"/>
      <c r="I52" s="35"/>
      <c r="J52" s="35"/>
      <c r="Q52" s="35"/>
      <c r="R52" s="35"/>
      <c r="S52" s="35"/>
      <c r="T52" s="35"/>
    </row>
    <row r="53" spans="1:20">
      <c r="A53" s="5"/>
      <c r="B53" s="5">
        <v>0</v>
      </c>
      <c r="C53" s="13">
        <v>8.6903099999999997E-2</v>
      </c>
      <c r="D53" s="5">
        <v>6215031</v>
      </c>
      <c r="E53" s="5"/>
      <c r="F53" s="11"/>
      <c r="G53" s="5">
        <v>6234046</v>
      </c>
      <c r="H53" s="5" t="s">
        <v>125</v>
      </c>
      <c r="I53" s="5" t="s">
        <v>164</v>
      </c>
      <c r="J53" s="5">
        <v>183468</v>
      </c>
      <c r="M53" s="5"/>
      <c r="N53" s="5">
        <v>0</v>
      </c>
      <c r="O53" s="5" t="s">
        <v>165</v>
      </c>
      <c r="P53" s="5" t="s">
        <v>165</v>
      </c>
      <c r="Q53" s="5" t="s">
        <v>165</v>
      </c>
      <c r="R53" s="5" t="s">
        <v>165</v>
      </c>
      <c r="S53" s="5" t="s">
        <v>165</v>
      </c>
      <c r="T53" s="5" t="s">
        <v>165</v>
      </c>
    </row>
    <row r="54" spans="1:20">
      <c r="A54" s="5"/>
      <c r="B54" s="5">
        <v>100</v>
      </c>
      <c r="C54" s="13">
        <v>0.100004</v>
      </c>
      <c r="D54" s="5">
        <v>4009356</v>
      </c>
      <c r="E54" s="5"/>
      <c r="F54" s="11"/>
      <c r="G54" s="5">
        <v>4022081</v>
      </c>
      <c r="H54" s="5" t="s">
        <v>166</v>
      </c>
      <c r="I54" s="5" t="s">
        <v>167</v>
      </c>
      <c r="J54" s="5">
        <v>145172</v>
      </c>
      <c r="M54" s="5"/>
      <c r="N54" s="5">
        <v>100</v>
      </c>
      <c r="O54" s="5" t="s">
        <v>165</v>
      </c>
      <c r="P54" s="5" t="s">
        <v>165</v>
      </c>
      <c r="Q54" s="5" t="s">
        <v>165</v>
      </c>
      <c r="R54" s="5" t="s">
        <v>165</v>
      </c>
      <c r="S54" s="5" t="s">
        <v>165</v>
      </c>
      <c r="T54" s="5" t="s">
        <v>165</v>
      </c>
    </row>
    <row r="55" spans="1:20">
      <c r="A55" s="5" t="s">
        <v>19</v>
      </c>
      <c r="B55" s="5">
        <v>500</v>
      </c>
      <c r="C55" s="13">
        <v>8.5055000000000006E-2</v>
      </c>
      <c r="D55" s="5">
        <v>5367</v>
      </c>
      <c r="E55" s="5"/>
      <c r="F55" s="11"/>
      <c r="G55" s="5">
        <v>5426</v>
      </c>
      <c r="H55" s="5" t="s">
        <v>168</v>
      </c>
      <c r="I55" s="5" t="s">
        <v>169</v>
      </c>
      <c r="J55" s="5">
        <v>121344</v>
      </c>
      <c r="M55" s="5" t="s">
        <v>19</v>
      </c>
      <c r="N55" s="5">
        <v>500</v>
      </c>
      <c r="O55" s="5" t="s">
        <v>165</v>
      </c>
      <c r="P55" s="5" t="s">
        <v>165</v>
      </c>
      <c r="Q55" s="5" t="s">
        <v>165</v>
      </c>
      <c r="R55" s="5" t="s">
        <v>165</v>
      </c>
      <c r="S55" s="5" t="s">
        <v>165</v>
      </c>
      <c r="T55" s="5" t="s">
        <v>165</v>
      </c>
    </row>
    <row r="56" spans="1:20">
      <c r="A56" s="5"/>
      <c r="B56" s="5">
        <v>1000</v>
      </c>
      <c r="C56" s="13">
        <v>8.5196900000000006E-2</v>
      </c>
      <c r="D56" s="5">
        <v>527</v>
      </c>
      <c r="E56" s="5"/>
      <c r="F56" s="11"/>
      <c r="G56" s="5">
        <v>531</v>
      </c>
      <c r="H56" s="5" t="s">
        <v>170</v>
      </c>
      <c r="I56" s="5" t="s">
        <v>171</v>
      </c>
      <c r="J56" s="5">
        <v>122036</v>
      </c>
      <c r="M56" s="5"/>
      <c r="N56" s="5">
        <v>1000</v>
      </c>
      <c r="O56" s="5" t="s">
        <v>165</v>
      </c>
      <c r="P56" s="5" t="s">
        <v>165</v>
      </c>
      <c r="Q56" s="5" t="s">
        <v>165</v>
      </c>
      <c r="R56" s="5" t="s">
        <v>165</v>
      </c>
      <c r="S56" s="5" t="s">
        <v>165</v>
      </c>
      <c r="T56" s="5" t="s">
        <v>165</v>
      </c>
    </row>
    <row r="57" spans="1:20">
      <c r="G57" s="35"/>
      <c r="H57" s="35"/>
      <c r="I57" s="35"/>
      <c r="J57" s="35"/>
      <c r="Q57" s="35"/>
      <c r="R57" s="35"/>
      <c r="S57" s="35"/>
      <c r="T57" s="35"/>
    </row>
    <row r="65" spans="1:1">
      <c r="A65" s="34"/>
    </row>
  </sheetData>
  <mergeCells count="6">
    <mergeCell ref="A1:G1"/>
    <mergeCell ref="M1:Q1"/>
    <mergeCell ref="A2:F2"/>
    <mergeCell ref="M2:P2"/>
    <mergeCell ref="A3:F3"/>
    <mergeCell ref="M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29AA-BB53-4585-93C2-A0FBBA8009B8}">
  <dimension ref="A1:AG57"/>
  <sheetViews>
    <sheetView topLeftCell="I1" workbookViewId="0">
      <selection activeCell="G30" sqref="G30"/>
    </sheetView>
  </sheetViews>
  <sheetFormatPr defaultRowHeight="15"/>
  <cols>
    <col min="1" max="1" width="15.140625" customWidth="1"/>
    <col min="2" max="2" width="19" customWidth="1"/>
    <col min="3" max="3" width="14.7109375" customWidth="1"/>
    <col min="4" max="4" width="30" customWidth="1"/>
    <col min="5" max="5" width="27.28515625" hidden="1" customWidth="1"/>
    <col min="6" max="6" width="24.5703125" hidden="1" customWidth="1"/>
    <col min="7" max="10" width="25.5703125" customWidth="1"/>
    <col min="14" max="14" width="22.7109375" customWidth="1"/>
    <col min="15" max="15" width="25.28515625" customWidth="1"/>
    <col min="16" max="16" width="15.7109375" customWidth="1"/>
    <col min="17" max="17" width="25.28515625" customWidth="1"/>
    <col min="18" max="18" width="28.7109375" customWidth="1"/>
    <col min="19" max="19" width="37.42578125" customWidth="1"/>
    <col min="20" max="20" width="22.7109375" customWidth="1"/>
    <col min="21" max="21" width="37" customWidth="1"/>
    <col min="26" max="26" width="30.140625" customWidth="1"/>
    <col min="27" max="27" width="19.7109375" customWidth="1"/>
    <col min="28" max="28" width="28.140625" customWidth="1"/>
    <col min="29" max="29" width="26.85546875" customWidth="1"/>
    <col min="30" max="30" width="23.7109375" customWidth="1"/>
    <col min="31" max="31" width="25.85546875" customWidth="1"/>
    <col min="32" max="32" width="24.42578125" customWidth="1"/>
    <col min="33" max="33" width="31" customWidth="1"/>
  </cols>
  <sheetData>
    <row r="1" spans="1:33" s="14" customFormat="1" ht="36">
      <c r="A1" s="76" t="s">
        <v>172</v>
      </c>
      <c r="B1" s="76"/>
      <c r="C1" s="76"/>
      <c r="D1" s="76"/>
      <c r="E1" s="76"/>
      <c r="F1" s="76"/>
      <c r="G1" s="76"/>
      <c r="H1" s="74"/>
      <c r="I1" s="74"/>
      <c r="J1" s="74"/>
      <c r="N1" s="76" t="s">
        <v>173</v>
      </c>
      <c r="O1" s="76"/>
      <c r="P1" s="76"/>
      <c r="Q1" s="76"/>
      <c r="R1" s="76"/>
      <c r="S1" s="74"/>
      <c r="T1" s="74"/>
      <c r="U1" s="74"/>
      <c r="Z1" s="76" t="s">
        <v>174</v>
      </c>
      <c r="AA1" s="76"/>
      <c r="AB1" s="76"/>
      <c r="AC1" s="76"/>
      <c r="AD1" s="76"/>
      <c r="AE1" s="74"/>
      <c r="AF1" s="74"/>
      <c r="AG1" s="74"/>
    </row>
    <row r="2" spans="1:33">
      <c r="A2" s="77" t="s">
        <v>2</v>
      </c>
      <c r="B2" s="77"/>
      <c r="C2" s="77"/>
      <c r="D2" s="77"/>
      <c r="E2" s="77"/>
      <c r="F2" s="77"/>
      <c r="N2" s="77" t="s">
        <v>2</v>
      </c>
      <c r="O2" s="77"/>
      <c r="P2" s="77"/>
      <c r="Q2" s="77"/>
      <c r="Z2" s="77" t="s">
        <v>2</v>
      </c>
      <c r="AA2" s="77"/>
      <c r="AB2" s="77"/>
      <c r="AC2" s="77"/>
    </row>
    <row r="3" spans="1:33">
      <c r="A3" s="77" t="s">
        <v>25</v>
      </c>
      <c r="B3" s="77"/>
      <c r="C3" s="77"/>
      <c r="D3" s="77"/>
      <c r="E3" s="77"/>
      <c r="F3" s="77"/>
      <c r="N3" s="77" t="s">
        <v>25</v>
      </c>
      <c r="O3" s="77"/>
      <c r="P3" s="77"/>
      <c r="Q3" s="77"/>
      <c r="Z3" s="77" t="s">
        <v>25</v>
      </c>
      <c r="AA3" s="77"/>
      <c r="AB3" s="77"/>
      <c r="AC3" s="77"/>
    </row>
    <row r="5" spans="1:33">
      <c r="A5" s="15"/>
      <c r="B5" s="16" t="s">
        <v>4</v>
      </c>
      <c r="C5" s="15"/>
      <c r="D5" s="15"/>
      <c r="E5" s="15"/>
      <c r="F5" s="15"/>
      <c r="G5" s="17"/>
      <c r="H5" s="17"/>
      <c r="I5" s="17"/>
      <c r="J5" s="17"/>
      <c r="N5" s="15"/>
      <c r="O5" s="16" t="s">
        <v>4</v>
      </c>
      <c r="P5" s="15"/>
      <c r="Q5" s="15"/>
      <c r="R5" s="17"/>
      <c r="S5" s="17"/>
      <c r="T5" s="17"/>
      <c r="U5" s="17"/>
      <c r="Z5" s="15"/>
      <c r="AA5" s="16" t="s">
        <v>4</v>
      </c>
      <c r="AB5" s="15"/>
      <c r="AC5" s="15"/>
      <c r="AD5" s="17"/>
      <c r="AE5" s="17"/>
      <c r="AF5" s="17"/>
      <c r="AG5" s="17"/>
    </row>
    <row r="6" spans="1:33">
      <c r="A6" s="2"/>
      <c r="B6" s="2" t="s">
        <v>5</v>
      </c>
      <c r="C6" s="2">
        <v>1993</v>
      </c>
      <c r="D6" s="1" t="s">
        <v>26</v>
      </c>
      <c r="E6" s="1"/>
      <c r="F6" s="1"/>
      <c r="G6" s="8"/>
      <c r="H6" s="8"/>
      <c r="I6" s="8"/>
      <c r="J6" s="8"/>
      <c r="N6" s="2"/>
      <c r="O6" s="2" t="s">
        <v>5</v>
      </c>
      <c r="P6" s="2">
        <v>1993</v>
      </c>
      <c r="Q6" s="1" t="s">
        <v>26</v>
      </c>
      <c r="R6" s="8"/>
      <c r="S6" s="8"/>
      <c r="T6" s="8"/>
      <c r="U6" s="8"/>
      <c r="Z6" s="2"/>
      <c r="AA6" s="2" t="s">
        <v>5</v>
      </c>
      <c r="AB6" s="2">
        <v>1993</v>
      </c>
      <c r="AC6" s="1" t="s">
        <v>26</v>
      </c>
      <c r="AD6" s="8"/>
      <c r="AE6" s="8"/>
      <c r="AF6" s="8"/>
      <c r="AG6" s="8"/>
    </row>
    <row r="7" spans="1:33">
      <c r="A7" s="2"/>
      <c r="B7" s="2" t="s">
        <v>6</v>
      </c>
      <c r="C7" s="2" t="s">
        <v>7</v>
      </c>
      <c r="D7" s="1" t="s">
        <v>8</v>
      </c>
      <c r="E7" s="1"/>
      <c r="F7" s="1"/>
      <c r="G7" s="8"/>
      <c r="H7" s="8"/>
      <c r="I7" s="8"/>
      <c r="J7" s="8"/>
      <c r="N7" s="2"/>
      <c r="O7" s="2" t="s">
        <v>6</v>
      </c>
      <c r="P7" s="2" t="s">
        <v>7</v>
      </c>
      <c r="Q7" s="1" t="s">
        <v>8</v>
      </c>
      <c r="R7" s="8"/>
      <c r="S7" s="8"/>
      <c r="T7" s="8"/>
      <c r="U7" s="8"/>
      <c r="Z7" s="2"/>
      <c r="AA7" s="2" t="s">
        <v>6</v>
      </c>
      <c r="AB7" s="2">
        <v>0</v>
      </c>
      <c r="AC7" s="1" t="s">
        <v>8</v>
      </c>
      <c r="AD7" s="8"/>
      <c r="AE7" s="8"/>
      <c r="AF7" s="8"/>
      <c r="AG7" s="8"/>
    </row>
    <row r="8" spans="1:33">
      <c r="A8" s="35"/>
      <c r="B8" s="7" t="s">
        <v>9</v>
      </c>
      <c r="C8" s="7" t="s">
        <v>10</v>
      </c>
      <c r="D8" s="7" t="s">
        <v>11</v>
      </c>
      <c r="E8" s="6" t="s">
        <v>12</v>
      </c>
      <c r="F8" s="6" t="s">
        <v>13</v>
      </c>
      <c r="G8" s="7" t="s">
        <v>14</v>
      </c>
      <c r="H8" s="31" t="s">
        <v>175</v>
      </c>
      <c r="I8" s="31" t="s">
        <v>176</v>
      </c>
      <c r="J8" s="31" t="s">
        <v>67</v>
      </c>
      <c r="N8" s="35"/>
      <c r="O8" s="7" t="s">
        <v>9</v>
      </c>
      <c r="P8" s="7" t="s">
        <v>177</v>
      </c>
      <c r="Q8" s="7" t="s">
        <v>11</v>
      </c>
      <c r="R8" s="7" t="s">
        <v>14</v>
      </c>
      <c r="S8" s="31" t="s">
        <v>175</v>
      </c>
      <c r="T8" s="31" t="s">
        <v>176</v>
      </c>
      <c r="U8" s="31" t="s">
        <v>67</v>
      </c>
      <c r="Z8" s="35"/>
      <c r="AA8" s="7" t="s">
        <v>9</v>
      </c>
      <c r="AB8" s="7" t="s">
        <v>177</v>
      </c>
      <c r="AC8" s="7" t="s">
        <v>11</v>
      </c>
      <c r="AD8" s="7" t="s">
        <v>14</v>
      </c>
      <c r="AE8" s="31" t="s">
        <v>175</v>
      </c>
      <c r="AF8" s="31" t="s">
        <v>176</v>
      </c>
      <c r="AG8" s="31" t="s">
        <v>67</v>
      </c>
    </row>
    <row r="9" spans="1:33">
      <c r="A9" s="35"/>
      <c r="B9" s="35"/>
      <c r="C9" s="35"/>
      <c r="D9" s="35"/>
      <c r="E9" s="35"/>
      <c r="F9" s="35"/>
      <c r="G9" s="35"/>
      <c r="H9" s="35"/>
      <c r="I9" s="35"/>
      <c r="J9" s="35"/>
      <c r="N9" s="35"/>
      <c r="O9" s="35"/>
      <c r="P9" s="35"/>
      <c r="Q9" s="35"/>
      <c r="R9" s="35"/>
      <c r="S9" s="35"/>
      <c r="T9" s="35"/>
      <c r="U9" s="35"/>
      <c r="Z9" s="35"/>
      <c r="AA9" s="35"/>
      <c r="AB9" s="35"/>
      <c r="AC9" s="35"/>
      <c r="AD9" s="35"/>
      <c r="AE9" s="35"/>
      <c r="AF9" s="35"/>
      <c r="AG9" s="35"/>
    </row>
    <row r="10" spans="1:33">
      <c r="A10" s="3"/>
      <c r="B10" s="4">
        <v>0</v>
      </c>
      <c r="C10" s="12">
        <v>1.3618399999999999</v>
      </c>
      <c r="D10" s="25">
        <v>1993</v>
      </c>
      <c r="E10" s="4"/>
      <c r="F10" s="10"/>
      <c r="G10" s="4">
        <v>2053</v>
      </c>
      <c r="H10" s="4" t="s">
        <v>178</v>
      </c>
      <c r="I10" s="4" t="s">
        <v>179</v>
      </c>
      <c r="J10" s="4">
        <v>609268</v>
      </c>
      <c r="N10" s="3"/>
      <c r="O10" s="4">
        <v>0</v>
      </c>
      <c r="P10" s="12">
        <v>3.3067600000000001</v>
      </c>
      <c r="Q10" s="25">
        <v>1993</v>
      </c>
      <c r="R10" s="4">
        <v>2053</v>
      </c>
      <c r="S10" s="4" t="s">
        <v>178</v>
      </c>
      <c r="T10" s="4" t="s">
        <v>180</v>
      </c>
      <c r="U10" s="4">
        <v>610084</v>
      </c>
      <c r="Z10" s="3"/>
      <c r="AA10" s="4">
        <v>0</v>
      </c>
      <c r="AB10" s="12">
        <v>1.43052</v>
      </c>
      <c r="AC10" s="25">
        <v>1993</v>
      </c>
      <c r="AD10" s="4">
        <v>2053</v>
      </c>
      <c r="AE10" s="4" t="s">
        <v>181</v>
      </c>
      <c r="AF10" s="4" t="s">
        <v>182</v>
      </c>
      <c r="AG10" s="4">
        <v>610084</v>
      </c>
    </row>
    <row r="11" spans="1:33">
      <c r="A11" s="4" t="s">
        <v>16</v>
      </c>
      <c r="B11" s="4">
        <v>2</v>
      </c>
      <c r="C11" s="12">
        <v>1.36236</v>
      </c>
      <c r="D11" s="25">
        <v>1993</v>
      </c>
      <c r="E11" s="4"/>
      <c r="F11" s="10"/>
      <c r="G11" s="4">
        <v>2053</v>
      </c>
      <c r="H11" s="4" t="s">
        <v>178</v>
      </c>
      <c r="I11" s="4" t="s">
        <v>179</v>
      </c>
      <c r="J11" s="4">
        <v>609268</v>
      </c>
      <c r="N11" s="4" t="s">
        <v>16</v>
      </c>
      <c r="O11" s="4">
        <v>2</v>
      </c>
      <c r="P11" s="12">
        <v>1.4288000000000001</v>
      </c>
      <c r="Q11" s="25">
        <v>1993</v>
      </c>
      <c r="R11" s="4">
        <v>2053</v>
      </c>
      <c r="S11" s="4" t="s">
        <v>178</v>
      </c>
      <c r="T11" s="4" t="s">
        <v>180</v>
      </c>
      <c r="U11" s="4">
        <v>610084</v>
      </c>
      <c r="Z11" s="4" t="s">
        <v>16</v>
      </c>
      <c r="AA11" s="4">
        <v>2</v>
      </c>
      <c r="AB11" s="12">
        <v>1.42771</v>
      </c>
      <c r="AC11" s="25">
        <v>1993</v>
      </c>
      <c r="AD11" s="4">
        <v>2053</v>
      </c>
      <c r="AE11" s="4" t="s">
        <v>181</v>
      </c>
      <c r="AF11" s="4" t="s">
        <v>182</v>
      </c>
      <c r="AG11" s="4">
        <v>609520</v>
      </c>
    </row>
    <row r="12" spans="1:33">
      <c r="A12" s="4"/>
      <c r="B12" s="4">
        <v>8</v>
      </c>
      <c r="C12" s="12">
        <v>1.1533500000000001</v>
      </c>
      <c r="D12" s="25">
        <v>1993</v>
      </c>
      <c r="E12" s="4"/>
      <c r="F12" s="10"/>
      <c r="G12" s="4">
        <v>2053</v>
      </c>
      <c r="H12" s="4" t="s">
        <v>178</v>
      </c>
      <c r="I12" s="4" t="s">
        <v>179</v>
      </c>
      <c r="J12" s="4">
        <v>609272</v>
      </c>
      <c r="N12" s="4"/>
      <c r="O12" s="4">
        <v>8</v>
      </c>
      <c r="P12" s="12">
        <v>1.3684499999999999</v>
      </c>
      <c r="Q12" s="25">
        <v>1993</v>
      </c>
      <c r="R12" s="4">
        <v>2053</v>
      </c>
      <c r="S12" s="4" t="s">
        <v>178</v>
      </c>
      <c r="T12" s="4" t="s">
        <v>180</v>
      </c>
      <c r="U12" s="4">
        <v>610072</v>
      </c>
      <c r="Z12" s="4"/>
      <c r="AA12" s="4">
        <v>8</v>
      </c>
      <c r="AB12" s="12">
        <v>1.1692800000000001</v>
      </c>
      <c r="AC12" s="25">
        <v>1993</v>
      </c>
      <c r="AD12" s="4">
        <v>2053</v>
      </c>
      <c r="AE12" s="4" t="s">
        <v>181</v>
      </c>
      <c r="AF12" s="4" t="s">
        <v>182</v>
      </c>
      <c r="AG12" s="4">
        <v>609520</v>
      </c>
    </row>
    <row r="13" spans="1:33">
      <c r="A13" s="4"/>
      <c r="B13" s="4">
        <v>15</v>
      </c>
      <c r="C13" s="12">
        <v>1.17414</v>
      </c>
      <c r="D13" s="25">
        <v>1993</v>
      </c>
      <c r="E13" s="4"/>
      <c r="F13" s="10"/>
      <c r="G13" s="4">
        <v>2053</v>
      </c>
      <c r="H13" s="4" t="s">
        <v>178</v>
      </c>
      <c r="I13" s="4" t="s">
        <v>179</v>
      </c>
      <c r="J13" s="4">
        <v>609120</v>
      </c>
      <c r="N13" s="4"/>
      <c r="O13" s="4">
        <v>15</v>
      </c>
      <c r="P13" s="12">
        <v>2.8192200000000001</v>
      </c>
      <c r="Q13" s="25">
        <v>1993</v>
      </c>
      <c r="R13" s="4">
        <v>2053</v>
      </c>
      <c r="S13" s="4" t="s">
        <v>178</v>
      </c>
      <c r="T13" s="4" t="s">
        <v>180</v>
      </c>
      <c r="U13" s="4">
        <v>609552</v>
      </c>
      <c r="Z13" s="4"/>
      <c r="AA13" s="4">
        <v>15</v>
      </c>
      <c r="AB13" s="12">
        <v>1.1721999999999999</v>
      </c>
      <c r="AC13" s="25">
        <v>1993</v>
      </c>
      <c r="AD13" s="4">
        <v>2053</v>
      </c>
      <c r="AE13" s="4" t="s">
        <v>181</v>
      </c>
      <c r="AF13" s="4" t="s">
        <v>182</v>
      </c>
      <c r="AG13" s="4">
        <v>610160</v>
      </c>
    </row>
    <row r="14" spans="1:33">
      <c r="A14" s="35"/>
      <c r="B14" s="35"/>
      <c r="D14" s="29"/>
      <c r="G14" s="35"/>
      <c r="H14" s="35"/>
      <c r="I14" s="35"/>
      <c r="J14" s="35"/>
      <c r="N14" s="35"/>
      <c r="O14" s="35"/>
      <c r="Q14" s="29"/>
      <c r="R14" s="35"/>
      <c r="S14" s="35"/>
      <c r="T14" s="35"/>
      <c r="U14" s="35"/>
      <c r="Z14" s="35"/>
      <c r="AA14" s="35"/>
      <c r="AC14" s="29"/>
      <c r="AD14" s="35"/>
      <c r="AE14" s="35"/>
      <c r="AF14" s="35"/>
      <c r="AG14" s="35"/>
    </row>
    <row r="15" spans="1:33">
      <c r="A15" s="5"/>
      <c r="B15" s="5">
        <v>0</v>
      </c>
      <c r="C15" s="13">
        <v>5.4057399999999998</v>
      </c>
      <c r="D15" s="30">
        <v>1993</v>
      </c>
      <c r="E15" s="5"/>
      <c r="F15" s="11"/>
      <c r="G15" s="5">
        <v>2053</v>
      </c>
      <c r="H15" s="5" t="s">
        <v>178</v>
      </c>
      <c r="I15" s="5" t="s">
        <v>179</v>
      </c>
      <c r="J15" s="5">
        <v>609136</v>
      </c>
      <c r="N15" s="5"/>
      <c r="O15" s="5">
        <v>0</v>
      </c>
      <c r="P15" s="13">
        <v>5.4762000000000004</v>
      </c>
      <c r="Q15" s="30">
        <v>1993</v>
      </c>
      <c r="R15" s="5">
        <v>2053</v>
      </c>
      <c r="S15" s="5" t="s">
        <v>178</v>
      </c>
      <c r="T15" s="5" t="s">
        <v>180</v>
      </c>
      <c r="U15" s="5">
        <v>610104</v>
      </c>
      <c r="Z15" s="5"/>
      <c r="AA15" s="5">
        <v>0</v>
      </c>
      <c r="AB15" s="13">
        <v>5.4577</v>
      </c>
      <c r="AC15" s="30">
        <v>1993</v>
      </c>
      <c r="AD15" s="5">
        <v>2053</v>
      </c>
      <c r="AE15" s="5" t="s">
        <v>181</v>
      </c>
      <c r="AF15" s="5" t="s">
        <v>182</v>
      </c>
      <c r="AG15" s="5">
        <v>609464</v>
      </c>
    </row>
    <row r="16" spans="1:33">
      <c r="A16" s="5"/>
      <c r="B16" s="5">
        <v>10</v>
      </c>
      <c r="C16" s="13">
        <v>5.4157900000000003</v>
      </c>
      <c r="D16" s="30">
        <v>1993</v>
      </c>
      <c r="E16" s="5"/>
      <c r="F16" s="11"/>
      <c r="G16" s="5">
        <v>2053</v>
      </c>
      <c r="H16" s="5" t="s">
        <v>178</v>
      </c>
      <c r="I16" s="5" t="s">
        <v>179</v>
      </c>
      <c r="J16" s="5">
        <v>609136</v>
      </c>
      <c r="N16" s="5"/>
      <c r="O16" s="5">
        <v>10</v>
      </c>
      <c r="P16" s="13">
        <v>5.4611099999999997</v>
      </c>
      <c r="Q16" s="30">
        <v>1993</v>
      </c>
      <c r="R16" s="5">
        <v>2053</v>
      </c>
      <c r="S16" s="5" t="s">
        <v>178</v>
      </c>
      <c r="T16" s="5" t="s">
        <v>180</v>
      </c>
      <c r="U16" s="5">
        <v>610104</v>
      </c>
      <c r="Z16" s="5"/>
      <c r="AA16" s="5">
        <v>10</v>
      </c>
      <c r="AB16" s="13">
        <v>5.4584299999999999</v>
      </c>
      <c r="AC16" s="30">
        <v>1993</v>
      </c>
      <c r="AD16" s="5">
        <v>2053</v>
      </c>
      <c r="AE16" s="5" t="s">
        <v>181</v>
      </c>
      <c r="AF16" s="5" t="s">
        <v>182</v>
      </c>
      <c r="AG16" s="5">
        <v>609464</v>
      </c>
    </row>
    <row r="17" spans="1:33">
      <c r="A17" s="5" t="s">
        <v>17</v>
      </c>
      <c r="B17" s="5">
        <v>50</v>
      </c>
      <c r="C17" s="13">
        <v>5.4056499999999996</v>
      </c>
      <c r="D17" s="30">
        <v>1951</v>
      </c>
      <c r="E17" s="5"/>
      <c r="F17" s="11"/>
      <c r="G17" s="5">
        <v>2011</v>
      </c>
      <c r="H17" s="5" t="s">
        <v>183</v>
      </c>
      <c r="I17" s="5" t="s">
        <v>180</v>
      </c>
      <c r="J17" s="5">
        <v>609136</v>
      </c>
      <c r="N17" s="5" t="s">
        <v>17</v>
      </c>
      <c r="O17" s="5">
        <v>50</v>
      </c>
      <c r="P17" s="13">
        <v>5.4935400000000003</v>
      </c>
      <c r="Q17" s="30">
        <v>1951</v>
      </c>
      <c r="R17" s="5">
        <v>2011</v>
      </c>
      <c r="S17" s="5" t="s">
        <v>184</v>
      </c>
      <c r="T17" s="5" t="s">
        <v>180</v>
      </c>
      <c r="U17" s="5">
        <v>609464</v>
      </c>
      <c r="Z17" s="5" t="s">
        <v>17</v>
      </c>
      <c r="AA17" s="5">
        <v>50</v>
      </c>
      <c r="AB17" s="13">
        <v>5.4607799999999997</v>
      </c>
      <c r="AC17" s="30">
        <v>1951</v>
      </c>
      <c r="AD17" s="5">
        <v>2011</v>
      </c>
      <c r="AE17" s="5" t="s">
        <v>185</v>
      </c>
      <c r="AF17" s="5" t="s">
        <v>182</v>
      </c>
      <c r="AG17" s="5">
        <v>609464</v>
      </c>
    </row>
    <row r="18" spans="1:33">
      <c r="A18" s="5"/>
      <c r="B18" s="5">
        <v>100</v>
      </c>
      <c r="C18" s="13">
        <v>5.4104000000000001</v>
      </c>
      <c r="D18" s="30">
        <v>1497</v>
      </c>
      <c r="E18" s="5"/>
      <c r="F18" s="11"/>
      <c r="G18" s="5">
        <v>1556</v>
      </c>
      <c r="H18" s="5" t="s">
        <v>186</v>
      </c>
      <c r="I18" s="5" t="s">
        <v>187</v>
      </c>
      <c r="J18" s="5">
        <v>609288</v>
      </c>
      <c r="N18" s="5"/>
      <c r="O18" s="5">
        <v>100</v>
      </c>
      <c r="P18" s="13">
        <v>5.6257400000000004</v>
      </c>
      <c r="Q18" s="30">
        <v>1495</v>
      </c>
      <c r="R18" s="5">
        <v>1554</v>
      </c>
      <c r="S18" s="5" t="s">
        <v>188</v>
      </c>
      <c r="T18" s="5" t="s">
        <v>187</v>
      </c>
      <c r="U18" s="5">
        <v>609464</v>
      </c>
      <c r="Z18" s="5"/>
      <c r="AA18" s="5">
        <v>100</v>
      </c>
      <c r="AB18" s="13">
        <v>5.4874599999999996</v>
      </c>
      <c r="AC18" s="30">
        <v>1495</v>
      </c>
      <c r="AD18" s="5">
        <v>1554</v>
      </c>
      <c r="AE18" s="5" t="s">
        <v>189</v>
      </c>
      <c r="AF18" s="5" t="s">
        <v>190</v>
      </c>
      <c r="AG18" s="5">
        <v>610104</v>
      </c>
    </row>
    <row r="19" spans="1:33">
      <c r="A19" s="35"/>
      <c r="B19" s="35"/>
      <c r="D19" s="29"/>
      <c r="G19" s="35"/>
      <c r="H19" s="35"/>
      <c r="I19" s="35"/>
      <c r="J19" s="35"/>
      <c r="N19" s="35"/>
      <c r="O19" s="35"/>
      <c r="Q19" s="29"/>
      <c r="R19" s="35"/>
      <c r="S19" s="35"/>
      <c r="T19" s="35"/>
      <c r="U19" s="35"/>
      <c r="Z19" s="35"/>
      <c r="AA19" s="35"/>
      <c r="AC19" s="29"/>
      <c r="AD19" s="35"/>
      <c r="AE19" s="35"/>
      <c r="AF19" s="35"/>
      <c r="AG19" s="35"/>
    </row>
    <row r="20" spans="1:33">
      <c r="A20" s="4"/>
      <c r="B20" s="4">
        <v>0</v>
      </c>
      <c r="C20" s="12">
        <v>24.828900000000001</v>
      </c>
      <c r="D20" s="25">
        <v>1993</v>
      </c>
      <c r="E20" s="4"/>
      <c r="F20" s="10"/>
      <c r="G20" s="4">
        <v>2053</v>
      </c>
      <c r="H20" s="4" t="s">
        <v>178</v>
      </c>
      <c r="I20" s="4" t="s">
        <v>180</v>
      </c>
      <c r="J20" s="4">
        <v>609232</v>
      </c>
      <c r="N20" s="4"/>
      <c r="O20" s="4">
        <v>0</v>
      </c>
      <c r="P20" s="12">
        <v>26.443200000000001</v>
      </c>
      <c r="Q20" s="25">
        <v>1993</v>
      </c>
      <c r="R20" s="4">
        <v>2053</v>
      </c>
      <c r="S20" s="4" t="s">
        <v>178</v>
      </c>
      <c r="T20" s="4" t="s">
        <v>180</v>
      </c>
      <c r="U20" s="4">
        <v>609560</v>
      </c>
      <c r="Z20" s="4"/>
      <c r="AA20" s="4">
        <v>0</v>
      </c>
      <c r="AB20" s="12">
        <v>24.8565</v>
      </c>
      <c r="AC20" s="25">
        <v>1993</v>
      </c>
      <c r="AD20" s="4">
        <v>2053</v>
      </c>
      <c r="AE20" s="4" t="s">
        <v>181</v>
      </c>
      <c r="AF20" s="4" t="s">
        <v>182</v>
      </c>
      <c r="AG20" s="4">
        <v>609560</v>
      </c>
    </row>
    <row r="21" spans="1:33">
      <c r="A21" s="4"/>
      <c r="B21" s="4">
        <v>50</v>
      </c>
      <c r="C21" s="12">
        <v>24.830200000000001</v>
      </c>
      <c r="D21" s="25">
        <v>1951</v>
      </c>
      <c r="E21" s="4"/>
      <c r="F21" s="10"/>
      <c r="G21" s="4">
        <v>2011</v>
      </c>
      <c r="H21" s="4" t="s">
        <v>183</v>
      </c>
      <c r="I21" s="4" t="s">
        <v>180</v>
      </c>
      <c r="J21" s="4">
        <v>609232</v>
      </c>
      <c r="N21" s="4"/>
      <c r="O21" s="4">
        <v>50</v>
      </c>
      <c r="P21" s="12">
        <v>25.029</v>
      </c>
      <c r="Q21" s="25">
        <v>1951</v>
      </c>
      <c r="R21" s="4">
        <v>2011</v>
      </c>
      <c r="S21" s="4" t="s">
        <v>183</v>
      </c>
      <c r="T21" s="4" t="s">
        <v>180</v>
      </c>
      <c r="U21" s="4">
        <v>609560</v>
      </c>
      <c r="Z21" s="4"/>
      <c r="AA21" s="4">
        <v>50</v>
      </c>
      <c r="AB21" s="12">
        <v>24.8596</v>
      </c>
      <c r="AC21" s="25">
        <v>1951</v>
      </c>
      <c r="AD21" s="4">
        <v>2011</v>
      </c>
      <c r="AE21" s="4" t="s">
        <v>191</v>
      </c>
      <c r="AF21" s="4" t="s">
        <v>182</v>
      </c>
      <c r="AG21" s="4">
        <v>609560</v>
      </c>
    </row>
    <row r="22" spans="1:33">
      <c r="A22" s="4" t="s">
        <v>18</v>
      </c>
      <c r="B22" s="4">
        <v>250</v>
      </c>
      <c r="C22" s="12">
        <v>24.827999999999999</v>
      </c>
      <c r="D22" s="25">
        <v>1139</v>
      </c>
      <c r="E22" s="4"/>
      <c r="F22" s="10"/>
      <c r="G22" s="4">
        <v>1191</v>
      </c>
      <c r="H22" s="4" t="s">
        <v>192</v>
      </c>
      <c r="I22" s="4" t="s">
        <v>193</v>
      </c>
      <c r="J22" s="4">
        <v>609232</v>
      </c>
      <c r="N22" s="4" t="s">
        <v>18</v>
      </c>
      <c r="O22" s="4">
        <v>250</v>
      </c>
      <c r="P22" s="12">
        <v>26.551200000000001</v>
      </c>
      <c r="Q22" s="25">
        <v>1090</v>
      </c>
      <c r="R22" s="4">
        <v>1138</v>
      </c>
      <c r="S22" s="4" t="s">
        <v>194</v>
      </c>
      <c r="T22" s="4" t="s">
        <v>193</v>
      </c>
      <c r="U22" s="4">
        <v>609560</v>
      </c>
      <c r="Z22" s="4" t="s">
        <v>18</v>
      </c>
      <c r="AA22" s="4">
        <v>250</v>
      </c>
      <c r="AB22" s="12">
        <v>24.943000000000001</v>
      </c>
      <c r="AC22" s="25">
        <v>1087</v>
      </c>
      <c r="AD22" s="4">
        <v>1140</v>
      </c>
      <c r="AE22" s="4" t="s">
        <v>195</v>
      </c>
      <c r="AF22" s="4" t="s">
        <v>196</v>
      </c>
      <c r="AG22" s="4">
        <v>609560</v>
      </c>
    </row>
    <row r="23" spans="1:33">
      <c r="A23" s="4"/>
      <c r="B23" s="4">
        <v>500</v>
      </c>
      <c r="C23" s="12">
        <v>24.8308</v>
      </c>
      <c r="D23" s="25">
        <v>797</v>
      </c>
      <c r="E23" s="4"/>
      <c r="F23" s="10"/>
      <c r="G23" s="4">
        <v>834</v>
      </c>
      <c r="H23" s="4" t="s">
        <v>197</v>
      </c>
      <c r="I23" s="4" t="s">
        <v>198</v>
      </c>
      <c r="J23" s="4">
        <v>609232</v>
      </c>
      <c r="N23" s="4"/>
      <c r="O23" s="4">
        <v>500</v>
      </c>
      <c r="P23" s="12">
        <v>25.0944</v>
      </c>
      <c r="Q23" s="25">
        <v>719</v>
      </c>
      <c r="R23" s="4">
        <v>751</v>
      </c>
      <c r="S23" s="4" t="s">
        <v>199</v>
      </c>
      <c r="T23" s="4" t="s">
        <v>200</v>
      </c>
      <c r="U23" s="4">
        <v>609560</v>
      </c>
      <c r="Z23" s="4"/>
      <c r="AA23" s="4">
        <v>500</v>
      </c>
      <c r="AB23" s="12">
        <v>24.967700000000001</v>
      </c>
      <c r="AC23" s="25">
        <v>715</v>
      </c>
      <c r="AD23" s="4">
        <v>755</v>
      </c>
      <c r="AE23" s="4" t="s">
        <v>201</v>
      </c>
      <c r="AF23" s="4" t="s">
        <v>202</v>
      </c>
      <c r="AG23" s="4">
        <v>609560</v>
      </c>
    </row>
    <row r="24" spans="1:33">
      <c r="D24" s="29"/>
      <c r="G24" s="35"/>
      <c r="H24" s="35"/>
      <c r="I24" s="35"/>
      <c r="J24" s="35"/>
      <c r="Q24" s="29"/>
      <c r="R24" s="35"/>
      <c r="S24" s="35"/>
      <c r="T24" s="35"/>
      <c r="U24" s="35"/>
      <c r="AC24" s="29"/>
      <c r="AD24" s="35"/>
      <c r="AE24" s="35"/>
      <c r="AF24" s="35"/>
      <c r="AG24" s="35"/>
    </row>
    <row r="25" spans="1:33">
      <c r="A25" s="5"/>
      <c r="B25" s="5">
        <v>0</v>
      </c>
      <c r="C25" s="13">
        <v>72.778400000000005</v>
      </c>
      <c r="D25" s="30">
        <v>1993</v>
      </c>
      <c r="E25" s="5"/>
      <c r="F25" s="11"/>
      <c r="G25" s="5">
        <v>2053</v>
      </c>
      <c r="H25" s="5" t="s">
        <v>203</v>
      </c>
      <c r="I25" s="5" t="s">
        <v>204</v>
      </c>
      <c r="J25" s="5">
        <v>609348</v>
      </c>
      <c r="N25" s="5"/>
      <c r="O25" s="5">
        <v>0</v>
      </c>
      <c r="P25" s="13">
        <v>72.828699999999998</v>
      </c>
      <c r="Q25" s="30">
        <v>1993</v>
      </c>
      <c r="R25" s="5">
        <v>2053</v>
      </c>
      <c r="S25" s="5" t="s">
        <v>178</v>
      </c>
      <c r="T25" s="5" t="s">
        <v>180</v>
      </c>
      <c r="U25" s="5">
        <v>609676</v>
      </c>
      <c r="Z25" s="5"/>
      <c r="AA25" s="5">
        <v>0</v>
      </c>
      <c r="AB25" s="13">
        <v>72.752300000000005</v>
      </c>
      <c r="AC25" s="30">
        <v>1993</v>
      </c>
      <c r="AD25" s="5">
        <v>2053</v>
      </c>
      <c r="AE25" s="5" t="s">
        <v>181</v>
      </c>
      <c r="AF25" s="5" t="s">
        <v>182</v>
      </c>
      <c r="AG25" s="5">
        <v>609676</v>
      </c>
    </row>
    <row r="26" spans="1:33">
      <c r="A26" s="5"/>
      <c r="B26" s="5">
        <v>100</v>
      </c>
      <c r="C26" s="13">
        <v>72.719700000000003</v>
      </c>
      <c r="D26" s="30">
        <v>1600</v>
      </c>
      <c r="E26" s="5"/>
      <c r="F26" s="11"/>
      <c r="G26" s="5">
        <v>1660</v>
      </c>
      <c r="H26" s="5" t="s">
        <v>205</v>
      </c>
      <c r="I26" s="5" t="s">
        <v>187</v>
      </c>
      <c r="J26" s="5">
        <v>609348</v>
      </c>
      <c r="N26" s="5"/>
      <c r="O26" s="5">
        <v>100</v>
      </c>
      <c r="P26" s="13">
        <v>72.832899999999995</v>
      </c>
      <c r="Q26" s="30">
        <v>1596</v>
      </c>
      <c r="R26" s="5">
        <v>1656</v>
      </c>
      <c r="S26" s="5" t="s">
        <v>206</v>
      </c>
      <c r="T26" s="5" t="s">
        <v>187</v>
      </c>
      <c r="U26" s="5">
        <v>609676</v>
      </c>
      <c r="Z26" s="5"/>
      <c r="AA26" s="5">
        <v>100</v>
      </c>
      <c r="AB26" s="13">
        <v>72.764200000000002</v>
      </c>
      <c r="AC26" s="30">
        <v>1596</v>
      </c>
      <c r="AD26" s="5">
        <v>1656</v>
      </c>
      <c r="AE26" s="5" t="s">
        <v>207</v>
      </c>
      <c r="AF26" s="5" t="s">
        <v>190</v>
      </c>
      <c r="AG26" s="5">
        <v>609676</v>
      </c>
    </row>
    <row r="27" spans="1:33">
      <c r="A27" s="5" t="s">
        <v>19</v>
      </c>
      <c r="B27" s="5">
        <v>500</v>
      </c>
      <c r="C27" s="13">
        <v>72.712400000000002</v>
      </c>
      <c r="D27" s="30">
        <v>861</v>
      </c>
      <c r="E27" s="5"/>
      <c r="F27" s="11"/>
      <c r="G27" s="5">
        <v>902</v>
      </c>
      <c r="H27" s="5" t="s">
        <v>208</v>
      </c>
      <c r="I27" s="33" t="s">
        <v>198</v>
      </c>
      <c r="J27" s="5">
        <v>609348</v>
      </c>
      <c r="N27" s="5" t="s">
        <v>19</v>
      </c>
      <c r="O27" s="5">
        <v>500</v>
      </c>
      <c r="P27" s="13">
        <v>73.057000000000002</v>
      </c>
      <c r="Q27" s="30">
        <v>776</v>
      </c>
      <c r="R27" s="5">
        <v>809</v>
      </c>
      <c r="S27" s="5" t="s">
        <v>209</v>
      </c>
      <c r="T27" s="5" t="s">
        <v>200</v>
      </c>
      <c r="U27" s="5">
        <v>609676</v>
      </c>
      <c r="Z27" s="5" t="s">
        <v>19</v>
      </c>
      <c r="AA27" s="5">
        <v>500</v>
      </c>
      <c r="AB27" s="13">
        <v>72.835800000000006</v>
      </c>
      <c r="AC27" s="30">
        <v>770</v>
      </c>
      <c r="AD27" s="5">
        <v>811</v>
      </c>
      <c r="AE27" s="5" t="s">
        <v>210</v>
      </c>
      <c r="AF27" s="5" t="s">
        <v>182</v>
      </c>
      <c r="AG27" s="5">
        <v>609676</v>
      </c>
    </row>
    <row r="28" spans="1:33">
      <c r="A28" s="5"/>
      <c r="B28" s="5">
        <v>1000</v>
      </c>
      <c r="C28" s="13">
        <v>72.710599999999999</v>
      </c>
      <c r="D28" s="30">
        <v>600</v>
      </c>
      <c r="E28" s="5"/>
      <c r="F28" s="11"/>
      <c r="G28" s="5">
        <v>628</v>
      </c>
      <c r="H28" s="5" t="s">
        <v>211</v>
      </c>
      <c r="I28" s="5" t="s">
        <v>212</v>
      </c>
      <c r="J28" s="5">
        <v>609348</v>
      </c>
      <c r="N28" s="5"/>
      <c r="O28" s="5">
        <v>1000</v>
      </c>
      <c r="P28" s="13">
        <v>72.921300000000002</v>
      </c>
      <c r="Q28" s="30">
        <v>485</v>
      </c>
      <c r="R28" s="5">
        <v>509</v>
      </c>
      <c r="S28" s="5" t="s">
        <v>213</v>
      </c>
      <c r="T28" s="5" t="s">
        <v>212</v>
      </c>
      <c r="U28" s="5">
        <v>609612</v>
      </c>
      <c r="Z28" s="5"/>
      <c r="AA28" s="5">
        <v>1000</v>
      </c>
      <c r="AB28" s="13">
        <v>72.875699999999995</v>
      </c>
      <c r="AC28" s="30">
        <v>480</v>
      </c>
      <c r="AD28" s="5">
        <v>513</v>
      </c>
      <c r="AE28" s="5" t="s">
        <v>214</v>
      </c>
      <c r="AF28" s="5" t="s">
        <v>215</v>
      </c>
      <c r="AG28" s="5">
        <v>609676</v>
      </c>
    </row>
    <row r="29" spans="1:33">
      <c r="G29" s="35"/>
      <c r="H29" s="35"/>
      <c r="I29" s="35"/>
      <c r="J29" s="35"/>
      <c r="R29" s="35"/>
      <c r="S29" s="35"/>
      <c r="T29" s="35"/>
      <c r="U29" s="35"/>
      <c r="AD29" s="35"/>
      <c r="AE29" s="35"/>
      <c r="AF29" s="35"/>
      <c r="AG29" s="35"/>
    </row>
    <row r="30" spans="1:33">
      <c r="G30" s="35"/>
      <c r="H30" s="35"/>
      <c r="I30" s="35"/>
      <c r="J30" s="35"/>
      <c r="R30" s="35"/>
      <c r="S30" s="35"/>
      <c r="T30" s="35"/>
      <c r="U30" s="35"/>
      <c r="AD30" s="35"/>
      <c r="AE30" s="35"/>
      <c r="AF30" s="35"/>
      <c r="AG30" s="35"/>
    </row>
    <row r="31" spans="1:33">
      <c r="G31" s="35"/>
      <c r="H31" s="35"/>
      <c r="I31" s="35"/>
      <c r="J31" s="35"/>
      <c r="R31" s="35"/>
      <c r="S31" s="35"/>
      <c r="T31" s="35"/>
      <c r="U31" s="35"/>
      <c r="AD31" s="35"/>
      <c r="AE31" s="35"/>
      <c r="AF31" s="35"/>
      <c r="AG31" s="35"/>
    </row>
    <row r="32" spans="1:33">
      <c r="G32" s="35"/>
      <c r="H32" s="35"/>
      <c r="I32" s="35"/>
      <c r="J32" s="35"/>
      <c r="R32" s="35"/>
      <c r="S32" s="35"/>
      <c r="T32" s="35"/>
      <c r="U32" s="35"/>
      <c r="AD32" s="35"/>
      <c r="AE32" s="35"/>
      <c r="AF32" s="35"/>
      <c r="AG32" s="35"/>
    </row>
    <row r="33" spans="1:33">
      <c r="A33" s="15"/>
      <c r="B33" s="16" t="s">
        <v>21</v>
      </c>
      <c r="C33" s="15"/>
      <c r="D33" s="15"/>
      <c r="E33" s="15"/>
      <c r="F33" s="15"/>
      <c r="G33" s="18"/>
      <c r="H33" s="18"/>
      <c r="I33" s="18"/>
      <c r="J33" s="18"/>
      <c r="N33" s="15"/>
      <c r="O33" s="16" t="s">
        <v>21</v>
      </c>
      <c r="P33" s="15"/>
      <c r="Q33" s="15"/>
      <c r="R33" s="18"/>
      <c r="S33" s="18"/>
      <c r="T33" s="18"/>
      <c r="U33" s="18"/>
      <c r="Z33" s="15"/>
      <c r="AA33" s="16" t="s">
        <v>21</v>
      </c>
      <c r="AB33" s="15"/>
      <c r="AC33" s="15"/>
      <c r="AD33" s="18"/>
      <c r="AE33" s="18"/>
      <c r="AF33" s="18"/>
      <c r="AG33" s="18"/>
    </row>
    <row r="34" spans="1:33">
      <c r="A34" s="2"/>
      <c r="B34" s="2" t="s">
        <v>5</v>
      </c>
      <c r="C34" s="2">
        <v>6356</v>
      </c>
      <c r="D34" s="1" t="s">
        <v>27</v>
      </c>
      <c r="E34" s="1"/>
      <c r="F34" s="1"/>
      <c r="G34" s="9"/>
      <c r="H34" s="9"/>
      <c r="I34" s="9"/>
      <c r="J34" s="9"/>
      <c r="N34" s="2"/>
      <c r="O34" s="2" t="s">
        <v>5</v>
      </c>
      <c r="P34" s="2">
        <v>6356</v>
      </c>
      <c r="Q34" s="1" t="s">
        <v>27</v>
      </c>
      <c r="R34" s="9"/>
      <c r="S34" s="9"/>
      <c r="T34" s="9"/>
      <c r="U34" s="9"/>
      <c r="Z34" s="2"/>
      <c r="AA34" s="2" t="s">
        <v>5</v>
      </c>
      <c r="AB34" s="2">
        <v>6356</v>
      </c>
      <c r="AC34" s="1" t="s">
        <v>27</v>
      </c>
      <c r="AD34" s="9"/>
      <c r="AE34" s="9"/>
      <c r="AF34" s="9"/>
      <c r="AG34" s="9"/>
    </row>
    <row r="35" spans="1:33">
      <c r="A35" s="2"/>
      <c r="B35" s="2" t="s">
        <v>6</v>
      </c>
      <c r="C35" s="2" t="s">
        <v>22</v>
      </c>
      <c r="D35" s="1" t="s">
        <v>8</v>
      </c>
      <c r="E35" s="1"/>
      <c r="F35" s="1"/>
      <c r="G35" s="9"/>
      <c r="H35" s="9"/>
      <c r="I35" s="9"/>
      <c r="J35" s="9"/>
      <c r="N35" s="2"/>
      <c r="O35" s="2" t="s">
        <v>6</v>
      </c>
      <c r="P35" s="2" t="s">
        <v>22</v>
      </c>
      <c r="Q35" s="1" t="s">
        <v>8</v>
      </c>
      <c r="R35" s="9"/>
      <c r="S35" s="9"/>
      <c r="T35" s="9"/>
      <c r="U35" s="9"/>
      <c r="Z35" s="2"/>
      <c r="AA35" s="2" t="s">
        <v>6</v>
      </c>
      <c r="AB35" s="2" t="s">
        <v>22</v>
      </c>
      <c r="AC35" s="1" t="s">
        <v>8</v>
      </c>
      <c r="AD35" s="9"/>
      <c r="AE35" s="9"/>
      <c r="AF35" s="9"/>
      <c r="AG35" s="9"/>
    </row>
    <row r="36" spans="1:33">
      <c r="A36" s="35"/>
      <c r="B36" s="7" t="s">
        <v>9</v>
      </c>
      <c r="C36" s="7" t="s">
        <v>10</v>
      </c>
      <c r="D36" s="7" t="s">
        <v>11</v>
      </c>
      <c r="E36" s="6" t="s">
        <v>12</v>
      </c>
      <c r="F36" s="6" t="s">
        <v>13</v>
      </c>
      <c r="G36" s="7" t="s">
        <v>14</v>
      </c>
      <c r="H36" s="31" t="s">
        <v>175</v>
      </c>
      <c r="I36" s="31" t="s">
        <v>176</v>
      </c>
      <c r="J36" s="31" t="s">
        <v>67</v>
      </c>
      <c r="N36" s="35"/>
      <c r="O36" s="7" t="s">
        <v>9</v>
      </c>
      <c r="P36" s="7" t="s">
        <v>177</v>
      </c>
      <c r="Q36" s="7" t="s">
        <v>11</v>
      </c>
      <c r="R36" s="7" t="s">
        <v>14</v>
      </c>
      <c r="S36" s="31" t="s">
        <v>175</v>
      </c>
      <c r="T36" s="31" t="s">
        <v>176</v>
      </c>
      <c r="U36" s="31" t="s">
        <v>67</v>
      </c>
      <c r="Z36" s="35"/>
      <c r="AA36" s="7" t="s">
        <v>9</v>
      </c>
      <c r="AB36" s="7" t="s">
        <v>216</v>
      </c>
      <c r="AC36" s="7" t="s">
        <v>11</v>
      </c>
      <c r="AD36" s="7" t="s">
        <v>14</v>
      </c>
      <c r="AE36" s="31" t="s">
        <v>175</v>
      </c>
      <c r="AF36" s="31" t="s">
        <v>176</v>
      </c>
      <c r="AG36" s="31" t="s">
        <v>67</v>
      </c>
    </row>
    <row r="37" spans="1:33">
      <c r="A37" s="35"/>
      <c r="B37" s="35"/>
      <c r="C37" s="35"/>
      <c r="D37" s="35"/>
      <c r="E37" s="35"/>
      <c r="F37" s="35"/>
      <c r="G37" s="35"/>
      <c r="H37" s="35"/>
      <c r="I37" s="35"/>
      <c r="J37" s="35"/>
      <c r="N37" s="35"/>
      <c r="O37" s="35"/>
      <c r="P37" s="35"/>
      <c r="Q37" s="35"/>
      <c r="R37" s="35"/>
      <c r="S37" s="35"/>
      <c r="T37" s="35"/>
      <c r="U37" s="35"/>
      <c r="Z37" s="35"/>
      <c r="AA37" s="35"/>
      <c r="AB37" s="35"/>
      <c r="AC37" s="35"/>
      <c r="AD37" s="35"/>
      <c r="AE37" s="35"/>
      <c r="AF37" s="35"/>
      <c r="AG37" s="35"/>
    </row>
    <row r="38" spans="1:33">
      <c r="A38" s="3"/>
      <c r="B38" s="4">
        <v>0</v>
      </c>
      <c r="C38" s="12">
        <v>6.6785199999999998</v>
      </c>
      <c r="D38" s="19">
        <v>6356</v>
      </c>
      <c r="E38" s="4"/>
      <c r="F38" s="10"/>
      <c r="G38" s="4">
        <v>6512</v>
      </c>
      <c r="H38" s="4" t="s">
        <v>217</v>
      </c>
      <c r="I38" s="4" t="s">
        <v>218</v>
      </c>
      <c r="J38" s="4">
        <v>2931220</v>
      </c>
      <c r="N38" s="3"/>
      <c r="O38" s="4">
        <v>0</v>
      </c>
      <c r="P38" s="12">
        <v>6.7382200000000001</v>
      </c>
      <c r="Q38" s="19">
        <v>6356</v>
      </c>
      <c r="R38" s="4">
        <v>6512</v>
      </c>
      <c r="S38" s="4" t="s">
        <v>217</v>
      </c>
      <c r="T38" s="4" t="s">
        <v>219</v>
      </c>
      <c r="U38" s="4">
        <v>2931744</v>
      </c>
      <c r="Z38" s="3"/>
      <c r="AA38" s="4">
        <v>0</v>
      </c>
      <c r="AB38" s="12">
        <v>6.7397099999999996</v>
      </c>
      <c r="AC38" s="19">
        <v>6356</v>
      </c>
      <c r="AD38" s="4">
        <v>6512</v>
      </c>
      <c r="AE38" s="4" t="s">
        <v>220</v>
      </c>
      <c r="AF38" s="4" t="s">
        <v>221</v>
      </c>
      <c r="AG38" s="4">
        <v>2931744</v>
      </c>
    </row>
    <row r="39" spans="1:33">
      <c r="A39" s="4" t="s">
        <v>16</v>
      </c>
      <c r="B39" s="4">
        <v>2</v>
      </c>
      <c r="C39" s="12">
        <v>6.6640199999999998</v>
      </c>
      <c r="D39" s="19">
        <v>6356</v>
      </c>
      <c r="E39" s="4"/>
      <c r="F39" s="10"/>
      <c r="G39" s="4">
        <v>6512</v>
      </c>
      <c r="H39" s="4" t="s">
        <v>217</v>
      </c>
      <c r="I39" s="4" t="s">
        <v>218</v>
      </c>
      <c r="J39" s="4">
        <v>2931220</v>
      </c>
      <c r="N39" s="4" t="s">
        <v>16</v>
      </c>
      <c r="O39" s="4">
        <v>2</v>
      </c>
      <c r="P39" s="12">
        <v>6.7393400000000003</v>
      </c>
      <c r="Q39" s="19">
        <v>6356</v>
      </c>
      <c r="R39" s="4">
        <v>6512</v>
      </c>
      <c r="S39" s="4" t="s">
        <v>217</v>
      </c>
      <c r="T39" s="4" t="s">
        <v>219</v>
      </c>
      <c r="U39" s="4">
        <v>2932380</v>
      </c>
      <c r="Z39" s="4" t="s">
        <v>16</v>
      </c>
      <c r="AA39" s="4">
        <v>2</v>
      </c>
      <c r="AB39" s="12">
        <v>6.7168000000000001</v>
      </c>
      <c r="AC39" s="19">
        <v>6356</v>
      </c>
      <c r="AD39" s="4">
        <v>6512</v>
      </c>
      <c r="AE39" s="4" t="s">
        <v>220</v>
      </c>
      <c r="AF39" s="4" t="s">
        <v>221</v>
      </c>
      <c r="AG39" s="4">
        <v>2931744</v>
      </c>
    </row>
    <row r="40" spans="1:33">
      <c r="A40" s="4"/>
      <c r="B40" s="4">
        <v>8</v>
      </c>
      <c r="C40" s="12">
        <v>5.4836200000000002</v>
      </c>
      <c r="D40" s="19">
        <v>6356</v>
      </c>
      <c r="E40" s="4"/>
      <c r="F40" s="10"/>
      <c r="G40" s="4">
        <v>6512</v>
      </c>
      <c r="H40" s="4" t="s">
        <v>217</v>
      </c>
      <c r="I40" s="4" t="s">
        <v>218</v>
      </c>
      <c r="J40" s="4">
        <v>2931444</v>
      </c>
      <c r="N40" s="4"/>
      <c r="O40" s="4">
        <v>8</v>
      </c>
      <c r="P40" s="12">
        <v>5.2431700000000001</v>
      </c>
      <c r="Q40" s="19">
        <v>6356</v>
      </c>
      <c r="R40" s="4">
        <v>6512</v>
      </c>
      <c r="S40" s="4" t="s">
        <v>217</v>
      </c>
      <c r="T40" s="4" t="s">
        <v>219</v>
      </c>
      <c r="U40" s="4">
        <v>2931696</v>
      </c>
      <c r="Z40" s="4"/>
      <c r="AA40" s="4">
        <v>8</v>
      </c>
      <c r="AB40" s="12">
        <v>5.3278999999999996</v>
      </c>
      <c r="AC40" s="19">
        <v>6356</v>
      </c>
      <c r="AD40" s="4">
        <v>6512</v>
      </c>
      <c r="AE40" s="4" t="s">
        <v>220</v>
      </c>
      <c r="AF40" s="4" t="s">
        <v>221</v>
      </c>
      <c r="AG40" s="4">
        <v>2931772</v>
      </c>
    </row>
    <row r="41" spans="1:33">
      <c r="A41" s="4"/>
      <c r="B41" s="4">
        <v>15</v>
      </c>
      <c r="C41" s="12">
        <v>5.5852300000000001</v>
      </c>
      <c r="D41" s="19">
        <v>624</v>
      </c>
      <c r="E41" s="4"/>
      <c r="F41" s="10"/>
      <c r="G41" s="4">
        <v>6512</v>
      </c>
      <c r="H41" s="4" t="s">
        <v>217</v>
      </c>
      <c r="I41" s="4" t="s">
        <v>218</v>
      </c>
      <c r="J41" s="4">
        <v>2931444</v>
      </c>
      <c r="N41" s="4"/>
      <c r="O41" s="4">
        <v>15</v>
      </c>
      <c r="P41" s="12">
        <v>5.55</v>
      </c>
      <c r="Q41" s="19">
        <v>6356</v>
      </c>
      <c r="R41" s="4">
        <v>6512</v>
      </c>
      <c r="S41" s="4" t="s">
        <v>217</v>
      </c>
      <c r="T41" s="4" t="s">
        <v>219</v>
      </c>
      <c r="U41" s="4">
        <v>2931776</v>
      </c>
      <c r="Z41" s="4"/>
      <c r="AA41" s="4">
        <v>15</v>
      </c>
      <c r="AB41" s="12">
        <v>5.28695</v>
      </c>
      <c r="AC41" s="19">
        <v>6356</v>
      </c>
      <c r="AD41" s="4">
        <v>6512</v>
      </c>
      <c r="AE41" s="4" t="s">
        <v>220</v>
      </c>
      <c r="AF41" s="4" t="s">
        <v>221</v>
      </c>
      <c r="AG41" s="4">
        <v>2931772</v>
      </c>
    </row>
    <row r="42" spans="1:33">
      <c r="A42" s="35"/>
      <c r="B42" s="35"/>
      <c r="D42" s="23"/>
      <c r="G42" s="35"/>
      <c r="H42" s="35"/>
      <c r="I42" s="35"/>
      <c r="J42" s="35"/>
      <c r="N42" s="35"/>
      <c r="O42" s="35"/>
      <c r="Q42" s="23"/>
      <c r="R42" s="35"/>
      <c r="S42" s="35"/>
      <c r="T42" s="35"/>
      <c r="U42" s="35"/>
      <c r="Z42" s="35"/>
      <c r="AA42" s="35"/>
      <c r="AC42" s="23"/>
      <c r="AD42" s="35"/>
      <c r="AE42" s="35"/>
      <c r="AF42" s="35"/>
      <c r="AG42" s="35"/>
    </row>
    <row r="43" spans="1:33">
      <c r="A43" s="5"/>
      <c r="B43" s="5">
        <v>0</v>
      </c>
      <c r="C43" s="13">
        <v>26.471499999999999</v>
      </c>
      <c r="D43" s="24">
        <v>6356</v>
      </c>
      <c r="E43" s="5"/>
      <c r="F43" s="11"/>
      <c r="G43" s="5">
        <v>6512</v>
      </c>
      <c r="H43" s="5" t="s">
        <v>217</v>
      </c>
      <c r="I43" s="5" t="s">
        <v>218</v>
      </c>
      <c r="J43" s="5">
        <v>2931244</v>
      </c>
      <c r="N43" s="5"/>
      <c r="O43" s="5">
        <v>0</v>
      </c>
      <c r="P43" s="13">
        <v>26.545100000000001</v>
      </c>
      <c r="Q43" s="24">
        <v>6356</v>
      </c>
      <c r="R43" s="5">
        <v>6512</v>
      </c>
      <c r="S43" s="5" t="s">
        <v>217</v>
      </c>
      <c r="T43" s="5" t="s">
        <v>219</v>
      </c>
      <c r="U43" s="5">
        <v>2931768</v>
      </c>
      <c r="Z43" s="5"/>
      <c r="AA43" s="5">
        <v>0</v>
      </c>
      <c r="AB43" s="13">
        <v>26.5457</v>
      </c>
      <c r="AC43" s="24">
        <v>6356</v>
      </c>
      <c r="AD43" s="5">
        <v>6512</v>
      </c>
      <c r="AE43" s="5" t="s">
        <v>220</v>
      </c>
      <c r="AF43" s="5" t="s">
        <v>221</v>
      </c>
      <c r="AG43" s="5">
        <v>2931768</v>
      </c>
    </row>
    <row r="44" spans="1:33">
      <c r="A44" s="5"/>
      <c r="B44" s="5">
        <v>10</v>
      </c>
      <c r="C44" s="13">
        <v>26.493400000000001</v>
      </c>
      <c r="D44" s="24">
        <v>6356</v>
      </c>
      <c r="E44" s="5"/>
      <c r="F44" s="11"/>
      <c r="G44" s="5">
        <v>6512</v>
      </c>
      <c r="H44" s="5" t="s">
        <v>217</v>
      </c>
      <c r="I44" s="5" t="s">
        <v>218</v>
      </c>
      <c r="J44" s="5">
        <v>2931244</v>
      </c>
      <c r="N44" s="5"/>
      <c r="O44" s="5">
        <v>10</v>
      </c>
      <c r="P44" s="13">
        <v>26.549499999999998</v>
      </c>
      <c r="Q44" s="24">
        <v>6356</v>
      </c>
      <c r="R44" s="5">
        <v>6512</v>
      </c>
      <c r="S44" s="5" t="s">
        <v>217</v>
      </c>
      <c r="T44" s="5" t="s">
        <v>219</v>
      </c>
      <c r="U44" s="5">
        <v>2931768</v>
      </c>
      <c r="Z44" s="5"/>
      <c r="AA44" s="5">
        <v>10</v>
      </c>
      <c r="AB44" s="13">
        <v>26.534400000000002</v>
      </c>
      <c r="AC44" s="24">
        <v>6356</v>
      </c>
      <c r="AD44" s="5">
        <v>6512</v>
      </c>
      <c r="AE44" s="5" t="s">
        <v>220</v>
      </c>
      <c r="AF44" s="5" t="s">
        <v>221</v>
      </c>
      <c r="AG44" s="5">
        <v>2931768</v>
      </c>
    </row>
    <row r="45" spans="1:33">
      <c r="A45" s="5" t="s">
        <v>17</v>
      </c>
      <c r="B45" s="5">
        <v>50</v>
      </c>
      <c r="C45" s="13">
        <v>26.474</v>
      </c>
      <c r="D45" s="24">
        <v>6241</v>
      </c>
      <c r="E45" s="5"/>
      <c r="F45" s="11"/>
      <c r="G45" s="5">
        <v>6397</v>
      </c>
      <c r="H45" s="5" t="s">
        <v>222</v>
      </c>
      <c r="I45" s="5" t="s">
        <v>218</v>
      </c>
      <c r="J45" s="5">
        <v>2931244</v>
      </c>
      <c r="N45" s="5" t="s">
        <v>17</v>
      </c>
      <c r="O45" s="5">
        <v>50</v>
      </c>
      <c r="P45" s="13">
        <v>26.700800000000001</v>
      </c>
      <c r="Q45" s="24">
        <v>6241</v>
      </c>
      <c r="R45" s="5">
        <v>6397</v>
      </c>
      <c r="S45" s="5" t="s">
        <v>222</v>
      </c>
      <c r="T45" s="5" t="s">
        <v>219</v>
      </c>
      <c r="U45" s="5">
        <v>2931768</v>
      </c>
      <c r="Z45" s="5" t="s">
        <v>17</v>
      </c>
      <c r="AA45" s="5">
        <v>50</v>
      </c>
      <c r="AB45" s="13">
        <v>26.5413</v>
      </c>
      <c r="AC45" s="24">
        <v>6241</v>
      </c>
      <c r="AD45" s="5">
        <v>6397</v>
      </c>
      <c r="AE45" s="5" t="s">
        <v>223</v>
      </c>
      <c r="AF45" s="5" t="s">
        <v>221</v>
      </c>
      <c r="AG45" s="5">
        <v>2931768</v>
      </c>
    </row>
    <row r="46" spans="1:33">
      <c r="A46" s="5"/>
      <c r="B46" s="5">
        <v>100</v>
      </c>
      <c r="C46" s="13">
        <v>26.4755</v>
      </c>
      <c r="D46" s="24">
        <v>4848</v>
      </c>
      <c r="E46" s="5"/>
      <c r="F46" s="11"/>
      <c r="G46" s="5">
        <v>5004</v>
      </c>
      <c r="H46" s="5" t="s">
        <v>224</v>
      </c>
      <c r="I46" s="5" t="s">
        <v>218</v>
      </c>
      <c r="J46" s="5">
        <v>2931244</v>
      </c>
      <c r="N46" s="5"/>
      <c r="O46" s="5">
        <v>100</v>
      </c>
      <c r="P46" s="13">
        <v>26.741800000000001</v>
      </c>
      <c r="Q46" s="24">
        <v>4849</v>
      </c>
      <c r="R46" s="5">
        <v>5005</v>
      </c>
      <c r="S46" s="5" t="s">
        <v>225</v>
      </c>
      <c r="T46" s="5" t="s">
        <v>219</v>
      </c>
      <c r="U46" s="5">
        <v>2931768</v>
      </c>
      <c r="Z46" s="5"/>
      <c r="AA46" s="5">
        <v>100</v>
      </c>
      <c r="AB46" s="13">
        <v>26.5702</v>
      </c>
      <c r="AC46" s="24">
        <v>4849</v>
      </c>
      <c r="AD46" s="5">
        <v>5005</v>
      </c>
      <c r="AE46" s="5" t="s">
        <v>220</v>
      </c>
      <c r="AF46" s="5" t="s">
        <v>221</v>
      </c>
      <c r="AG46" s="5">
        <v>2931768</v>
      </c>
    </row>
    <row r="47" spans="1:33">
      <c r="A47" s="35"/>
      <c r="B47" s="35"/>
      <c r="D47" s="23"/>
      <c r="G47" s="35"/>
      <c r="H47" s="35"/>
      <c r="I47" s="35"/>
      <c r="J47" s="35"/>
      <c r="N47" s="35"/>
      <c r="O47" s="35"/>
      <c r="Q47" s="23"/>
      <c r="R47" s="35"/>
      <c r="S47" s="35"/>
      <c r="T47" s="35"/>
      <c r="U47" s="35"/>
      <c r="Z47" s="35"/>
      <c r="AA47" s="35"/>
      <c r="AC47" s="23"/>
      <c r="AD47" s="35"/>
      <c r="AE47" s="35"/>
      <c r="AF47" s="35"/>
      <c r="AG47" s="35"/>
    </row>
    <row r="48" spans="1:33">
      <c r="A48" s="4"/>
      <c r="B48" s="4">
        <v>0</v>
      </c>
      <c r="C48" s="12">
        <v>121.441</v>
      </c>
      <c r="D48" s="19">
        <v>6356</v>
      </c>
      <c r="E48" s="4"/>
      <c r="F48" s="10"/>
      <c r="G48" s="4">
        <v>6512</v>
      </c>
      <c r="H48" s="4" t="s">
        <v>217</v>
      </c>
      <c r="I48" s="4" t="s">
        <v>218</v>
      </c>
      <c r="J48" s="4">
        <v>2931352</v>
      </c>
      <c r="N48" s="4"/>
      <c r="O48" s="4">
        <v>0</v>
      </c>
      <c r="P48" s="12">
        <v>121.542</v>
      </c>
      <c r="Q48" s="19">
        <v>6356</v>
      </c>
      <c r="R48" s="4">
        <v>6512</v>
      </c>
      <c r="S48" s="4" t="s">
        <v>217</v>
      </c>
      <c r="T48" s="4" t="s">
        <v>219</v>
      </c>
      <c r="U48" s="4">
        <v>2931876</v>
      </c>
      <c r="Z48" s="4"/>
      <c r="AA48" s="4">
        <v>0</v>
      </c>
      <c r="AB48" s="12">
        <v>121.545</v>
      </c>
      <c r="AC48" s="19">
        <v>6356</v>
      </c>
      <c r="AD48" s="4">
        <v>6512</v>
      </c>
      <c r="AE48" s="4" t="s">
        <v>220</v>
      </c>
      <c r="AF48" s="4" t="s">
        <v>221</v>
      </c>
      <c r="AG48" s="4">
        <v>2931840</v>
      </c>
    </row>
    <row r="49" spans="1:33">
      <c r="A49" s="4"/>
      <c r="B49" s="4">
        <v>50</v>
      </c>
      <c r="C49" s="12">
        <v>121.431</v>
      </c>
      <c r="D49" s="19">
        <v>6243</v>
      </c>
      <c r="E49" s="4"/>
      <c r="F49" s="10"/>
      <c r="G49" s="4">
        <v>6399</v>
      </c>
      <c r="H49" s="4" t="s">
        <v>226</v>
      </c>
      <c r="I49" s="4" t="s">
        <v>218</v>
      </c>
      <c r="J49" s="4">
        <v>2931352</v>
      </c>
      <c r="N49" s="4"/>
      <c r="O49" s="4">
        <v>50</v>
      </c>
      <c r="P49" s="12">
        <v>121.571</v>
      </c>
      <c r="Q49" s="19">
        <v>6243</v>
      </c>
      <c r="R49" s="4">
        <v>6399</v>
      </c>
      <c r="S49" s="4" t="s">
        <v>226</v>
      </c>
      <c r="T49" s="4" t="s">
        <v>219</v>
      </c>
      <c r="U49" s="4">
        <v>2931840</v>
      </c>
      <c r="Z49" s="4"/>
      <c r="AA49" s="4">
        <v>50</v>
      </c>
      <c r="AB49" s="12">
        <v>121.53700000000001</v>
      </c>
      <c r="AC49" s="19">
        <v>6243</v>
      </c>
      <c r="AD49" s="4">
        <v>6399</v>
      </c>
      <c r="AE49" s="4" t="s">
        <v>227</v>
      </c>
      <c r="AF49" s="4" t="s">
        <v>221</v>
      </c>
      <c r="AG49" s="4">
        <v>2931876</v>
      </c>
    </row>
    <row r="50" spans="1:33">
      <c r="A50" s="4" t="s">
        <v>18</v>
      </c>
      <c r="B50" s="4">
        <v>250</v>
      </c>
      <c r="C50" s="12">
        <v>121.426</v>
      </c>
      <c r="D50" s="19">
        <v>3696</v>
      </c>
      <c r="E50" s="4"/>
      <c r="F50" s="10"/>
      <c r="G50" s="4">
        <v>3827</v>
      </c>
      <c r="H50" s="4" t="s">
        <v>228</v>
      </c>
      <c r="I50" s="4" t="s">
        <v>229</v>
      </c>
      <c r="J50" s="4">
        <v>2931352</v>
      </c>
      <c r="N50" s="4" t="s">
        <v>18</v>
      </c>
      <c r="O50" s="4">
        <v>250</v>
      </c>
      <c r="P50" s="12">
        <v>124.708</v>
      </c>
      <c r="Q50" s="19">
        <v>3583</v>
      </c>
      <c r="R50" s="4">
        <v>3713</v>
      </c>
      <c r="S50" s="32" t="s">
        <v>230</v>
      </c>
      <c r="T50" s="4" t="s">
        <v>231</v>
      </c>
      <c r="U50" s="4">
        <v>2931876</v>
      </c>
      <c r="Z50" s="4" t="s">
        <v>18</v>
      </c>
      <c r="AA50" s="4">
        <v>250</v>
      </c>
      <c r="AB50" s="12">
        <v>121.804</v>
      </c>
      <c r="AC50" s="19">
        <v>3578</v>
      </c>
      <c r="AD50" s="4">
        <v>3717</v>
      </c>
      <c r="AE50" s="4" t="s">
        <v>232</v>
      </c>
      <c r="AF50" s="4" t="s">
        <v>233</v>
      </c>
      <c r="AG50" s="4">
        <v>2931840</v>
      </c>
    </row>
    <row r="51" spans="1:33">
      <c r="A51" s="4"/>
      <c r="B51" s="4">
        <v>500</v>
      </c>
      <c r="C51" s="12">
        <v>121.44199999999999</v>
      </c>
      <c r="D51" s="19">
        <v>2541</v>
      </c>
      <c r="E51" s="4"/>
      <c r="F51" s="10"/>
      <c r="G51" s="4">
        <v>2641</v>
      </c>
      <c r="H51" s="4" t="s">
        <v>234</v>
      </c>
      <c r="I51" s="4" t="s">
        <v>235</v>
      </c>
      <c r="J51" s="4">
        <v>2931352</v>
      </c>
      <c r="N51" s="4"/>
      <c r="O51" s="4">
        <v>500</v>
      </c>
      <c r="P51" s="12">
        <v>122.11799999999999</v>
      </c>
      <c r="Q51" s="19">
        <v>2330</v>
      </c>
      <c r="R51" s="4">
        <v>2419</v>
      </c>
      <c r="S51" s="4" t="s">
        <v>236</v>
      </c>
      <c r="T51" s="4" t="s">
        <v>237</v>
      </c>
      <c r="U51" s="4">
        <v>2931876</v>
      </c>
      <c r="Z51" s="4"/>
      <c r="AA51" s="4">
        <v>500</v>
      </c>
      <c r="AB51" s="12">
        <v>121.941</v>
      </c>
      <c r="AC51" s="19">
        <v>2317</v>
      </c>
      <c r="AD51" s="4">
        <v>2431</v>
      </c>
      <c r="AE51" s="4" t="s">
        <v>238</v>
      </c>
      <c r="AF51" s="4" t="s">
        <v>239</v>
      </c>
      <c r="AG51" s="4">
        <v>2931840</v>
      </c>
    </row>
    <row r="52" spans="1:33">
      <c r="D52" s="23"/>
      <c r="G52" s="35"/>
      <c r="H52" s="35"/>
      <c r="I52" s="35"/>
      <c r="J52" s="35"/>
      <c r="Q52" s="23"/>
      <c r="R52" s="35"/>
      <c r="S52" s="35"/>
      <c r="T52" s="35"/>
      <c r="U52" s="35"/>
      <c r="AC52" s="23"/>
      <c r="AD52" s="35"/>
      <c r="AE52" s="35"/>
      <c r="AF52" s="35"/>
      <c r="AG52" s="35"/>
    </row>
    <row r="53" spans="1:33">
      <c r="A53" s="5"/>
      <c r="B53" s="5">
        <v>0</v>
      </c>
      <c r="C53" s="13">
        <v>356.22</v>
      </c>
      <c r="D53" s="24">
        <v>6356</v>
      </c>
      <c r="E53" s="5"/>
      <c r="F53" s="11"/>
      <c r="G53" s="5">
        <v>6512</v>
      </c>
      <c r="H53" s="5" t="s">
        <v>240</v>
      </c>
      <c r="I53" s="5" t="s">
        <v>241</v>
      </c>
      <c r="J53" s="5">
        <v>2931488</v>
      </c>
      <c r="N53" s="5"/>
      <c r="O53" s="5">
        <v>0</v>
      </c>
      <c r="P53" s="13">
        <v>356.47800000000001</v>
      </c>
      <c r="Q53" s="24">
        <v>6356</v>
      </c>
      <c r="R53" s="5">
        <v>6512</v>
      </c>
      <c r="S53" s="5" t="s">
        <v>217</v>
      </c>
      <c r="T53" s="5" t="s">
        <v>219</v>
      </c>
      <c r="U53" s="5">
        <v>2932012</v>
      </c>
      <c r="Z53" s="5"/>
      <c r="AA53" s="5">
        <v>0</v>
      </c>
      <c r="AB53" s="13">
        <v>356.53399999999999</v>
      </c>
      <c r="AC53" s="24">
        <v>6356</v>
      </c>
      <c r="AD53" s="5">
        <v>6512</v>
      </c>
      <c r="AE53" s="5" t="s">
        <v>220</v>
      </c>
      <c r="AF53" s="5" t="s">
        <v>221</v>
      </c>
      <c r="AG53" s="5">
        <v>2932012</v>
      </c>
    </row>
    <row r="54" spans="1:33">
      <c r="A54" s="5"/>
      <c r="B54" s="5">
        <v>100</v>
      </c>
      <c r="C54" s="13">
        <v>356.44299999999998</v>
      </c>
      <c r="D54" s="24">
        <v>5058</v>
      </c>
      <c r="E54" s="5"/>
      <c r="F54" s="11"/>
      <c r="G54" s="5">
        <v>5214</v>
      </c>
      <c r="H54" s="5" t="s">
        <v>242</v>
      </c>
      <c r="I54" s="5" t="s">
        <v>241</v>
      </c>
      <c r="J54" s="5">
        <v>2931488</v>
      </c>
      <c r="N54" s="5"/>
      <c r="O54" s="5">
        <v>100</v>
      </c>
      <c r="P54" s="13">
        <v>356.44</v>
      </c>
      <c r="Q54" s="24">
        <v>5055</v>
      </c>
      <c r="R54" s="5">
        <v>5211</v>
      </c>
      <c r="S54" s="5" t="s">
        <v>243</v>
      </c>
      <c r="T54" s="5" t="s">
        <v>219</v>
      </c>
      <c r="U54" s="5">
        <v>2932012</v>
      </c>
      <c r="Z54" s="5"/>
      <c r="AA54" s="5">
        <v>100</v>
      </c>
      <c r="AB54" s="13">
        <v>356.589</v>
      </c>
      <c r="AC54" s="24">
        <v>5055</v>
      </c>
      <c r="AD54" s="5">
        <v>5211</v>
      </c>
      <c r="AE54" s="5" t="s">
        <v>244</v>
      </c>
      <c r="AF54" s="5" t="s">
        <v>221</v>
      </c>
      <c r="AG54" s="5">
        <v>2932012</v>
      </c>
    </row>
    <row r="55" spans="1:33">
      <c r="A55" s="5" t="s">
        <v>19</v>
      </c>
      <c r="B55" s="5">
        <v>500</v>
      </c>
      <c r="C55" s="13">
        <v>356.46600000000001</v>
      </c>
      <c r="D55" s="24">
        <v>2682</v>
      </c>
      <c r="E55" s="5"/>
      <c r="F55" s="11"/>
      <c r="G55" s="5">
        <v>2785</v>
      </c>
      <c r="H55" s="5" t="s">
        <v>245</v>
      </c>
      <c r="I55" s="5" t="s">
        <v>235</v>
      </c>
      <c r="J55" s="5">
        <v>2931488</v>
      </c>
      <c r="N55" s="5" t="s">
        <v>19</v>
      </c>
      <c r="O55" s="5">
        <v>500</v>
      </c>
      <c r="P55" s="13">
        <v>356.83100000000002</v>
      </c>
      <c r="Q55" s="24">
        <v>2455</v>
      </c>
      <c r="R55" s="5">
        <v>2547</v>
      </c>
      <c r="S55" s="5" t="s">
        <v>246</v>
      </c>
      <c r="T55" s="5" t="s">
        <v>237</v>
      </c>
      <c r="U55" s="5">
        <v>2932012</v>
      </c>
      <c r="Z55" s="5" t="s">
        <v>19</v>
      </c>
      <c r="AA55" s="5">
        <v>500</v>
      </c>
      <c r="AB55" s="13">
        <v>356.91300000000001</v>
      </c>
      <c r="AC55" s="24">
        <v>2443</v>
      </c>
      <c r="AD55" s="5">
        <v>2557</v>
      </c>
      <c r="AE55" s="5" t="s">
        <v>247</v>
      </c>
      <c r="AF55" s="5" t="s">
        <v>248</v>
      </c>
      <c r="AG55" s="5">
        <v>2932012</v>
      </c>
    </row>
    <row r="56" spans="1:33">
      <c r="A56" s="5"/>
      <c r="B56" s="5">
        <v>1000</v>
      </c>
      <c r="C56" s="13">
        <v>356.46</v>
      </c>
      <c r="D56" s="24">
        <v>1971</v>
      </c>
      <c r="E56" s="5"/>
      <c r="F56" s="11"/>
      <c r="G56" s="5">
        <v>2038</v>
      </c>
      <c r="H56" s="5" t="s">
        <v>249</v>
      </c>
      <c r="I56" s="5" t="s">
        <v>250</v>
      </c>
      <c r="J56" s="5">
        <v>2931488</v>
      </c>
      <c r="N56" s="5"/>
      <c r="O56" s="5">
        <v>1000</v>
      </c>
      <c r="P56" s="13">
        <v>356.92099999999999</v>
      </c>
      <c r="Q56" s="24">
        <v>1687</v>
      </c>
      <c r="R56" s="5">
        <v>1748</v>
      </c>
      <c r="S56" s="5" t="s">
        <v>251</v>
      </c>
      <c r="T56" s="5" t="s">
        <v>252</v>
      </c>
      <c r="U56" s="5">
        <v>2932012</v>
      </c>
      <c r="Z56" s="5"/>
      <c r="AA56" s="5">
        <v>1000</v>
      </c>
      <c r="AB56" s="13">
        <v>357.04300000000001</v>
      </c>
      <c r="AC56" s="24">
        <v>1680</v>
      </c>
      <c r="AD56" s="5">
        <v>1758</v>
      </c>
      <c r="AE56" s="5" t="s">
        <v>253</v>
      </c>
      <c r="AF56" s="5" t="s">
        <v>254</v>
      </c>
      <c r="AG56" s="5">
        <v>2932012</v>
      </c>
    </row>
    <row r="57" spans="1:33">
      <c r="G57" s="35"/>
      <c r="H57" s="35"/>
      <c r="I57" s="35"/>
      <c r="J57" s="35"/>
      <c r="R57" s="35"/>
      <c r="S57" s="35"/>
      <c r="T57" s="35"/>
      <c r="U57" s="35"/>
      <c r="AD57" s="35"/>
      <c r="AE57" s="35"/>
      <c r="AF57" s="35"/>
      <c r="AG57" s="35"/>
    </row>
  </sheetData>
  <mergeCells count="9">
    <mergeCell ref="A1:G1"/>
    <mergeCell ref="A2:F2"/>
    <mergeCell ref="A3:F3"/>
    <mergeCell ref="Z3:AC3"/>
    <mergeCell ref="Z1:AD1"/>
    <mergeCell ref="Z2:AC2"/>
    <mergeCell ref="N1:R1"/>
    <mergeCell ref="N2:Q2"/>
    <mergeCell ref="N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E41-4820-4370-9F7C-1BE06A82957A}">
  <dimension ref="A1:Z97"/>
  <sheetViews>
    <sheetView workbookViewId="0">
      <selection activeCell="I1" sqref="I1"/>
    </sheetView>
  </sheetViews>
  <sheetFormatPr defaultColWidth="9.140625" defaultRowHeight="15"/>
  <cols>
    <col min="1" max="1" width="12.28515625" customWidth="1"/>
    <col min="2" max="2" width="9.7109375" customWidth="1"/>
    <col min="3" max="3" width="10.28515625" customWidth="1"/>
    <col min="4" max="4" width="8.7109375" customWidth="1"/>
    <col min="5" max="5" width="13.5703125" customWidth="1"/>
    <col min="6" max="6" width="27.28515625" hidden="1" customWidth="1"/>
    <col min="7" max="7" width="24.5703125" hidden="1" customWidth="1"/>
    <col min="8" max="8" width="8" customWidth="1"/>
    <col min="9" max="9" width="16.140625" customWidth="1"/>
    <col min="10" max="11" width="11.42578125" customWidth="1"/>
    <col min="12" max="12" width="18.85546875" customWidth="1"/>
    <col min="13" max="13" width="12.7109375" customWidth="1"/>
    <col min="16" max="16" width="16.7109375" customWidth="1"/>
    <col min="22" max="22" width="15" customWidth="1"/>
    <col min="24" max="24" width="14.85546875" customWidth="1"/>
    <col min="25" max="25" width="12.42578125" customWidth="1"/>
    <col min="26" max="26" width="19.140625" customWidth="1"/>
  </cols>
  <sheetData>
    <row r="1" spans="1:26" ht="26.25">
      <c r="A1" s="64" t="s">
        <v>255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 t="s">
        <v>256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4" spans="1:26" s="14" customFormat="1" ht="36">
      <c r="A4" s="76" t="s">
        <v>63</v>
      </c>
      <c r="B4" s="76"/>
      <c r="C4" s="76"/>
      <c r="D4" s="76"/>
      <c r="E4" s="76"/>
      <c r="F4" s="76"/>
      <c r="G4" s="76"/>
      <c r="H4" s="76"/>
      <c r="I4" s="74"/>
      <c r="J4" s="74"/>
      <c r="K4" s="74"/>
      <c r="L4" s="74"/>
      <c r="M4" s="74"/>
      <c r="P4" s="76" t="s">
        <v>257</v>
      </c>
      <c r="Q4" s="76"/>
      <c r="R4" s="76"/>
      <c r="S4" s="76"/>
      <c r="T4" s="76"/>
      <c r="U4" s="76"/>
      <c r="V4" s="74"/>
      <c r="W4" s="74"/>
      <c r="X4" s="74"/>
      <c r="Y4" s="74"/>
      <c r="Z4" s="74"/>
    </row>
    <row r="5" spans="1:26">
      <c r="A5" s="77"/>
      <c r="B5" s="77"/>
      <c r="C5" s="77"/>
      <c r="D5" s="77"/>
      <c r="E5" s="77"/>
      <c r="F5" s="77"/>
      <c r="G5" s="77"/>
      <c r="P5" s="77"/>
      <c r="Q5" s="77"/>
      <c r="R5" s="77"/>
      <c r="S5" s="77"/>
      <c r="T5" s="77"/>
    </row>
    <row r="6" spans="1:26">
      <c r="A6" s="77" t="s">
        <v>3</v>
      </c>
      <c r="B6" s="77"/>
      <c r="C6" s="77"/>
      <c r="D6" s="77"/>
      <c r="E6" s="77"/>
      <c r="F6" s="77"/>
      <c r="G6" s="77"/>
      <c r="P6" s="77" t="s">
        <v>3</v>
      </c>
      <c r="Q6" s="77"/>
      <c r="R6" s="77"/>
      <c r="S6" s="77"/>
      <c r="T6" s="77"/>
    </row>
    <row r="7" spans="1:26">
      <c r="A7" s="75" t="s">
        <v>258</v>
      </c>
      <c r="B7" s="75"/>
      <c r="C7" s="75"/>
      <c r="D7" s="75"/>
      <c r="E7" s="75"/>
      <c r="F7" s="75"/>
      <c r="G7" s="75"/>
      <c r="P7" s="75" t="s">
        <v>258</v>
      </c>
      <c r="Q7" s="75"/>
      <c r="R7" s="75"/>
      <c r="S7" s="75"/>
      <c r="T7" s="75"/>
    </row>
    <row r="8" spans="1:26">
      <c r="A8" s="75" t="s">
        <v>259</v>
      </c>
      <c r="B8" s="75"/>
      <c r="C8" s="75"/>
      <c r="D8" s="75"/>
      <c r="E8" s="75"/>
      <c r="F8" s="75"/>
      <c r="G8" s="75"/>
      <c r="P8" s="75" t="s">
        <v>259</v>
      </c>
      <c r="Q8" s="75"/>
      <c r="R8" s="75"/>
      <c r="S8" s="75"/>
      <c r="T8" s="75"/>
    </row>
    <row r="10" spans="1:26">
      <c r="A10" s="15"/>
      <c r="B10" s="16" t="s">
        <v>4</v>
      </c>
      <c r="C10" s="16"/>
      <c r="D10" s="15"/>
      <c r="E10" s="15"/>
      <c r="F10" s="15"/>
      <c r="G10" s="15"/>
      <c r="H10" s="15"/>
      <c r="I10" s="15"/>
      <c r="J10" s="15"/>
      <c r="K10" s="15"/>
      <c r="L10" s="17"/>
      <c r="M10" s="17"/>
      <c r="P10" s="15"/>
      <c r="Q10" s="16" t="s">
        <v>4</v>
      </c>
      <c r="R10" s="16"/>
      <c r="S10" s="15"/>
      <c r="T10" s="15"/>
      <c r="U10" s="15"/>
      <c r="V10" s="15"/>
      <c r="W10" s="15"/>
      <c r="X10" s="15"/>
      <c r="Y10" s="17"/>
      <c r="Z10" s="17"/>
    </row>
    <row r="11" spans="1:26">
      <c r="A11" s="2"/>
      <c r="B11" s="2" t="s">
        <v>5</v>
      </c>
      <c r="C11" s="2">
        <v>1059517</v>
      </c>
      <c r="D11" s="2"/>
      <c r="E11" s="1"/>
      <c r="F11" s="1"/>
      <c r="G11" s="1"/>
      <c r="H11" s="8"/>
      <c r="I11" s="8"/>
      <c r="J11" s="8"/>
      <c r="K11" s="8"/>
      <c r="L11" s="8"/>
      <c r="M11" s="8"/>
      <c r="P11" s="2"/>
      <c r="Q11" s="2" t="s">
        <v>5</v>
      </c>
      <c r="R11" s="2">
        <v>1059517</v>
      </c>
      <c r="S11" s="2"/>
      <c r="T11" s="1"/>
      <c r="U11" s="8"/>
      <c r="V11" s="8"/>
      <c r="W11" s="8"/>
      <c r="X11" s="8"/>
      <c r="Y11" s="8"/>
      <c r="Z11" s="8"/>
    </row>
    <row r="12" spans="1:26">
      <c r="A12" s="2"/>
      <c r="B12" s="2"/>
      <c r="C12" s="2"/>
      <c r="D12" s="2"/>
      <c r="E12" s="1"/>
      <c r="F12" s="1"/>
      <c r="G12" s="1"/>
      <c r="H12" s="8"/>
      <c r="I12" s="8"/>
      <c r="J12" s="8"/>
      <c r="K12" s="8"/>
      <c r="L12" s="8"/>
      <c r="M12" s="8"/>
      <c r="P12" s="2"/>
      <c r="Q12" s="2"/>
      <c r="R12" s="2"/>
      <c r="S12" s="2"/>
      <c r="T12" s="1"/>
      <c r="U12" s="8"/>
      <c r="V12" s="8"/>
      <c r="W12" s="8"/>
      <c r="X12" s="8"/>
      <c r="Y12" s="8"/>
      <c r="Z12" s="8"/>
    </row>
    <row r="13" spans="1:26">
      <c r="A13" s="2"/>
      <c r="B13" s="2"/>
      <c r="C13" s="2"/>
      <c r="D13" s="79" t="s">
        <v>260</v>
      </c>
      <c r="E13" s="80"/>
      <c r="F13" s="80"/>
      <c r="G13" s="80"/>
      <c r="H13" s="80"/>
      <c r="I13" s="81"/>
      <c r="J13" s="79" t="s">
        <v>261</v>
      </c>
      <c r="K13" s="80"/>
      <c r="L13" s="80"/>
      <c r="M13" s="81"/>
      <c r="P13" s="2"/>
      <c r="Q13" s="2"/>
      <c r="R13" s="2"/>
      <c r="S13" s="79" t="s">
        <v>260</v>
      </c>
      <c r="T13" s="80"/>
      <c r="U13" s="80"/>
      <c r="V13" s="81"/>
      <c r="W13" s="79" t="s">
        <v>261</v>
      </c>
      <c r="X13" s="80"/>
      <c r="Y13" s="80"/>
      <c r="Z13" s="81"/>
    </row>
    <row r="14" spans="1:26" ht="45.75" customHeight="1">
      <c r="A14" s="35"/>
      <c r="B14" s="31" t="s">
        <v>9</v>
      </c>
      <c r="C14" s="52" t="s">
        <v>262</v>
      </c>
      <c r="D14" s="63" t="s">
        <v>263</v>
      </c>
      <c r="E14" s="52" t="s">
        <v>264</v>
      </c>
      <c r="F14" s="31" t="s">
        <v>12</v>
      </c>
      <c r="G14" s="31" t="s">
        <v>13</v>
      </c>
      <c r="H14" s="52" t="s">
        <v>265</v>
      </c>
      <c r="I14" s="62" t="s">
        <v>266</v>
      </c>
      <c r="J14" s="52" t="s">
        <v>263</v>
      </c>
      <c r="K14" s="52" t="s">
        <v>264</v>
      </c>
      <c r="L14" s="52" t="s">
        <v>265</v>
      </c>
      <c r="M14" s="52" t="s">
        <v>266</v>
      </c>
      <c r="P14" s="35"/>
      <c r="Q14" s="31" t="s">
        <v>9</v>
      </c>
      <c r="R14" s="52" t="s">
        <v>262</v>
      </c>
      <c r="S14" s="63" t="s">
        <v>263</v>
      </c>
      <c r="T14" s="52" t="s">
        <v>264</v>
      </c>
      <c r="U14" s="52" t="s">
        <v>265</v>
      </c>
      <c r="V14" s="62" t="s">
        <v>266</v>
      </c>
      <c r="W14" s="52" t="s">
        <v>263</v>
      </c>
      <c r="X14" s="52" t="s">
        <v>264</v>
      </c>
      <c r="Y14" s="52" t="s">
        <v>265</v>
      </c>
      <c r="Z14" s="52" t="s">
        <v>266</v>
      </c>
    </row>
    <row r="15" spans="1:26">
      <c r="A15" s="35"/>
      <c r="B15" s="35"/>
      <c r="C15" s="35"/>
      <c r="D15" s="35"/>
      <c r="E15" s="35"/>
      <c r="F15" s="35"/>
      <c r="G15" s="35"/>
      <c r="H15" s="35"/>
      <c r="I15" s="61"/>
      <c r="J15" s="35"/>
      <c r="K15" s="35"/>
      <c r="L15" s="35"/>
      <c r="M15" s="35"/>
      <c r="P15" s="35"/>
      <c r="Q15" s="35"/>
      <c r="R15" s="35"/>
      <c r="S15" s="35"/>
      <c r="T15" s="35"/>
      <c r="U15" s="35"/>
      <c r="V15" s="61"/>
      <c r="W15" s="35"/>
      <c r="X15" s="35"/>
      <c r="Y15" s="35"/>
      <c r="Z15" s="35"/>
    </row>
    <row r="16" spans="1:26">
      <c r="A16" s="35"/>
      <c r="B16" s="35"/>
      <c r="C16" s="35"/>
      <c r="D16" s="35"/>
      <c r="E16" s="35"/>
      <c r="F16" s="35"/>
      <c r="G16" s="35"/>
      <c r="H16" s="35"/>
      <c r="I16" s="61"/>
      <c r="J16" s="35"/>
      <c r="K16" s="35"/>
      <c r="L16" s="35"/>
      <c r="M16" s="35"/>
      <c r="P16" s="35"/>
      <c r="Q16" s="35"/>
      <c r="R16" s="35"/>
      <c r="S16" s="35"/>
      <c r="T16" s="35"/>
      <c r="U16" s="35"/>
      <c r="V16" s="61"/>
      <c r="W16" s="35"/>
      <c r="X16" s="35"/>
      <c r="Y16" s="35"/>
      <c r="Z16" s="35"/>
    </row>
    <row r="17" spans="1:26">
      <c r="A17" s="35"/>
      <c r="B17" s="35"/>
      <c r="C17" s="39" t="s">
        <v>267</v>
      </c>
      <c r="D17" s="57">
        <v>0.1</v>
      </c>
      <c r="E17" s="57">
        <v>0.85</v>
      </c>
      <c r="F17" s="57"/>
      <c r="G17" s="57"/>
      <c r="H17" s="57">
        <v>0.05</v>
      </c>
      <c r="I17" s="58">
        <v>0.9</v>
      </c>
      <c r="J17" s="57">
        <v>7.0000000000000007E-2</v>
      </c>
      <c r="K17" s="57">
        <v>0.86</v>
      </c>
      <c r="L17" s="57">
        <v>7.0000000000000007E-2</v>
      </c>
      <c r="M17" s="58">
        <v>0.93</v>
      </c>
      <c r="P17" s="35"/>
      <c r="Q17" s="35"/>
      <c r="R17" s="39" t="s">
        <v>267</v>
      </c>
      <c r="S17" s="57">
        <v>0.1</v>
      </c>
      <c r="T17" s="57">
        <v>0.85</v>
      </c>
      <c r="U17" s="57">
        <v>0.05</v>
      </c>
      <c r="V17" s="57">
        <v>0.9</v>
      </c>
      <c r="W17" s="57">
        <v>0.06</v>
      </c>
      <c r="X17" s="57">
        <v>0.86</v>
      </c>
      <c r="Y17" s="57">
        <v>0.04</v>
      </c>
      <c r="Z17" s="58">
        <v>0.94</v>
      </c>
    </row>
    <row r="18" spans="1:26">
      <c r="A18" s="35"/>
      <c r="B18" s="35"/>
      <c r="C18" s="35"/>
      <c r="D18" s="35"/>
      <c r="E18" s="35"/>
      <c r="F18" s="35"/>
      <c r="G18" s="35"/>
      <c r="H18" s="35"/>
      <c r="I18" s="61"/>
      <c r="J18" s="35"/>
      <c r="K18" s="35"/>
      <c r="L18" s="35"/>
      <c r="M18" s="35"/>
      <c r="P18" s="35"/>
      <c r="Q18" s="35"/>
      <c r="R18" s="35"/>
      <c r="S18" s="35"/>
      <c r="T18" s="35"/>
      <c r="U18" s="35"/>
      <c r="V18" s="61"/>
      <c r="W18" s="35"/>
      <c r="X18" s="35"/>
      <c r="Y18" s="35"/>
      <c r="Z18" s="35"/>
    </row>
    <row r="19" spans="1:26">
      <c r="A19" s="3"/>
      <c r="B19" s="39">
        <v>0</v>
      </c>
      <c r="C19" s="69" t="s">
        <v>268</v>
      </c>
      <c r="D19" s="70">
        <v>7.0000000000000007E-2</v>
      </c>
      <c r="E19" s="70">
        <v>0.86</v>
      </c>
      <c r="F19" s="40"/>
      <c r="G19" s="42"/>
      <c r="H19" s="70">
        <v>7.0000000000000007E-2</v>
      </c>
      <c r="I19" s="71">
        <v>0.93</v>
      </c>
      <c r="J19" s="70">
        <v>0.05</v>
      </c>
      <c r="K19" s="70">
        <v>0.88</v>
      </c>
      <c r="L19" s="70">
        <v>7.0000000000000007E-2</v>
      </c>
      <c r="M19" s="71">
        <v>0.95</v>
      </c>
      <c r="P19" s="3"/>
      <c r="Q19" s="39">
        <v>0</v>
      </c>
      <c r="R19" s="69" t="s">
        <v>268</v>
      </c>
      <c r="S19" s="49">
        <v>0.06</v>
      </c>
      <c r="T19" s="49">
        <v>0.85</v>
      </c>
      <c r="U19" s="49">
        <v>0.09</v>
      </c>
      <c r="V19" s="55">
        <v>0.94</v>
      </c>
      <c r="W19" s="70"/>
      <c r="X19" s="70"/>
      <c r="Y19" s="70"/>
      <c r="Z19" s="71"/>
    </row>
    <row r="20" spans="1:26">
      <c r="A20" s="4" t="s">
        <v>16</v>
      </c>
      <c r="B20" s="39">
        <v>2</v>
      </c>
      <c r="C20" s="3"/>
      <c r="D20" s="49"/>
      <c r="E20" s="49"/>
      <c r="F20" s="49"/>
      <c r="G20" s="49"/>
      <c r="H20" s="49"/>
      <c r="I20" s="55"/>
      <c r="J20" s="3"/>
      <c r="K20" s="3"/>
      <c r="L20" s="3"/>
      <c r="M20" s="59"/>
      <c r="P20" s="4" t="s">
        <v>16</v>
      </c>
      <c r="Q20" s="39">
        <v>2</v>
      </c>
      <c r="R20" s="3"/>
      <c r="S20" s="3"/>
      <c r="T20" s="3"/>
      <c r="U20" s="3"/>
      <c r="V20" s="59"/>
      <c r="W20" s="3"/>
      <c r="X20" s="3"/>
      <c r="Y20" s="3"/>
      <c r="Z20" s="59"/>
    </row>
    <row r="21" spans="1:26">
      <c r="A21" s="4"/>
      <c r="B21" s="47"/>
      <c r="C21" s="60" t="s">
        <v>268</v>
      </c>
      <c r="D21" s="49">
        <v>0.09</v>
      </c>
      <c r="E21" s="49">
        <v>0.84</v>
      </c>
      <c r="F21" s="49"/>
      <c r="G21" s="49"/>
      <c r="H21" s="49">
        <v>7.0000000000000007E-2</v>
      </c>
      <c r="I21" s="55">
        <v>0.91</v>
      </c>
      <c r="J21" s="70">
        <v>0.05</v>
      </c>
      <c r="K21" s="70">
        <v>0.88</v>
      </c>
      <c r="L21" s="70">
        <v>7.0000000000000007E-2</v>
      </c>
      <c r="M21" s="71">
        <v>0.95</v>
      </c>
      <c r="P21" s="4"/>
      <c r="Q21" s="47"/>
      <c r="R21" s="60" t="s">
        <v>268</v>
      </c>
      <c r="S21" s="49">
        <v>0.06</v>
      </c>
      <c r="T21" s="49">
        <v>0.85</v>
      </c>
      <c r="U21" s="49">
        <v>0.09</v>
      </c>
      <c r="V21" s="55">
        <v>0.94</v>
      </c>
      <c r="W21" s="70">
        <v>0.05</v>
      </c>
      <c r="X21" s="70">
        <v>0.88</v>
      </c>
      <c r="Y21" s="70">
        <v>7.0000000000000007E-2</v>
      </c>
      <c r="Z21" s="71">
        <v>0.95</v>
      </c>
    </row>
    <row r="22" spans="1:26">
      <c r="A22" s="4"/>
      <c r="B22" s="39">
        <v>8</v>
      </c>
      <c r="C22" s="40"/>
      <c r="D22" s="53"/>
      <c r="E22" s="53"/>
      <c r="F22" s="53"/>
      <c r="G22" s="53"/>
      <c r="H22" s="53"/>
      <c r="I22" s="65"/>
      <c r="J22" s="40"/>
      <c r="K22" s="40"/>
      <c r="L22" s="40"/>
      <c r="M22" s="43"/>
      <c r="P22" s="4"/>
      <c r="Q22" s="39">
        <v>8</v>
      </c>
      <c r="R22" s="40"/>
      <c r="S22" s="41"/>
      <c r="T22" s="40"/>
      <c r="U22" s="40"/>
      <c r="V22" s="43"/>
      <c r="W22" s="41"/>
      <c r="X22" s="40"/>
      <c r="Y22" s="40"/>
      <c r="Z22" s="43"/>
    </row>
    <row r="23" spans="1:26">
      <c r="A23" s="4"/>
      <c r="B23" s="47"/>
      <c r="C23" s="4" t="s">
        <v>268</v>
      </c>
      <c r="D23" s="49">
        <v>0.06</v>
      </c>
      <c r="E23" s="49">
        <v>0.85</v>
      </c>
      <c r="F23" s="49"/>
      <c r="G23" s="49"/>
      <c r="H23" s="49">
        <v>0.09</v>
      </c>
      <c r="I23" s="55">
        <v>0.94</v>
      </c>
      <c r="J23" s="70">
        <v>0.04</v>
      </c>
      <c r="K23" s="70">
        <v>0.88</v>
      </c>
      <c r="L23" s="70">
        <v>7.0000000000000007E-2</v>
      </c>
      <c r="M23" s="71">
        <v>0.96</v>
      </c>
      <c r="P23" s="4"/>
      <c r="Q23" s="47"/>
      <c r="R23" s="4" t="s">
        <v>268</v>
      </c>
      <c r="S23" s="49">
        <v>0.06</v>
      </c>
      <c r="T23" s="49">
        <v>0.85</v>
      </c>
      <c r="U23" s="49">
        <v>0.09</v>
      </c>
      <c r="V23" s="55">
        <v>0.94</v>
      </c>
      <c r="W23" s="70">
        <v>0.05</v>
      </c>
      <c r="X23" s="70">
        <v>0.88</v>
      </c>
      <c r="Y23" s="70">
        <v>7.0000000000000007E-2</v>
      </c>
      <c r="Z23" s="71">
        <v>0.95</v>
      </c>
    </row>
    <row r="24" spans="1:26">
      <c r="A24" s="4"/>
      <c r="B24" s="39">
        <v>15</v>
      </c>
      <c r="C24" s="40"/>
      <c r="D24" s="53"/>
      <c r="E24" s="53"/>
      <c r="F24" s="53"/>
      <c r="G24" s="53"/>
      <c r="H24" s="53"/>
      <c r="I24" s="65"/>
      <c r="J24" s="40"/>
      <c r="K24" s="40"/>
      <c r="L24" s="40"/>
      <c r="M24" s="43"/>
      <c r="P24" s="4"/>
      <c r="Q24" s="39">
        <v>15</v>
      </c>
      <c r="R24" s="40"/>
      <c r="S24" s="41"/>
      <c r="T24" s="40"/>
      <c r="U24" s="40"/>
      <c r="V24" s="43"/>
      <c r="W24" s="41"/>
      <c r="X24" s="40"/>
      <c r="Y24" s="40"/>
      <c r="Z24" s="43"/>
    </row>
    <row r="25" spans="1:26">
      <c r="A25" s="4"/>
      <c r="B25" s="44"/>
      <c r="C25" s="45" t="s">
        <v>268</v>
      </c>
      <c r="D25" s="54">
        <v>0.08</v>
      </c>
      <c r="E25" s="54">
        <v>0.83</v>
      </c>
      <c r="F25" s="54"/>
      <c r="G25" s="54"/>
      <c r="H25" s="54">
        <v>0.09</v>
      </c>
      <c r="I25" s="56">
        <v>0.92</v>
      </c>
      <c r="J25" s="70">
        <v>0.05</v>
      </c>
      <c r="K25" s="70">
        <v>0.88</v>
      </c>
      <c r="L25" s="70">
        <v>7.0000000000000007E-2</v>
      </c>
      <c r="M25" s="71">
        <v>0.95</v>
      </c>
      <c r="P25" s="4"/>
      <c r="Q25" s="44"/>
      <c r="R25" s="45" t="s">
        <v>268</v>
      </c>
      <c r="S25" s="54">
        <v>0.08</v>
      </c>
      <c r="T25" s="54">
        <v>0.83</v>
      </c>
      <c r="U25" s="54">
        <v>0.09</v>
      </c>
      <c r="V25" s="56">
        <v>0.92</v>
      </c>
      <c r="W25" s="70">
        <v>0.05</v>
      </c>
      <c r="X25" s="70">
        <v>0.88</v>
      </c>
      <c r="Y25" s="70">
        <v>7.0000000000000007E-2</v>
      </c>
      <c r="Z25" s="71">
        <v>0.95</v>
      </c>
    </row>
    <row r="26" spans="1:26">
      <c r="A26" s="35"/>
      <c r="B26" s="35"/>
      <c r="C26" s="35"/>
      <c r="D26" s="72"/>
      <c r="E26" s="72"/>
      <c r="F26" s="72"/>
      <c r="G26" s="72"/>
      <c r="H26" s="73"/>
      <c r="I26" s="73"/>
      <c r="L26" s="35"/>
      <c r="M26" s="35"/>
      <c r="P26" s="35"/>
      <c r="Q26" s="35"/>
      <c r="R26" s="35"/>
      <c r="U26" s="35"/>
      <c r="V26" s="35"/>
      <c r="Y26" s="35"/>
      <c r="Z26" s="35"/>
    </row>
    <row r="27" spans="1:26">
      <c r="A27" s="5"/>
      <c r="B27" s="39">
        <v>0</v>
      </c>
      <c r="C27" s="40"/>
      <c r="D27" s="53"/>
      <c r="E27" s="53"/>
      <c r="F27" s="53"/>
      <c r="G27" s="53"/>
      <c r="H27" s="53"/>
      <c r="I27" s="65"/>
      <c r="J27" s="41"/>
      <c r="K27" s="40"/>
      <c r="L27" s="40"/>
      <c r="M27" s="43"/>
      <c r="P27" s="5"/>
      <c r="Q27" s="39">
        <v>0</v>
      </c>
      <c r="R27" s="40"/>
      <c r="S27" s="41"/>
      <c r="T27" s="40"/>
      <c r="U27" s="40"/>
      <c r="V27" s="43"/>
      <c r="W27" s="41"/>
      <c r="X27" s="40"/>
      <c r="Y27" s="40"/>
      <c r="Z27" s="43"/>
    </row>
    <row r="28" spans="1:26">
      <c r="A28" s="5"/>
      <c r="B28" s="47"/>
      <c r="C28" s="4" t="s">
        <v>268</v>
      </c>
      <c r="D28" s="49">
        <v>7.0000000000000007E-2</v>
      </c>
      <c r="E28" s="49">
        <v>0.84</v>
      </c>
      <c r="F28" s="49"/>
      <c r="G28" s="49"/>
      <c r="H28" s="49">
        <v>0.09</v>
      </c>
      <c r="I28" s="55">
        <v>0.93</v>
      </c>
      <c r="J28" s="70">
        <v>0.05</v>
      </c>
      <c r="K28" s="70">
        <v>0.88</v>
      </c>
      <c r="L28" s="70">
        <v>7.0000000000000007E-2</v>
      </c>
      <c r="M28" s="71">
        <v>0.95</v>
      </c>
      <c r="P28" s="5"/>
      <c r="Q28" s="47"/>
      <c r="R28" s="4" t="s">
        <v>268</v>
      </c>
      <c r="S28" s="49">
        <v>7.0000000000000007E-2</v>
      </c>
      <c r="T28" s="10">
        <v>0.84</v>
      </c>
      <c r="U28" s="10">
        <v>0.09</v>
      </c>
      <c r="V28" s="50">
        <v>0.93</v>
      </c>
      <c r="W28" s="70">
        <v>0.05</v>
      </c>
      <c r="X28" s="70">
        <v>0.88</v>
      </c>
      <c r="Y28" s="70">
        <v>7.0000000000000007E-2</v>
      </c>
      <c r="Z28" s="71">
        <v>0.95</v>
      </c>
    </row>
    <row r="29" spans="1:26">
      <c r="A29" s="5"/>
      <c r="B29" s="39">
        <v>10</v>
      </c>
      <c r="C29" s="40"/>
      <c r="D29" s="53"/>
      <c r="E29" s="53"/>
      <c r="F29" s="53"/>
      <c r="G29" s="53"/>
      <c r="H29" s="53"/>
      <c r="I29" s="65"/>
      <c r="J29" s="41"/>
      <c r="K29" s="40"/>
      <c r="L29" s="40"/>
      <c r="M29" s="43"/>
      <c r="P29" s="5"/>
      <c r="Q29" s="39">
        <v>10</v>
      </c>
      <c r="R29" s="40"/>
      <c r="S29" s="41"/>
      <c r="T29" s="40"/>
      <c r="U29" s="40"/>
      <c r="V29" s="43"/>
      <c r="W29" s="41"/>
      <c r="X29" s="40"/>
      <c r="Y29" s="40"/>
      <c r="Z29" s="43"/>
    </row>
    <row r="30" spans="1:26">
      <c r="A30" s="5"/>
      <c r="B30" s="47"/>
      <c r="C30" s="4" t="s">
        <v>268</v>
      </c>
      <c r="D30" s="49">
        <v>7.0000000000000007E-2</v>
      </c>
      <c r="E30" s="49">
        <v>0.84</v>
      </c>
      <c r="F30" s="49"/>
      <c r="G30" s="49"/>
      <c r="H30" s="49">
        <v>0.09</v>
      </c>
      <c r="I30" s="55">
        <v>0.93</v>
      </c>
      <c r="J30" s="70">
        <v>0.05</v>
      </c>
      <c r="K30" s="70">
        <v>0.88</v>
      </c>
      <c r="L30" s="70">
        <v>7.0000000000000007E-2</v>
      </c>
      <c r="M30" s="71">
        <v>0.95</v>
      </c>
      <c r="P30" s="5"/>
      <c r="Q30" s="47"/>
      <c r="R30" s="4" t="s">
        <v>268</v>
      </c>
      <c r="S30" s="49">
        <v>7.0000000000000007E-2</v>
      </c>
      <c r="T30" s="10">
        <v>0.84</v>
      </c>
      <c r="U30" s="10">
        <v>0.09</v>
      </c>
      <c r="V30" s="50">
        <v>0.93</v>
      </c>
      <c r="W30" s="70">
        <v>0.05</v>
      </c>
      <c r="X30" s="70">
        <v>0.88</v>
      </c>
      <c r="Y30" s="70">
        <v>7.0000000000000007E-2</v>
      </c>
      <c r="Z30" s="71">
        <v>0.95</v>
      </c>
    </row>
    <row r="31" spans="1:26">
      <c r="A31" s="5" t="s">
        <v>17</v>
      </c>
      <c r="B31" s="39">
        <v>50</v>
      </c>
      <c r="C31" s="40"/>
      <c r="D31" s="53"/>
      <c r="E31" s="53"/>
      <c r="F31" s="53"/>
      <c r="G31" s="53"/>
      <c r="H31" s="53"/>
      <c r="I31" s="65"/>
      <c r="J31" s="41"/>
      <c r="K31" s="40"/>
      <c r="L31" s="40"/>
      <c r="M31" s="43"/>
      <c r="P31" s="5" t="s">
        <v>17</v>
      </c>
      <c r="Q31" s="39">
        <v>50</v>
      </c>
      <c r="R31" s="40"/>
      <c r="S31" s="41"/>
      <c r="T31" s="40"/>
      <c r="U31" s="40"/>
      <c r="V31" s="43"/>
      <c r="W31" s="41"/>
      <c r="X31" s="40"/>
      <c r="Y31" s="40"/>
      <c r="Z31" s="43"/>
    </row>
    <row r="32" spans="1:26">
      <c r="A32" s="5"/>
      <c r="B32" s="47"/>
      <c r="C32" s="4" t="s">
        <v>268</v>
      </c>
      <c r="D32" s="49">
        <v>7.0000000000000007E-2</v>
      </c>
      <c r="E32" s="49">
        <v>0.84</v>
      </c>
      <c r="F32" s="49"/>
      <c r="G32" s="49"/>
      <c r="H32" s="49">
        <v>0.09</v>
      </c>
      <c r="I32" s="55">
        <v>0.93</v>
      </c>
      <c r="J32" s="70">
        <v>0.05</v>
      </c>
      <c r="K32" s="70">
        <v>0.88</v>
      </c>
      <c r="L32" s="70">
        <v>7.0000000000000007E-2</v>
      </c>
      <c r="M32" s="71">
        <v>0.95</v>
      </c>
      <c r="P32" s="5"/>
      <c r="Q32" s="47"/>
      <c r="R32" s="4" t="s">
        <v>268</v>
      </c>
      <c r="S32" s="49">
        <v>7.0000000000000007E-2</v>
      </c>
      <c r="T32" s="10">
        <v>0.84</v>
      </c>
      <c r="U32" s="10">
        <v>0.09</v>
      </c>
      <c r="V32" s="50">
        <v>0.93</v>
      </c>
      <c r="W32" s="70">
        <v>0.05</v>
      </c>
      <c r="X32" s="70">
        <v>0.88</v>
      </c>
      <c r="Y32" s="70">
        <v>7.0000000000000007E-2</v>
      </c>
      <c r="Z32" s="71">
        <v>0.95</v>
      </c>
    </row>
    <row r="33" spans="1:26">
      <c r="A33" s="5"/>
      <c r="B33" s="39">
        <v>100</v>
      </c>
      <c r="C33" s="40"/>
      <c r="D33" s="53"/>
      <c r="E33" s="53"/>
      <c r="F33" s="53"/>
      <c r="G33" s="53"/>
      <c r="H33" s="53"/>
      <c r="I33" s="65"/>
      <c r="J33" s="41"/>
      <c r="K33" s="40"/>
      <c r="L33" s="40"/>
      <c r="M33" s="43"/>
      <c r="P33" s="5"/>
      <c r="Q33" s="39">
        <v>100</v>
      </c>
      <c r="R33" s="40"/>
      <c r="S33" s="41"/>
      <c r="T33" s="40"/>
      <c r="U33" s="40"/>
      <c r="V33" s="43"/>
      <c r="W33" s="41"/>
      <c r="X33" s="40"/>
      <c r="Y33" s="40"/>
      <c r="Z33" s="43"/>
    </row>
    <row r="34" spans="1:26">
      <c r="A34" s="5"/>
      <c r="B34" s="44"/>
      <c r="C34" s="45" t="s">
        <v>268</v>
      </c>
      <c r="D34" s="54">
        <v>0.08</v>
      </c>
      <c r="E34" s="54">
        <v>0.83</v>
      </c>
      <c r="F34" s="54"/>
      <c r="G34" s="54"/>
      <c r="H34" s="54">
        <v>0.09</v>
      </c>
      <c r="I34" s="56">
        <v>0.92</v>
      </c>
      <c r="J34" s="70">
        <v>0.05</v>
      </c>
      <c r="K34" s="70">
        <v>0.88</v>
      </c>
      <c r="L34" s="70">
        <v>7.0000000000000007E-2</v>
      </c>
      <c r="M34" s="71">
        <v>0.95</v>
      </c>
      <c r="P34" s="5"/>
      <c r="Q34" s="44"/>
      <c r="R34" s="45" t="s">
        <v>268</v>
      </c>
      <c r="S34" s="54">
        <v>0.08</v>
      </c>
      <c r="T34" s="54">
        <v>0.83</v>
      </c>
      <c r="U34" s="54">
        <v>0.09</v>
      </c>
      <c r="V34" s="56">
        <v>0.92</v>
      </c>
      <c r="W34" s="70">
        <v>0.05</v>
      </c>
      <c r="X34" s="70">
        <v>0.88</v>
      </c>
      <c r="Y34" s="70">
        <v>7.0000000000000007E-2</v>
      </c>
      <c r="Z34" s="71">
        <v>0.95</v>
      </c>
    </row>
    <row r="35" spans="1:26">
      <c r="A35" s="35"/>
      <c r="B35" s="35"/>
      <c r="C35" s="35"/>
      <c r="D35" s="72"/>
      <c r="E35" s="72"/>
      <c r="F35" s="72"/>
      <c r="G35" s="72"/>
      <c r="H35" s="73"/>
      <c r="I35" s="73"/>
      <c r="L35" s="35"/>
      <c r="M35" s="35"/>
      <c r="P35" s="35"/>
      <c r="Q35" s="35"/>
      <c r="R35" s="35"/>
      <c r="U35" s="35"/>
      <c r="V35" s="35"/>
      <c r="Y35" s="35"/>
      <c r="Z35" s="35"/>
    </row>
    <row r="36" spans="1:26">
      <c r="A36" s="4"/>
      <c r="B36" s="39">
        <v>0</v>
      </c>
      <c r="C36" s="40"/>
      <c r="D36" s="53"/>
      <c r="E36" s="53"/>
      <c r="F36" s="53"/>
      <c r="G36" s="53"/>
      <c r="H36" s="53"/>
      <c r="I36" s="65"/>
      <c r="J36" s="41"/>
      <c r="K36" s="40"/>
      <c r="L36" s="40"/>
      <c r="M36" s="43"/>
      <c r="P36" s="4"/>
      <c r="Q36" s="39">
        <v>0</v>
      </c>
      <c r="R36" s="40"/>
      <c r="S36" s="41"/>
      <c r="T36" s="40"/>
      <c r="U36" s="40"/>
      <c r="V36" s="43"/>
      <c r="W36" s="41"/>
      <c r="X36" s="40"/>
      <c r="Y36" s="40"/>
      <c r="Z36" s="43"/>
    </row>
    <row r="37" spans="1:26">
      <c r="A37" s="4"/>
      <c r="B37" s="47"/>
      <c r="C37" s="4" t="s">
        <v>268</v>
      </c>
      <c r="D37" s="49">
        <v>7.0000000000000007E-2</v>
      </c>
      <c r="E37" s="49">
        <v>0.84</v>
      </c>
      <c r="F37" s="49"/>
      <c r="G37" s="49"/>
      <c r="H37" s="49">
        <v>0.09</v>
      </c>
      <c r="I37" s="55">
        <v>0.93</v>
      </c>
      <c r="J37" s="70">
        <v>0.05</v>
      </c>
      <c r="K37" s="70">
        <v>0.88</v>
      </c>
      <c r="L37" s="70">
        <v>7.0000000000000007E-2</v>
      </c>
      <c r="M37" s="71">
        <v>0.95</v>
      </c>
      <c r="P37" s="4"/>
      <c r="Q37" s="47"/>
      <c r="R37" s="4" t="s">
        <v>268</v>
      </c>
      <c r="S37" s="54">
        <v>0.08</v>
      </c>
      <c r="T37" s="54">
        <v>0.83</v>
      </c>
      <c r="U37" s="54">
        <v>0.09</v>
      </c>
      <c r="V37" s="56">
        <v>0.92</v>
      </c>
      <c r="W37" s="70">
        <v>0.05</v>
      </c>
      <c r="X37" s="70">
        <v>0.88</v>
      </c>
      <c r="Y37" s="70">
        <v>7.0000000000000007E-2</v>
      </c>
      <c r="Z37" s="71">
        <v>0.95</v>
      </c>
    </row>
    <row r="38" spans="1:26">
      <c r="A38" s="4"/>
      <c r="B38" s="39">
        <v>50</v>
      </c>
      <c r="C38" s="40"/>
      <c r="D38" s="53"/>
      <c r="E38" s="53"/>
      <c r="F38" s="53"/>
      <c r="G38" s="53"/>
      <c r="H38" s="53"/>
      <c r="I38" s="65"/>
      <c r="J38" s="41"/>
      <c r="K38" s="40"/>
      <c r="L38" s="40"/>
      <c r="M38" s="43"/>
      <c r="P38" s="4"/>
      <c r="Q38" s="39">
        <v>50</v>
      </c>
      <c r="R38" s="40"/>
      <c r="S38" s="41"/>
      <c r="T38" s="40"/>
      <c r="U38" s="40"/>
      <c r="V38" s="43"/>
      <c r="W38" s="41"/>
      <c r="X38" s="40"/>
      <c r="Y38" s="40"/>
      <c r="Z38" s="43"/>
    </row>
    <row r="39" spans="1:26">
      <c r="A39" s="4"/>
      <c r="B39" s="47"/>
      <c r="C39" s="4" t="s">
        <v>268</v>
      </c>
      <c r="D39" s="49">
        <v>7.0000000000000007E-2</v>
      </c>
      <c r="E39" s="49">
        <v>0.84</v>
      </c>
      <c r="F39" s="49"/>
      <c r="G39" s="49"/>
      <c r="H39" s="49">
        <v>0.09</v>
      </c>
      <c r="I39" s="55">
        <v>0.93</v>
      </c>
      <c r="J39" s="70">
        <v>0.05</v>
      </c>
      <c r="K39" s="70">
        <v>0.88</v>
      </c>
      <c r="L39" s="70">
        <v>7.0000000000000007E-2</v>
      </c>
      <c r="M39" s="71">
        <v>0.95</v>
      </c>
      <c r="P39" s="4"/>
      <c r="Q39" s="47"/>
      <c r="R39" s="4" t="s">
        <v>268</v>
      </c>
      <c r="S39" s="54">
        <v>0.08</v>
      </c>
      <c r="T39" s="54">
        <v>0.83</v>
      </c>
      <c r="U39" s="54">
        <v>0.09</v>
      </c>
      <c r="V39" s="56">
        <v>0.92</v>
      </c>
      <c r="W39" s="70">
        <v>0.05</v>
      </c>
      <c r="X39" s="70">
        <v>0.88</v>
      </c>
      <c r="Y39" s="70">
        <v>7.0000000000000007E-2</v>
      </c>
      <c r="Z39" s="71">
        <v>0.95</v>
      </c>
    </row>
    <row r="40" spans="1:26">
      <c r="A40" s="4" t="s">
        <v>18</v>
      </c>
      <c r="B40" s="39">
        <v>250</v>
      </c>
      <c r="C40" s="40"/>
      <c r="D40" s="53"/>
      <c r="E40" s="53"/>
      <c r="F40" s="53"/>
      <c r="G40" s="53"/>
      <c r="H40" s="53"/>
      <c r="I40" s="65"/>
      <c r="J40" s="41"/>
      <c r="K40" s="40"/>
      <c r="L40" s="40"/>
      <c r="M40" s="43"/>
      <c r="P40" s="4" t="s">
        <v>18</v>
      </c>
      <c r="Q40" s="39">
        <v>250</v>
      </c>
      <c r="R40" s="40"/>
      <c r="S40" s="41"/>
      <c r="T40" s="40"/>
      <c r="U40" s="40"/>
      <c r="V40" s="43"/>
      <c r="W40" s="41"/>
      <c r="X40" s="40"/>
      <c r="Y40" s="40"/>
      <c r="Z40" s="43"/>
    </row>
    <row r="41" spans="1:26">
      <c r="A41" s="4"/>
      <c r="B41" s="47"/>
      <c r="C41" s="4" t="s">
        <v>268</v>
      </c>
      <c r="D41" s="54">
        <v>0.08</v>
      </c>
      <c r="E41" s="54">
        <v>0.83</v>
      </c>
      <c r="F41" s="54"/>
      <c r="G41" s="54"/>
      <c r="H41" s="54">
        <v>0.09</v>
      </c>
      <c r="I41" s="56">
        <v>0.92</v>
      </c>
      <c r="J41" s="70">
        <v>0.05</v>
      </c>
      <c r="K41" s="70">
        <v>0.88</v>
      </c>
      <c r="L41" s="70">
        <v>7.0000000000000007E-2</v>
      </c>
      <c r="M41" s="71">
        <v>0.95</v>
      </c>
      <c r="P41" s="4"/>
      <c r="Q41" s="47"/>
      <c r="R41" s="4" t="s">
        <v>268</v>
      </c>
      <c r="S41" s="54">
        <v>0.08</v>
      </c>
      <c r="T41" s="54">
        <v>0.83</v>
      </c>
      <c r="U41" s="54">
        <v>0.09</v>
      </c>
      <c r="V41" s="56">
        <v>0.92</v>
      </c>
      <c r="W41" s="70">
        <v>0.05</v>
      </c>
      <c r="X41" s="70">
        <v>0.88</v>
      </c>
      <c r="Y41" s="70">
        <v>7.0000000000000007E-2</v>
      </c>
      <c r="Z41" s="71">
        <v>0.95</v>
      </c>
    </row>
    <row r="42" spans="1:26">
      <c r="A42" s="4"/>
      <c r="B42" s="39">
        <v>500</v>
      </c>
      <c r="C42" s="40"/>
      <c r="D42" s="54">
        <v>0.08</v>
      </c>
      <c r="E42" s="54">
        <v>0.83</v>
      </c>
      <c r="F42" s="54"/>
      <c r="G42" s="54"/>
      <c r="H42" s="54">
        <v>0.09</v>
      </c>
      <c r="I42" s="56">
        <v>0.92</v>
      </c>
      <c r="J42" s="53"/>
      <c r="K42" s="42"/>
      <c r="L42" s="42"/>
      <c r="M42" s="51"/>
      <c r="P42" s="4"/>
      <c r="Q42" s="39">
        <v>500</v>
      </c>
      <c r="R42" s="40"/>
      <c r="S42" s="54">
        <v>0.08</v>
      </c>
      <c r="T42" s="54">
        <v>0.83</v>
      </c>
      <c r="U42" s="54">
        <v>0.09</v>
      </c>
      <c r="V42" s="56">
        <v>0.92</v>
      </c>
      <c r="W42" s="53"/>
      <c r="X42" s="42"/>
      <c r="Y42" s="42"/>
      <c r="Z42" s="51"/>
    </row>
    <row r="43" spans="1:26">
      <c r="A43" s="4"/>
      <c r="B43" s="44"/>
      <c r="C43" s="45" t="s">
        <v>268</v>
      </c>
      <c r="D43" s="54">
        <v>0.08</v>
      </c>
      <c r="E43" s="54">
        <v>0.83</v>
      </c>
      <c r="F43" s="54"/>
      <c r="G43" s="54"/>
      <c r="H43" s="54">
        <v>0.09</v>
      </c>
      <c r="I43" s="56">
        <v>0.92</v>
      </c>
      <c r="J43" s="70">
        <v>0.05</v>
      </c>
      <c r="K43" s="70">
        <v>0.88</v>
      </c>
      <c r="L43" s="70">
        <v>7.0000000000000007E-2</v>
      </c>
      <c r="M43" s="71">
        <v>0.95</v>
      </c>
      <c r="P43" s="4"/>
      <c r="Q43" s="44"/>
      <c r="R43" s="45" t="s">
        <v>268</v>
      </c>
      <c r="S43" s="54">
        <v>0.08</v>
      </c>
      <c r="T43" s="54">
        <v>0.83</v>
      </c>
      <c r="U43" s="54">
        <v>0.09</v>
      </c>
      <c r="V43" s="56">
        <v>0.92</v>
      </c>
      <c r="W43" s="70">
        <v>0.05</v>
      </c>
      <c r="X43" s="70">
        <v>0.88</v>
      </c>
      <c r="Y43" s="70">
        <v>7.0000000000000007E-2</v>
      </c>
      <c r="Z43" s="71">
        <v>0.95</v>
      </c>
    </row>
    <row r="44" spans="1:26">
      <c r="D44" s="72"/>
      <c r="E44" s="72"/>
      <c r="F44" s="72"/>
      <c r="G44" s="72"/>
      <c r="H44" s="73"/>
      <c r="I44" s="73"/>
      <c r="L44" s="35"/>
      <c r="M44" s="35"/>
      <c r="U44" s="35"/>
      <c r="V44" s="35"/>
      <c r="Y44" s="35"/>
      <c r="Z44" s="35"/>
    </row>
    <row r="45" spans="1:26">
      <c r="A45" s="5"/>
      <c r="B45" s="39">
        <v>0</v>
      </c>
      <c r="C45" s="40"/>
      <c r="D45" s="53"/>
      <c r="E45" s="53"/>
      <c r="F45" s="53"/>
      <c r="G45" s="53"/>
      <c r="H45" s="53"/>
      <c r="I45" s="65"/>
      <c r="J45" s="41"/>
      <c r="K45" s="40"/>
      <c r="L45" s="40"/>
      <c r="M45" s="43"/>
      <c r="P45" s="5"/>
      <c r="Q45" s="39">
        <v>0</v>
      </c>
      <c r="R45" s="40"/>
      <c r="S45" s="41"/>
      <c r="T45" s="40"/>
      <c r="U45" s="40"/>
      <c r="V45" s="43"/>
      <c r="W45" s="41"/>
      <c r="X45" s="40"/>
      <c r="Y45" s="40"/>
      <c r="Z45" s="43"/>
    </row>
    <row r="46" spans="1:26">
      <c r="A46" s="5"/>
      <c r="B46" s="47"/>
      <c r="C46" s="4" t="s">
        <v>268</v>
      </c>
      <c r="D46" s="49" t="s">
        <v>269</v>
      </c>
      <c r="E46" s="49" t="s">
        <v>269</v>
      </c>
      <c r="F46" s="49" t="s">
        <v>269</v>
      </c>
      <c r="G46" s="49" t="s">
        <v>269</v>
      </c>
      <c r="H46" s="49" t="s">
        <v>269</v>
      </c>
      <c r="I46" s="49" t="s">
        <v>269</v>
      </c>
      <c r="J46" s="49" t="s">
        <v>269</v>
      </c>
      <c r="K46" s="49" t="s">
        <v>269</v>
      </c>
      <c r="L46" s="49" t="s">
        <v>269</v>
      </c>
      <c r="M46" s="55" t="s">
        <v>269</v>
      </c>
      <c r="P46" s="5"/>
      <c r="Q46" s="47"/>
      <c r="R46" s="4" t="s">
        <v>268</v>
      </c>
      <c r="S46" s="49" t="s">
        <v>269</v>
      </c>
      <c r="T46" s="49" t="s">
        <v>269</v>
      </c>
      <c r="U46" s="49" t="s">
        <v>269</v>
      </c>
      <c r="V46" s="49" t="s">
        <v>269</v>
      </c>
      <c r="W46" s="49" t="s">
        <v>269</v>
      </c>
      <c r="X46" s="49" t="s">
        <v>269</v>
      </c>
      <c r="Y46" s="49" t="s">
        <v>269</v>
      </c>
      <c r="Z46" s="55" t="s">
        <v>269</v>
      </c>
    </row>
    <row r="47" spans="1:26">
      <c r="A47" s="5"/>
      <c r="B47" s="39">
        <v>100</v>
      </c>
      <c r="C47" s="40"/>
      <c r="D47" s="41"/>
      <c r="E47" s="40"/>
      <c r="F47" s="40"/>
      <c r="G47" s="42"/>
      <c r="H47" s="40"/>
      <c r="I47" s="43"/>
      <c r="J47" s="41"/>
      <c r="K47" s="40"/>
      <c r="L47" s="40"/>
      <c r="M47" s="43"/>
      <c r="P47" s="5"/>
      <c r="Q47" s="39">
        <v>100</v>
      </c>
      <c r="R47" s="40"/>
      <c r="S47" s="41"/>
      <c r="T47" s="40"/>
      <c r="U47" s="40"/>
      <c r="V47" s="43"/>
      <c r="W47" s="41"/>
      <c r="X47" s="40"/>
      <c r="Y47" s="40"/>
      <c r="Z47" s="43"/>
    </row>
    <row r="48" spans="1:26">
      <c r="A48" s="5"/>
      <c r="B48" s="47"/>
      <c r="C48" s="4" t="s">
        <v>268</v>
      </c>
      <c r="D48" s="49" t="s">
        <v>269</v>
      </c>
      <c r="E48" s="49" t="s">
        <v>269</v>
      </c>
      <c r="F48" s="49" t="s">
        <v>269</v>
      </c>
      <c r="G48" s="49" t="s">
        <v>269</v>
      </c>
      <c r="H48" s="49" t="s">
        <v>269</v>
      </c>
      <c r="I48" s="49" t="s">
        <v>269</v>
      </c>
      <c r="J48" s="49" t="s">
        <v>269</v>
      </c>
      <c r="K48" s="49" t="s">
        <v>269</v>
      </c>
      <c r="L48" s="49" t="s">
        <v>269</v>
      </c>
      <c r="M48" s="55" t="s">
        <v>269</v>
      </c>
      <c r="P48" s="5"/>
      <c r="Q48" s="47"/>
      <c r="R48" s="4" t="s">
        <v>268</v>
      </c>
      <c r="S48" s="49" t="s">
        <v>269</v>
      </c>
      <c r="T48" s="49" t="s">
        <v>269</v>
      </c>
      <c r="U48" s="49" t="s">
        <v>269</v>
      </c>
      <c r="V48" s="49" t="s">
        <v>269</v>
      </c>
      <c r="W48" s="49" t="s">
        <v>269</v>
      </c>
      <c r="X48" s="49" t="s">
        <v>269</v>
      </c>
      <c r="Y48" s="49" t="s">
        <v>269</v>
      </c>
      <c r="Z48" s="55" t="s">
        <v>269</v>
      </c>
    </row>
    <row r="49" spans="1:26">
      <c r="A49" s="5" t="s">
        <v>19</v>
      </c>
      <c r="B49" s="39">
        <v>500</v>
      </c>
      <c r="C49" s="40"/>
      <c r="D49" s="41"/>
      <c r="E49" s="40"/>
      <c r="F49" s="40"/>
      <c r="G49" s="42"/>
      <c r="H49" s="40"/>
      <c r="I49" s="43"/>
      <c r="J49" s="41"/>
      <c r="K49" s="40"/>
      <c r="L49" s="40"/>
      <c r="M49" s="43"/>
      <c r="P49" s="5" t="s">
        <v>19</v>
      </c>
      <c r="Q49" s="39">
        <v>500</v>
      </c>
      <c r="R49" s="40"/>
      <c r="S49" s="41"/>
      <c r="T49" s="40"/>
      <c r="U49" s="40"/>
      <c r="V49" s="43"/>
      <c r="W49" s="41"/>
      <c r="X49" s="40"/>
      <c r="Y49" s="40"/>
      <c r="Z49" s="43"/>
    </row>
    <row r="50" spans="1:26">
      <c r="A50" s="5"/>
      <c r="B50" s="47"/>
      <c r="C50" s="4" t="s">
        <v>268</v>
      </c>
      <c r="D50" s="49" t="s">
        <v>269</v>
      </c>
      <c r="E50" s="49" t="s">
        <v>269</v>
      </c>
      <c r="F50" s="49" t="s">
        <v>269</v>
      </c>
      <c r="G50" s="49" t="s">
        <v>269</v>
      </c>
      <c r="H50" s="49" t="s">
        <v>269</v>
      </c>
      <c r="I50" s="49" t="s">
        <v>269</v>
      </c>
      <c r="J50" s="49" t="s">
        <v>269</v>
      </c>
      <c r="K50" s="49" t="s">
        <v>269</v>
      </c>
      <c r="L50" s="49" t="s">
        <v>269</v>
      </c>
      <c r="M50" s="55" t="s">
        <v>269</v>
      </c>
      <c r="P50" s="5"/>
      <c r="Q50" s="47"/>
      <c r="R50" s="4" t="s">
        <v>268</v>
      </c>
      <c r="S50" s="49" t="s">
        <v>269</v>
      </c>
      <c r="T50" s="49" t="s">
        <v>269</v>
      </c>
      <c r="U50" s="49" t="s">
        <v>269</v>
      </c>
      <c r="V50" s="49" t="s">
        <v>269</v>
      </c>
      <c r="W50" s="49" t="s">
        <v>269</v>
      </c>
      <c r="X50" s="49" t="s">
        <v>269</v>
      </c>
      <c r="Y50" s="49" t="s">
        <v>269</v>
      </c>
      <c r="Z50" s="55" t="s">
        <v>269</v>
      </c>
    </row>
    <row r="51" spans="1:26">
      <c r="A51" s="5"/>
      <c r="B51" s="39">
        <v>1000</v>
      </c>
      <c r="C51" s="40"/>
      <c r="D51" s="41"/>
      <c r="E51" s="40"/>
      <c r="F51" s="40"/>
      <c r="G51" s="42"/>
      <c r="H51" s="40"/>
      <c r="I51" s="43"/>
      <c r="J51" s="41"/>
      <c r="K51" s="40"/>
      <c r="L51" s="40"/>
      <c r="M51" s="43"/>
      <c r="P51" s="5"/>
      <c r="Q51" s="39">
        <v>1000</v>
      </c>
      <c r="R51" s="40"/>
      <c r="S51" s="41"/>
      <c r="T51" s="40"/>
      <c r="U51" s="40"/>
      <c r="V51" s="43"/>
      <c r="W51" s="41"/>
      <c r="X51" s="40"/>
      <c r="Y51" s="40"/>
      <c r="Z51" s="43"/>
    </row>
    <row r="52" spans="1:26">
      <c r="A52" s="5"/>
      <c r="B52" s="44"/>
      <c r="C52" s="45" t="s">
        <v>268</v>
      </c>
      <c r="D52" s="49" t="s">
        <v>269</v>
      </c>
      <c r="E52" s="49" t="s">
        <v>269</v>
      </c>
      <c r="F52" s="49" t="s">
        <v>269</v>
      </c>
      <c r="G52" s="49" t="s">
        <v>269</v>
      </c>
      <c r="H52" s="49" t="s">
        <v>269</v>
      </c>
      <c r="I52" s="49" t="s">
        <v>269</v>
      </c>
      <c r="J52" s="49" t="s">
        <v>269</v>
      </c>
      <c r="K52" s="49" t="s">
        <v>269</v>
      </c>
      <c r="L52" s="49" t="s">
        <v>269</v>
      </c>
      <c r="M52" s="55" t="s">
        <v>269</v>
      </c>
      <c r="P52" s="5"/>
      <c r="Q52" s="44"/>
      <c r="R52" s="45" t="s">
        <v>268</v>
      </c>
      <c r="S52" s="49" t="s">
        <v>269</v>
      </c>
      <c r="T52" s="49" t="s">
        <v>269</v>
      </c>
      <c r="U52" s="49" t="s">
        <v>269</v>
      </c>
      <c r="V52" s="49" t="s">
        <v>269</v>
      </c>
      <c r="W52" s="49" t="s">
        <v>269</v>
      </c>
      <c r="X52" s="49" t="s">
        <v>269</v>
      </c>
      <c r="Y52" s="49" t="s">
        <v>269</v>
      </c>
      <c r="Z52" s="55" t="s">
        <v>269</v>
      </c>
    </row>
    <row r="53" spans="1:26">
      <c r="H53" s="35"/>
      <c r="I53" s="35"/>
      <c r="U53" s="35"/>
      <c r="V53" s="35"/>
    </row>
    <row r="54" spans="1:26">
      <c r="H54" s="35"/>
      <c r="I54" s="35"/>
      <c r="U54" s="35"/>
      <c r="V54" s="35"/>
    </row>
    <row r="57" spans="1:26">
      <c r="A57" s="15"/>
      <c r="B57" s="16" t="s">
        <v>21</v>
      </c>
      <c r="C57" s="16"/>
      <c r="D57" s="15"/>
      <c r="E57" s="15"/>
      <c r="F57" s="15"/>
      <c r="G57" s="15"/>
      <c r="H57" s="15"/>
      <c r="I57" s="15"/>
      <c r="J57" s="15"/>
      <c r="K57" s="15"/>
      <c r="L57" s="17"/>
      <c r="M57" s="17"/>
      <c r="P57" s="15"/>
      <c r="Q57" s="16" t="s">
        <v>21</v>
      </c>
      <c r="R57" s="16"/>
      <c r="S57" s="15"/>
      <c r="T57" s="15"/>
      <c r="U57" s="15"/>
      <c r="V57" s="15"/>
      <c r="W57" s="15"/>
      <c r="X57" s="15"/>
      <c r="Y57" s="17"/>
      <c r="Z57" s="17"/>
    </row>
    <row r="58" spans="1:26">
      <c r="A58" s="2"/>
      <c r="B58" s="2" t="s">
        <v>5</v>
      </c>
      <c r="C58" s="2">
        <v>1059517</v>
      </c>
      <c r="D58" s="2"/>
      <c r="E58" s="1"/>
      <c r="F58" s="1"/>
      <c r="G58" s="1"/>
      <c r="H58" s="8"/>
      <c r="I58" s="8"/>
      <c r="J58" s="8"/>
      <c r="K58" s="8"/>
      <c r="L58" s="8"/>
      <c r="M58" s="8"/>
      <c r="P58" s="2"/>
      <c r="Q58" s="2" t="s">
        <v>5</v>
      </c>
      <c r="R58" s="2">
        <v>1059517</v>
      </c>
      <c r="S58" s="2"/>
      <c r="T58" s="1"/>
      <c r="U58" s="8"/>
      <c r="V58" s="8"/>
      <c r="W58" s="8"/>
      <c r="X58" s="8"/>
      <c r="Y58" s="8"/>
      <c r="Z58" s="8"/>
    </row>
    <row r="59" spans="1:26">
      <c r="A59" s="2"/>
      <c r="B59" s="2"/>
      <c r="C59" s="2"/>
      <c r="D59" s="2"/>
      <c r="E59" s="1"/>
      <c r="F59" s="1"/>
      <c r="G59" s="1"/>
      <c r="H59" s="8"/>
      <c r="I59" s="8"/>
      <c r="J59" s="8"/>
      <c r="K59" s="8"/>
      <c r="L59" s="8"/>
      <c r="M59" s="8"/>
      <c r="P59" s="2"/>
      <c r="Q59" s="2"/>
      <c r="R59" s="2"/>
      <c r="S59" s="2"/>
      <c r="T59" s="1"/>
      <c r="U59" s="8"/>
      <c r="V59" s="8"/>
      <c r="W59" s="8"/>
      <c r="X59" s="8"/>
      <c r="Y59" s="8"/>
      <c r="Z59" s="8"/>
    </row>
    <row r="60" spans="1:26">
      <c r="A60" s="2"/>
      <c r="B60" s="2"/>
      <c r="C60" s="2"/>
      <c r="D60" s="79" t="s">
        <v>260</v>
      </c>
      <c r="E60" s="80"/>
      <c r="F60" s="80"/>
      <c r="G60" s="80"/>
      <c r="H60" s="80"/>
      <c r="I60" s="81"/>
      <c r="J60" s="79" t="s">
        <v>261</v>
      </c>
      <c r="K60" s="80"/>
      <c r="L60" s="80"/>
      <c r="M60" s="81"/>
      <c r="P60" s="2"/>
      <c r="Q60" s="2"/>
      <c r="R60" s="2"/>
      <c r="S60" s="79" t="s">
        <v>260</v>
      </c>
      <c r="T60" s="80"/>
      <c r="U60" s="80"/>
      <c r="V60" s="81"/>
      <c r="W60" s="79" t="s">
        <v>261</v>
      </c>
      <c r="X60" s="80"/>
      <c r="Y60" s="80"/>
      <c r="Z60" s="81"/>
    </row>
    <row r="61" spans="1:26" ht="45">
      <c r="A61" s="35"/>
      <c r="B61" s="31" t="s">
        <v>9</v>
      </c>
      <c r="C61" s="52" t="s">
        <v>262</v>
      </c>
      <c r="D61" s="63" t="s">
        <v>263</v>
      </c>
      <c r="E61" s="52" t="s">
        <v>264</v>
      </c>
      <c r="F61" s="31" t="s">
        <v>12</v>
      </c>
      <c r="G61" s="31" t="s">
        <v>13</v>
      </c>
      <c r="H61" s="52" t="s">
        <v>265</v>
      </c>
      <c r="I61" s="62" t="s">
        <v>266</v>
      </c>
      <c r="J61" s="52" t="s">
        <v>263</v>
      </c>
      <c r="K61" s="52" t="s">
        <v>264</v>
      </c>
      <c r="L61" s="52" t="s">
        <v>265</v>
      </c>
      <c r="M61" s="52" t="s">
        <v>266</v>
      </c>
      <c r="P61" s="35"/>
      <c r="Q61" s="31" t="s">
        <v>9</v>
      </c>
      <c r="R61" s="52" t="s">
        <v>262</v>
      </c>
      <c r="S61" s="63" t="s">
        <v>263</v>
      </c>
      <c r="T61" s="52" t="s">
        <v>264</v>
      </c>
      <c r="U61" s="52" t="s">
        <v>265</v>
      </c>
      <c r="V61" s="62" t="s">
        <v>266</v>
      </c>
      <c r="W61" s="52" t="s">
        <v>263</v>
      </c>
      <c r="X61" s="52" t="s">
        <v>264</v>
      </c>
      <c r="Y61" s="52" t="s">
        <v>265</v>
      </c>
      <c r="Z61" s="52" t="s">
        <v>266</v>
      </c>
    </row>
    <row r="62" spans="1:26">
      <c r="A62" s="35"/>
      <c r="B62" s="35"/>
      <c r="C62" s="35"/>
      <c r="D62" s="35"/>
      <c r="E62" s="35"/>
      <c r="F62" s="35"/>
      <c r="G62" s="35"/>
      <c r="H62" s="35"/>
      <c r="I62" s="61"/>
      <c r="J62" s="35"/>
      <c r="K62" s="35"/>
      <c r="L62" s="35"/>
      <c r="M62" s="35"/>
      <c r="P62" s="35"/>
      <c r="Q62" s="35"/>
      <c r="R62" s="35"/>
      <c r="S62" s="35"/>
      <c r="T62" s="35"/>
      <c r="U62" s="35"/>
      <c r="V62" s="61"/>
      <c r="W62" s="35"/>
      <c r="X62" s="35"/>
      <c r="Y62" s="35"/>
      <c r="Z62" s="35"/>
    </row>
    <row r="63" spans="1:26">
      <c r="A63" s="35"/>
      <c r="B63" s="35"/>
      <c r="C63" s="35"/>
      <c r="D63" s="35"/>
      <c r="E63" s="35"/>
      <c r="F63" s="35"/>
      <c r="G63" s="35"/>
      <c r="H63" s="35"/>
      <c r="I63" s="61"/>
      <c r="J63" s="35"/>
      <c r="K63" s="35"/>
      <c r="L63" s="35"/>
      <c r="M63" s="35"/>
      <c r="P63" s="35"/>
      <c r="Q63" s="35"/>
      <c r="R63" s="35"/>
      <c r="S63" s="35"/>
      <c r="T63" s="35"/>
      <c r="U63" s="35"/>
      <c r="V63" s="61"/>
      <c r="W63" s="35"/>
      <c r="X63" s="35"/>
      <c r="Y63" s="35"/>
      <c r="Z63" s="35"/>
    </row>
    <row r="64" spans="1:26">
      <c r="A64" s="35"/>
      <c r="B64" s="35"/>
      <c r="C64" s="39" t="s">
        <v>267</v>
      </c>
      <c r="D64" s="57">
        <v>0.11</v>
      </c>
      <c r="E64" s="57">
        <v>0.85</v>
      </c>
      <c r="F64" s="57"/>
      <c r="G64" s="57"/>
      <c r="H64" s="57">
        <v>0.04</v>
      </c>
      <c r="I64" s="58">
        <v>0.89</v>
      </c>
      <c r="J64" s="57"/>
      <c r="K64" s="57"/>
      <c r="L64" s="57"/>
      <c r="M64" s="58"/>
      <c r="P64" s="35"/>
      <c r="Q64" s="35"/>
      <c r="R64" s="39" t="s">
        <v>267</v>
      </c>
      <c r="S64" s="57">
        <v>0.11</v>
      </c>
      <c r="T64" s="57">
        <v>0.85</v>
      </c>
      <c r="U64" s="57">
        <v>0.04</v>
      </c>
      <c r="V64" s="57">
        <v>0.89</v>
      </c>
      <c r="W64" s="57"/>
      <c r="X64" s="57"/>
      <c r="Y64" s="57"/>
      <c r="Z64" s="57"/>
    </row>
    <row r="65" spans="1:26">
      <c r="A65" s="35"/>
      <c r="B65" s="35"/>
      <c r="C65" s="35"/>
      <c r="D65" s="35"/>
      <c r="E65" s="35"/>
      <c r="F65" s="35"/>
      <c r="G65" s="35"/>
      <c r="H65" s="35"/>
      <c r="I65" s="61"/>
      <c r="J65" s="35"/>
      <c r="K65" s="35"/>
      <c r="L65" s="35"/>
      <c r="M65" s="35"/>
      <c r="P65" s="35"/>
      <c r="Q65" s="35"/>
      <c r="R65" s="35"/>
      <c r="S65" s="35"/>
      <c r="T65" s="35"/>
      <c r="U65" s="35"/>
      <c r="V65" s="61"/>
      <c r="W65" s="35"/>
      <c r="X65" s="35"/>
      <c r="Y65" s="35"/>
      <c r="Z65" s="35"/>
    </row>
    <row r="66" spans="1:26">
      <c r="A66" s="4"/>
      <c r="B66" s="39">
        <v>0</v>
      </c>
      <c r="C66" s="66" t="s">
        <v>268</v>
      </c>
      <c r="D66" s="67"/>
      <c r="E66" s="67"/>
      <c r="F66" s="67"/>
      <c r="G66" s="67"/>
      <c r="H66" s="67"/>
      <c r="I66" s="68"/>
      <c r="J66" s="70">
        <v>0.05</v>
      </c>
      <c r="K66" s="70">
        <v>0.88</v>
      </c>
      <c r="L66" s="70">
        <v>7.0000000000000007E-2</v>
      </c>
      <c r="M66" s="71">
        <v>0.95</v>
      </c>
      <c r="P66" s="4"/>
      <c r="Q66" s="39">
        <v>0</v>
      </c>
      <c r="R66" s="66" t="s">
        <v>268</v>
      </c>
      <c r="S66" s="49">
        <v>7.0000000000000007E-2</v>
      </c>
      <c r="T66" s="10">
        <v>0.84</v>
      </c>
      <c r="U66" s="10">
        <v>0.09</v>
      </c>
      <c r="V66" s="50">
        <v>0.93</v>
      </c>
      <c r="W66" s="67"/>
      <c r="X66" s="67"/>
      <c r="Y66" s="67"/>
      <c r="Z66" s="68"/>
    </row>
    <row r="67" spans="1:26">
      <c r="A67" s="4"/>
      <c r="B67" s="39">
        <v>8</v>
      </c>
      <c r="C67" s="40"/>
      <c r="D67" s="41"/>
      <c r="E67" s="40"/>
      <c r="F67" s="40"/>
      <c r="G67" s="42"/>
      <c r="H67" s="40"/>
      <c r="I67" s="43"/>
      <c r="J67" s="41"/>
      <c r="K67" s="40"/>
      <c r="L67" s="40"/>
      <c r="M67" s="43"/>
      <c r="P67" s="4"/>
      <c r="Q67" s="39">
        <v>8</v>
      </c>
      <c r="R67" s="40"/>
      <c r="S67" s="41"/>
      <c r="T67" s="40"/>
      <c r="U67" s="40"/>
      <c r="V67" s="43"/>
      <c r="W67" s="41"/>
      <c r="X67" s="40"/>
      <c r="Y67" s="40"/>
      <c r="Z67" s="43"/>
    </row>
    <row r="68" spans="1:26">
      <c r="A68" s="4"/>
      <c r="B68" s="47"/>
      <c r="C68" s="4" t="s">
        <v>268</v>
      </c>
      <c r="D68" s="49">
        <v>0.06</v>
      </c>
      <c r="E68" s="49">
        <v>0.85</v>
      </c>
      <c r="F68" s="4"/>
      <c r="G68" s="10"/>
      <c r="H68" s="49">
        <v>0.09</v>
      </c>
      <c r="I68" s="55">
        <v>0.94</v>
      </c>
      <c r="J68" s="70">
        <v>0.05</v>
      </c>
      <c r="K68" s="70">
        <v>0.88</v>
      </c>
      <c r="L68" s="70">
        <v>7.0000000000000007E-2</v>
      </c>
      <c r="M68" s="71">
        <v>0.95</v>
      </c>
      <c r="P68" s="4"/>
      <c r="Q68" s="47"/>
      <c r="R68" s="4" t="s">
        <v>268</v>
      </c>
      <c r="S68" s="49">
        <v>0.06</v>
      </c>
      <c r="T68" s="49">
        <v>0.85</v>
      </c>
      <c r="U68" s="49">
        <v>0.09</v>
      </c>
      <c r="V68" s="55">
        <v>0.94</v>
      </c>
      <c r="W68" s="70">
        <v>0.05</v>
      </c>
      <c r="X68" s="70">
        <v>0.88</v>
      </c>
      <c r="Y68" s="70">
        <v>7.0000000000000007E-2</v>
      </c>
      <c r="Z68" s="71">
        <v>0.95</v>
      </c>
    </row>
    <row r="69" spans="1:26">
      <c r="A69" s="4"/>
      <c r="B69" s="39">
        <v>15</v>
      </c>
      <c r="C69" s="40"/>
      <c r="D69" s="41"/>
      <c r="E69" s="40"/>
      <c r="F69" s="40"/>
      <c r="G69" s="42"/>
      <c r="H69" s="40"/>
      <c r="I69" s="43"/>
      <c r="J69" s="41"/>
      <c r="K69" s="40"/>
      <c r="L69" s="40"/>
      <c r="M69" s="43"/>
      <c r="P69" s="4"/>
      <c r="Q69" s="39">
        <v>15</v>
      </c>
      <c r="R69" s="40"/>
      <c r="S69" s="41"/>
      <c r="T69" s="40"/>
      <c r="U69" s="40"/>
      <c r="V69" s="43"/>
      <c r="W69" s="41"/>
      <c r="X69" s="40"/>
      <c r="Y69" s="40"/>
      <c r="Z69" s="43"/>
    </row>
    <row r="70" spans="1:26">
      <c r="A70" s="4"/>
      <c r="B70" s="44"/>
      <c r="C70" s="45" t="s">
        <v>268</v>
      </c>
      <c r="D70" s="54">
        <v>0.08</v>
      </c>
      <c r="E70" s="54">
        <v>0.83</v>
      </c>
      <c r="F70" s="45"/>
      <c r="G70" s="46"/>
      <c r="H70" s="54">
        <v>0.09</v>
      </c>
      <c r="I70" s="56">
        <v>0.92</v>
      </c>
      <c r="J70" s="70">
        <v>0.05</v>
      </c>
      <c r="K70" s="70">
        <v>0.88</v>
      </c>
      <c r="L70" s="70">
        <v>7.0000000000000007E-2</v>
      </c>
      <c r="M70" s="71">
        <v>0.95</v>
      </c>
      <c r="P70" s="4"/>
      <c r="Q70" s="44"/>
      <c r="R70" s="45" t="s">
        <v>268</v>
      </c>
      <c r="S70" s="54">
        <v>0.08</v>
      </c>
      <c r="T70" s="54">
        <v>0.83</v>
      </c>
      <c r="U70" s="54">
        <v>0.09</v>
      </c>
      <c r="V70" s="56">
        <v>0.92</v>
      </c>
      <c r="W70" s="70">
        <v>0.05</v>
      </c>
      <c r="X70" s="70">
        <v>0.88</v>
      </c>
      <c r="Y70" s="70">
        <v>7.0000000000000007E-2</v>
      </c>
      <c r="Z70" s="71">
        <v>0.95</v>
      </c>
    </row>
    <row r="71" spans="1:26">
      <c r="A71" s="35"/>
      <c r="B71" s="35"/>
      <c r="C71" s="35"/>
      <c r="H71" s="35"/>
      <c r="I71" s="35"/>
      <c r="L71" s="35"/>
      <c r="M71" s="35"/>
      <c r="P71" s="35"/>
      <c r="Q71" s="35"/>
      <c r="R71" s="35"/>
      <c r="U71" s="35"/>
      <c r="V71" s="35"/>
      <c r="Y71" s="35"/>
      <c r="Z71" s="35"/>
    </row>
    <row r="72" spans="1:26">
      <c r="A72" s="5"/>
      <c r="B72" s="39">
        <v>0</v>
      </c>
      <c r="C72" s="40"/>
      <c r="D72" s="41"/>
      <c r="E72" s="40"/>
      <c r="F72" s="40"/>
      <c r="G72" s="42"/>
      <c r="H72" s="40"/>
      <c r="I72" s="43"/>
      <c r="J72" s="41"/>
      <c r="K72" s="40"/>
      <c r="L72" s="40"/>
      <c r="M72" s="43"/>
      <c r="P72" s="5"/>
      <c r="Q72" s="39">
        <v>0</v>
      </c>
      <c r="R72" s="40"/>
      <c r="S72" s="41"/>
      <c r="T72" s="40"/>
      <c r="U72" s="40"/>
      <c r="V72" s="43"/>
      <c r="W72" s="41"/>
      <c r="X72" s="40"/>
      <c r="Y72" s="40"/>
      <c r="Z72" s="43"/>
    </row>
    <row r="73" spans="1:26">
      <c r="A73" s="5"/>
      <c r="B73" s="47"/>
      <c r="C73" s="4" t="s">
        <v>268</v>
      </c>
      <c r="D73" s="49">
        <v>7.0000000000000007E-2</v>
      </c>
      <c r="E73" s="10">
        <v>0.84</v>
      </c>
      <c r="F73" s="4"/>
      <c r="G73" s="10"/>
      <c r="H73" s="10">
        <v>0.09</v>
      </c>
      <c r="I73" s="50">
        <v>0.93</v>
      </c>
      <c r="J73" s="70">
        <v>0.05</v>
      </c>
      <c r="K73" s="70">
        <v>0.88</v>
      </c>
      <c r="L73" s="70">
        <v>7.0000000000000007E-2</v>
      </c>
      <c r="M73" s="71">
        <v>0.95</v>
      </c>
      <c r="P73" s="5"/>
      <c r="Q73" s="47"/>
      <c r="R73" s="4" t="s">
        <v>268</v>
      </c>
      <c r="S73" s="49">
        <v>7.0000000000000007E-2</v>
      </c>
      <c r="T73" s="10">
        <v>0.84</v>
      </c>
      <c r="U73" s="10">
        <v>0.09</v>
      </c>
      <c r="V73" s="50">
        <v>0.93</v>
      </c>
      <c r="W73" s="70">
        <v>0.05</v>
      </c>
      <c r="X73" s="70">
        <v>0.88</v>
      </c>
      <c r="Y73" s="70">
        <v>7.0000000000000007E-2</v>
      </c>
      <c r="Z73" s="71">
        <v>0.95</v>
      </c>
    </row>
    <row r="74" spans="1:26">
      <c r="A74" s="5"/>
      <c r="B74" s="39">
        <v>10</v>
      </c>
      <c r="C74" s="40"/>
      <c r="D74" s="41"/>
      <c r="E74" s="40"/>
      <c r="F74" s="40"/>
      <c r="G74" s="42"/>
      <c r="H74" s="40"/>
      <c r="I74" s="43"/>
      <c r="J74" s="41"/>
      <c r="K74" s="40"/>
      <c r="L74" s="40"/>
      <c r="M74" s="43"/>
      <c r="P74" s="5"/>
      <c r="Q74" s="39">
        <v>10</v>
      </c>
      <c r="R74" s="40"/>
      <c r="S74" s="41"/>
      <c r="T74" s="40"/>
      <c r="U74" s="40"/>
      <c r="V74" s="43"/>
      <c r="W74" s="41"/>
      <c r="X74" s="40"/>
      <c r="Y74" s="40"/>
      <c r="Z74" s="43"/>
    </row>
    <row r="75" spans="1:26">
      <c r="A75" s="5"/>
      <c r="B75" s="47"/>
      <c r="C75" s="4" t="s">
        <v>268</v>
      </c>
      <c r="D75" s="49">
        <v>7.0000000000000007E-2</v>
      </c>
      <c r="E75" s="10">
        <v>0.84</v>
      </c>
      <c r="F75" s="4"/>
      <c r="G75" s="10"/>
      <c r="H75" s="10">
        <v>0.09</v>
      </c>
      <c r="I75" s="50">
        <v>0.93</v>
      </c>
      <c r="J75" s="70">
        <v>0.05</v>
      </c>
      <c r="K75" s="70">
        <v>0.88</v>
      </c>
      <c r="L75" s="70">
        <v>7.0000000000000007E-2</v>
      </c>
      <c r="M75" s="71">
        <v>0.95</v>
      </c>
      <c r="P75" s="5"/>
      <c r="Q75" s="47"/>
      <c r="R75" s="4" t="s">
        <v>268</v>
      </c>
      <c r="S75" s="49">
        <v>7.0000000000000007E-2</v>
      </c>
      <c r="T75" s="10">
        <v>0.84</v>
      </c>
      <c r="U75" s="10">
        <v>0.09</v>
      </c>
      <c r="V75" s="50">
        <v>0.93</v>
      </c>
      <c r="W75" s="70">
        <v>0.05</v>
      </c>
      <c r="X75" s="70">
        <v>0.88</v>
      </c>
      <c r="Y75" s="70">
        <v>7.0000000000000007E-2</v>
      </c>
      <c r="Z75" s="71">
        <v>0.95</v>
      </c>
    </row>
    <row r="76" spans="1:26">
      <c r="A76" s="5" t="s">
        <v>17</v>
      </c>
      <c r="B76" s="39">
        <v>50</v>
      </c>
      <c r="C76" s="40"/>
      <c r="D76" s="41"/>
      <c r="E76" s="40"/>
      <c r="F76" s="40"/>
      <c r="G76" s="42"/>
      <c r="H76" s="40"/>
      <c r="I76" s="43"/>
      <c r="J76" s="41"/>
      <c r="K76" s="40"/>
      <c r="L76" s="40"/>
      <c r="M76" s="43"/>
      <c r="P76" s="5" t="s">
        <v>17</v>
      </c>
      <c r="Q76" s="39">
        <v>50</v>
      </c>
      <c r="R76" s="40"/>
      <c r="S76" s="41"/>
      <c r="T76" s="40"/>
      <c r="U76" s="40"/>
      <c r="V76" s="43"/>
      <c r="W76" s="41"/>
      <c r="X76" s="40"/>
      <c r="Y76" s="40"/>
      <c r="Z76" s="43"/>
    </row>
    <row r="77" spans="1:26">
      <c r="A77" s="5"/>
      <c r="B77" s="47"/>
      <c r="C77" s="4" t="s">
        <v>268</v>
      </c>
      <c r="D77" s="49">
        <v>7.0000000000000007E-2</v>
      </c>
      <c r="E77" s="10">
        <v>0.84</v>
      </c>
      <c r="F77" s="4"/>
      <c r="G77" s="10"/>
      <c r="H77" s="10">
        <v>0.09</v>
      </c>
      <c r="I77" s="50">
        <v>0.93</v>
      </c>
      <c r="J77" s="70">
        <v>0.05</v>
      </c>
      <c r="K77" s="70">
        <v>0.88</v>
      </c>
      <c r="L77" s="70">
        <v>7.0000000000000007E-2</v>
      </c>
      <c r="M77" s="71">
        <v>0.95</v>
      </c>
      <c r="P77" s="5"/>
      <c r="Q77" s="47"/>
      <c r="R77" s="4" t="s">
        <v>268</v>
      </c>
      <c r="S77" s="49">
        <v>7.0000000000000007E-2</v>
      </c>
      <c r="T77" s="10">
        <v>0.84</v>
      </c>
      <c r="U77" s="10">
        <v>0.09</v>
      </c>
      <c r="V77" s="50">
        <v>0.93</v>
      </c>
      <c r="W77" s="70">
        <v>0.05</v>
      </c>
      <c r="X77" s="70">
        <v>0.88</v>
      </c>
      <c r="Y77" s="70">
        <v>7.0000000000000007E-2</v>
      </c>
      <c r="Z77" s="71">
        <v>0.95</v>
      </c>
    </row>
    <row r="78" spans="1:26">
      <c r="A78" s="5"/>
      <c r="B78" s="39">
        <v>100</v>
      </c>
      <c r="C78" s="40"/>
      <c r="D78" s="41"/>
      <c r="E78" s="40"/>
      <c r="F78" s="40"/>
      <c r="G78" s="42"/>
      <c r="H78" s="40"/>
      <c r="I78" s="43"/>
      <c r="J78" s="41"/>
      <c r="K78" s="40"/>
      <c r="L78" s="40"/>
      <c r="M78" s="43"/>
      <c r="P78" s="5"/>
      <c r="Q78" s="39">
        <v>100</v>
      </c>
      <c r="R78" s="40"/>
      <c r="S78" s="41"/>
      <c r="T78" s="40"/>
      <c r="U78" s="40"/>
      <c r="V78" s="43"/>
      <c r="W78" s="41"/>
      <c r="X78" s="40"/>
      <c r="Y78" s="40"/>
      <c r="Z78" s="43"/>
    </row>
    <row r="79" spans="1:26">
      <c r="A79" s="5"/>
      <c r="B79" s="44"/>
      <c r="C79" s="45" t="s">
        <v>268</v>
      </c>
      <c r="D79" s="54">
        <v>0.08</v>
      </c>
      <c r="E79" s="46">
        <v>0.83</v>
      </c>
      <c r="F79" s="4"/>
      <c r="G79" s="10"/>
      <c r="H79" s="46">
        <v>0.09</v>
      </c>
      <c r="I79" s="48">
        <v>0.92</v>
      </c>
      <c r="J79" s="70">
        <v>0.05</v>
      </c>
      <c r="K79" s="70">
        <v>0.88</v>
      </c>
      <c r="L79" s="70">
        <v>7.0000000000000007E-2</v>
      </c>
      <c r="M79" s="71">
        <v>0.95</v>
      </c>
      <c r="P79" s="5"/>
      <c r="Q79" s="44"/>
      <c r="R79" s="45" t="s">
        <v>268</v>
      </c>
      <c r="S79" s="54">
        <v>0.08</v>
      </c>
      <c r="T79" s="46">
        <v>0.83</v>
      </c>
      <c r="U79" s="46">
        <v>0.09</v>
      </c>
      <c r="V79" s="48">
        <v>0.92</v>
      </c>
      <c r="W79" s="70">
        <v>0.05</v>
      </c>
      <c r="X79" s="70">
        <v>0.88</v>
      </c>
      <c r="Y79" s="70">
        <v>7.0000000000000007E-2</v>
      </c>
      <c r="Z79" s="71">
        <v>0.95</v>
      </c>
    </row>
    <row r="80" spans="1:26">
      <c r="A80" s="35"/>
      <c r="B80" s="35"/>
      <c r="C80" s="35"/>
      <c r="H80" s="35"/>
      <c r="I80" s="35"/>
      <c r="L80" s="35"/>
      <c r="M80" s="35"/>
      <c r="P80" s="35"/>
      <c r="Q80" s="35"/>
      <c r="R80" s="35"/>
      <c r="U80" s="35"/>
      <c r="V80" s="35"/>
      <c r="Y80" s="35"/>
      <c r="Z80" s="35"/>
    </row>
    <row r="81" spans="1:26">
      <c r="A81" s="4"/>
      <c r="B81" s="39">
        <v>0</v>
      </c>
      <c r="C81" s="40"/>
      <c r="D81" s="41"/>
      <c r="E81" s="40"/>
      <c r="F81" s="40"/>
      <c r="G81" s="42"/>
      <c r="H81" s="40"/>
      <c r="I81" s="43"/>
      <c r="J81" s="41"/>
      <c r="K81" s="40"/>
      <c r="L81" s="40"/>
      <c r="M81" s="43"/>
      <c r="P81" s="4"/>
      <c r="Q81" s="39">
        <v>0</v>
      </c>
      <c r="R81" s="40"/>
      <c r="S81" s="41"/>
      <c r="T81" s="40"/>
      <c r="U81" s="40"/>
      <c r="V81" s="43"/>
      <c r="W81" s="41"/>
      <c r="X81" s="40"/>
      <c r="Y81" s="40"/>
      <c r="Z81" s="43"/>
    </row>
    <row r="82" spans="1:26">
      <c r="A82" s="4"/>
      <c r="B82" s="47"/>
      <c r="C82" s="4" t="s">
        <v>268</v>
      </c>
      <c r="D82" s="53">
        <v>0.08</v>
      </c>
      <c r="E82" s="42">
        <v>0.83</v>
      </c>
      <c r="F82" s="45"/>
      <c r="G82" s="46"/>
      <c r="H82" s="42">
        <v>0.09</v>
      </c>
      <c r="I82" s="51">
        <v>0.92</v>
      </c>
      <c r="J82" s="70">
        <v>0.05</v>
      </c>
      <c r="K82" s="70">
        <v>0.88</v>
      </c>
      <c r="L82" s="70">
        <v>7.0000000000000007E-2</v>
      </c>
      <c r="M82" s="71">
        <v>0.95</v>
      </c>
      <c r="P82" s="4"/>
      <c r="Q82" s="47"/>
      <c r="R82" s="4" t="s">
        <v>268</v>
      </c>
      <c r="S82" s="49"/>
      <c r="T82" s="49"/>
      <c r="U82" s="49"/>
      <c r="V82" s="55"/>
      <c r="W82" s="70">
        <v>0.05</v>
      </c>
      <c r="X82" s="70">
        <v>0.88</v>
      </c>
      <c r="Y82" s="70">
        <v>7.0000000000000007E-2</v>
      </c>
      <c r="Z82" s="71">
        <v>0.95</v>
      </c>
    </row>
    <row r="83" spans="1:26">
      <c r="A83" s="4"/>
      <c r="B83" s="39">
        <v>50</v>
      </c>
      <c r="C83" s="40"/>
      <c r="D83" s="41"/>
      <c r="E83" s="40"/>
      <c r="F83" s="40"/>
      <c r="G83" s="42"/>
      <c r="H83" s="40"/>
      <c r="I83" s="43"/>
      <c r="J83" s="41"/>
      <c r="K83" s="40"/>
      <c r="L83" s="40"/>
      <c r="M83" s="43"/>
      <c r="P83" s="4"/>
      <c r="Q83" s="39">
        <v>50</v>
      </c>
      <c r="R83" s="40"/>
      <c r="S83" s="41"/>
      <c r="T83" s="40"/>
      <c r="U83" s="40"/>
      <c r="V83" s="43"/>
      <c r="W83" s="41"/>
      <c r="X83" s="40"/>
      <c r="Y83" s="40"/>
      <c r="Z83" s="43"/>
    </row>
    <row r="84" spans="1:26">
      <c r="A84" s="4"/>
      <c r="B84" s="47"/>
      <c r="C84" s="4" t="s">
        <v>268</v>
      </c>
      <c r="D84" s="53">
        <v>0.08</v>
      </c>
      <c r="E84" s="42">
        <v>0.83</v>
      </c>
      <c r="F84" s="45"/>
      <c r="G84" s="46"/>
      <c r="H84" s="42">
        <v>0.09</v>
      </c>
      <c r="I84" s="51">
        <v>0.92</v>
      </c>
      <c r="J84" s="70">
        <v>0.05</v>
      </c>
      <c r="K84" s="70">
        <v>0.88</v>
      </c>
      <c r="L84" s="70">
        <v>7.0000000000000007E-2</v>
      </c>
      <c r="M84" s="71">
        <v>0.95</v>
      </c>
      <c r="P84" s="4"/>
      <c r="Q84" s="47"/>
      <c r="R84" s="4" t="s">
        <v>268</v>
      </c>
      <c r="S84" s="49">
        <v>0.08</v>
      </c>
      <c r="T84" s="10">
        <v>0.83</v>
      </c>
      <c r="U84" s="10">
        <v>0.09</v>
      </c>
      <c r="V84" s="50">
        <v>0.92</v>
      </c>
      <c r="W84" s="70">
        <v>0.05</v>
      </c>
      <c r="X84" s="70">
        <v>0.88</v>
      </c>
      <c r="Y84" s="70">
        <v>7.0000000000000007E-2</v>
      </c>
      <c r="Z84" s="71">
        <v>0.95</v>
      </c>
    </row>
    <row r="85" spans="1:26">
      <c r="A85" s="4" t="s">
        <v>18</v>
      </c>
      <c r="B85" s="39">
        <v>250</v>
      </c>
      <c r="C85" s="40"/>
      <c r="D85" s="41"/>
      <c r="E85" s="40"/>
      <c r="F85" s="40"/>
      <c r="G85" s="42"/>
      <c r="H85" s="40"/>
      <c r="I85" s="43"/>
      <c r="J85" s="41"/>
      <c r="K85" s="40"/>
      <c r="L85" s="40"/>
      <c r="M85" s="43"/>
      <c r="P85" s="4" t="s">
        <v>18</v>
      </c>
      <c r="Q85" s="39">
        <v>250</v>
      </c>
      <c r="R85" s="40"/>
      <c r="S85" s="41"/>
      <c r="T85" s="40"/>
      <c r="U85" s="40"/>
      <c r="V85" s="43"/>
      <c r="W85" s="41"/>
      <c r="X85" s="40"/>
      <c r="Y85" s="40"/>
      <c r="Z85" s="43"/>
    </row>
    <row r="86" spans="1:26">
      <c r="A86" s="4"/>
      <c r="B86" s="47"/>
      <c r="C86" s="4" t="s">
        <v>268</v>
      </c>
      <c r="D86" s="49">
        <v>0.08</v>
      </c>
      <c r="E86" s="10">
        <v>0.83</v>
      </c>
      <c r="F86" s="4"/>
      <c r="G86" s="10"/>
      <c r="H86" s="10">
        <v>0.09</v>
      </c>
      <c r="I86" s="50">
        <v>0.92</v>
      </c>
      <c r="J86" s="70">
        <v>0.05</v>
      </c>
      <c r="K86" s="70">
        <v>0.88</v>
      </c>
      <c r="L86" s="70">
        <v>7.0000000000000007E-2</v>
      </c>
      <c r="M86" s="71">
        <v>0.95</v>
      </c>
      <c r="P86" s="4"/>
      <c r="Q86" s="47"/>
      <c r="R86" s="4" t="s">
        <v>268</v>
      </c>
      <c r="S86" s="49">
        <v>0.08</v>
      </c>
      <c r="T86" s="10">
        <v>0.83</v>
      </c>
      <c r="U86" s="10">
        <v>0.09</v>
      </c>
      <c r="V86" s="50">
        <v>0.92</v>
      </c>
      <c r="W86" s="70">
        <v>0.05</v>
      </c>
      <c r="X86" s="70">
        <v>0.88</v>
      </c>
      <c r="Y86" s="70">
        <v>7.0000000000000007E-2</v>
      </c>
      <c r="Z86" s="71">
        <v>0.95</v>
      </c>
    </row>
    <row r="87" spans="1:26">
      <c r="A87" s="4"/>
      <c r="B87" s="39">
        <v>500</v>
      </c>
      <c r="C87" s="40"/>
      <c r="D87" s="53">
        <v>0.08</v>
      </c>
      <c r="E87" s="42">
        <v>0.83</v>
      </c>
      <c r="F87" s="45"/>
      <c r="G87" s="46"/>
      <c r="H87" s="42">
        <v>0.09</v>
      </c>
      <c r="I87" s="51">
        <v>0.92</v>
      </c>
      <c r="J87" s="53"/>
      <c r="K87" s="42"/>
      <c r="L87" s="42"/>
      <c r="M87" s="51"/>
      <c r="P87" s="4"/>
      <c r="Q87" s="39">
        <v>500</v>
      </c>
      <c r="R87" s="40"/>
      <c r="S87" s="53">
        <v>0.08</v>
      </c>
      <c r="T87" s="42">
        <v>0.83</v>
      </c>
      <c r="U87" s="42">
        <v>0.09</v>
      </c>
      <c r="V87" s="51">
        <v>0.92</v>
      </c>
      <c r="W87" s="53"/>
      <c r="X87" s="42"/>
      <c r="Y87" s="42"/>
      <c r="Z87" s="51"/>
    </row>
    <row r="88" spans="1:26">
      <c r="A88" s="4"/>
      <c r="B88" s="44"/>
      <c r="C88" s="45" t="s">
        <v>268</v>
      </c>
      <c r="D88" s="54">
        <v>0.08</v>
      </c>
      <c r="E88" s="46">
        <v>0.83</v>
      </c>
      <c r="F88" s="45"/>
      <c r="G88" s="46"/>
      <c r="H88" s="46">
        <v>0.09</v>
      </c>
      <c r="I88" s="48">
        <v>0.92</v>
      </c>
      <c r="J88" s="70">
        <v>0.05</v>
      </c>
      <c r="K88" s="70">
        <v>0.88</v>
      </c>
      <c r="L88" s="70">
        <v>7.0000000000000007E-2</v>
      </c>
      <c r="M88" s="71">
        <v>0.95</v>
      </c>
      <c r="P88" s="4"/>
      <c r="Q88" s="44"/>
      <c r="R88" s="45" t="s">
        <v>268</v>
      </c>
      <c r="S88" s="54">
        <v>0.08</v>
      </c>
      <c r="T88" s="46">
        <v>0.83</v>
      </c>
      <c r="U88" s="46">
        <v>0.09</v>
      </c>
      <c r="V88" s="48">
        <v>0.92</v>
      </c>
      <c r="W88" s="70">
        <v>0.05</v>
      </c>
      <c r="X88" s="70">
        <v>0.88</v>
      </c>
      <c r="Y88" s="70">
        <v>7.0000000000000007E-2</v>
      </c>
      <c r="Z88" s="71">
        <v>0.95</v>
      </c>
    </row>
    <row r="89" spans="1:26">
      <c r="H89" s="35"/>
      <c r="I89" s="35"/>
      <c r="L89" s="35"/>
      <c r="M89" s="35"/>
      <c r="U89" s="35"/>
      <c r="V89" s="35"/>
      <c r="Y89" s="35"/>
      <c r="Z89" s="35"/>
    </row>
    <row r="90" spans="1:26">
      <c r="A90" s="5"/>
      <c r="B90" s="39">
        <v>0</v>
      </c>
      <c r="C90" s="40"/>
      <c r="D90" s="41"/>
      <c r="E90" s="40"/>
      <c r="F90" s="40"/>
      <c r="G90" s="42"/>
      <c r="H90" s="40"/>
      <c r="I90" s="43"/>
      <c r="J90" s="41"/>
      <c r="K90" s="40"/>
      <c r="L90" s="40"/>
      <c r="M90" s="43"/>
      <c r="P90" s="5"/>
      <c r="Q90" s="39">
        <v>0</v>
      </c>
      <c r="R90" s="40"/>
      <c r="S90" s="41"/>
      <c r="T90" s="40"/>
      <c r="U90" s="40"/>
      <c r="V90" s="43"/>
      <c r="W90" s="41"/>
      <c r="X90" s="40"/>
      <c r="Y90" s="40"/>
      <c r="Z90" s="43"/>
    </row>
    <row r="91" spans="1:26">
      <c r="A91" s="5"/>
      <c r="B91" s="47"/>
      <c r="C91" s="4" t="s">
        <v>268</v>
      </c>
      <c r="D91" s="49" t="s">
        <v>269</v>
      </c>
      <c r="E91" s="49" t="s">
        <v>269</v>
      </c>
      <c r="F91" s="49" t="s">
        <v>269</v>
      </c>
      <c r="G91" s="49" t="s">
        <v>269</v>
      </c>
      <c r="H91" s="49" t="s">
        <v>269</v>
      </c>
      <c r="I91" s="55" t="s">
        <v>269</v>
      </c>
      <c r="J91" s="70">
        <v>0.05</v>
      </c>
      <c r="K91" s="70">
        <v>0.88</v>
      </c>
      <c r="L91" s="70">
        <v>7.0000000000000007E-2</v>
      </c>
      <c r="M91" s="71">
        <v>0.95</v>
      </c>
      <c r="P91" s="5"/>
      <c r="Q91" s="47"/>
      <c r="R91" s="4" t="s">
        <v>268</v>
      </c>
      <c r="S91" s="49" t="s">
        <v>269</v>
      </c>
      <c r="T91" s="49" t="s">
        <v>269</v>
      </c>
      <c r="U91" s="49" t="s">
        <v>269</v>
      </c>
      <c r="V91" s="49" t="s">
        <v>269</v>
      </c>
      <c r="W91" s="49" t="s">
        <v>269</v>
      </c>
      <c r="X91" s="49" t="s">
        <v>269</v>
      </c>
      <c r="Y91" s="49" t="s">
        <v>269</v>
      </c>
      <c r="Z91" s="55" t="s">
        <v>269</v>
      </c>
    </row>
    <row r="92" spans="1:26">
      <c r="A92" s="5"/>
      <c r="B92" s="39">
        <v>100</v>
      </c>
      <c r="C92" s="40"/>
      <c r="D92" s="41"/>
      <c r="E92" s="40"/>
      <c r="F92" s="40"/>
      <c r="G92" s="42"/>
      <c r="H92" s="40"/>
      <c r="I92" s="43"/>
      <c r="J92" s="41"/>
      <c r="K92" s="40"/>
      <c r="L92" s="40"/>
      <c r="M92" s="43"/>
      <c r="P92" s="5"/>
      <c r="Q92" s="39">
        <v>100</v>
      </c>
      <c r="R92" s="40"/>
      <c r="S92" s="41"/>
      <c r="T92" s="40"/>
      <c r="U92" s="40"/>
      <c r="V92" s="43"/>
      <c r="W92" s="41"/>
      <c r="X92" s="40"/>
      <c r="Y92" s="40"/>
      <c r="Z92" s="43"/>
    </row>
    <row r="93" spans="1:26">
      <c r="A93" s="5"/>
      <c r="B93" s="47"/>
      <c r="C93" s="4" t="s">
        <v>268</v>
      </c>
      <c r="D93" s="49" t="s">
        <v>269</v>
      </c>
      <c r="E93" s="49" t="s">
        <v>269</v>
      </c>
      <c r="F93" s="49" t="s">
        <v>269</v>
      </c>
      <c r="G93" s="49" t="s">
        <v>269</v>
      </c>
      <c r="H93" s="49" t="s">
        <v>269</v>
      </c>
      <c r="I93" s="55" t="s">
        <v>269</v>
      </c>
      <c r="J93" s="49" t="s">
        <v>269</v>
      </c>
      <c r="K93" s="49" t="s">
        <v>269</v>
      </c>
      <c r="L93" s="49" t="s">
        <v>269</v>
      </c>
      <c r="M93" s="55" t="s">
        <v>269</v>
      </c>
      <c r="P93" s="5"/>
      <c r="Q93" s="47"/>
      <c r="R93" s="4" t="s">
        <v>268</v>
      </c>
      <c r="S93" s="49" t="s">
        <v>269</v>
      </c>
      <c r="T93" s="49" t="s">
        <v>269</v>
      </c>
      <c r="U93" s="49" t="s">
        <v>269</v>
      </c>
      <c r="V93" s="49" t="s">
        <v>269</v>
      </c>
      <c r="W93" s="49" t="s">
        <v>269</v>
      </c>
      <c r="X93" s="49" t="s">
        <v>269</v>
      </c>
      <c r="Y93" s="49" t="s">
        <v>269</v>
      </c>
      <c r="Z93" s="55" t="s">
        <v>269</v>
      </c>
    </row>
    <row r="94" spans="1:26">
      <c r="A94" s="5" t="s">
        <v>19</v>
      </c>
      <c r="B94" s="39">
        <v>500</v>
      </c>
      <c r="C94" s="40"/>
      <c r="D94" s="41"/>
      <c r="E94" s="40"/>
      <c r="F94" s="40"/>
      <c r="G94" s="42"/>
      <c r="H94" s="40"/>
      <c r="I94" s="43"/>
      <c r="J94" s="41"/>
      <c r="K94" s="40"/>
      <c r="L94" s="40"/>
      <c r="M94" s="43"/>
      <c r="P94" s="5" t="s">
        <v>19</v>
      </c>
      <c r="Q94" s="39">
        <v>500</v>
      </c>
      <c r="R94" s="40"/>
      <c r="S94" s="41"/>
      <c r="T94" s="40"/>
      <c r="U94" s="40"/>
      <c r="V94" s="43"/>
      <c r="W94" s="41"/>
      <c r="X94" s="40"/>
      <c r="Y94" s="40"/>
      <c r="Z94" s="43"/>
    </row>
    <row r="95" spans="1:26">
      <c r="A95" s="5"/>
      <c r="B95" s="47"/>
      <c r="C95" s="4" t="s">
        <v>268</v>
      </c>
      <c r="D95" s="49" t="s">
        <v>269</v>
      </c>
      <c r="E95" s="49" t="s">
        <v>269</v>
      </c>
      <c r="F95" s="49" t="s">
        <v>269</v>
      </c>
      <c r="G95" s="49" t="s">
        <v>269</v>
      </c>
      <c r="H95" s="49" t="s">
        <v>269</v>
      </c>
      <c r="I95" s="55" t="s">
        <v>269</v>
      </c>
      <c r="J95" s="49" t="s">
        <v>269</v>
      </c>
      <c r="K95" s="49" t="s">
        <v>269</v>
      </c>
      <c r="L95" s="49" t="s">
        <v>269</v>
      </c>
      <c r="M95" s="55" t="s">
        <v>269</v>
      </c>
      <c r="P95" s="5"/>
      <c r="Q95" s="47"/>
      <c r="R95" s="4" t="s">
        <v>268</v>
      </c>
      <c r="S95" s="49" t="s">
        <v>269</v>
      </c>
      <c r="T95" s="49" t="s">
        <v>269</v>
      </c>
      <c r="U95" s="49" t="s">
        <v>269</v>
      </c>
      <c r="V95" s="49" t="s">
        <v>269</v>
      </c>
      <c r="W95" s="49" t="s">
        <v>269</v>
      </c>
      <c r="X95" s="49" t="s">
        <v>269</v>
      </c>
      <c r="Y95" s="49" t="s">
        <v>269</v>
      </c>
      <c r="Z95" s="55" t="s">
        <v>269</v>
      </c>
    </row>
    <row r="96" spans="1:26">
      <c r="A96" s="5"/>
      <c r="B96" s="39">
        <v>1000</v>
      </c>
      <c r="C96" s="40"/>
      <c r="D96" s="41"/>
      <c r="E96" s="40"/>
      <c r="F96" s="40"/>
      <c r="G96" s="42"/>
      <c r="H96" s="40"/>
      <c r="I96" s="43"/>
      <c r="J96" s="41"/>
      <c r="K96" s="40"/>
      <c r="L96" s="40"/>
      <c r="M96" s="43"/>
      <c r="P96" s="5"/>
      <c r="Q96" s="39">
        <v>1000</v>
      </c>
      <c r="R96" s="40"/>
      <c r="S96" s="41"/>
      <c r="T96" s="40"/>
      <c r="U96" s="40"/>
      <c r="V96" s="43"/>
      <c r="W96" s="41"/>
      <c r="X96" s="40"/>
      <c r="Y96" s="40"/>
      <c r="Z96" s="43"/>
    </row>
    <row r="97" spans="1:26">
      <c r="A97" s="5"/>
      <c r="B97" s="44"/>
      <c r="C97" s="45" t="s">
        <v>268</v>
      </c>
      <c r="D97" s="49" t="s">
        <v>269</v>
      </c>
      <c r="E97" s="49" t="s">
        <v>269</v>
      </c>
      <c r="F97" s="49" t="s">
        <v>269</v>
      </c>
      <c r="G97" s="49" t="s">
        <v>269</v>
      </c>
      <c r="H97" s="49" t="s">
        <v>269</v>
      </c>
      <c r="I97" s="55" t="s">
        <v>269</v>
      </c>
      <c r="J97" s="49" t="s">
        <v>269</v>
      </c>
      <c r="K97" s="49" t="s">
        <v>269</v>
      </c>
      <c r="L97" s="49" t="s">
        <v>269</v>
      </c>
      <c r="M97" s="55" t="s">
        <v>269</v>
      </c>
      <c r="P97" s="5"/>
      <c r="Q97" s="44"/>
      <c r="R97" s="45" t="s">
        <v>268</v>
      </c>
      <c r="S97" s="49" t="s">
        <v>269</v>
      </c>
      <c r="T97" s="49" t="s">
        <v>269</v>
      </c>
      <c r="U97" s="49" t="s">
        <v>269</v>
      </c>
      <c r="V97" s="49" t="s">
        <v>269</v>
      </c>
      <c r="W97" s="49" t="s">
        <v>269</v>
      </c>
      <c r="X97" s="49" t="s">
        <v>269</v>
      </c>
      <c r="Y97" s="49" t="s">
        <v>269</v>
      </c>
      <c r="Z97" s="55" t="s">
        <v>269</v>
      </c>
    </row>
  </sheetData>
  <mergeCells count="14">
    <mergeCell ref="J13:M13"/>
    <mergeCell ref="D60:I60"/>
    <mergeCell ref="J60:M60"/>
    <mergeCell ref="D13:I13"/>
    <mergeCell ref="A4:H4"/>
    <mergeCell ref="A5:G5"/>
    <mergeCell ref="A6:G6"/>
    <mergeCell ref="S60:V60"/>
    <mergeCell ref="W60:Z60"/>
    <mergeCell ref="P4:U4"/>
    <mergeCell ref="P5:T5"/>
    <mergeCell ref="P6:T6"/>
    <mergeCell ref="S13:V13"/>
    <mergeCell ref="W13:Z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7CD4-A4D7-4EE4-874A-80EA619E98B7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2020-10-24T13:37:06Z</dcterms:created>
  <dcterms:modified xsi:type="dcterms:W3CDTF">2022-05-08T05:42:01Z</dcterms:modified>
  <cp:category/>
  <cp:contentStatus/>
</cp:coreProperties>
</file>